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S:\AOA\GMCB\Payment Reform\SSP Results\SSP Results 2016\Public Results Files\Financial Results\"/>
    </mc:Choice>
  </mc:AlternateContent>
  <bookViews>
    <workbookView xWindow="0" yWindow="0" windowWidth="28800" windowHeight="12210" activeTab="1" xr2:uid="{00000000-000D-0000-FFFF-FFFF00000000}"/>
  </bookViews>
  <sheets>
    <sheet name="Data" sheetId="2" r:id="rId1"/>
    <sheet name="Summary Tables" sheetId="3" r:id="rId2"/>
  </sheets>
  <externalReferences>
    <externalReference r:id="rId3"/>
  </externalReferences>
  <definedNames>
    <definedName name="TCOC">'[1]Total Cost of Care'!$B$4:$E$5</definedName>
  </definedNames>
  <calcPr calcId="171027"/>
  <fileRecoveryPr autoRecover="0"/>
</workbook>
</file>

<file path=xl/calcChain.xml><?xml version="1.0" encoding="utf-8"?>
<calcChain xmlns="http://schemas.openxmlformats.org/spreadsheetml/2006/main">
  <c r="B17" i="2" l="1"/>
  <c r="B11" i="2"/>
  <c r="B34" i="2" l="1"/>
  <c r="B10" i="2"/>
  <c r="J16" i="3" l="1"/>
  <c r="J15" i="3"/>
  <c r="J14" i="3"/>
  <c r="G16" i="3"/>
  <c r="G15" i="3"/>
  <c r="G14" i="3"/>
  <c r="D16" i="3"/>
  <c r="D15" i="3"/>
  <c r="D14" i="3"/>
  <c r="J7" i="3"/>
  <c r="J6" i="3"/>
  <c r="G7" i="3"/>
  <c r="G6" i="3"/>
  <c r="D7" i="3"/>
  <c r="D6" i="3"/>
  <c r="C12" i="2"/>
  <c r="D12" i="2"/>
  <c r="E12" i="2"/>
  <c r="F12" i="2"/>
  <c r="B12" i="2"/>
  <c r="B13" i="2" s="1"/>
  <c r="C11" i="2"/>
  <c r="D11" i="2"/>
  <c r="E11" i="2"/>
  <c r="F11" i="2"/>
  <c r="C10" i="2"/>
  <c r="D10" i="2"/>
  <c r="C9" i="2"/>
  <c r="D9" i="2"/>
  <c r="E9" i="2"/>
  <c r="F9" i="2"/>
  <c r="B9" i="2"/>
</calcChain>
</file>

<file path=xl/sharedStrings.xml><?xml version="1.0" encoding="utf-8"?>
<sst xmlns="http://schemas.openxmlformats.org/spreadsheetml/2006/main" count="159" uniqueCount="57">
  <si>
    <t>Actual PMPM</t>
  </si>
  <si>
    <t>Actual Member Months</t>
  </si>
  <si>
    <t>Total Savings Earned</t>
  </si>
  <si>
    <t xml:space="preserve">CHAC </t>
  </si>
  <si>
    <t>Commercial</t>
  </si>
  <si>
    <t>Medicaid</t>
  </si>
  <si>
    <t>OneCare</t>
  </si>
  <si>
    <t>VCP</t>
  </si>
  <si>
    <t>CHAC</t>
  </si>
  <si>
    <t>Medicare</t>
  </si>
  <si>
    <t xml:space="preserve">Expected PMPM </t>
  </si>
  <si>
    <t>Shared Savings PMPM</t>
  </si>
  <si>
    <t>Quality Score</t>
  </si>
  <si>
    <t>%of Savings Earned</t>
  </si>
  <si>
    <t>N/A</t>
  </si>
  <si>
    <t>Expected Aggregated Total</t>
  </si>
  <si>
    <t>Actual Aggregated Total</t>
  </si>
  <si>
    <t>Shared Savings Aggregated Total</t>
  </si>
  <si>
    <t>Total Lives</t>
  </si>
  <si>
    <t>Aggregated Financial Totals</t>
  </si>
  <si>
    <t>PMPM Financial Totals</t>
  </si>
  <si>
    <t>Potential ACO Share of Earned Savings</t>
  </si>
  <si>
    <t>2016 ACO Financial Expenditure Targets and Savings</t>
  </si>
  <si>
    <t xml:space="preserve"> </t>
  </si>
  <si>
    <t>PMPM Savings (Loss)</t>
  </si>
  <si>
    <t>Reporting</t>
  </si>
  <si>
    <t>Achieved Savings***</t>
  </si>
  <si>
    <t>Total PMPM Savings Earned</t>
  </si>
  <si>
    <t>N/A*</t>
  </si>
  <si>
    <t>100%**</t>
  </si>
  <si>
    <t>90%**</t>
  </si>
  <si>
    <t>95%**</t>
  </si>
  <si>
    <t>**If shared savings had been earned.</t>
  </si>
  <si>
    <t>* The Medicaid SSP does not use a savings Target. In the Medicaid SSP, in order for an ACO to qualify for savings, it must meet a 2% Minimum Savings Rate (MSR). An ACO may demonstrate savings, yet will not be eligible for payout if the total savings amount falls under the 2% MSR.</t>
  </si>
  <si>
    <t>Target PMPM*</t>
  </si>
  <si>
    <t>Savings as % of Expected</t>
  </si>
  <si>
    <t>* Commercial SSP PMPMs for 2016 are not directly comparable to 2014-2015 PMPMs. In 2016, allowed amounts were used to calculate expected and actual PMPMs for the Commercial SSP (vs. paid amounts in prior years), which led to a large increase in both expected and actual PMPMs. Expected and actual PMPMs for 2016 also incorporate a 12% trend adjustment.</t>
  </si>
  <si>
    <t xml:space="preserve"> $                        -  *  </t>
  </si>
  <si>
    <t>ACO Actual PMPMs, Savings, and Quality Scores - 2014-2016</t>
  </si>
  <si>
    <r>
      <t xml:space="preserve">*** Savings payouts in the Commercial SSP are contingent on BCBSVT achieving a surplus in its Qualified Health Plan business. As a result, CHAC </t>
    </r>
    <r>
      <rPr>
        <sz val="10"/>
        <rFont val="Calibri"/>
        <family val="2"/>
        <scheme val="minor"/>
      </rPr>
      <t>may not receive payout for savings in 2016.</t>
    </r>
  </si>
  <si>
    <t>2016*</t>
  </si>
  <si>
    <t>IMPORTANT NOTE: Year 3 results based on four months of claims runout (vs. 6 months for Years 1 and 2); Year 3 rates are not directly comparable to Years 1 and 2.</t>
  </si>
  <si>
    <t>11,053*</t>
  </si>
  <si>
    <t>25,253*</t>
  </si>
  <si>
    <t>8,211*</t>
  </si>
  <si>
    <t>Target Aggregated Total**</t>
  </si>
  <si>
    <t>N/A**</t>
  </si>
  <si>
    <t>100%***</t>
  </si>
  <si>
    <t>90%***</t>
  </si>
  <si>
    <t>95%***</t>
  </si>
  <si>
    <t>97%***</t>
  </si>
  <si>
    <t>Achieved Savings****</t>
  </si>
  <si>
    <t>** The Medicaid SSP does not use a savings Target. In the Medicaid SSP, in order for an ACO to qualify for savings, it must meet a 2% Minimum Savings Rate (MSR). An ACO may demonstrate savings, yet will not be eligible for payout if the total savings amount falls under the 2% MSR.</t>
  </si>
  <si>
    <t>***If shared savings had been earned.</t>
  </si>
  <si>
    <t>**** Savings payouts in the Commercial SSP are contingent on BCBSVT achieving a surplus in its Qualified Health Plan business. As a result, CHAC may not receive payout for savings in 2016.</t>
  </si>
  <si>
    <r>
      <t xml:space="preserve">* </t>
    </r>
    <r>
      <rPr>
        <sz val="10"/>
        <color theme="1"/>
        <rFont val="Calibri"/>
        <family val="2"/>
        <scheme val="minor"/>
      </rPr>
      <t xml:space="preserve">Total Lives for the Commercial SSP represents Q4 2016 counts. These counts do not represent the total number of unduplicated members over the course of the program year; counts fluctuate over the course of each year as some members are attributed for fewer than 12 months. Medicaid and Medicare Total Lives represent unduplicated member counts for the full year. </t>
    </r>
  </si>
  <si>
    <t>PMPM Values Not Reported Publicly by CMS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</si>
</sst>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_(* #,##0_);_(* \(#,##0\);_(* &quot;-&quot;??_);_(@_)"/>
  </numFmts>
  <fonts count="34" x14ac:knownFonts="1">
    <font>
      <sz val="11"/>
      <color theme="1"/>
      <name val="Calibri"/>
      <family val="2"/>
      <scheme val="minor"/>
    </font>
    <font>
      <sz val="11"/>
      <color theme="1"/>
      <name val="Calibri"/>
      <family val="2"/>
      <scheme val="minor"/>
    </font>
    <font>
      <b/>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sz val="11"/>
      <color indexed="8"/>
      <name val="Calibri"/>
      <family val="2"/>
    </font>
    <font>
      <b/>
      <sz val="18"/>
      <color theme="3"/>
      <name val="Cambria"/>
      <family val="2"/>
      <scheme val="major"/>
    </font>
    <font>
      <sz val="11"/>
      <color rgb="FF9C6500"/>
      <name val="Calibri"/>
      <family val="2"/>
      <scheme val="minor"/>
    </font>
    <font>
      <sz val="8"/>
      <color theme="1"/>
      <name val="Calibri"/>
      <family val="2"/>
      <scheme val="minor"/>
    </font>
    <font>
      <sz val="10"/>
      <color theme="1"/>
      <name val="Calibri"/>
      <family val="2"/>
      <scheme val="minor"/>
    </font>
    <font>
      <b/>
      <sz val="11"/>
      <name val="Calibri"/>
      <family val="2"/>
      <scheme val="minor"/>
    </font>
    <font>
      <sz val="10"/>
      <name val="Calibri"/>
      <family val="2"/>
      <scheme val="minor"/>
    </font>
    <font>
      <b/>
      <sz val="14"/>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sz val="10"/>
      <name val="Calibri"/>
      <family val="2"/>
      <scheme val="minor"/>
    </font>
    <font>
      <sz val="11"/>
      <color theme="1"/>
      <name val="Calibri"/>
      <family val="2"/>
    </font>
    <font>
      <b/>
      <sz val="10"/>
      <color theme="1"/>
      <name val="Calibri"/>
      <family val="2"/>
      <scheme val="minor"/>
    </font>
    <font>
      <i/>
      <sz val="11"/>
      <color theme="1"/>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24">
    <xf numFmtId="0" fontId="0" fillId="0" borderId="0"/>
    <xf numFmtId="44" fontId="1" fillId="0" borderId="0" applyFont="0" applyFill="0" applyBorder="0" applyAlignment="0" applyProtection="0"/>
    <xf numFmtId="43" fontId="1" fillId="0" borderId="0" applyFont="0" applyFill="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6" fillId="5" borderId="0" applyNumberFormat="0" applyBorder="0" applyAlignment="0" applyProtection="0"/>
    <xf numFmtId="0" fontId="7" fillId="6" borderId="0" applyNumberFormat="0" applyBorder="0" applyAlignment="0" applyProtection="0"/>
    <xf numFmtId="0" fontId="8" fillId="8" borderId="10" applyNumberFormat="0" applyAlignment="0" applyProtection="0"/>
    <xf numFmtId="0" fontId="9" fillId="9" borderId="11" applyNumberFormat="0" applyAlignment="0" applyProtection="0"/>
    <xf numFmtId="0" fontId="10" fillId="9" borderId="10" applyNumberFormat="0" applyAlignment="0" applyProtection="0"/>
    <xf numFmtId="0" fontId="11" fillId="0" borderId="12" applyNumberFormat="0" applyFill="0" applyAlignment="0" applyProtection="0"/>
    <xf numFmtId="0" fontId="12" fillId="10" borderId="13" applyNumberFormat="0" applyAlignment="0" applyProtection="0"/>
    <xf numFmtId="0" fontId="13" fillId="0" borderId="0" applyNumberFormat="0" applyFill="0" applyBorder="0" applyAlignment="0" applyProtection="0"/>
    <xf numFmtId="0" fontId="1" fillId="11" borderId="14" applyNumberFormat="0" applyFont="0" applyAlignment="0" applyProtection="0"/>
    <xf numFmtId="0" fontId="14" fillId="0" borderId="0" applyNumberFormat="0" applyFill="0" applyBorder="0" applyAlignment="0" applyProtection="0"/>
    <xf numFmtId="0" fontId="15" fillId="0" borderId="15" applyNumberFormat="0" applyFill="0" applyAlignment="0" applyProtection="0"/>
    <xf numFmtId="0" fontId="1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7" fillId="0" borderId="0" applyNumberFormat="0" applyFont="0" applyFill="0" applyBorder="0" applyAlignment="0" applyProtection="0">
      <alignment vertical="top"/>
    </xf>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8" fillId="0" borderId="0"/>
    <xf numFmtId="0" fontId="19" fillId="0" borderId="0" applyNumberFormat="0" applyFont="0" applyFill="0" applyBorder="0" applyAlignment="0" applyProtection="0"/>
    <xf numFmtId="0" fontId="1" fillId="0" borderId="0"/>
    <xf numFmtId="0" fontId="17" fillId="0" borderId="0" applyNumberFormat="0" applyFont="0" applyFill="0" applyBorder="0" applyAlignment="0" applyProtection="0">
      <alignment vertical="top"/>
    </xf>
    <xf numFmtId="0" fontId="19" fillId="0" borderId="0"/>
    <xf numFmtId="0" fontId="17" fillId="0" borderId="0" applyNumberFormat="0" applyFont="0" applyFill="0" applyBorder="0" applyAlignment="0" applyProtection="0">
      <alignment vertical="top"/>
    </xf>
    <xf numFmtId="0" fontId="1" fillId="11" borderId="14" applyNumberFormat="0" applyFont="0" applyAlignment="0" applyProtection="0"/>
    <xf numFmtId="9" fontId="17"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5"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 fillId="0" borderId="0"/>
    <xf numFmtId="0" fontId="17" fillId="0" borderId="0" applyNumberFormat="0" applyFont="0" applyFill="0" applyBorder="0" applyAlignment="0" applyProtection="0">
      <alignment vertical="top"/>
    </xf>
    <xf numFmtId="0" fontId="17" fillId="0" borderId="0" applyNumberFormat="0" applyFont="0" applyFill="0" applyBorder="0" applyAlignment="0" applyProtection="0">
      <alignment vertical="top"/>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alignment vertical="top"/>
    </xf>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19" fillId="0" borderId="0" applyFont="0" applyFill="0" applyBorder="0" applyAlignment="0" applyProtection="0"/>
    <xf numFmtId="0" fontId="1" fillId="0" borderId="0"/>
    <xf numFmtId="0" fontId="18" fillId="0" borderId="0"/>
    <xf numFmtId="0" fontId="19" fillId="0" borderId="0"/>
    <xf numFmtId="0" fontId="1" fillId="0" borderId="0"/>
    <xf numFmtId="0" fontId="1" fillId="0" borderId="0"/>
    <xf numFmtId="0" fontId="1" fillId="11" borderId="14" applyNumberFormat="0" applyFont="0" applyAlignment="0" applyProtection="0"/>
    <xf numFmtId="0" fontId="1" fillId="11"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alignment vertical="top"/>
    </xf>
    <xf numFmtId="0" fontId="17" fillId="0" borderId="0" applyNumberFormat="0" applyFont="0" applyFill="0" applyBorder="0" applyAlignment="0" applyProtection="0">
      <alignment vertical="top"/>
    </xf>
    <xf numFmtId="0" fontId="17" fillId="0" borderId="0" applyNumberFormat="0" applyFont="0" applyFill="0" applyBorder="0" applyAlignment="0" applyProtection="0">
      <alignment vertical="top"/>
    </xf>
    <xf numFmtId="0" fontId="17" fillId="0" borderId="0" applyNumberFormat="0" applyFont="0" applyFill="0" applyBorder="0" applyAlignment="0" applyProtection="0">
      <alignment vertical="top"/>
    </xf>
    <xf numFmtId="0" fontId="17" fillId="0" borderId="0" applyNumberFormat="0" applyFont="0" applyFill="0" applyBorder="0" applyAlignment="0" applyProtection="0">
      <alignment vertical="top"/>
    </xf>
    <xf numFmtId="0" fontId="17" fillId="0" borderId="0" applyNumberFormat="0" applyFont="0" applyFill="0" applyBorder="0" applyAlignment="0" applyProtection="0">
      <alignment vertical="top"/>
    </xf>
    <xf numFmtId="0" fontId="17" fillId="0" borderId="0" applyNumberFormat="0" applyFont="0" applyFill="0" applyBorder="0" applyAlignment="0" applyProtection="0">
      <alignment vertical="top"/>
    </xf>
  </cellStyleXfs>
  <cellXfs count="102">
    <xf numFmtId="0" fontId="0" fillId="0" borderId="0" xfId="0"/>
    <xf numFmtId="0" fontId="15" fillId="0" borderId="22" xfId="0" applyFont="1" applyBorder="1"/>
    <xf numFmtId="0" fontId="15" fillId="0" borderId="23" xfId="0" applyFont="1" applyBorder="1"/>
    <xf numFmtId="0" fontId="15" fillId="0" borderId="20" xfId="0" applyFont="1" applyBorder="1" applyAlignment="1">
      <alignment horizontal="center" wrapText="1"/>
    </xf>
    <xf numFmtId="0" fontId="15" fillId="0" borderId="21" xfId="0" applyFont="1" applyBorder="1" applyAlignment="1">
      <alignment horizontal="center" wrapText="1"/>
    </xf>
    <xf numFmtId="0" fontId="15" fillId="0" borderId="6" xfId="0" applyFont="1" applyBorder="1" applyAlignment="1">
      <alignment horizontal="center" wrapText="1"/>
    </xf>
    <xf numFmtId="44" fontId="0" fillId="0" borderId="3" xfId="1" applyFont="1" applyBorder="1"/>
    <xf numFmtId="44" fontId="0" fillId="0" borderId="0" xfId="1" applyFont="1" applyBorder="1"/>
    <xf numFmtId="44" fontId="0" fillId="0" borderId="19" xfId="1" applyFont="1" applyBorder="1"/>
    <xf numFmtId="44" fontId="0" fillId="0" borderId="20" xfId="1" applyFont="1" applyBorder="1"/>
    <xf numFmtId="44" fontId="0" fillId="0" borderId="21" xfId="1" applyFont="1" applyBorder="1"/>
    <xf numFmtId="44" fontId="0" fillId="0" borderId="6" xfId="1" applyFont="1" applyBorder="1"/>
    <xf numFmtId="9" fontId="0" fillId="0" borderId="3" xfId="0" applyNumberFormat="1" applyBorder="1"/>
    <xf numFmtId="9" fontId="0" fillId="0" borderId="0" xfId="0" applyNumberFormat="1" applyBorder="1"/>
    <xf numFmtId="9" fontId="0" fillId="0" borderId="20" xfId="0" applyNumberFormat="1" applyBorder="1"/>
    <xf numFmtId="9" fontId="0" fillId="0" borderId="21" xfId="0" applyNumberFormat="1" applyBorder="1"/>
    <xf numFmtId="0" fontId="15" fillId="0" borderId="24" xfId="0" applyFont="1" applyBorder="1"/>
    <xf numFmtId="44" fontId="0" fillId="3" borderId="21" xfId="1" applyFont="1" applyFill="1" applyBorder="1"/>
    <xf numFmtId="44" fontId="0" fillId="3" borderId="6" xfId="1" applyFont="1" applyFill="1" applyBorder="1"/>
    <xf numFmtId="9" fontId="0" fillId="3" borderId="21" xfId="0" applyNumberFormat="1" applyFill="1" applyBorder="1"/>
    <xf numFmtId="0" fontId="0" fillId="3" borderId="6" xfId="0" applyFill="1" applyBorder="1"/>
    <xf numFmtId="9" fontId="0" fillId="0" borderId="19" xfId="0" applyNumberFormat="1" applyBorder="1"/>
    <xf numFmtId="9" fontId="0" fillId="0" borderId="6" xfId="0" applyNumberFormat="1" applyBorder="1"/>
    <xf numFmtId="6" fontId="0" fillId="0" borderId="3" xfId="1" applyNumberFormat="1" applyFont="1" applyBorder="1"/>
    <xf numFmtId="6" fontId="0" fillId="0" borderId="20" xfId="1" applyNumberFormat="1" applyFont="1" applyBorder="1"/>
    <xf numFmtId="10" fontId="0" fillId="0" borderId="3" xfId="1" applyNumberFormat="1" applyFont="1" applyBorder="1"/>
    <xf numFmtId="10" fontId="0" fillId="0" borderId="20" xfId="1" applyNumberFormat="1" applyFont="1" applyBorder="1"/>
    <xf numFmtId="10" fontId="0" fillId="0" borderId="0" xfId="1" applyNumberFormat="1" applyFont="1" applyFill="1" applyBorder="1"/>
    <xf numFmtId="9" fontId="22" fillId="0" borderId="3" xfId="0" applyNumberFormat="1" applyFont="1" applyBorder="1" applyAlignment="1">
      <alignment horizontal="center" vertical="center"/>
    </xf>
    <xf numFmtId="44" fontId="0" fillId="3" borderId="20" xfId="1" applyFont="1" applyFill="1" applyBorder="1"/>
    <xf numFmtId="9" fontId="0" fillId="3" borderId="20" xfId="0" applyNumberFormat="1" applyFill="1" applyBorder="1"/>
    <xf numFmtId="6" fontId="0" fillId="0" borderId="0" xfId="1" applyNumberFormat="1" applyFont="1" applyFill="1" applyBorder="1"/>
    <xf numFmtId="0" fontId="0" fillId="0" borderId="0" xfId="0" applyFill="1"/>
    <xf numFmtId="0" fontId="27" fillId="0" borderId="0" xfId="0" applyFont="1" applyFill="1"/>
    <xf numFmtId="0" fontId="27" fillId="0" borderId="0" xfId="0" applyFont="1"/>
    <xf numFmtId="0" fontId="27" fillId="0" borderId="0" xfId="0" applyFont="1" applyFill="1" applyAlignment="1">
      <alignment horizontal="center"/>
    </xf>
    <xf numFmtId="0" fontId="28" fillId="0" borderId="0" xfId="0" applyFont="1"/>
    <xf numFmtId="0" fontId="27" fillId="0" borderId="0" xfId="0" applyFont="1" applyAlignment="1">
      <alignment horizontal="center"/>
    </xf>
    <xf numFmtId="0" fontId="27" fillId="2" borderId="2" xfId="0" applyFont="1" applyFill="1" applyBorder="1" applyAlignment="1">
      <alignment horizontal="center"/>
    </xf>
    <xf numFmtId="0" fontId="27" fillId="0" borderId="1" xfId="0" applyFont="1" applyBorder="1"/>
    <xf numFmtId="3" fontId="27" fillId="0" borderId="2" xfId="0" applyNumberFormat="1" applyFont="1" applyFill="1" applyBorder="1" applyAlignment="1">
      <alignment horizontal="right"/>
    </xf>
    <xf numFmtId="0" fontId="29" fillId="2" borderId="2" xfId="0" applyFont="1" applyFill="1" applyBorder="1" applyAlignment="1">
      <alignment horizontal="center"/>
    </xf>
    <xf numFmtId="44" fontId="29" fillId="0" borderId="2" xfId="1" applyNumberFormat="1" applyFont="1" applyFill="1" applyBorder="1" applyAlignment="1">
      <alignment horizontal="right"/>
    </xf>
    <xf numFmtId="44" fontId="29" fillId="0" borderId="2" xfId="1" applyFont="1" applyFill="1" applyBorder="1" applyAlignment="1">
      <alignment horizontal="center"/>
    </xf>
    <xf numFmtId="0" fontId="27" fillId="0" borderId="1" xfId="0" applyFont="1" applyFill="1" applyBorder="1"/>
    <xf numFmtId="6" fontId="29" fillId="0" borderId="2" xfId="1" applyNumberFormat="1" applyFont="1" applyFill="1" applyBorder="1" applyAlignment="1">
      <alignment horizontal="right"/>
    </xf>
    <xf numFmtId="44" fontId="27" fillId="0" borderId="0" xfId="0" applyNumberFormat="1" applyFont="1"/>
    <xf numFmtId="9" fontId="29" fillId="0" borderId="2" xfId="0" applyNumberFormat="1" applyFont="1" applyBorder="1" applyAlignment="1"/>
    <xf numFmtId="9" fontId="29" fillId="0" borderId="2" xfId="0" applyNumberFormat="1" applyFont="1" applyBorder="1" applyAlignment="1">
      <alignment horizontal="right"/>
    </xf>
    <xf numFmtId="44" fontId="29" fillId="0" borderId="2" xfId="1" applyFont="1" applyFill="1" applyBorder="1" applyAlignment="1">
      <alignment horizontal="right"/>
    </xf>
    <xf numFmtId="0" fontId="27" fillId="0" borderId="3" xfId="0" applyFont="1" applyFill="1" applyBorder="1"/>
    <xf numFmtId="164" fontId="27" fillId="0" borderId="2" xfId="2" applyNumberFormat="1" applyFont="1" applyFill="1" applyBorder="1"/>
    <xf numFmtId="164" fontId="31" fillId="0" borderId="2" xfId="2" applyNumberFormat="1" applyFont="1" applyFill="1" applyBorder="1"/>
    <xf numFmtId="44" fontId="27" fillId="0" borderId="2" xfId="1" applyFont="1" applyBorder="1"/>
    <xf numFmtId="44" fontId="31" fillId="0" borderId="2" xfId="1" applyFont="1" applyBorder="1"/>
    <xf numFmtId="44" fontId="31" fillId="0" borderId="2" xfId="0" applyNumberFormat="1" applyFont="1" applyFill="1" applyBorder="1"/>
    <xf numFmtId="44" fontId="27" fillId="0" borderId="2" xfId="0" applyNumberFormat="1" applyFont="1" applyFill="1" applyBorder="1"/>
    <xf numFmtId="44" fontId="27" fillId="0" borderId="2" xfId="1" applyNumberFormat="1" applyFont="1" applyFill="1" applyBorder="1" applyAlignment="1">
      <alignment horizontal="right"/>
    </xf>
    <xf numFmtId="44" fontId="29" fillId="2" borderId="2" xfId="1" applyFont="1" applyFill="1" applyBorder="1" applyAlignment="1">
      <alignment horizontal="center"/>
    </xf>
    <xf numFmtId="0" fontId="24" fillId="0" borderId="21" xfId="0" applyFont="1" applyBorder="1" applyAlignment="1">
      <alignment horizontal="center" wrapText="1"/>
    </xf>
    <xf numFmtId="9" fontId="1" fillId="0" borderId="18" xfId="1" applyNumberFormat="1" applyFont="1" applyFill="1" applyBorder="1" applyAlignment="1">
      <alignment vertical="center" wrapText="1"/>
    </xf>
    <xf numFmtId="9" fontId="1" fillId="0" borderId="19" xfId="1" applyNumberFormat="1" applyFont="1" applyFill="1" applyBorder="1" applyAlignment="1">
      <alignment vertical="center" wrapText="1"/>
    </xf>
    <xf numFmtId="6" fontId="1" fillId="0" borderId="19" xfId="1" applyNumberFormat="1" applyFont="1" applyFill="1" applyBorder="1" applyAlignment="1">
      <alignment vertical="center" wrapText="1"/>
    </xf>
    <xf numFmtId="10" fontId="1" fillId="0" borderId="19" xfId="1" applyNumberFormat="1" applyFont="1" applyFill="1" applyBorder="1" applyAlignment="1">
      <alignment vertical="center" wrapText="1"/>
    </xf>
    <xf numFmtId="10" fontId="1" fillId="0" borderId="18" xfId="1" applyNumberFormat="1" applyFont="1" applyFill="1" applyBorder="1" applyAlignment="1">
      <alignment vertical="center" wrapText="1"/>
    </xf>
    <xf numFmtId="6" fontId="1" fillId="0" borderId="18" xfId="1" applyNumberFormat="1" applyFont="1" applyFill="1" applyBorder="1" applyAlignment="1">
      <alignment vertical="center" wrapText="1"/>
    </xf>
    <xf numFmtId="0" fontId="0" fillId="0" borderId="0" xfId="0" applyFont="1"/>
    <xf numFmtId="0" fontId="0" fillId="0" borderId="1" xfId="0" applyFont="1" applyBorder="1"/>
    <xf numFmtId="0" fontId="30" fillId="0" borderId="0" xfId="0" applyFont="1" applyAlignment="1">
      <alignment wrapText="1"/>
    </xf>
    <xf numFmtId="0" fontId="30" fillId="0" borderId="0" xfId="0" applyFont="1"/>
    <xf numFmtId="0" fontId="27" fillId="4" borderId="1" xfId="0" applyFont="1" applyFill="1" applyBorder="1" applyAlignment="1">
      <alignment horizontal="center"/>
    </xf>
    <xf numFmtId="0" fontId="27" fillId="4" borderId="4" xfId="0" applyFont="1" applyFill="1" applyBorder="1" applyAlignment="1">
      <alignment horizontal="center"/>
    </xf>
    <xf numFmtId="0" fontId="27" fillId="4" borderId="5" xfId="0" applyFont="1" applyFill="1" applyBorder="1" applyAlignment="1">
      <alignment horizontal="center"/>
    </xf>
    <xf numFmtId="0" fontId="27" fillId="2" borderId="1"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3" fillId="0" borderId="0" xfId="0" applyFont="1" applyAlignment="1">
      <alignment horizontal="left" wrapText="1"/>
    </xf>
    <xf numFmtId="0" fontId="23" fillId="0" borderId="0" xfId="0" applyFont="1" applyAlignment="1">
      <alignment wrapText="1"/>
    </xf>
    <xf numFmtId="0" fontId="25" fillId="0" borderId="0" xfId="0" applyFont="1" applyAlignment="1">
      <alignment horizontal="left" wrapText="1"/>
    </xf>
    <xf numFmtId="0" fontId="32" fillId="0" borderId="0" xfId="0" applyFont="1" applyAlignment="1">
      <alignment horizontal="left" vertical="center"/>
    </xf>
    <xf numFmtId="0" fontId="27" fillId="4" borderId="2" xfId="0" applyFont="1" applyFill="1" applyBorder="1" applyAlignment="1">
      <alignment horizontal="center"/>
    </xf>
    <xf numFmtId="3" fontId="33" fillId="0" borderId="22" xfId="0" applyNumberFormat="1" applyFont="1" applyFill="1" applyBorder="1" applyAlignment="1">
      <alignment horizontal="center" vertical="center" wrapText="1"/>
    </xf>
    <xf numFmtId="3" fontId="33" fillId="0" borderId="24" xfId="0" applyNumberFormat="1" applyFont="1" applyFill="1" applyBorder="1" applyAlignment="1">
      <alignment horizontal="center" vertical="center" wrapText="1"/>
    </xf>
    <xf numFmtId="3" fontId="33" fillId="0" borderId="23" xfId="0" applyNumberFormat="1" applyFont="1" applyFill="1" applyBorder="1" applyAlignment="1">
      <alignment horizontal="center" vertical="center" wrapText="1"/>
    </xf>
    <xf numFmtId="0" fontId="26" fillId="0" borderId="0" xfId="0" applyFont="1" applyFill="1" applyAlignment="1">
      <alignment horizontal="center"/>
    </xf>
    <xf numFmtId="0" fontId="32" fillId="0" borderId="0" xfId="0" applyFont="1" applyFill="1" applyBorder="1" applyAlignment="1">
      <alignment horizontal="left"/>
    </xf>
    <xf numFmtId="0" fontId="25" fillId="0" borderId="0" xfId="0" applyFont="1" applyFill="1" applyBorder="1" applyAlignment="1">
      <alignment horizontal="left" vertical="top" wrapText="1"/>
    </xf>
    <xf numFmtId="0" fontId="2" fillId="0" borderId="0" xfId="0" applyFont="1" applyFill="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16" xfId="0" applyFont="1" applyBorder="1" applyAlignment="1">
      <alignment horizontal="center" wrapText="1"/>
    </xf>
    <xf numFmtId="0" fontId="15" fillId="0" borderId="17" xfId="0" applyFont="1" applyBorder="1" applyAlignment="1">
      <alignment horizontal="center" wrapText="1"/>
    </xf>
    <xf numFmtId="0" fontId="15" fillId="0" borderId="18" xfId="0" applyFont="1" applyBorder="1" applyAlignment="1">
      <alignment horizontal="center" wrapText="1"/>
    </xf>
    <xf numFmtId="0" fontId="15" fillId="0" borderId="1" xfId="0" applyFont="1" applyBorder="1" applyAlignment="1">
      <alignment horizontal="center"/>
    </xf>
    <xf numFmtId="0" fontId="15" fillId="0" borderId="4" xfId="0" applyFont="1" applyBorder="1" applyAlignment="1">
      <alignment horizontal="center"/>
    </xf>
    <xf numFmtId="0" fontId="15" fillId="0" borderId="5" xfId="0" applyFont="1" applyBorder="1" applyAlignment="1">
      <alignment horizontal="center"/>
    </xf>
    <xf numFmtId="0" fontId="24" fillId="0" borderId="16" xfId="0" applyFont="1" applyBorder="1" applyAlignment="1">
      <alignment horizontal="center" wrapText="1"/>
    </xf>
    <xf numFmtId="0" fontId="24" fillId="0" borderId="17" xfId="0" applyFont="1" applyBorder="1" applyAlignment="1">
      <alignment horizontal="center" wrapText="1"/>
    </xf>
    <xf numFmtId="0" fontId="24" fillId="0" borderId="18" xfId="0" applyFont="1" applyBorder="1" applyAlignment="1">
      <alignment horizontal="center" wrapText="1"/>
    </xf>
    <xf numFmtId="0" fontId="32" fillId="0" borderId="0" xfId="0" applyFont="1" applyAlignment="1">
      <alignment horizontal="left" vertical="center" wrapText="1"/>
    </xf>
    <xf numFmtId="0" fontId="32" fillId="0" borderId="0" xfId="0" applyFont="1" applyFill="1" applyBorder="1" applyAlignment="1">
      <alignment horizontal="left" wrapText="1"/>
    </xf>
    <xf numFmtId="38" fontId="29" fillId="0" borderId="2" xfId="0" applyNumberFormat="1" applyFont="1" applyFill="1" applyBorder="1" applyAlignment="1">
      <alignment horizontal="right"/>
    </xf>
  </cellXfs>
  <cellStyles count="124">
    <cellStyle name="20% - Accent1" xfId="19" builtinId="30" customBuiltin="1"/>
    <cellStyle name="20% - Accent1 2" xfId="37" xr:uid="{00000000-0005-0000-0000-000001000000}"/>
    <cellStyle name="20% - Accent1 2 2" xfId="79" xr:uid="{00000000-0005-0000-0000-000002000000}"/>
    <cellStyle name="20% - Accent1 3" xfId="80" xr:uid="{00000000-0005-0000-0000-000003000000}"/>
    <cellStyle name="20% - Accent2" xfId="22" builtinId="34" customBuiltin="1"/>
    <cellStyle name="20% - Accent2 2" xfId="38" xr:uid="{00000000-0005-0000-0000-000005000000}"/>
    <cellStyle name="20% - Accent2 2 2" xfId="81" xr:uid="{00000000-0005-0000-0000-000006000000}"/>
    <cellStyle name="20% - Accent2 3" xfId="82" xr:uid="{00000000-0005-0000-0000-000007000000}"/>
    <cellStyle name="20% - Accent3" xfId="25" builtinId="38" customBuiltin="1"/>
    <cellStyle name="20% - Accent3 2" xfId="39" xr:uid="{00000000-0005-0000-0000-000009000000}"/>
    <cellStyle name="20% - Accent3 2 2" xfId="83" xr:uid="{00000000-0005-0000-0000-00000A000000}"/>
    <cellStyle name="20% - Accent3 3" xfId="84" xr:uid="{00000000-0005-0000-0000-00000B000000}"/>
    <cellStyle name="20% - Accent4" xfId="28" builtinId="42" customBuiltin="1"/>
    <cellStyle name="20% - Accent4 2" xfId="40" xr:uid="{00000000-0005-0000-0000-00000D000000}"/>
    <cellStyle name="20% - Accent4 2 2" xfId="85" xr:uid="{00000000-0005-0000-0000-00000E000000}"/>
    <cellStyle name="20% - Accent4 3" xfId="86" xr:uid="{00000000-0005-0000-0000-00000F000000}"/>
    <cellStyle name="20% - Accent5" xfId="31" builtinId="46" customBuiltin="1"/>
    <cellStyle name="20% - Accent5 2" xfId="41" xr:uid="{00000000-0005-0000-0000-000011000000}"/>
    <cellStyle name="20% - Accent5 2 2" xfId="87" xr:uid="{00000000-0005-0000-0000-000012000000}"/>
    <cellStyle name="20% - Accent5 3" xfId="88" xr:uid="{00000000-0005-0000-0000-000013000000}"/>
    <cellStyle name="20% - Accent6" xfId="34" builtinId="50" customBuiltin="1"/>
    <cellStyle name="20% - Accent6 2" xfId="42" xr:uid="{00000000-0005-0000-0000-000015000000}"/>
    <cellStyle name="20% - Accent6 2 2" xfId="89" xr:uid="{00000000-0005-0000-0000-000016000000}"/>
    <cellStyle name="20% - Accent6 3" xfId="90" xr:uid="{00000000-0005-0000-0000-000017000000}"/>
    <cellStyle name="40% - Accent1" xfId="20" builtinId="31" customBuiltin="1"/>
    <cellStyle name="40% - Accent1 2" xfId="43" xr:uid="{00000000-0005-0000-0000-000019000000}"/>
    <cellStyle name="40% - Accent1 2 2" xfId="91" xr:uid="{00000000-0005-0000-0000-00001A000000}"/>
    <cellStyle name="40% - Accent1 3" xfId="92" xr:uid="{00000000-0005-0000-0000-00001B000000}"/>
    <cellStyle name="40% - Accent2" xfId="23" builtinId="35" customBuiltin="1"/>
    <cellStyle name="40% - Accent2 2" xfId="44" xr:uid="{00000000-0005-0000-0000-00001D000000}"/>
    <cellStyle name="40% - Accent2 2 2" xfId="93" xr:uid="{00000000-0005-0000-0000-00001E000000}"/>
    <cellStyle name="40% - Accent2 3" xfId="94" xr:uid="{00000000-0005-0000-0000-00001F000000}"/>
    <cellStyle name="40% - Accent3" xfId="26" builtinId="39" customBuiltin="1"/>
    <cellStyle name="40% - Accent3 2" xfId="45" xr:uid="{00000000-0005-0000-0000-000021000000}"/>
    <cellStyle name="40% - Accent3 2 2" xfId="95" xr:uid="{00000000-0005-0000-0000-000022000000}"/>
    <cellStyle name="40% - Accent3 3" xfId="96" xr:uid="{00000000-0005-0000-0000-000023000000}"/>
    <cellStyle name="40% - Accent4" xfId="29" builtinId="43" customBuiltin="1"/>
    <cellStyle name="40% - Accent4 2" xfId="46" xr:uid="{00000000-0005-0000-0000-000025000000}"/>
    <cellStyle name="40% - Accent4 2 2" xfId="97" xr:uid="{00000000-0005-0000-0000-000026000000}"/>
    <cellStyle name="40% - Accent4 3" xfId="98" xr:uid="{00000000-0005-0000-0000-000027000000}"/>
    <cellStyle name="40% - Accent5" xfId="32" builtinId="47" customBuiltin="1"/>
    <cellStyle name="40% - Accent5 2" xfId="47" xr:uid="{00000000-0005-0000-0000-000029000000}"/>
    <cellStyle name="40% - Accent5 2 2" xfId="99" xr:uid="{00000000-0005-0000-0000-00002A000000}"/>
    <cellStyle name="40% - Accent5 3" xfId="100" xr:uid="{00000000-0005-0000-0000-00002B000000}"/>
    <cellStyle name="40% - Accent6" xfId="35" builtinId="51" customBuiltin="1"/>
    <cellStyle name="40% - Accent6 2" xfId="48" xr:uid="{00000000-0005-0000-0000-00002D000000}"/>
    <cellStyle name="40% - Accent6 2 2" xfId="101" xr:uid="{00000000-0005-0000-0000-00002E000000}"/>
    <cellStyle name="40% - Accent6 3" xfId="102" xr:uid="{00000000-0005-0000-0000-00002F000000}"/>
    <cellStyle name="60% - Accent1 2" xfId="62" xr:uid="{00000000-0005-0000-0000-000030000000}"/>
    <cellStyle name="60% - Accent2 2" xfId="63" xr:uid="{00000000-0005-0000-0000-000031000000}"/>
    <cellStyle name="60% - Accent3 2" xfId="64" xr:uid="{00000000-0005-0000-0000-000032000000}"/>
    <cellStyle name="60% - Accent4 2" xfId="65" xr:uid="{00000000-0005-0000-0000-000033000000}"/>
    <cellStyle name="60% - Accent5 2" xfId="66" xr:uid="{00000000-0005-0000-0000-000034000000}"/>
    <cellStyle name="60% - Accent6 2" xfId="67" xr:uid="{00000000-0005-0000-0000-000035000000}"/>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8" builtinId="27" customBuiltin="1"/>
    <cellStyle name="Calculation" xfId="11" builtinId="22" customBuiltin="1"/>
    <cellStyle name="Check Cell" xfId="13" builtinId="23" customBuiltin="1"/>
    <cellStyle name="Comma" xfId="2" builtinId="3"/>
    <cellStyle name="Comma 2" xfId="49" xr:uid="{00000000-0005-0000-0000-000040000000}"/>
    <cellStyle name="Comma 3" xfId="50" xr:uid="{00000000-0005-0000-0000-000041000000}"/>
    <cellStyle name="Comma 4" xfId="68" xr:uid="{00000000-0005-0000-0000-000042000000}"/>
    <cellStyle name="Comma 5" xfId="69" xr:uid="{00000000-0005-0000-0000-000043000000}"/>
    <cellStyle name="Comma 6" xfId="103" xr:uid="{00000000-0005-0000-0000-000044000000}"/>
    <cellStyle name="Comma 6 2" xfId="115" xr:uid="{00000000-0005-0000-0000-000045000000}"/>
    <cellStyle name="Currency" xfId="1" builtinId="4"/>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2" xfId="61" xr:uid="{00000000-0005-0000-0000-00004F000000}"/>
    <cellStyle name="Normal" xfId="0" builtinId="0"/>
    <cellStyle name="Normal 2" xfId="51" xr:uid="{00000000-0005-0000-0000-000051000000}"/>
    <cellStyle name="Normal 2 2" xfId="36" xr:uid="{00000000-0005-0000-0000-000052000000}"/>
    <cellStyle name="Normal 2 2 2" xfId="52" xr:uid="{00000000-0005-0000-0000-000053000000}"/>
    <cellStyle name="Normal 2 3" xfId="53" xr:uid="{00000000-0005-0000-0000-000054000000}"/>
    <cellStyle name="Normal 2 3 2" xfId="104" xr:uid="{00000000-0005-0000-0000-000055000000}"/>
    <cellStyle name="Normal 2 4" xfId="105" xr:uid="{00000000-0005-0000-0000-000056000000}"/>
    <cellStyle name="Normal 2 5" xfId="106" xr:uid="{00000000-0005-0000-0000-000057000000}"/>
    <cellStyle name="Normal 3" xfId="54" xr:uid="{00000000-0005-0000-0000-000058000000}"/>
    <cellStyle name="Normal 3 2" xfId="71" xr:uid="{00000000-0005-0000-0000-000059000000}"/>
    <cellStyle name="Normal 3 3" xfId="70" xr:uid="{00000000-0005-0000-0000-00005A000000}"/>
    <cellStyle name="Normal 4" xfId="55" xr:uid="{00000000-0005-0000-0000-00005B000000}"/>
    <cellStyle name="Normal 4 2" xfId="72" xr:uid="{00000000-0005-0000-0000-00005C000000}"/>
    <cellStyle name="Normal 5" xfId="56" xr:uid="{00000000-0005-0000-0000-00005D000000}"/>
    <cellStyle name="Normal 6" xfId="78" xr:uid="{00000000-0005-0000-0000-00005E000000}"/>
    <cellStyle name="Normal 6 2" xfId="107" xr:uid="{00000000-0005-0000-0000-00005F000000}"/>
    <cellStyle name="Normal 6 3" xfId="108" xr:uid="{00000000-0005-0000-0000-000060000000}"/>
    <cellStyle name="Normal 7" xfId="117" xr:uid="{00000000-0005-0000-0000-000061000000}"/>
    <cellStyle name="Normal 7 2" xfId="118" xr:uid="{00000000-0005-0000-0000-000062000000}"/>
    <cellStyle name="Normal 7 3" xfId="119" xr:uid="{00000000-0005-0000-0000-000063000000}"/>
    <cellStyle name="Normal 7 3 2" xfId="120" xr:uid="{00000000-0005-0000-0000-000064000000}"/>
    <cellStyle name="Normal 8" xfId="121" xr:uid="{00000000-0005-0000-0000-000065000000}"/>
    <cellStyle name="Normal 8 2" xfId="122" xr:uid="{00000000-0005-0000-0000-000066000000}"/>
    <cellStyle name="Normal 8 3" xfId="123" xr:uid="{00000000-0005-0000-0000-000067000000}"/>
    <cellStyle name="Note" xfId="15" builtinId="10" customBuiltin="1"/>
    <cellStyle name="Note 2" xfId="57" xr:uid="{00000000-0005-0000-0000-000069000000}"/>
    <cellStyle name="Note 2 2" xfId="109" xr:uid="{00000000-0005-0000-0000-00006A000000}"/>
    <cellStyle name="Note 3" xfId="110" xr:uid="{00000000-0005-0000-0000-00006B000000}"/>
    <cellStyle name="Output" xfId="10" builtinId="21" customBuiltin="1"/>
    <cellStyle name="Percent 2" xfId="58" xr:uid="{00000000-0005-0000-0000-00006D000000}"/>
    <cellStyle name="Percent 3" xfId="59" xr:uid="{00000000-0005-0000-0000-00006E000000}"/>
    <cellStyle name="Percent 3 2" xfId="74" xr:uid="{00000000-0005-0000-0000-00006F000000}"/>
    <cellStyle name="Percent 3 2 2" xfId="111" xr:uid="{00000000-0005-0000-0000-000070000000}"/>
    <cellStyle name="Percent 4" xfId="75" xr:uid="{00000000-0005-0000-0000-000071000000}"/>
    <cellStyle name="Percent 4 2" xfId="112" xr:uid="{00000000-0005-0000-0000-000072000000}"/>
    <cellStyle name="Percent 4 3" xfId="113" xr:uid="{00000000-0005-0000-0000-000073000000}"/>
    <cellStyle name="Percent 5" xfId="76" xr:uid="{00000000-0005-0000-0000-000074000000}"/>
    <cellStyle name="Percent 6" xfId="77" xr:uid="{00000000-0005-0000-0000-000075000000}"/>
    <cellStyle name="Percent 7" xfId="73" xr:uid="{00000000-0005-0000-0000-000076000000}"/>
    <cellStyle name="Percent 8" xfId="114" xr:uid="{00000000-0005-0000-0000-000077000000}"/>
    <cellStyle name="Percent 8 2" xfId="116" xr:uid="{00000000-0005-0000-0000-000078000000}"/>
    <cellStyle name="Title 2" xfId="60" xr:uid="{00000000-0005-0000-0000-000079000000}"/>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VT%20SIM%20Data\05644.010.010.01\2015\Models\Year%202%20Final\VT_CY15_Medicaid_201609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Year 2 - CHAC"/>
      <sheetName val="Year 2 - OneCare"/>
      <sheetName val="CHAC"/>
      <sheetName val="OCVT"/>
      <sheetName val="Total Cost of Care"/>
      <sheetName val="Quality Component"/>
      <sheetName val="Claims"/>
      <sheetName val="Eligibility"/>
      <sheetName val="Mechanics"/>
    </sheetNames>
    <sheetDataSet>
      <sheetData sheetId="0" refreshError="1"/>
      <sheetData sheetId="1" refreshError="1"/>
      <sheetData sheetId="2" refreshError="1"/>
      <sheetData sheetId="3" refreshError="1"/>
      <sheetData sheetId="4" refreshError="1"/>
      <sheetData sheetId="5">
        <row r="4">
          <cell r="B4" t="str">
            <v>CHAC</v>
          </cell>
          <cell r="C4">
            <v>189.08605285822068</v>
          </cell>
          <cell r="D4">
            <v>180.91166431330447</v>
          </cell>
          <cell r="E4">
            <v>182.06062844040321</v>
          </cell>
        </row>
        <row r="5">
          <cell r="B5" t="str">
            <v>OCVT</v>
          </cell>
          <cell r="C5">
            <v>169.37133518030862</v>
          </cell>
          <cell r="D5">
            <v>170.4681304817974</v>
          </cell>
          <cell r="E5">
            <v>171.54645029438163</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45"/>
  <sheetViews>
    <sheetView zoomScaleNormal="100" workbookViewId="0">
      <selection activeCell="I15" sqref="I15"/>
    </sheetView>
  </sheetViews>
  <sheetFormatPr defaultRowHeight="15" x14ac:dyDescent="0.25"/>
  <cols>
    <col min="1" max="1" width="34.7109375" style="34" customWidth="1"/>
    <col min="2" max="2" width="16.42578125" style="37" customWidth="1"/>
    <col min="3" max="3" width="17" style="37" customWidth="1"/>
    <col min="4" max="4" width="17.28515625" style="37" customWidth="1"/>
    <col min="5" max="5" width="16.28515625" style="34" bestFit="1" customWidth="1"/>
    <col min="6" max="6" width="15.85546875" style="34" customWidth="1"/>
    <col min="7" max="7" width="9.140625" style="37" customWidth="1"/>
    <col min="8" max="9" width="16.28515625" style="34" bestFit="1" customWidth="1"/>
    <col min="10" max="10" width="9.140625" style="34"/>
    <col min="11" max="11" width="14.28515625" style="34" bestFit="1" customWidth="1"/>
    <col min="12" max="16384" width="9.140625" style="34"/>
  </cols>
  <sheetData>
    <row r="2" spans="1:15" ht="18.75" x14ac:dyDescent="0.3">
      <c r="A2" s="84" t="s">
        <v>22</v>
      </c>
      <c r="B2" s="84"/>
      <c r="C2" s="84"/>
      <c r="D2" s="84"/>
      <c r="E2" s="84"/>
      <c r="F2" s="84"/>
      <c r="G2" s="84"/>
      <c r="H2" s="84"/>
      <c r="I2" s="84"/>
      <c r="J2" s="84"/>
      <c r="K2" s="33"/>
      <c r="L2" s="33"/>
      <c r="M2" s="33"/>
      <c r="N2" s="33"/>
      <c r="O2" s="33"/>
    </row>
    <row r="3" spans="1:15" x14ac:dyDescent="0.25">
      <c r="A3" s="33"/>
      <c r="B3" s="35"/>
      <c r="C3" s="35"/>
      <c r="D3" s="35"/>
      <c r="E3" s="33"/>
      <c r="F3" s="33"/>
      <c r="G3" s="35"/>
      <c r="H3" s="33"/>
      <c r="I3" s="33"/>
      <c r="J3" s="33"/>
      <c r="K3" s="33"/>
      <c r="L3" s="33"/>
      <c r="M3" s="33"/>
      <c r="N3" s="33"/>
      <c r="O3" s="33"/>
    </row>
    <row r="4" spans="1:15" ht="15.75" x14ac:dyDescent="0.25">
      <c r="A4" s="36" t="s">
        <v>19</v>
      </c>
    </row>
    <row r="6" spans="1:15" x14ac:dyDescent="0.25">
      <c r="B6" s="70" t="s">
        <v>4</v>
      </c>
      <c r="C6" s="71"/>
      <c r="D6" s="72"/>
      <c r="E6" s="70" t="s">
        <v>5</v>
      </c>
      <c r="F6" s="71"/>
      <c r="G6" s="72"/>
      <c r="H6" s="80" t="s">
        <v>9</v>
      </c>
      <c r="I6" s="80"/>
      <c r="J6" s="80"/>
    </row>
    <row r="7" spans="1:15" x14ac:dyDescent="0.25">
      <c r="B7" s="38" t="s">
        <v>3</v>
      </c>
      <c r="C7" s="38" t="s">
        <v>6</v>
      </c>
      <c r="D7" s="38" t="s">
        <v>7</v>
      </c>
      <c r="E7" s="38" t="s">
        <v>8</v>
      </c>
      <c r="F7" s="38" t="s">
        <v>6</v>
      </c>
      <c r="G7" s="38" t="s">
        <v>7</v>
      </c>
      <c r="H7" s="38" t="s">
        <v>8</v>
      </c>
      <c r="I7" s="38" t="s">
        <v>6</v>
      </c>
      <c r="J7" s="38" t="s">
        <v>7</v>
      </c>
    </row>
    <row r="8" spans="1:15" ht="15" customHeight="1" x14ac:dyDescent="0.25">
      <c r="A8" s="67" t="s">
        <v>18</v>
      </c>
      <c r="B8" s="101" t="s">
        <v>42</v>
      </c>
      <c r="C8" s="101" t="s">
        <v>43</v>
      </c>
      <c r="D8" s="101" t="s">
        <v>44</v>
      </c>
      <c r="E8" s="40">
        <v>27732</v>
      </c>
      <c r="F8" s="40">
        <v>37381</v>
      </c>
      <c r="G8" s="41" t="s">
        <v>14</v>
      </c>
      <c r="H8" s="40">
        <v>12484</v>
      </c>
      <c r="I8" s="40">
        <v>43685</v>
      </c>
      <c r="J8" s="38" t="s">
        <v>14</v>
      </c>
    </row>
    <row r="9" spans="1:15" x14ac:dyDescent="0.25">
      <c r="A9" s="39" t="s">
        <v>15</v>
      </c>
      <c r="B9" s="42">
        <f>B29*B30</f>
        <v>65874698.25</v>
      </c>
      <c r="C9" s="42">
        <f t="shared" ref="C9:F9" si="0">C29*C30</f>
        <v>149275628.80000001</v>
      </c>
      <c r="D9" s="42">
        <f t="shared" si="0"/>
        <v>42998514</v>
      </c>
      <c r="E9" s="42">
        <f t="shared" si="0"/>
        <v>59760946.079999998</v>
      </c>
      <c r="F9" s="42">
        <f t="shared" si="0"/>
        <v>73451140.179999992</v>
      </c>
      <c r="G9" s="41" t="s">
        <v>14</v>
      </c>
      <c r="H9" s="42">
        <v>122245415</v>
      </c>
      <c r="I9" s="42">
        <v>401041933</v>
      </c>
      <c r="J9" s="38" t="s">
        <v>14</v>
      </c>
    </row>
    <row r="10" spans="1:15" x14ac:dyDescent="0.25">
      <c r="A10" s="67" t="s">
        <v>45</v>
      </c>
      <c r="B10" s="42">
        <f>B29*B31</f>
        <v>63938334.5</v>
      </c>
      <c r="C10" s="42">
        <f t="shared" ref="C10:D10" si="1">C29*C31</f>
        <v>145621688.80000001</v>
      </c>
      <c r="D10" s="42">
        <f t="shared" si="1"/>
        <v>41652528</v>
      </c>
      <c r="E10" s="43" t="s">
        <v>46</v>
      </c>
      <c r="F10" s="43" t="s">
        <v>46</v>
      </c>
      <c r="G10" s="41" t="s">
        <v>14</v>
      </c>
      <c r="H10" s="43" t="s">
        <v>14</v>
      </c>
      <c r="I10" s="43" t="s">
        <v>14</v>
      </c>
      <c r="J10" s="38" t="s">
        <v>14</v>
      </c>
    </row>
    <row r="11" spans="1:15" x14ac:dyDescent="0.25">
      <c r="A11" s="39" t="s">
        <v>16</v>
      </c>
      <c r="B11" s="42">
        <f>B29*B32</f>
        <v>65560121.75</v>
      </c>
      <c r="C11" s="42">
        <f t="shared" ref="C11:F11" si="2">C29*C32</f>
        <v>151254846.30000001</v>
      </c>
      <c r="D11" s="42">
        <f t="shared" si="2"/>
        <v>44867243.399999999</v>
      </c>
      <c r="E11" s="42">
        <f t="shared" si="2"/>
        <v>59513700.329999998</v>
      </c>
      <c r="F11" s="42">
        <f t="shared" si="2"/>
        <v>74964818.719999999</v>
      </c>
      <c r="G11" s="41" t="s">
        <v>14</v>
      </c>
      <c r="H11" s="42">
        <v>142925956</v>
      </c>
      <c r="I11" s="42">
        <v>419636813</v>
      </c>
      <c r="J11" s="38" t="s">
        <v>14</v>
      </c>
    </row>
    <row r="12" spans="1:15" x14ac:dyDescent="0.25">
      <c r="A12" s="39" t="s">
        <v>17</v>
      </c>
      <c r="B12" s="42">
        <f>B29*B33</f>
        <v>314576.5</v>
      </c>
      <c r="C12" s="42">
        <f t="shared" ref="C12:F12" si="3">C29*C33</f>
        <v>-1979217.5</v>
      </c>
      <c r="D12" s="42">
        <f t="shared" si="3"/>
        <v>-1868729.4</v>
      </c>
      <c r="E12" s="42">
        <f t="shared" si="3"/>
        <v>247245.75</v>
      </c>
      <c r="F12" s="42">
        <f t="shared" si="3"/>
        <v>-1513678.54</v>
      </c>
      <c r="G12" s="41" t="s">
        <v>14</v>
      </c>
      <c r="H12" s="42">
        <v>-20680541</v>
      </c>
      <c r="I12" s="42">
        <v>-18594820</v>
      </c>
      <c r="J12" s="38" t="s">
        <v>14</v>
      </c>
    </row>
    <row r="13" spans="1:15" x14ac:dyDescent="0.25">
      <c r="A13" s="44" t="s">
        <v>2</v>
      </c>
      <c r="B13" s="42">
        <f>B12</f>
        <v>314576.5</v>
      </c>
      <c r="C13" s="42">
        <v>0</v>
      </c>
      <c r="D13" s="42">
        <v>0</v>
      </c>
      <c r="E13" s="45" t="s">
        <v>37</v>
      </c>
      <c r="F13" s="42">
        <v>0</v>
      </c>
      <c r="G13" s="41" t="s">
        <v>14</v>
      </c>
      <c r="H13" s="42">
        <v>0</v>
      </c>
      <c r="I13" s="42">
        <v>0</v>
      </c>
      <c r="J13" s="38" t="s">
        <v>14</v>
      </c>
      <c r="K13" s="46"/>
    </row>
    <row r="14" spans="1:15" x14ac:dyDescent="0.25">
      <c r="A14" s="39" t="s">
        <v>21</v>
      </c>
      <c r="B14" s="42">
        <v>64507</v>
      </c>
      <c r="C14" s="42">
        <v>0</v>
      </c>
      <c r="D14" s="42">
        <v>0</v>
      </c>
      <c r="E14" s="42">
        <v>0</v>
      </c>
      <c r="F14" s="42">
        <v>0</v>
      </c>
      <c r="G14" s="41" t="s">
        <v>14</v>
      </c>
      <c r="H14" s="42">
        <v>0</v>
      </c>
      <c r="I14" s="42">
        <v>0</v>
      </c>
      <c r="J14" s="38" t="s">
        <v>14</v>
      </c>
      <c r="K14" s="46"/>
    </row>
    <row r="15" spans="1:15" x14ac:dyDescent="0.25">
      <c r="A15" s="39" t="s">
        <v>12</v>
      </c>
      <c r="B15" s="47">
        <v>0.74</v>
      </c>
      <c r="C15" s="47">
        <v>0.88</v>
      </c>
      <c r="D15" s="47">
        <v>0.88</v>
      </c>
      <c r="E15" s="48">
        <v>0.7</v>
      </c>
      <c r="F15" s="48">
        <v>0.76670000000000005</v>
      </c>
      <c r="G15" s="41" t="s">
        <v>14</v>
      </c>
      <c r="H15" s="48">
        <v>0.9</v>
      </c>
      <c r="I15" s="48">
        <v>0.97</v>
      </c>
      <c r="J15" s="38" t="s">
        <v>14</v>
      </c>
      <c r="K15" s="46"/>
    </row>
    <row r="16" spans="1:15" x14ac:dyDescent="0.25">
      <c r="A16" s="39" t="s">
        <v>13</v>
      </c>
      <c r="B16" s="48">
        <v>0.9</v>
      </c>
      <c r="C16" s="48" t="s">
        <v>47</v>
      </c>
      <c r="D16" s="48" t="s">
        <v>47</v>
      </c>
      <c r="E16" s="48" t="s">
        <v>48</v>
      </c>
      <c r="F16" s="48" t="s">
        <v>49</v>
      </c>
      <c r="G16" s="41" t="s">
        <v>14</v>
      </c>
      <c r="H16" s="48" t="s">
        <v>48</v>
      </c>
      <c r="I16" s="48" t="s">
        <v>50</v>
      </c>
      <c r="J16" s="38" t="s">
        <v>14</v>
      </c>
    </row>
    <row r="17" spans="1:16" x14ac:dyDescent="0.25">
      <c r="A17" s="67" t="s">
        <v>51</v>
      </c>
      <c r="B17" s="49">
        <f>B14*B16</f>
        <v>58056.3</v>
      </c>
      <c r="C17" s="42">
        <v>0</v>
      </c>
      <c r="D17" s="42">
        <v>0</v>
      </c>
      <c r="E17" s="45" t="s">
        <v>37</v>
      </c>
      <c r="F17" s="42">
        <v>0</v>
      </c>
      <c r="G17" s="41" t="s">
        <v>14</v>
      </c>
      <c r="H17" s="42">
        <v>0</v>
      </c>
      <c r="I17" s="42">
        <v>0</v>
      </c>
      <c r="J17" s="38" t="s">
        <v>14</v>
      </c>
    </row>
    <row r="18" spans="1:16" x14ac:dyDescent="0.25">
      <c r="A18" s="50"/>
      <c r="D18" s="37" t="s">
        <v>23</v>
      </c>
    </row>
    <row r="19" spans="1:16" x14ac:dyDescent="0.25">
      <c r="A19" s="85" t="s">
        <v>41</v>
      </c>
      <c r="B19" s="85"/>
      <c r="C19" s="85"/>
      <c r="D19" s="85"/>
      <c r="E19" s="85"/>
      <c r="F19" s="85"/>
      <c r="G19" s="85"/>
      <c r="H19" s="85"/>
      <c r="I19" s="85"/>
      <c r="J19" s="85"/>
    </row>
    <row r="20" spans="1:16" ht="27" customHeight="1" x14ac:dyDescent="0.25">
      <c r="A20" s="100" t="s">
        <v>55</v>
      </c>
      <c r="B20" s="100"/>
      <c r="C20" s="100"/>
      <c r="D20" s="100"/>
      <c r="E20" s="100"/>
      <c r="F20" s="100"/>
      <c r="G20" s="100"/>
      <c r="H20" s="100"/>
      <c r="I20" s="100"/>
      <c r="J20" s="100"/>
    </row>
    <row r="21" spans="1:16" ht="26.25" customHeight="1" x14ac:dyDescent="0.25">
      <c r="A21" s="76" t="s">
        <v>52</v>
      </c>
      <c r="B21" s="76"/>
      <c r="C21" s="76"/>
      <c r="D21" s="76"/>
      <c r="E21" s="76"/>
      <c r="F21" s="76"/>
      <c r="G21" s="76"/>
      <c r="H21" s="76"/>
      <c r="I21" s="76"/>
      <c r="J21" s="76"/>
      <c r="P21" s="34" t="s">
        <v>23</v>
      </c>
    </row>
    <row r="22" spans="1:16" x14ac:dyDescent="0.25">
      <c r="A22" s="76" t="s">
        <v>53</v>
      </c>
      <c r="B22" s="76"/>
      <c r="C22" s="76"/>
      <c r="D22" s="76"/>
      <c r="E22" s="76"/>
      <c r="F22" s="76"/>
      <c r="G22" s="76"/>
      <c r="H22" s="76"/>
      <c r="I22" s="76"/>
      <c r="J22" s="76"/>
    </row>
    <row r="23" spans="1:16" ht="15" customHeight="1" x14ac:dyDescent="0.25">
      <c r="A23" s="78" t="s">
        <v>54</v>
      </c>
      <c r="B23" s="78"/>
      <c r="C23" s="78"/>
      <c r="D23" s="78"/>
      <c r="E23" s="78"/>
      <c r="F23" s="78"/>
      <c r="G23" s="78"/>
      <c r="H23" s="78"/>
      <c r="I23" s="78"/>
      <c r="J23" s="78"/>
    </row>
    <row r="24" spans="1:16" x14ac:dyDescent="0.25">
      <c r="E24" s="46"/>
    </row>
    <row r="25" spans="1:16" ht="15.75" x14ac:dyDescent="0.25">
      <c r="A25" s="36" t="s">
        <v>20</v>
      </c>
      <c r="L25" s="34" t="s">
        <v>23</v>
      </c>
    </row>
    <row r="27" spans="1:16" x14ac:dyDescent="0.25">
      <c r="B27" s="70" t="s">
        <v>4</v>
      </c>
      <c r="C27" s="71"/>
      <c r="D27" s="72"/>
      <c r="E27" s="70" t="s">
        <v>5</v>
      </c>
      <c r="F27" s="71"/>
      <c r="G27" s="72"/>
      <c r="H27" s="73" t="s">
        <v>9</v>
      </c>
      <c r="I27" s="74"/>
      <c r="J27" s="75"/>
    </row>
    <row r="28" spans="1:16" x14ac:dyDescent="0.25">
      <c r="B28" s="38" t="s">
        <v>3</v>
      </c>
      <c r="C28" s="38" t="s">
        <v>6</v>
      </c>
      <c r="D28" s="38" t="s">
        <v>7</v>
      </c>
      <c r="E28" s="38" t="s">
        <v>8</v>
      </c>
      <c r="F28" s="38" t="s">
        <v>6</v>
      </c>
      <c r="G28" s="38" t="s">
        <v>7</v>
      </c>
      <c r="H28" s="38" t="s">
        <v>8</v>
      </c>
      <c r="I28" s="38" t="s">
        <v>6</v>
      </c>
      <c r="J28" s="38" t="s">
        <v>7</v>
      </c>
      <c r="M28" s="34" t="s">
        <v>23</v>
      </c>
    </row>
    <row r="29" spans="1:16" ht="15" customHeight="1" x14ac:dyDescent="0.25">
      <c r="A29" s="39" t="s">
        <v>1</v>
      </c>
      <c r="B29" s="51">
        <v>132175</v>
      </c>
      <c r="C29" s="51">
        <v>304495</v>
      </c>
      <c r="D29" s="51">
        <v>104340</v>
      </c>
      <c r="E29" s="52">
        <v>329661</v>
      </c>
      <c r="F29" s="52">
        <v>443894</v>
      </c>
      <c r="G29" s="41" t="s">
        <v>14</v>
      </c>
      <c r="H29" s="81" t="s">
        <v>56</v>
      </c>
      <c r="I29" s="81" t="s">
        <v>56</v>
      </c>
      <c r="J29" s="38" t="s">
        <v>14</v>
      </c>
    </row>
    <row r="30" spans="1:16" x14ac:dyDescent="0.25">
      <c r="A30" s="39" t="s">
        <v>10</v>
      </c>
      <c r="B30" s="53">
        <v>498.39</v>
      </c>
      <c r="C30" s="53">
        <v>490.24</v>
      </c>
      <c r="D30" s="53">
        <v>412.1</v>
      </c>
      <c r="E30" s="54">
        <v>181.28</v>
      </c>
      <c r="F30" s="54">
        <v>165.47</v>
      </c>
      <c r="G30" s="41" t="s">
        <v>14</v>
      </c>
      <c r="H30" s="82"/>
      <c r="I30" s="82"/>
      <c r="J30" s="38" t="s">
        <v>14</v>
      </c>
      <c r="K30" s="34" t="s">
        <v>23</v>
      </c>
    </row>
    <row r="31" spans="1:16" x14ac:dyDescent="0.25">
      <c r="A31" s="39" t="s">
        <v>34</v>
      </c>
      <c r="B31" s="53">
        <v>483.74</v>
      </c>
      <c r="C31" s="53">
        <v>478.24</v>
      </c>
      <c r="D31" s="53">
        <v>399.2</v>
      </c>
      <c r="E31" s="43" t="s">
        <v>28</v>
      </c>
      <c r="F31" s="43" t="s">
        <v>28</v>
      </c>
      <c r="G31" s="41" t="s">
        <v>14</v>
      </c>
      <c r="H31" s="82"/>
      <c r="I31" s="82"/>
      <c r="J31" s="38" t="s">
        <v>14</v>
      </c>
      <c r="M31" s="66" t="s">
        <v>23</v>
      </c>
    </row>
    <row r="32" spans="1:16" x14ac:dyDescent="0.25">
      <c r="A32" s="39" t="s">
        <v>0</v>
      </c>
      <c r="B32" s="53">
        <v>496.01</v>
      </c>
      <c r="C32" s="53">
        <v>496.74</v>
      </c>
      <c r="D32" s="53">
        <v>430.01</v>
      </c>
      <c r="E32" s="55">
        <v>180.53</v>
      </c>
      <c r="F32" s="55">
        <v>168.88</v>
      </c>
      <c r="G32" s="41" t="s">
        <v>14</v>
      </c>
      <c r="H32" s="82"/>
      <c r="I32" s="82"/>
      <c r="J32" s="38" t="s">
        <v>14</v>
      </c>
    </row>
    <row r="33" spans="1:13" x14ac:dyDescent="0.25">
      <c r="A33" s="39" t="s">
        <v>11</v>
      </c>
      <c r="B33" s="56">
        <v>2.38</v>
      </c>
      <c r="C33" s="56">
        <v>-6.5</v>
      </c>
      <c r="D33" s="56">
        <v>-17.91</v>
      </c>
      <c r="E33" s="55">
        <v>0.75</v>
      </c>
      <c r="F33" s="55">
        <v>-3.41</v>
      </c>
      <c r="G33" s="41" t="s">
        <v>14</v>
      </c>
      <c r="H33" s="82"/>
      <c r="I33" s="82"/>
      <c r="J33" s="38" t="s">
        <v>14</v>
      </c>
    </row>
    <row r="34" spans="1:13" x14ac:dyDescent="0.25">
      <c r="A34" s="44" t="s">
        <v>27</v>
      </c>
      <c r="B34" s="49">
        <f>B33</f>
        <v>2.38</v>
      </c>
      <c r="C34" s="42">
        <v>0</v>
      </c>
      <c r="D34" s="42">
        <v>0</v>
      </c>
      <c r="E34" s="45" t="s">
        <v>37</v>
      </c>
      <c r="F34" s="42">
        <v>0</v>
      </c>
      <c r="G34" s="41" t="s">
        <v>14</v>
      </c>
      <c r="H34" s="82"/>
      <c r="I34" s="82"/>
      <c r="J34" s="38" t="s">
        <v>14</v>
      </c>
      <c r="K34" s="46"/>
    </row>
    <row r="35" spans="1:13" x14ac:dyDescent="0.25">
      <c r="A35" s="39" t="s">
        <v>21</v>
      </c>
      <c r="B35" s="57">
        <v>0.49</v>
      </c>
      <c r="C35" s="42">
        <v>0</v>
      </c>
      <c r="D35" s="42">
        <v>0</v>
      </c>
      <c r="E35" s="42">
        <v>0</v>
      </c>
      <c r="F35" s="42">
        <v>0</v>
      </c>
      <c r="G35" s="41" t="s">
        <v>14</v>
      </c>
      <c r="H35" s="82"/>
      <c r="I35" s="82"/>
      <c r="J35" s="38" t="s">
        <v>14</v>
      </c>
    </row>
    <row r="36" spans="1:13" x14ac:dyDescent="0.25">
      <c r="A36" s="39" t="s">
        <v>12</v>
      </c>
      <c r="B36" s="47">
        <v>0.74</v>
      </c>
      <c r="C36" s="47">
        <v>0.88</v>
      </c>
      <c r="D36" s="47">
        <v>0.88</v>
      </c>
      <c r="E36" s="48">
        <v>0.7</v>
      </c>
      <c r="F36" s="48">
        <v>0.76670000000000005</v>
      </c>
      <c r="G36" s="41" t="s">
        <v>14</v>
      </c>
      <c r="H36" s="82"/>
      <c r="I36" s="82"/>
      <c r="J36" s="38" t="s">
        <v>14</v>
      </c>
    </row>
    <row r="37" spans="1:13" x14ac:dyDescent="0.25">
      <c r="A37" s="39" t="s">
        <v>13</v>
      </c>
      <c r="B37" s="48">
        <v>0.9</v>
      </c>
      <c r="C37" s="48" t="s">
        <v>29</v>
      </c>
      <c r="D37" s="48" t="s">
        <v>29</v>
      </c>
      <c r="E37" s="48" t="s">
        <v>30</v>
      </c>
      <c r="F37" s="48" t="s">
        <v>31</v>
      </c>
      <c r="G37" s="41" t="s">
        <v>14</v>
      </c>
      <c r="H37" s="82"/>
      <c r="I37" s="82"/>
      <c r="J37" s="38" t="s">
        <v>14</v>
      </c>
      <c r="M37" s="66" t="s">
        <v>23</v>
      </c>
    </row>
    <row r="38" spans="1:13" x14ac:dyDescent="0.25">
      <c r="A38" s="39" t="s">
        <v>26</v>
      </c>
      <c r="B38" s="49">
        <v>0.44</v>
      </c>
      <c r="C38" s="42">
        <v>0</v>
      </c>
      <c r="D38" s="42">
        <v>0</v>
      </c>
      <c r="E38" s="45" t="s">
        <v>37</v>
      </c>
      <c r="F38" s="42">
        <v>0</v>
      </c>
      <c r="G38" s="58" t="s">
        <v>14</v>
      </c>
      <c r="H38" s="83"/>
      <c r="I38" s="83"/>
      <c r="J38" s="38" t="s">
        <v>14</v>
      </c>
    </row>
    <row r="40" spans="1:13" x14ac:dyDescent="0.25">
      <c r="A40" s="79" t="s">
        <v>41</v>
      </c>
      <c r="B40" s="79"/>
      <c r="C40" s="79"/>
      <c r="D40" s="79"/>
      <c r="E40" s="79"/>
      <c r="F40" s="79"/>
      <c r="G40" s="79"/>
      <c r="H40" s="79"/>
      <c r="I40" s="79"/>
      <c r="J40" s="79"/>
    </row>
    <row r="41" spans="1:13" ht="25.5" customHeight="1" x14ac:dyDescent="0.25">
      <c r="A41" s="76" t="s">
        <v>33</v>
      </c>
      <c r="B41" s="76"/>
      <c r="C41" s="76"/>
      <c r="D41" s="76"/>
      <c r="E41" s="76"/>
      <c r="F41" s="76"/>
      <c r="G41" s="76"/>
      <c r="H41" s="76"/>
      <c r="I41" s="76"/>
      <c r="J41" s="76"/>
    </row>
    <row r="42" spans="1:13" x14ac:dyDescent="0.25">
      <c r="A42" s="77" t="s">
        <v>32</v>
      </c>
      <c r="B42" s="77"/>
      <c r="C42" s="77"/>
      <c r="D42" s="77"/>
      <c r="E42" s="77"/>
      <c r="F42" s="77"/>
      <c r="G42" s="77"/>
      <c r="H42" s="77"/>
      <c r="I42" s="77"/>
      <c r="J42" s="77"/>
    </row>
    <row r="43" spans="1:13" ht="15" customHeight="1" x14ac:dyDescent="0.25">
      <c r="A43" s="68" t="s">
        <v>39</v>
      </c>
      <c r="B43" s="69"/>
      <c r="C43" s="69"/>
      <c r="D43" s="69"/>
      <c r="E43" s="69"/>
      <c r="F43" s="69"/>
      <c r="G43" s="69"/>
      <c r="H43" s="69"/>
      <c r="I43" s="69"/>
    </row>
    <row r="44" spans="1:13" x14ac:dyDescent="0.25">
      <c r="F44" s="34" t="s">
        <v>23</v>
      </c>
    </row>
    <row r="45" spans="1:13" x14ac:dyDescent="0.25">
      <c r="C45" s="37" t="s">
        <v>23</v>
      </c>
    </row>
  </sheetData>
  <mergeCells count="18">
    <mergeCell ref="A2:J2"/>
    <mergeCell ref="B6:D6"/>
    <mergeCell ref="E6:G6"/>
    <mergeCell ref="A21:J21"/>
    <mergeCell ref="A19:J19"/>
    <mergeCell ref="A20:J20"/>
    <mergeCell ref="A22:J22"/>
    <mergeCell ref="A23:J23"/>
    <mergeCell ref="A40:J40"/>
    <mergeCell ref="H6:J6"/>
    <mergeCell ref="H29:H38"/>
    <mergeCell ref="I29:I38"/>
    <mergeCell ref="A43:I43"/>
    <mergeCell ref="B27:D27"/>
    <mergeCell ref="E27:G27"/>
    <mergeCell ref="H27:J27"/>
    <mergeCell ref="A41:J41"/>
    <mergeCell ref="A42:J42"/>
  </mergeCells>
  <printOptions horizontalCentered="1"/>
  <pageMargins left="0" right="0" top="0.5" bottom="0.5" header="0.3" footer="0.3"/>
  <pageSetup scale="74" orientation="landscape" horizontalDpi="4294967293" verticalDpi="4294967293" r:id="rId1"/>
  <headerFooter>
    <oddFooter>&amp;L&amp;D&amp;R&amp;Z&amp;F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1"/>
  <sheetViews>
    <sheetView tabSelected="1" zoomScaleNormal="100" workbookViewId="0">
      <selection activeCell="O28" sqref="O28"/>
    </sheetView>
  </sheetViews>
  <sheetFormatPr defaultRowHeight="15" x14ac:dyDescent="0.25"/>
  <cols>
    <col min="1" max="1" width="8.7109375" customWidth="1"/>
    <col min="2" max="3" width="12.85546875" bestFit="1" customWidth="1"/>
    <col min="4" max="4" width="12.5703125" bestFit="1" customWidth="1"/>
    <col min="5" max="6" width="8.7109375" customWidth="1"/>
    <col min="7" max="7" width="8.7109375" bestFit="1" customWidth="1"/>
    <col min="8" max="10" width="9" customWidth="1"/>
  </cols>
  <sheetData>
    <row r="1" spans="1:15" ht="18.75" x14ac:dyDescent="0.3">
      <c r="A1" s="87" t="s">
        <v>38</v>
      </c>
      <c r="B1" s="87"/>
      <c r="C1" s="87"/>
      <c r="D1" s="87"/>
      <c r="E1" s="87"/>
      <c r="F1" s="87"/>
      <c r="G1" s="87"/>
      <c r="H1" s="87"/>
      <c r="I1" s="87"/>
      <c r="J1" s="87"/>
      <c r="K1" s="32"/>
      <c r="L1" s="32"/>
      <c r="M1" s="32"/>
      <c r="N1" s="32"/>
    </row>
    <row r="3" spans="1:15" x14ac:dyDescent="0.25">
      <c r="B3" s="93" t="s">
        <v>5</v>
      </c>
      <c r="C3" s="94"/>
      <c r="D3" s="94"/>
      <c r="E3" s="94"/>
      <c r="F3" s="94"/>
      <c r="G3" s="94"/>
      <c r="H3" s="94"/>
      <c r="I3" s="94"/>
      <c r="J3" s="95"/>
    </row>
    <row r="4" spans="1:15" x14ac:dyDescent="0.25">
      <c r="B4" s="88" t="s">
        <v>0</v>
      </c>
      <c r="C4" s="89"/>
      <c r="D4" s="89"/>
      <c r="E4" s="90" t="s">
        <v>24</v>
      </c>
      <c r="F4" s="91"/>
      <c r="G4" s="92"/>
      <c r="H4" s="90" t="s">
        <v>12</v>
      </c>
      <c r="I4" s="91"/>
      <c r="J4" s="92"/>
    </row>
    <row r="5" spans="1:15" x14ac:dyDescent="0.25">
      <c r="B5" s="3">
        <v>2014</v>
      </c>
      <c r="C5" s="4">
        <v>2015</v>
      </c>
      <c r="D5" s="4">
        <v>2016</v>
      </c>
      <c r="E5" s="3">
        <v>2014</v>
      </c>
      <c r="F5" s="4">
        <v>2015</v>
      </c>
      <c r="G5" s="5">
        <v>2016</v>
      </c>
      <c r="H5" s="3">
        <v>2014</v>
      </c>
      <c r="I5" s="4">
        <v>2015</v>
      </c>
      <c r="J5" s="5">
        <v>2016</v>
      </c>
    </row>
    <row r="6" spans="1:15" x14ac:dyDescent="0.25">
      <c r="A6" s="1" t="s">
        <v>8</v>
      </c>
      <c r="B6" s="6">
        <v>189.83</v>
      </c>
      <c r="C6" s="7">
        <v>182.06</v>
      </c>
      <c r="D6" s="7">
        <f>Data!E32</f>
        <v>180.53</v>
      </c>
      <c r="E6" s="6">
        <v>24.85</v>
      </c>
      <c r="F6" s="7">
        <v>7.03</v>
      </c>
      <c r="G6" s="8">
        <f>Data!E33</f>
        <v>0.75</v>
      </c>
      <c r="H6" s="12">
        <v>0.46</v>
      </c>
      <c r="I6" s="13">
        <v>0.56999999999999995</v>
      </c>
      <c r="J6" s="21">
        <f>Data!E36</f>
        <v>0.7</v>
      </c>
    </row>
    <row r="7" spans="1:15" x14ac:dyDescent="0.25">
      <c r="A7" s="16" t="s">
        <v>6</v>
      </c>
      <c r="B7" s="6">
        <v>165.66</v>
      </c>
      <c r="C7" s="7">
        <v>171.55</v>
      </c>
      <c r="D7" s="7">
        <f>Data!F32</f>
        <v>168.88</v>
      </c>
      <c r="E7" s="6">
        <v>14.93</v>
      </c>
      <c r="F7" s="7">
        <v>-2.1800000000000002</v>
      </c>
      <c r="G7" s="8">
        <f>Data!F33</f>
        <v>-3.41</v>
      </c>
      <c r="H7" s="12">
        <v>0.63</v>
      </c>
      <c r="I7" s="13">
        <v>0.73</v>
      </c>
      <c r="J7" s="21">
        <f>Data!F36</f>
        <v>0.76670000000000005</v>
      </c>
    </row>
    <row r="8" spans="1:15" x14ac:dyDescent="0.25">
      <c r="A8" s="2" t="s">
        <v>7</v>
      </c>
      <c r="B8" s="29"/>
      <c r="C8" s="17"/>
      <c r="D8" s="17"/>
      <c r="E8" s="29"/>
      <c r="F8" s="17"/>
      <c r="G8" s="18"/>
      <c r="H8" s="30"/>
      <c r="I8" s="19"/>
      <c r="J8" s="20"/>
    </row>
    <row r="9" spans="1:15" x14ac:dyDescent="0.25">
      <c r="O9" t="s">
        <v>23</v>
      </c>
    </row>
    <row r="10" spans="1:15" x14ac:dyDescent="0.25">
      <c r="L10" t="s">
        <v>23</v>
      </c>
    </row>
    <row r="11" spans="1:15" x14ac:dyDescent="0.25">
      <c r="B11" s="93" t="s">
        <v>4</v>
      </c>
      <c r="C11" s="94"/>
      <c r="D11" s="94"/>
      <c r="E11" s="94"/>
      <c r="F11" s="94"/>
      <c r="G11" s="94"/>
      <c r="H11" s="94"/>
      <c r="I11" s="94"/>
      <c r="J11" s="95"/>
    </row>
    <row r="12" spans="1:15" ht="15" customHeight="1" x14ac:dyDescent="0.25">
      <c r="B12" s="88" t="s">
        <v>0</v>
      </c>
      <c r="C12" s="89"/>
      <c r="D12" s="89"/>
      <c r="E12" s="90" t="s">
        <v>24</v>
      </c>
      <c r="F12" s="91"/>
      <c r="G12" s="92"/>
      <c r="H12" s="90" t="s">
        <v>12</v>
      </c>
      <c r="I12" s="91"/>
      <c r="J12" s="92"/>
    </row>
    <row r="13" spans="1:15" x14ac:dyDescent="0.25">
      <c r="B13" s="3">
        <v>2014</v>
      </c>
      <c r="C13" s="4">
        <v>2015</v>
      </c>
      <c r="D13" s="59" t="s">
        <v>40</v>
      </c>
      <c r="E13" s="3">
        <v>2014</v>
      </c>
      <c r="F13" s="4">
        <v>2015</v>
      </c>
      <c r="G13" s="5">
        <v>2016</v>
      </c>
      <c r="H13" s="3">
        <v>2014</v>
      </c>
      <c r="I13" s="4">
        <v>2015</v>
      </c>
      <c r="J13" s="5">
        <v>2016</v>
      </c>
    </row>
    <row r="14" spans="1:15" x14ac:dyDescent="0.25">
      <c r="A14" s="1" t="s">
        <v>8</v>
      </c>
      <c r="B14" s="6">
        <v>350.03</v>
      </c>
      <c r="C14" s="7">
        <v>369.68</v>
      </c>
      <c r="D14" s="7">
        <f>Data!B32</f>
        <v>496.01</v>
      </c>
      <c r="E14" s="6">
        <v>-25.94</v>
      </c>
      <c r="F14" s="7">
        <v>-14.02</v>
      </c>
      <c r="G14" s="8">
        <f>Data!B33</f>
        <v>2.38</v>
      </c>
      <c r="H14" s="12">
        <v>0.56000000000000005</v>
      </c>
      <c r="I14" s="13">
        <v>0.61</v>
      </c>
      <c r="J14" s="21">
        <f>Data!B36</f>
        <v>0.74</v>
      </c>
    </row>
    <row r="15" spans="1:15" x14ac:dyDescent="0.25">
      <c r="A15" s="16" t="s">
        <v>6</v>
      </c>
      <c r="B15" s="6">
        <v>349.01</v>
      </c>
      <c r="C15" s="7">
        <v>348.81</v>
      </c>
      <c r="D15" s="7">
        <f>Data!C32</f>
        <v>496.74</v>
      </c>
      <c r="E15" s="6">
        <v>-23.38</v>
      </c>
      <c r="F15" s="7">
        <v>-13.57</v>
      </c>
      <c r="G15" s="8">
        <f>Data!C33</f>
        <v>-6.5</v>
      </c>
      <c r="H15" s="12">
        <v>0.67</v>
      </c>
      <c r="I15" s="13">
        <v>0.69</v>
      </c>
      <c r="J15" s="21">
        <f>Data!C36</f>
        <v>0.88</v>
      </c>
    </row>
    <row r="16" spans="1:15" x14ac:dyDescent="0.25">
      <c r="A16" s="2" t="s">
        <v>7</v>
      </c>
      <c r="B16" s="9">
        <v>286.08</v>
      </c>
      <c r="C16" s="10">
        <v>303.95</v>
      </c>
      <c r="D16" s="10">
        <f>Data!D32</f>
        <v>430.01</v>
      </c>
      <c r="E16" s="9">
        <v>-19.36</v>
      </c>
      <c r="F16" s="10">
        <v>-34.619999999999997</v>
      </c>
      <c r="G16" s="11">
        <f>Data!D33</f>
        <v>-17.91</v>
      </c>
      <c r="H16" s="14">
        <v>0.89</v>
      </c>
      <c r="I16" s="15">
        <v>0.87</v>
      </c>
      <c r="J16" s="22">
        <f>Data!D36</f>
        <v>0.88</v>
      </c>
    </row>
    <row r="19" spans="1:13" x14ac:dyDescent="0.25">
      <c r="B19" s="93" t="s">
        <v>9</v>
      </c>
      <c r="C19" s="94"/>
      <c r="D19" s="94"/>
      <c r="E19" s="94"/>
      <c r="F19" s="94"/>
      <c r="G19" s="94"/>
      <c r="H19" s="94"/>
      <c r="I19" s="94"/>
      <c r="J19" s="95"/>
    </row>
    <row r="20" spans="1:13" x14ac:dyDescent="0.25">
      <c r="B20" s="88" t="s">
        <v>16</v>
      </c>
      <c r="C20" s="89"/>
      <c r="D20" s="89"/>
      <c r="E20" s="96" t="s">
        <v>35</v>
      </c>
      <c r="F20" s="97"/>
      <c r="G20" s="98"/>
      <c r="H20" s="90" t="s">
        <v>12</v>
      </c>
      <c r="I20" s="91"/>
      <c r="J20" s="92"/>
    </row>
    <row r="21" spans="1:13" x14ac:dyDescent="0.25">
      <c r="B21" s="3">
        <v>2014</v>
      </c>
      <c r="C21" s="4">
        <v>2015</v>
      </c>
      <c r="D21" s="4">
        <v>2016</v>
      </c>
      <c r="E21" s="3">
        <v>2014</v>
      </c>
      <c r="F21" s="4">
        <v>2015</v>
      </c>
      <c r="G21" s="5">
        <v>2016</v>
      </c>
      <c r="H21" s="3">
        <v>2014</v>
      </c>
      <c r="I21" s="4">
        <v>2015</v>
      </c>
      <c r="J21" s="5">
        <v>2016</v>
      </c>
      <c r="M21" t="s">
        <v>23</v>
      </c>
    </row>
    <row r="22" spans="1:13" ht="15" customHeight="1" x14ac:dyDescent="0.25">
      <c r="A22" s="1" t="s">
        <v>8</v>
      </c>
      <c r="B22" s="23">
        <v>45957103</v>
      </c>
      <c r="C22" s="31">
        <v>56658198</v>
      </c>
      <c r="D22" s="65">
        <v>142925956</v>
      </c>
      <c r="E22" s="25">
        <v>2.3599999999999999E-2</v>
      </c>
      <c r="F22" s="27">
        <v>-7.8299999999999995E-2</v>
      </c>
      <c r="G22" s="64">
        <v>-0.16919999999999999</v>
      </c>
      <c r="H22" s="28" t="s">
        <v>25</v>
      </c>
      <c r="I22" s="13">
        <v>0.97</v>
      </c>
      <c r="J22" s="60">
        <v>0.9</v>
      </c>
    </row>
    <row r="23" spans="1:13" x14ac:dyDescent="0.25">
      <c r="A23" s="16" t="s">
        <v>6</v>
      </c>
      <c r="B23" s="23">
        <v>470417853</v>
      </c>
      <c r="C23" s="31">
        <v>511835661</v>
      </c>
      <c r="D23" s="62">
        <v>419636813</v>
      </c>
      <c r="E23" s="25">
        <v>-8.8999999999999999E-3</v>
      </c>
      <c r="F23" s="27">
        <v>-5.5599999999999997E-2</v>
      </c>
      <c r="G23" s="63">
        <v>-4.6399999999999997E-2</v>
      </c>
      <c r="H23" s="12">
        <v>0.89</v>
      </c>
      <c r="I23" s="13">
        <v>0.96</v>
      </c>
      <c r="J23" s="61">
        <v>0.97</v>
      </c>
    </row>
    <row r="24" spans="1:13" x14ac:dyDescent="0.25">
      <c r="A24" s="2" t="s">
        <v>7</v>
      </c>
      <c r="B24" s="24">
        <v>59486632</v>
      </c>
      <c r="C24" s="17"/>
      <c r="D24" s="17"/>
      <c r="E24" s="26">
        <v>-4.87E-2</v>
      </c>
      <c r="F24" s="17"/>
      <c r="G24" s="18"/>
      <c r="H24" s="14">
        <v>0.92</v>
      </c>
      <c r="I24" s="19"/>
      <c r="J24" s="20"/>
    </row>
    <row r="26" spans="1:13" x14ac:dyDescent="0.25">
      <c r="A26" s="99" t="s">
        <v>41</v>
      </c>
      <c r="B26" s="99"/>
      <c r="C26" s="99"/>
      <c r="D26" s="99"/>
      <c r="E26" s="99"/>
      <c r="F26" s="99"/>
      <c r="G26" s="99"/>
      <c r="H26" s="99"/>
      <c r="I26" s="99"/>
      <c r="J26" s="99"/>
    </row>
    <row r="27" spans="1:13" x14ac:dyDescent="0.25">
      <c r="A27" s="99"/>
      <c r="B27" s="99"/>
      <c r="C27" s="99"/>
      <c r="D27" s="99"/>
      <c r="E27" s="99"/>
      <c r="F27" s="99"/>
      <c r="G27" s="99"/>
      <c r="H27" s="99"/>
      <c r="I27" s="99"/>
      <c r="J27" s="99"/>
    </row>
    <row r="28" spans="1:13" ht="15" customHeight="1" x14ac:dyDescent="0.25">
      <c r="A28" s="86" t="s">
        <v>36</v>
      </c>
      <c r="B28" s="86"/>
      <c r="C28" s="86"/>
      <c r="D28" s="86"/>
      <c r="E28" s="86"/>
      <c r="F28" s="86"/>
      <c r="G28" s="86"/>
      <c r="H28" s="86"/>
      <c r="I28" s="86"/>
      <c r="J28" s="86"/>
    </row>
    <row r="29" spans="1:13" x14ac:dyDescent="0.25">
      <c r="A29" s="86"/>
      <c r="B29" s="86"/>
      <c r="C29" s="86"/>
      <c r="D29" s="86"/>
      <c r="E29" s="86"/>
      <c r="F29" s="86"/>
      <c r="G29" s="86"/>
      <c r="H29" s="86"/>
      <c r="I29" s="86"/>
      <c r="J29" s="86"/>
    </row>
    <row r="30" spans="1:13" x14ac:dyDescent="0.25">
      <c r="A30" s="86"/>
      <c r="B30" s="86"/>
      <c r="C30" s="86"/>
      <c r="D30" s="86"/>
      <c r="E30" s="86"/>
      <c r="F30" s="86"/>
      <c r="G30" s="86"/>
      <c r="H30" s="86"/>
      <c r="I30" s="86"/>
      <c r="J30" s="86"/>
    </row>
    <row r="31" spans="1:13" x14ac:dyDescent="0.25">
      <c r="A31" s="86"/>
      <c r="B31" s="86"/>
      <c r="C31" s="86"/>
      <c r="D31" s="86"/>
      <c r="E31" s="86"/>
      <c r="F31" s="86"/>
      <c r="G31" s="86"/>
      <c r="H31" s="86"/>
      <c r="I31" s="86"/>
      <c r="J31" s="86"/>
    </row>
  </sheetData>
  <mergeCells count="15">
    <mergeCell ref="A28:J31"/>
    <mergeCell ref="A1:J1"/>
    <mergeCell ref="B12:D12"/>
    <mergeCell ref="E12:G12"/>
    <mergeCell ref="H12:J12"/>
    <mergeCell ref="B19:J19"/>
    <mergeCell ref="B20:D20"/>
    <mergeCell ref="E20:G20"/>
    <mergeCell ref="H20:J20"/>
    <mergeCell ref="B3:J3"/>
    <mergeCell ref="B4:D4"/>
    <mergeCell ref="E4:G4"/>
    <mergeCell ref="A26:J27"/>
    <mergeCell ref="H4:J4"/>
    <mergeCell ref="B11:J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Summary Tables</vt:lpstr>
    </vt:vector>
  </TitlesOfParts>
  <Company>State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Pat</dc:creator>
  <cp:lastModifiedBy>Kinsler, Sarah</cp:lastModifiedBy>
  <cp:lastPrinted>2017-07-14T17:19:19Z</cp:lastPrinted>
  <dcterms:created xsi:type="dcterms:W3CDTF">2015-09-03T19:10:45Z</dcterms:created>
  <dcterms:modified xsi:type="dcterms:W3CDTF">2017-11-13T19:08:21Z</dcterms:modified>
</cp:coreProperties>
</file>