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55" yWindow="-495" windowWidth="6135" windowHeight="8040"/>
  </bookViews>
  <sheets>
    <sheet name="Assumptions" sheetId="7" r:id="rId1"/>
    <sheet name="Table 1" sheetId="5" r:id="rId2"/>
    <sheet name="Table 2" sheetId="6" r:id="rId3"/>
    <sheet name="PL" sheetId="3" r:id="rId4"/>
    <sheet name="Report Data" sheetId="1" r:id="rId5"/>
    <sheet name="Report Info" sheetId="2" r:id="rId6"/>
  </sheets>
  <definedNames>
    <definedName name="_Order1" hidden="1">0</definedName>
    <definedName name="_Order2" hidden="1">0</definedName>
    <definedName name="PAYER">#REF!</definedName>
    <definedName name="PL">#REF!</definedName>
    <definedName name="_xlnm.Print_Area" localSheetId="3">PL!$D$2:$R$181</definedName>
    <definedName name="_xlnm.Print_Area" localSheetId="1">'Table 1'!$A$1:$F$53</definedName>
    <definedName name="_xlnm.Print_Area" localSheetId="2">'Table 2'!$A$1:$G$46</definedName>
    <definedName name="_xlnm.Print_Titles" localSheetId="3">PL!$1:$1</definedName>
  </definedNames>
  <calcPr calcId="145621"/>
</workbook>
</file>

<file path=xl/calcChain.xml><?xml version="1.0" encoding="utf-8"?>
<calcChain xmlns="http://schemas.openxmlformats.org/spreadsheetml/2006/main">
  <c r="A2" i="6" l="1"/>
  <c r="A1" i="6"/>
  <c r="A2" i="5"/>
  <c r="A1" i="5"/>
  <c r="P154" i="3" l="1"/>
  <c r="P170" i="3"/>
  <c r="P28" i="3" l="1"/>
  <c r="N28" i="3"/>
  <c r="L28" i="3"/>
  <c r="L32" i="3" s="1"/>
  <c r="N32" i="3"/>
  <c r="P32" i="3"/>
  <c r="E20" i="5" l="1"/>
  <c r="E25" i="5"/>
  <c r="E9" i="5"/>
  <c r="H14" i="3" l="1"/>
  <c r="H15" i="3"/>
  <c r="H16" i="3"/>
  <c r="H22" i="3"/>
  <c r="H23" i="3"/>
  <c r="H24" i="3"/>
  <c r="H10" i="3" l="1"/>
  <c r="J71" i="3" l="1"/>
  <c r="J69" i="3"/>
  <c r="J67" i="3"/>
  <c r="J65" i="3"/>
  <c r="J63" i="3"/>
  <c r="J61" i="3"/>
  <c r="P150" i="3"/>
  <c r="Q150" i="3" s="1"/>
  <c r="P149" i="3"/>
  <c r="N150" i="3"/>
  <c r="N149" i="3"/>
  <c r="L150" i="3"/>
  <c r="L149" i="3"/>
  <c r="D150" i="3"/>
  <c r="D149" i="3"/>
  <c r="D28" i="3"/>
  <c r="D98" i="3"/>
  <c r="P102" i="3"/>
  <c r="N102" i="3"/>
  <c r="L102" i="3"/>
  <c r="J102" i="3"/>
  <c r="H102" i="3"/>
  <c r="F102" i="3"/>
  <c r="E102" i="3"/>
  <c r="Q98" i="3"/>
  <c r="O98" i="3"/>
  <c r="M98" i="3"/>
  <c r="K98" i="3"/>
  <c r="I98" i="3"/>
  <c r="G98" i="3"/>
  <c r="Q97" i="3"/>
  <c r="O97" i="3"/>
  <c r="M97" i="3"/>
  <c r="F97" i="3"/>
  <c r="E97" i="3"/>
  <c r="D97" i="3"/>
  <c r="Q28" i="3"/>
  <c r="O28" i="3"/>
  <c r="J28" i="3"/>
  <c r="H28" i="3"/>
  <c r="H150" i="3" s="1"/>
  <c r="F28" i="3"/>
  <c r="F150" i="3" s="1"/>
  <c r="E28" i="3"/>
  <c r="E150" i="3" s="1"/>
  <c r="Q27" i="3"/>
  <c r="O27" i="3"/>
  <c r="J27" i="3"/>
  <c r="M27" i="3" s="1"/>
  <c r="H27" i="3"/>
  <c r="H149" i="3" s="1"/>
  <c r="F27" i="3"/>
  <c r="E27" i="3"/>
  <c r="E149" i="3" s="1"/>
  <c r="D27" i="3"/>
  <c r="M28" i="3" l="1"/>
  <c r="O149" i="3"/>
  <c r="I150" i="3"/>
  <c r="G150" i="3"/>
  <c r="G97" i="3"/>
  <c r="O150" i="3"/>
  <c r="G27" i="3"/>
  <c r="J149" i="3"/>
  <c r="K149" i="3" s="1"/>
  <c r="Q149" i="3"/>
  <c r="F149" i="3"/>
  <c r="G149" i="3" s="1"/>
  <c r="J150" i="3"/>
  <c r="I97" i="3"/>
  <c r="G28" i="3"/>
  <c r="I28" i="3"/>
  <c r="K97" i="3"/>
  <c r="I27" i="3"/>
  <c r="K27" i="3"/>
  <c r="K28" i="3"/>
  <c r="P172" i="3"/>
  <c r="P166" i="3"/>
  <c r="P165" i="3"/>
  <c r="P164" i="3"/>
  <c r="P163" i="3"/>
  <c r="P162" i="3"/>
  <c r="P161" i="3"/>
  <c r="P160" i="3"/>
  <c r="P159" i="3"/>
  <c r="P158" i="3"/>
  <c r="P157" i="3"/>
  <c r="P152" i="3"/>
  <c r="P147" i="3"/>
  <c r="P146" i="3"/>
  <c r="P145" i="3"/>
  <c r="P144" i="3"/>
  <c r="P140" i="3"/>
  <c r="P139" i="3"/>
  <c r="P138" i="3"/>
  <c r="P137" i="3"/>
  <c r="P136" i="3"/>
  <c r="N172" i="3"/>
  <c r="N166" i="3"/>
  <c r="N165" i="3"/>
  <c r="N164" i="3"/>
  <c r="N163" i="3"/>
  <c r="N162" i="3"/>
  <c r="N161" i="3"/>
  <c r="N160" i="3"/>
  <c r="N159" i="3"/>
  <c r="N158" i="3"/>
  <c r="N157" i="3"/>
  <c r="N152" i="3"/>
  <c r="N154" i="3" s="1"/>
  <c r="N147" i="3"/>
  <c r="N146" i="3"/>
  <c r="N145" i="3"/>
  <c r="N144" i="3"/>
  <c r="N140" i="3"/>
  <c r="N139" i="3"/>
  <c r="N138" i="3"/>
  <c r="N137" i="3"/>
  <c r="N136" i="3"/>
  <c r="L172" i="3"/>
  <c r="L166" i="3"/>
  <c r="L165" i="3"/>
  <c r="L164" i="3"/>
  <c r="L163" i="3"/>
  <c r="L162" i="3"/>
  <c r="L161" i="3"/>
  <c r="L160" i="3"/>
  <c r="L159" i="3"/>
  <c r="L158" i="3"/>
  <c r="L157" i="3"/>
  <c r="L152" i="3"/>
  <c r="L154" i="3" s="1"/>
  <c r="L147" i="3"/>
  <c r="L146" i="3"/>
  <c r="L145" i="3"/>
  <c r="L144" i="3"/>
  <c r="L140" i="3"/>
  <c r="L139" i="3"/>
  <c r="L138" i="3"/>
  <c r="L137" i="3"/>
  <c r="L136" i="3"/>
  <c r="J164" i="3"/>
  <c r="J147" i="3"/>
  <c r="H164" i="3"/>
  <c r="H147" i="3"/>
  <c r="K150" i="3" l="1"/>
  <c r="M149" i="3"/>
  <c r="M150" i="3"/>
  <c r="I149" i="3"/>
  <c r="P168" i="3"/>
  <c r="P179" i="3" s="1"/>
  <c r="N168" i="3"/>
  <c r="N179" i="3" s="1"/>
  <c r="P142" i="3"/>
  <c r="P148" i="3" s="1"/>
  <c r="L142" i="3"/>
  <c r="L148" i="3" s="1"/>
  <c r="L168" i="3"/>
  <c r="L179" i="3" s="1"/>
  <c r="N142" i="3"/>
  <c r="N148" i="3" s="1"/>
  <c r="J116" i="3"/>
  <c r="J90" i="3"/>
  <c r="J96" i="3" s="1"/>
  <c r="P116" i="3"/>
  <c r="P90" i="3"/>
  <c r="P96" i="3" s="1"/>
  <c r="N116" i="3"/>
  <c r="N90" i="3"/>
  <c r="N96" i="3" s="1"/>
  <c r="L116" i="3"/>
  <c r="L90" i="3"/>
  <c r="L96" i="3" s="1"/>
  <c r="N170" i="3" l="1"/>
  <c r="N174" i="3" s="1"/>
  <c r="P180" i="3"/>
  <c r="P177" i="3"/>
  <c r="J118" i="3"/>
  <c r="J122" i="3" s="1"/>
  <c r="N118" i="3"/>
  <c r="N122" i="3" s="1"/>
  <c r="N178" i="3"/>
  <c r="L170" i="3"/>
  <c r="P178" i="3"/>
  <c r="L118" i="3"/>
  <c r="L122" i="3" s="1"/>
  <c r="P118" i="3"/>
  <c r="P122" i="3" s="1"/>
  <c r="L178" i="3"/>
  <c r="N180" i="3"/>
  <c r="L180" i="3"/>
  <c r="H11" i="3"/>
  <c r="N177" i="3" l="1"/>
  <c r="P174" i="3"/>
  <c r="L174" i="3"/>
  <c r="L177" i="3"/>
  <c r="J50" i="3"/>
  <c r="J172" i="3" s="1"/>
  <c r="J44" i="3"/>
  <c r="J166" i="3" s="1"/>
  <c r="J43" i="3"/>
  <c r="J165" i="3" s="1"/>
  <c r="J41" i="3"/>
  <c r="J163" i="3" s="1"/>
  <c r="J40" i="3"/>
  <c r="J162" i="3" s="1"/>
  <c r="J39" i="3"/>
  <c r="J161" i="3" s="1"/>
  <c r="J38" i="3"/>
  <c r="J160" i="3" s="1"/>
  <c r="J37" i="3"/>
  <c r="J159" i="3" s="1"/>
  <c r="J36" i="3"/>
  <c r="J158" i="3" s="1"/>
  <c r="J35" i="3"/>
  <c r="J157" i="3" s="1"/>
  <c r="J30" i="3"/>
  <c r="J24" i="3"/>
  <c r="J146" i="3" s="1"/>
  <c r="J23" i="3"/>
  <c r="J145" i="3" s="1"/>
  <c r="J22" i="3"/>
  <c r="J144" i="3" s="1"/>
  <c r="J18" i="3"/>
  <c r="J140" i="3" s="1"/>
  <c r="J17" i="3"/>
  <c r="J139" i="3" s="1"/>
  <c r="J16" i="3"/>
  <c r="J138" i="3" s="1"/>
  <c r="J15" i="3"/>
  <c r="J137" i="3" s="1"/>
  <c r="J14" i="3"/>
  <c r="J136" i="3" s="1"/>
  <c r="J11" i="3"/>
  <c r="J82" i="3" s="1"/>
  <c r="J134" i="3" s="1"/>
  <c r="J10" i="3"/>
  <c r="J81" i="3" s="1"/>
  <c r="J133" i="3" s="1"/>
  <c r="F10" i="3"/>
  <c r="J64" i="3" l="1"/>
  <c r="J32" i="3"/>
  <c r="J66" i="3" s="1"/>
  <c r="J152" i="3"/>
  <c r="J154" i="3" s="1"/>
  <c r="J168" i="3"/>
  <c r="J179" i="3" s="1"/>
  <c r="J142" i="3"/>
  <c r="J148" i="3" s="1"/>
  <c r="J46" i="3"/>
  <c r="J57" i="3" s="1"/>
  <c r="J20" i="3"/>
  <c r="J26" i="3" s="1"/>
  <c r="J62" i="3" s="1"/>
  <c r="M138" i="3"/>
  <c r="M120" i="3"/>
  <c r="M113" i="3"/>
  <c r="M111" i="3"/>
  <c r="M110" i="3"/>
  <c r="M109" i="3"/>
  <c r="M108" i="3"/>
  <c r="M107" i="3"/>
  <c r="M106" i="3"/>
  <c r="M105" i="3"/>
  <c r="M100" i="3"/>
  <c r="M95" i="3"/>
  <c r="M94" i="3"/>
  <c r="M93" i="3"/>
  <c r="M92" i="3"/>
  <c r="M88" i="3"/>
  <c r="M87" i="3"/>
  <c r="M86" i="3"/>
  <c r="M85" i="3"/>
  <c r="M84" i="3"/>
  <c r="K120" i="3"/>
  <c r="I120" i="3"/>
  <c r="K113" i="3"/>
  <c r="I113" i="3"/>
  <c r="K111" i="3"/>
  <c r="I111" i="3"/>
  <c r="K110" i="3"/>
  <c r="I110" i="3"/>
  <c r="K109" i="3"/>
  <c r="I109" i="3"/>
  <c r="K108" i="3"/>
  <c r="I108" i="3"/>
  <c r="K107" i="3"/>
  <c r="I107" i="3"/>
  <c r="K106" i="3"/>
  <c r="I106" i="3"/>
  <c r="K105" i="3"/>
  <c r="I105" i="3"/>
  <c r="K100" i="3"/>
  <c r="I100" i="3"/>
  <c r="K95" i="3"/>
  <c r="I95" i="3"/>
  <c r="K94" i="3"/>
  <c r="I94" i="3"/>
  <c r="K93" i="3"/>
  <c r="I93" i="3"/>
  <c r="K92" i="3"/>
  <c r="I92" i="3"/>
  <c r="K88" i="3"/>
  <c r="I88" i="3"/>
  <c r="K87" i="3"/>
  <c r="I87" i="3"/>
  <c r="K86" i="3"/>
  <c r="I86" i="3"/>
  <c r="K85" i="3"/>
  <c r="I85" i="3"/>
  <c r="K84" i="3"/>
  <c r="I84" i="3"/>
  <c r="M50" i="3"/>
  <c r="M43" i="3"/>
  <c r="M41" i="3"/>
  <c r="M40" i="3"/>
  <c r="M39" i="3"/>
  <c r="M38" i="3"/>
  <c r="M37" i="3"/>
  <c r="M36" i="3"/>
  <c r="M35" i="3"/>
  <c r="M30" i="3"/>
  <c r="M25" i="3"/>
  <c r="M24" i="3"/>
  <c r="M23" i="3"/>
  <c r="M22" i="3"/>
  <c r="M18" i="3"/>
  <c r="M17" i="3"/>
  <c r="M16" i="3"/>
  <c r="M15" i="3"/>
  <c r="M14" i="3"/>
  <c r="K25" i="3"/>
  <c r="J58" i="3"/>
  <c r="J170" i="3" l="1"/>
  <c r="J174" i="3" s="1"/>
  <c r="J180" i="3"/>
  <c r="J48" i="3"/>
  <c r="J178" i="3"/>
  <c r="J56" i="3"/>
  <c r="J52" i="3" l="1"/>
  <c r="J72" i="3" s="1"/>
  <c r="J70" i="3"/>
  <c r="J177" i="3"/>
  <c r="K24" i="3"/>
  <c r="H146" i="3"/>
  <c r="E147" i="3"/>
  <c r="F147" i="3"/>
  <c r="G95" i="3"/>
  <c r="O95" i="3"/>
  <c r="Q95" i="3"/>
  <c r="G25" i="3"/>
  <c r="O25" i="3"/>
  <c r="Q25" i="3"/>
  <c r="G147" i="3" l="1"/>
  <c r="O147" i="3"/>
  <c r="M147" i="3"/>
  <c r="I147" i="3"/>
  <c r="K147" i="3"/>
  <c r="J55" i="3"/>
  <c r="Q147" i="3"/>
  <c r="I25" i="3"/>
  <c r="G26" i="6"/>
  <c r="I26" i="6" s="1"/>
  <c r="G27" i="6"/>
  <c r="I27" i="6" s="1"/>
  <c r="G28" i="6"/>
  <c r="I28" i="6" s="1"/>
  <c r="G29" i="6"/>
  <c r="I29" i="6" s="1"/>
  <c r="G30" i="6"/>
  <c r="I30" i="6" s="1"/>
  <c r="G31" i="6"/>
  <c r="I31" i="6" s="1"/>
  <c r="G32" i="6"/>
  <c r="I32" i="6" s="1"/>
  <c r="G33" i="6"/>
  <c r="I33" i="6" s="1"/>
  <c r="G34" i="6"/>
  <c r="I34" i="6" s="1"/>
  <c r="G35" i="6"/>
  <c r="I35" i="6" s="1"/>
  <c r="G36" i="6"/>
  <c r="I36" i="6" s="1"/>
  <c r="G37" i="6"/>
  <c r="I37" i="6" s="1"/>
  <c r="G38" i="6"/>
  <c r="I38" i="6" s="1"/>
  <c r="G40" i="6"/>
  <c r="I40" i="6" s="1"/>
  <c r="G41" i="6"/>
  <c r="I41" i="6" s="1"/>
  <c r="G42" i="6"/>
  <c r="I42" i="6" s="1"/>
  <c r="E50" i="5"/>
  <c r="E43" i="5"/>
  <c r="E17" i="5"/>
  <c r="E52" i="5" l="1"/>
  <c r="E26" i="5" s="1"/>
  <c r="G39" i="6" s="1"/>
  <c r="I39" i="6" s="1"/>
  <c r="M172" i="3"/>
  <c r="M165" i="3"/>
  <c r="M163" i="3"/>
  <c r="M162" i="3"/>
  <c r="M161" i="3"/>
  <c r="M160" i="3"/>
  <c r="M159" i="3"/>
  <c r="M158" i="3"/>
  <c r="M157" i="3"/>
  <c r="M152" i="3"/>
  <c r="M146" i="3"/>
  <c r="M145" i="3"/>
  <c r="M144" i="3"/>
  <c r="M140" i="3"/>
  <c r="M139" i="3"/>
  <c r="M137" i="3"/>
  <c r="M136" i="3"/>
  <c r="L134" i="3"/>
  <c r="M116" i="3"/>
  <c r="L46" i="3"/>
  <c r="M46" i="3" s="1"/>
  <c r="L20" i="3"/>
  <c r="E11" i="3"/>
  <c r="F11" i="3"/>
  <c r="M90" i="3" l="1"/>
  <c r="L56" i="3"/>
  <c r="M20" i="3"/>
  <c r="G44" i="6"/>
  <c r="E32" i="5"/>
  <c r="E34" i="5" s="1"/>
  <c r="G13" i="6" s="1"/>
  <c r="G20" i="6" s="1"/>
  <c r="L26" i="3"/>
  <c r="L57" i="3"/>
  <c r="L58" i="3"/>
  <c r="D172" i="3"/>
  <c r="D166" i="3"/>
  <c r="D165" i="3"/>
  <c r="D162" i="3"/>
  <c r="D161" i="3"/>
  <c r="D160" i="3"/>
  <c r="D159" i="3"/>
  <c r="D158" i="3"/>
  <c r="D157" i="3"/>
  <c r="D146" i="3"/>
  <c r="D145" i="3"/>
  <c r="D144" i="3"/>
  <c r="D140" i="3"/>
  <c r="D139" i="3"/>
  <c r="D138" i="3"/>
  <c r="D137" i="3"/>
  <c r="D136" i="3"/>
  <c r="D120" i="3"/>
  <c r="D114" i="3"/>
  <c r="D113" i="3"/>
  <c r="D110" i="3"/>
  <c r="D109" i="3"/>
  <c r="D108" i="3"/>
  <c r="D107" i="3"/>
  <c r="D106" i="3"/>
  <c r="D105" i="3"/>
  <c r="D94" i="3"/>
  <c r="D93" i="3"/>
  <c r="D92" i="3"/>
  <c r="D88" i="3"/>
  <c r="D87" i="3"/>
  <c r="D86" i="3"/>
  <c r="D85" i="3"/>
  <c r="D84" i="3"/>
  <c r="M96" i="3" l="1"/>
  <c r="M168" i="3"/>
  <c r="M26" i="3"/>
  <c r="M142" i="3"/>
  <c r="I44" i="6"/>
  <c r="H82" i="3"/>
  <c r="H134" i="3" s="1"/>
  <c r="F82" i="3"/>
  <c r="F134" i="3" s="1"/>
  <c r="E82" i="3"/>
  <c r="E134" i="3" s="1"/>
  <c r="L48" i="3" l="1"/>
  <c r="M32" i="3"/>
  <c r="M102" i="3"/>
  <c r="M148" i="3"/>
  <c r="F24" i="3"/>
  <c r="E24" i="3"/>
  <c r="M154" i="3" l="1"/>
  <c r="M48" i="3"/>
  <c r="L55" i="3"/>
  <c r="L52" i="3"/>
  <c r="M52" i="3" s="1"/>
  <c r="M122" i="3"/>
  <c r="M118" i="3"/>
  <c r="M170" i="3" l="1"/>
  <c r="M174" i="3"/>
  <c r="Q50" i="3"/>
  <c r="Q43" i="3"/>
  <c r="Q41" i="3"/>
  <c r="Q40" i="3"/>
  <c r="Q39" i="3"/>
  <c r="Q38" i="3"/>
  <c r="Q37" i="3"/>
  <c r="Q36" i="3"/>
  <c r="Q35" i="3"/>
  <c r="Q30" i="3"/>
  <c r="Q24" i="3"/>
  <c r="Q23" i="3"/>
  <c r="Q22" i="3"/>
  <c r="Q18" i="3"/>
  <c r="Q17" i="3"/>
  <c r="Q16" i="3"/>
  <c r="Q15" i="3"/>
  <c r="Q14" i="3"/>
  <c r="O50" i="3"/>
  <c r="O43" i="3"/>
  <c r="O41" i="3"/>
  <c r="O40" i="3"/>
  <c r="O39" i="3"/>
  <c r="O38" i="3"/>
  <c r="O37" i="3"/>
  <c r="O36" i="3"/>
  <c r="O35" i="3"/>
  <c r="O30" i="3"/>
  <c r="O24" i="3"/>
  <c r="O23" i="3"/>
  <c r="O22" i="3"/>
  <c r="O18" i="3"/>
  <c r="O17" i="3"/>
  <c r="O16" i="3"/>
  <c r="O15" i="3"/>
  <c r="O14" i="3"/>
  <c r="Q120" i="3"/>
  <c r="Q113" i="3"/>
  <c r="Q112" i="3"/>
  <c r="Q111" i="3"/>
  <c r="Q110" i="3"/>
  <c r="Q109" i="3"/>
  <c r="Q108" i="3"/>
  <c r="Q107" i="3"/>
  <c r="Q106" i="3"/>
  <c r="Q105" i="3"/>
  <c r="Q100" i="3"/>
  <c r="Q94" i="3"/>
  <c r="Q93" i="3"/>
  <c r="Q92" i="3"/>
  <c r="Q88" i="3"/>
  <c r="Q87" i="3"/>
  <c r="Q86" i="3"/>
  <c r="Q85" i="3"/>
  <c r="Q84" i="3"/>
  <c r="O120" i="3"/>
  <c r="O113" i="3"/>
  <c r="O112" i="3"/>
  <c r="O111" i="3"/>
  <c r="O110" i="3"/>
  <c r="O109" i="3"/>
  <c r="O108" i="3"/>
  <c r="O107" i="3"/>
  <c r="O106" i="3"/>
  <c r="O105" i="3"/>
  <c r="O100" i="3"/>
  <c r="O94" i="3"/>
  <c r="O93" i="3"/>
  <c r="O92" i="3"/>
  <c r="O88" i="3"/>
  <c r="O87" i="3"/>
  <c r="O86" i="3"/>
  <c r="O85" i="3"/>
  <c r="O84" i="3"/>
  <c r="Q138" i="3"/>
  <c r="O138" i="3"/>
  <c r="G120" i="3"/>
  <c r="G113" i="3"/>
  <c r="G112" i="3"/>
  <c r="G111" i="3"/>
  <c r="G110" i="3"/>
  <c r="G109" i="3"/>
  <c r="G108" i="3"/>
  <c r="G107" i="3"/>
  <c r="G106" i="3"/>
  <c r="G105" i="3"/>
  <c r="G100" i="3"/>
  <c r="G94" i="3"/>
  <c r="G93" i="3"/>
  <c r="G92" i="3"/>
  <c r="G88" i="3"/>
  <c r="G87" i="3"/>
  <c r="G86" i="3"/>
  <c r="G85" i="3"/>
  <c r="G84" i="3"/>
  <c r="N134" i="3"/>
  <c r="P134" i="3"/>
  <c r="D6" i="3"/>
  <c r="D78" i="3" l="1"/>
  <c r="H71" i="3"/>
  <c r="H69" i="3"/>
  <c r="H67" i="3"/>
  <c r="H65" i="3"/>
  <c r="H63" i="3"/>
  <c r="H61" i="3"/>
  <c r="H50" i="3"/>
  <c r="H44" i="3"/>
  <c r="H166" i="3" s="1"/>
  <c r="H43" i="3"/>
  <c r="H41" i="3"/>
  <c r="H40" i="3"/>
  <c r="H39" i="3"/>
  <c r="H38" i="3"/>
  <c r="H37" i="3"/>
  <c r="H36" i="3"/>
  <c r="H35" i="3"/>
  <c r="H30" i="3"/>
  <c r="H32" i="3" s="1"/>
  <c r="H18" i="3"/>
  <c r="H17" i="3"/>
  <c r="F81" i="3"/>
  <c r="F133" i="3" s="1"/>
  <c r="H81" i="3"/>
  <c r="H133" i="3" s="1"/>
  <c r="E10" i="3"/>
  <c r="E81" i="3" s="1"/>
  <c r="E133" i="3" s="1"/>
  <c r="K17" i="3" l="1"/>
  <c r="H139" i="3"/>
  <c r="K38" i="3"/>
  <c r="H160" i="3"/>
  <c r="K18" i="3"/>
  <c r="H140" i="3"/>
  <c r="K39" i="3"/>
  <c r="H161" i="3"/>
  <c r="K16" i="3"/>
  <c r="H138" i="3"/>
  <c r="K23" i="3"/>
  <c r="H145" i="3"/>
  <c r="K37" i="3"/>
  <c r="H159" i="3"/>
  <c r="K41" i="3"/>
  <c r="H163" i="3"/>
  <c r="K30" i="3"/>
  <c r="H152" i="3"/>
  <c r="H154" i="3" s="1"/>
  <c r="K43" i="3"/>
  <c r="H165" i="3"/>
  <c r="K14" i="3"/>
  <c r="H136" i="3"/>
  <c r="K35" i="3"/>
  <c r="H157" i="3"/>
  <c r="K15" i="3"/>
  <c r="H137" i="3"/>
  <c r="K22" i="3"/>
  <c r="H144" i="3"/>
  <c r="K36" i="3"/>
  <c r="H158" i="3"/>
  <c r="K40" i="3"/>
  <c r="H162" i="3"/>
  <c r="K50" i="3"/>
  <c r="H172" i="3"/>
  <c r="H20" i="3"/>
  <c r="H64" i="3"/>
  <c r="H46" i="3"/>
  <c r="H142" i="3" l="1"/>
  <c r="H148" i="3" s="1"/>
  <c r="H168" i="3"/>
  <c r="H179" i="3" s="1"/>
  <c r="K157" i="3"/>
  <c r="K158" i="3"/>
  <c r="K136" i="3"/>
  <c r="K163" i="3"/>
  <c r="K145" i="3"/>
  <c r="K152" i="3"/>
  <c r="K159" i="3"/>
  <c r="K172" i="3"/>
  <c r="K138" i="3"/>
  <c r="H57" i="3"/>
  <c r="K46" i="3"/>
  <c r="K160" i="3"/>
  <c r="K139" i="3"/>
  <c r="K137" i="3"/>
  <c r="K165" i="3"/>
  <c r="K144" i="3"/>
  <c r="H56" i="3"/>
  <c r="K20" i="3"/>
  <c r="K140" i="3"/>
  <c r="K146" i="3"/>
  <c r="K162" i="3"/>
  <c r="K161" i="3"/>
  <c r="H58" i="3"/>
  <c r="H26" i="3"/>
  <c r="K26" i="3" s="1"/>
  <c r="F16" i="3"/>
  <c r="E16" i="3"/>
  <c r="E138" i="3" s="1"/>
  <c r="F15" i="3"/>
  <c r="E15" i="3"/>
  <c r="D16" i="3"/>
  <c r="H178" i="3" l="1"/>
  <c r="H170" i="3"/>
  <c r="H180" i="3"/>
  <c r="K168" i="3"/>
  <c r="K142" i="3"/>
  <c r="K32" i="3"/>
  <c r="H62" i="3"/>
  <c r="G15" i="3"/>
  <c r="I15" i="3"/>
  <c r="F138" i="3"/>
  <c r="I138" i="3" s="1"/>
  <c r="G16" i="3"/>
  <c r="I16" i="3"/>
  <c r="D128" i="3"/>
  <c r="F164" i="3"/>
  <c r="E164" i="3"/>
  <c r="F30" i="3"/>
  <c r="F32" i="3" s="1"/>
  <c r="E30" i="3"/>
  <c r="H116" i="3"/>
  <c r="H90" i="3"/>
  <c r="N46" i="3"/>
  <c r="P46" i="3"/>
  <c r="N20" i="3"/>
  <c r="N56" i="3" s="1"/>
  <c r="P20" i="3"/>
  <c r="P56" i="3" s="1"/>
  <c r="F137" i="3"/>
  <c r="I137" i="3" s="1"/>
  <c r="E137" i="3"/>
  <c r="F61" i="3"/>
  <c r="F63" i="3"/>
  <c r="F65" i="3"/>
  <c r="F67" i="3"/>
  <c r="F69" i="3"/>
  <c r="F71" i="3"/>
  <c r="E63" i="3"/>
  <c r="E65" i="3"/>
  <c r="E67" i="3"/>
  <c r="E69" i="3"/>
  <c r="E71" i="3"/>
  <c r="E61" i="3"/>
  <c r="F41" i="3"/>
  <c r="E41" i="3"/>
  <c r="E163" i="3" s="1"/>
  <c r="F50" i="3"/>
  <c r="F44" i="3"/>
  <c r="F166" i="3" s="1"/>
  <c r="F43" i="3"/>
  <c r="F40" i="3"/>
  <c r="F39" i="3"/>
  <c r="F38" i="3"/>
  <c r="F37" i="3"/>
  <c r="F36" i="3"/>
  <c r="F35" i="3"/>
  <c r="F23" i="3"/>
  <c r="F22" i="3"/>
  <c r="F18" i="3"/>
  <c r="F17" i="3"/>
  <c r="F14" i="3"/>
  <c r="E152" i="3" l="1"/>
  <c r="E154" i="3" s="1"/>
  <c r="E32" i="3"/>
  <c r="H177" i="3"/>
  <c r="H174" i="3"/>
  <c r="K116" i="3"/>
  <c r="K148" i="3"/>
  <c r="K90" i="3"/>
  <c r="P58" i="3"/>
  <c r="P57" i="3"/>
  <c r="N57" i="3"/>
  <c r="N58" i="3"/>
  <c r="Q116" i="3"/>
  <c r="Q165" i="3"/>
  <c r="O164" i="3"/>
  <c r="O163" i="3"/>
  <c r="Q160" i="3"/>
  <c r="O159" i="3"/>
  <c r="Q152" i="3"/>
  <c r="O146" i="3"/>
  <c r="Q140" i="3"/>
  <c r="O139" i="3"/>
  <c r="O165" i="3"/>
  <c r="Q161" i="3"/>
  <c r="O160" i="3"/>
  <c r="Q157" i="3"/>
  <c r="O152" i="3"/>
  <c r="Q144" i="3"/>
  <c r="O140" i="3"/>
  <c r="Q136" i="3"/>
  <c r="Q172" i="3"/>
  <c r="Q162" i="3"/>
  <c r="O161" i="3"/>
  <c r="Q158" i="3"/>
  <c r="O157" i="3"/>
  <c r="Q145" i="3"/>
  <c r="O144" i="3"/>
  <c r="Q137" i="3"/>
  <c r="O136" i="3"/>
  <c r="Q46" i="3"/>
  <c r="O46" i="3"/>
  <c r="F145" i="3"/>
  <c r="I23" i="3"/>
  <c r="F165" i="3"/>
  <c r="I165" i="3" s="1"/>
  <c r="I43" i="3"/>
  <c r="G138" i="3"/>
  <c r="F139" i="3"/>
  <c r="I139" i="3" s="1"/>
  <c r="I17" i="3"/>
  <c r="F146" i="3"/>
  <c r="I24" i="3"/>
  <c r="O90" i="3"/>
  <c r="O116" i="3"/>
  <c r="F136" i="3"/>
  <c r="I136" i="3" s="1"/>
  <c r="I14" i="3"/>
  <c r="F159" i="3"/>
  <c r="I159" i="3" s="1"/>
  <c r="I37" i="3"/>
  <c r="F152" i="3"/>
  <c r="G30" i="3"/>
  <c r="I30" i="3"/>
  <c r="F140" i="3"/>
  <c r="I140" i="3" s="1"/>
  <c r="I18" i="3"/>
  <c r="F157" i="3"/>
  <c r="I157" i="3" s="1"/>
  <c r="I35" i="3"/>
  <c r="F161" i="3"/>
  <c r="I161" i="3" s="1"/>
  <c r="I39" i="3"/>
  <c r="F172" i="3"/>
  <c r="I172" i="3" s="1"/>
  <c r="I50" i="3"/>
  <c r="G137" i="3"/>
  <c r="N26" i="3"/>
  <c r="O20" i="3"/>
  <c r="G164" i="3"/>
  <c r="F163" i="3"/>
  <c r="I163" i="3" s="1"/>
  <c r="G41" i="3"/>
  <c r="I41" i="3"/>
  <c r="F144" i="3"/>
  <c r="I144" i="3" s="1"/>
  <c r="I22" i="3"/>
  <c r="F158" i="3"/>
  <c r="I158" i="3" s="1"/>
  <c r="I36" i="3"/>
  <c r="F162" i="3"/>
  <c r="I162" i="3" s="1"/>
  <c r="I40" i="3"/>
  <c r="H96" i="3"/>
  <c r="O172" i="3"/>
  <c r="Q164" i="3"/>
  <c r="Q163" i="3"/>
  <c r="O162" i="3"/>
  <c r="Q159" i="3"/>
  <c r="O158" i="3"/>
  <c r="Q146" i="3"/>
  <c r="O145" i="3"/>
  <c r="Q139" i="3"/>
  <c r="O137" i="3"/>
  <c r="H66" i="3"/>
  <c r="H48" i="3"/>
  <c r="K48" i="3" s="1"/>
  <c r="P26" i="3"/>
  <c r="Q20" i="3"/>
  <c r="Q90" i="3"/>
  <c r="F160" i="3"/>
  <c r="I160" i="3" s="1"/>
  <c r="I38" i="3"/>
  <c r="E90" i="3"/>
  <c r="E96" i="3" s="1"/>
  <c r="F90" i="3"/>
  <c r="I90" i="3" s="1"/>
  <c r="E116" i="3"/>
  <c r="F116" i="3"/>
  <c r="I116" i="3" s="1"/>
  <c r="F64" i="3"/>
  <c r="F20" i="3"/>
  <c r="F56" i="3" s="1"/>
  <c r="F46" i="3"/>
  <c r="F57" i="3" s="1"/>
  <c r="I152" i="3" l="1"/>
  <c r="F154" i="3"/>
  <c r="I146" i="3"/>
  <c r="I145" i="3"/>
  <c r="K96" i="3"/>
  <c r="K154" i="3"/>
  <c r="H55" i="3"/>
  <c r="F58" i="3"/>
  <c r="G116" i="3"/>
  <c r="Q168" i="3"/>
  <c r="O142" i="3"/>
  <c r="G152" i="3"/>
  <c r="F142" i="3"/>
  <c r="H52" i="3"/>
  <c r="H70" i="3"/>
  <c r="F26" i="3"/>
  <c r="I20" i="3"/>
  <c r="F96" i="3"/>
  <c r="I96" i="3" s="1"/>
  <c r="G90" i="3"/>
  <c r="O168" i="3"/>
  <c r="F168" i="3"/>
  <c r="G163" i="3"/>
  <c r="O26" i="3"/>
  <c r="O96" i="3"/>
  <c r="Q142" i="3"/>
  <c r="Q96" i="3"/>
  <c r="Q26" i="3"/>
  <c r="I46" i="3"/>
  <c r="E118" i="3"/>
  <c r="E122" i="3" s="1"/>
  <c r="D1" i="3"/>
  <c r="K102" i="3" l="1"/>
  <c r="K170" i="3"/>
  <c r="F180" i="3"/>
  <c r="I168" i="3"/>
  <c r="H72" i="3"/>
  <c r="K52" i="3"/>
  <c r="F178" i="3"/>
  <c r="I142" i="3"/>
  <c r="F179" i="3"/>
  <c r="F62" i="3"/>
  <c r="O102" i="3"/>
  <c r="I26" i="3"/>
  <c r="H118" i="3"/>
  <c r="F148" i="3"/>
  <c r="I102" i="3"/>
  <c r="G96" i="3"/>
  <c r="F66" i="3"/>
  <c r="I32" i="3"/>
  <c r="N48" i="3"/>
  <c r="N55" i="3" s="1"/>
  <c r="O32" i="3"/>
  <c r="O148" i="3"/>
  <c r="Q102" i="3"/>
  <c r="Q32" i="3"/>
  <c r="P48" i="3"/>
  <c r="P55" i="3" s="1"/>
  <c r="Q148" i="3"/>
  <c r="D130" i="3"/>
  <c r="F48" i="3"/>
  <c r="E50" i="3"/>
  <c r="E44" i="3"/>
  <c r="E166" i="3" s="1"/>
  <c r="E43" i="3"/>
  <c r="E40" i="3"/>
  <c r="E39" i="3"/>
  <c r="E38" i="3"/>
  <c r="E37" i="3"/>
  <c r="E36" i="3"/>
  <c r="E35" i="3"/>
  <c r="E23" i="3"/>
  <c r="E22" i="3"/>
  <c r="E18" i="3"/>
  <c r="E17" i="3"/>
  <c r="E14" i="3"/>
  <c r="D50" i="3"/>
  <c r="D44" i="3"/>
  <c r="D43" i="3"/>
  <c r="D40" i="3"/>
  <c r="D39" i="3"/>
  <c r="D38" i="3"/>
  <c r="D37" i="3"/>
  <c r="D36" i="3"/>
  <c r="D35" i="3"/>
  <c r="D24" i="3"/>
  <c r="D23" i="3"/>
  <c r="D22" i="3"/>
  <c r="D18" i="3"/>
  <c r="D17" i="3"/>
  <c r="D15" i="3"/>
  <c r="D14" i="3"/>
  <c r="I148" i="3" l="1"/>
  <c r="K174" i="3"/>
  <c r="K118" i="3"/>
  <c r="F55" i="3"/>
  <c r="I48" i="3"/>
  <c r="E140" i="3"/>
  <c r="G140" i="3" s="1"/>
  <c r="G18" i="3"/>
  <c r="E172" i="3"/>
  <c r="G172" i="3" s="1"/>
  <c r="G50" i="3"/>
  <c r="O154" i="3"/>
  <c r="G102" i="3"/>
  <c r="F118" i="3"/>
  <c r="I118" i="3" s="1"/>
  <c r="E144" i="3"/>
  <c r="G144" i="3" s="1"/>
  <c r="G22" i="3"/>
  <c r="E158" i="3"/>
  <c r="G158" i="3" s="1"/>
  <c r="G36" i="3"/>
  <c r="E162" i="3"/>
  <c r="G40" i="3"/>
  <c r="I154" i="3"/>
  <c r="E157" i="3"/>
  <c r="G157" i="3" s="1"/>
  <c r="G35" i="3"/>
  <c r="E136" i="3"/>
  <c r="G136" i="3" s="1"/>
  <c r="G14" i="3"/>
  <c r="E145" i="3"/>
  <c r="G23" i="3"/>
  <c r="E159" i="3"/>
  <c r="G159" i="3" s="1"/>
  <c r="G37" i="3"/>
  <c r="E165" i="3"/>
  <c r="G165" i="3" s="1"/>
  <c r="G43" i="3"/>
  <c r="N52" i="3"/>
  <c r="O48" i="3"/>
  <c r="H122" i="3"/>
  <c r="E161" i="3"/>
  <c r="G161" i="3" s="1"/>
  <c r="G39" i="3"/>
  <c r="E139" i="3"/>
  <c r="G139" i="3" s="1"/>
  <c r="G17" i="3"/>
  <c r="E146" i="3"/>
  <c r="G24" i="3"/>
  <c r="O122" i="3"/>
  <c r="O118" i="3"/>
  <c r="Q154" i="3"/>
  <c r="Q118" i="3"/>
  <c r="P52" i="3"/>
  <c r="Q48" i="3"/>
  <c r="E160" i="3"/>
  <c r="G160" i="3" s="1"/>
  <c r="G38" i="3"/>
  <c r="F52" i="3"/>
  <c r="F70" i="3"/>
  <c r="E46" i="3"/>
  <c r="E57" i="3" s="1"/>
  <c r="E20" i="3"/>
  <c r="E56" i="3" s="1"/>
  <c r="E64" i="3"/>
  <c r="G146" i="3" l="1"/>
  <c r="K122" i="3"/>
  <c r="Q122" i="3"/>
  <c r="G145" i="3"/>
  <c r="G162" i="3"/>
  <c r="E58" i="3"/>
  <c r="Q52" i="3"/>
  <c r="F170" i="3"/>
  <c r="F122" i="3"/>
  <c r="G122" i="3" s="1"/>
  <c r="G118" i="3"/>
  <c r="E142" i="3"/>
  <c r="E178" i="3" s="1"/>
  <c r="O170" i="3"/>
  <c r="E26" i="3"/>
  <c r="G32" i="3" s="1"/>
  <c r="G20" i="3"/>
  <c r="E168" i="3"/>
  <c r="E180" i="3" s="1"/>
  <c r="O52" i="3"/>
  <c r="Q170" i="3"/>
  <c r="E68" i="3"/>
  <c r="G46" i="3"/>
  <c r="F72" i="3"/>
  <c r="I52" i="3"/>
  <c r="F177" i="3" l="1"/>
  <c r="I170" i="3"/>
  <c r="I122" i="3"/>
  <c r="O174" i="3"/>
  <c r="G168" i="3"/>
  <c r="E179" i="3"/>
  <c r="E62" i="3"/>
  <c r="G26" i="3"/>
  <c r="E148" i="3"/>
  <c r="G142" i="3"/>
  <c r="Q174" i="3"/>
  <c r="F174" i="3"/>
  <c r="I174" i="3" s="1"/>
  <c r="E48" i="3"/>
  <c r="E66" i="3"/>
  <c r="G48" i="3" l="1"/>
  <c r="E55" i="3"/>
  <c r="G148" i="3"/>
  <c r="E52" i="3"/>
  <c r="G52" i="3" s="1"/>
  <c r="E70" i="3"/>
  <c r="G154" i="3" l="1"/>
  <c r="E170" i="3"/>
  <c r="E177" i="3" s="1"/>
  <c r="E72" i="3"/>
  <c r="G170" i="3" l="1"/>
  <c r="E174" i="3"/>
  <c r="G174" i="3" s="1"/>
</calcChain>
</file>

<file path=xl/sharedStrings.xml><?xml version="1.0" encoding="utf-8"?>
<sst xmlns="http://schemas.openxmlformats.org/spreadsheetml/2006/main" count="1220" uniqueCount="199">
  <si>
    <t>Accounts</t>
  </si>
  <si>
    <t/>
  </si>
  <si>
    <t>Gross Patient Care Revenue</t>
  </si>
  <si>
    <t xml:space="preserve">  Physician</t>
  </si>
  <si>
    <t>Total Gross Patient Care Revenue</t>
  </si>
  <si>
    <t>Net Revenue Deductions</t>
  </si>
  <si>
    <t xml:space="preserve">  Disproportionate Share Payments</t>
  </si>
  <si>
    <t xml:space="preserve">  Bad Debt Free Care</t>
  </si>
  <si>
    <t xml:space="preserve">  Deductions from Revenue</t>
  </si>
  <si>
    <t>Total Net Revenue Deductions</t>
  </si>
  <si>
    <t>Net Patient Care Revenue</t>
  </si>
  <si>
    <t>Other Operating Revenue</t>
  </si>
  <si>
    <t xml:space="preserve">  Community Foundation Revenue</t>
  </si>
  <si>
    <t xml:space="preserve">  Grant Income</t>
  </si>
  <si>
    <t xml:space="preserve">  Cafeteria &amp; Parking</t>
  </si>
  <si>
    <t xml:space="preserve">  Employee Sales Pharmacy</t>
  </si>
  <si>
    <t xml:space="preserve">  Employee Sales Med Surg Supplies</t>
  </si>
  <si>
    <t xml:space="preserve">  Sale of Services to Other Organizations</t>
  </si>
  <si>
    <t xml:space="preserve">  Physician Office and Other Rentals</t>
  </si>
  <si>
    <t xml:space="preserve">  Meaningful Use</t>
  </si>
  <si>
    <t xml:space="preserve">  340B Retail Pharmacy Programs</t>
  </si>
  <si>
    <t xml:space="preserve">  Other</t>
  </si>
  <si>
    <t>Total Other Operating Revenue</t>
  </si>
  <si>
    <t>Total Operating Revenue</t>
  </si>
  <si>
    <t>Operating Expense</t>
  </si>
  <si>
    <t xml:space="preserve">  Salaries Non MD</t>
  </si>
  <si>
    <t xml:space="preserve">  Fringe Benefits Non MD</t>
  </si>
  <si>
    <t xml:space="preserve">  Fringe Benefits MD</t>
  </si>
  <si>
    <t xml:space="preserve">  Physician Fees Salaries Contracts &amp; Fringes</t>
  </si>
  <si>
    <t xml:space="preserve">  Health Care Provider Tax</t>
  </si>
  <si>
    <t xml:space="preserve">  Depreciation Amortization</t>
  </si>
  <si>
    <t xml:space="preserve">  Interest - Short Term</t>
  </si>
  <si>
    <t xml:space="preserve">  Interest - Long Term</t>
  </si>
  <si>
    <t xml:space="preserve">  Other Operating Expense</t>
  </si>
  <si>
    <t xml:space="preserve">  Bad Debt</t>
  </si>
  <si>
    <t>Total Operating Expense</t>
  </si>
  <si>
    <t>Net Operating Income (Loss)</t>
  </si>
  <si>
    <t>Non-Operating Revenue</t>
  </si>
  <si>
    <t>Excess (Deficit) of Revenue Over Expense</t>
  </si>
  <si>
    <t>Description:</t>
  </si>
  <si>
    <t>Levels:</t>
  </si>
  <si>
    <t>Currency:</t>
  </si>
  <si>
    <t>United States of America, Dollars</t>
  </si>
  <si>
    <t>LOOKUP COLUMN</t>
  </si>
  <si>
    <t>REVENUES</t>
  </si>
  <si>
    <t>GROSS PATIENT CARE REVENUE</t>
  </si>
  <si>
    <t>OTHER OPERATING REVENUE</t>
  </si>
  <si>
    <t>NET PATIENT CARE REVENUE</t>
  </si>
  <si>
    <t>TOTAL OPERATING REVENUE</t>
  </si>
  <si>
    <t>OPERATING EXPENSE</t>
  </si>
  <si>
    <t>TOTAL OPERATING EXPENSE</t>
  </si>
  <si>
    <t>NET OPERATING INCOME (LOSS)</t>
  </si>
  <si>
    <t>EXCESS (DEFICIT) OF REVENUE OVER EXPENSE</t>
  </si>
  <si>
    <t>Gross Revenue</t>
  </si>
  <si>
    <t xml:space="preserve">  Hospital</t>
  </si>
  <si>
    <t xml:space="preserve">    Inpatient Care Revenue</t>
  </si>
  <si>
    <t xml:space="preserve">    Outpatient Care Revenue</t>
  </si>
  <si>
    <t xml:space="preserve">    Chronic/SNF PT Care Revenue</t>
  </si>
  <si>
    <t xml:space="preserve">    Swing Beds PT Care Revenue</t>
  </si>
  <si>
    <t xml:space="preserve">  Total Hospital</t>
  </si>
  <si>
    <t xml:space="preserve">    Outpatient Care Revenue - Physician</t>
  </si>
  <si>
    <t xml:space="preserve">  Total Physician</t>
  </si>
  <si>
    <t>Income Statement</t>
  </si>
  <si>
    <t>edit</t>
  </si>
  <si>
    <t>WITHOUT PROJECT</t>
  </si>
  <si>
    <t>WITH PROJECT</t>
  </si>
  <si>
    <t>PROJECT ONLY</t>
  </si>
  <si>
    <t>Proposed Yr 1</t>
  </si>
  <si>
    <t>Proposed Yr 2</t>
  </si>
  <si>
    <t>Proposed Yr 3</t>
  </si>
  <si>
    <t>Note: This table requires no "fill-in" as it is populated automatically</t>
  </si>
  <si>
    <t xml:space="preserve">  Graduate Medical Education</t>
  </si>
  <si>
    <t>Table 3B</t>
  </si>
  <si>
    <t>Table 3C</t>
  </si>
  <si>
    <t>Table 3A</t>
  </si>
  <si>
    <t>% change</t>
  </si>
  <si>
    <t>Actuals</t>
  </si>
  <si>
    <t>Operating Margin %</t>
  </si>
  <si>
    <t>Bad Debt &amp; Free Care%</t>
  </si>
  <si>
    <t>Compensation Ratio</t>
  </si>
  <si>
    <t>Capital Cost % of Total Expenses</t>
  </si>
  <si>
    <t>Tables 3A, 3B and 3C</t>
  </si>
  <si>
    <t xml:space="preserve">  INTEREST - LONG/SHORT TERM</t>
  </si>
  <si>
    <t>TABLE 1</t>
  </si>
  <si>
    <t>PROJECT COSTS</t>
  </si>
  <si>
    <t>Construction Costs</t>
  </si>
  <si>
    <t xml:space="preserve">1. </t>
  </si>
  <si>
    <t>New Construction</t>
  </si>
  <si>
    <t xml:space="preserve">2. </t>
  </si>
  <si>
    <t>Renovation</t>
  </si>
  <si>
    <t xml:space="preserve">3. </t>
  </si>
  <si>
    <t>Site Work</t>
  </si>
  <si>
    <t xml:space="preserve">4. </t>
  </si>
  <si>
    <t>Fixed Equipment</t>
  </si>
  <si>
    <t xml:space="preserve">5. </t>
  </si>
  <si>
    <t>Design/Bidding Contingency</t>
  </si>
  <si>
    <t xml:space="preserve">6. </t>
  </si>
  <si>
    <t>Construction Contingency</t>
  </si>
  <si>
    <t xml:space="preserve">7. </t>
  </si>
  <si>
    <t>Construction Manager Fee</t>
  </si>
  <si>
    <t xml:space="preserve">8. </t>
  </si>
  <si>
    <t>Other  (please specify)</t>
  </si>
  <si>
    <t>Subtotal</t>
  </si>
  <si>
    <t>Related Project Costs</t>
  </si>
  <si>
    <t>Major Moveable Equipment</t>
  </si>
  <si>
    <t>Furnishings, Fixtures &amp; Other Equip.</t>
  </si>
  <si>
    <t>Architectural/Engineering Fees</t>
  </si>
  <si>
    <t>Land Acquisition</t>
  </si>
  <si>
    <t>Purchase of Buildings</t>
  </si>
  <si>
    <t>Administrative Expenses &amp; Permits</t>
  </si>
  <si>
    <t>Debt Financing Expenses (see below)</t>
  </si>
  <si>
    <t>Debt Service Reserve Fund</t>
  </si>
  <si>
    <t xml:space="preserve">9. </t>
  </si>
  <si>
    <t>Working Capital</t>
  </si>
  <si>
    <t xml:space="preserve">10. </t>
  </si>
  <si>
    <t>Total Project Costs</t>
  </si>
  <si>
    <t>Debt Financing Expenses</t>
  </si>
  <si>
    <t>Capital Interest</t>
  </si>
  <si>
    <t>Bond Discount or Placement Fee</t>
  </si>
  <si>
    <t>Misc. Financing Fees &amp; Exp. (issuance costs)</t>
  </si>
  <si>
    <t>Other</t>
  </si>
  <si>
    <t>Less Interest Earnings on Funds</t>
  </si>
  <si>
    <t>Debt Service Reserve Funds</t>
  </si>
  <si>
    <t>Capitalized Interest Account</t>
  </si>
  <si>
    <t>Construction Fund</t>
  </si>
  <si>
    <t>Total Debt Financing Expenses</t>
  </si>
  <si>
    <t>feeds to line 7 above</t>
  </si>
  <si>
    <t>Assumptions used for this table:</t>
  </si>
  <si>
    <t>TABLE 2</t>
  </si>
  <si>
    <t>DEBT FINANCING ARRANGEMENT, SOURCES &amp; USES OF FUNDS</t>
  </si>
  <si>
    <t>Sources of Funds</t>
  </si>
  <si>
    <t>Financing Instrument</t>
  </si>
  <si>
    <t>Bond</t>
  </si>
  <si>
    <t xml:space="preserve">a. </t>
  </si>
  <si>
    <t>Interest Rate</t>
  </si>
  <si>
    <t xml:space="preserve">b. </t>
  </si>
  <si>
    <t>Loan Period</t>
  </si>
  <si>
    <t>To:</t>
  </si>
  <si>
    <t xml:space="preserve">c. </t>
  </si>
  <si>
    <t>Amount Financed</t>
  </si>
  <si>
    <t>Equity Contribution</t>
  </si>
  <si>
    <t>Other Sources</t>
  </si>
  <si>
    <t>Fundraising</t>
  </si>
  <si>
    <t>Grants</t>
  </si>
  <si>
    <t xml:space="preserve">d. </t>
  </si>
  <si>
    <t>Total Required Funds</t>
  </si>
  <si>
    <t>Uses of Funds</t>
  </si>
  <si>
    <t>Project Costs  (feeds from Table 1)</t>
  </si>
  <si>
    <t>should be zero</t>
  </si>
  <si>
    <t xml:space="preserve">11. </t>
  </si>
  <si>
    <t xml:space="preserve">12. </t>
  </si>
  <si>
    <t xml:space="preserve">13. </t>
  </si>
  <si>
    <t xml:space="preserve">14. </t>
  </si>
  <si>
    <t xml:space="preserve">15. </t>
  </si>
  <si>
    <t xml:space="preserve">16. </t>
  </si>
  <si>
    <t xml:space="preserve">17. </t>
  </si>
  <si>
    <t>Total Uses of Funds</t>
  </si>
  <si>
    <t>Total sources should equal total uses of funds.</t>
  </si>
  <si>
    <t>Table 1</t>
  </si>
  <si>
    <t xml:space="preserve">  Miscellaneous/Contract Income</t>
  </si>
  <si>
    <t xml:space="preserve">  Premium Revenue and Payer Incentives</t>
  </si>
  <si>
    <t xml:space="preserve">  Specialty Pharmacy</t>
  </si>
  <si>
    <t xml:space="preserve">  Outpatient Pharmacy Revenue</t>
  </si>
  <si>
    <t xml:space="preserve">  Reference Lab Revenue</t>
  </si>
  <si>
    <t xml:space="preserve">  Institutional Services Revenue</t>
  </si>
  <si>
    <t xml:space="preserve">  Reimbursed Expenses</t>
  </si>
  <si>
    <t xml:space="preserve">  Bad Debt (pre 2012)</t>
  </si>
  <si>
    <t>Fixed Prospective Payments and Reserves</t>
  </si>
  <si>
    <t>Net Patient Care Rev &amp; Fixed Payments &amp; Reserves</t>
  </si>
  <si>
    <t>Rutland Regional Medical Center</t>
  </si>
  <si>
    <t>CT SCANNER</t>
  </si>
  <si>
    <t>2017</t>
  </si>
  <si>
    <t>2018</t>
  </si>
  <si>
    <t>2019</t>
  </si>
  <si>
    <t>Budget 2018 Mid Year</t>
  </si>
  <si>
    <t>Projections 2018</t>
  </si>
  <si>
    <t>Budget 2019 Submitted</t>
  </si>
  <si>
    <t>CT Scanner</t>
  </si>
  <si>
    <t>Assumptions</t>
  </si>
  <si>
    <t>The trade in amount for the old CT Scanner has been added to the capital cost of the new, as it is assumed that the trade in value is equivalent to the Fair Market Value.</t>
  </si>
  <si>
    <t>The equipment capotal cost of $1.9 million includes $135,000 equipment obsolescence cost that enables RRMC to receive upgrades for 3 years.</t>
  </si>
  <si>
    <t>Rate increase assumed to be 3% per year.</t>
  </si>
  <si>
    <t>Net Patient Service Revenue increase, including Fixed Prospective Payments, is 2.8% per year</t>
  </si>
  <si>
    <t>Operating Margin 2.5% per year, requiring operating expense reductions of $657,000 in FY 2020, $2.7 million in FY 2021, and $3.7 million in FY 2022.</t>
  </si>
  <si>
    <t>Operating Margin is calculated as operating expenses divided by net patient revenue excluding the Fixed Prospective Payments included in Other Operating Revenue.</t>
  </si>
  <si>
    <t>Bad Debt and Free Care as a percent of gross revenue are assumed to remain consistent with the 2019 budget.</t>
  </si>
  <si>
    <t>Medicaid DPS for FY 2020-2022 is anticipated to be flat with 2019 budget.</t>
  </si>
  <si>
    <t>Project-related expense include depreciation, training, service agreements and a mobile CT unit for 8 weeks durin construction and installation of the new CT Scanner.</t>
  </si>
  <si>
    <t>Other Operating Revenue represents the gain on trade in of the current CT Scanner.</t>
  </si>
  <si>
    <t>Table 4A</t>
  </si>
  <si>
    <t>Includes MOB and new USDA debt of $21.7 million</t>
  </si>
  <si>
    <t>Table 6A</t>
  </si>
  <si>
    <t>Payer mix and contractual allowances are consistent with budget 2019</t>
  </si>
  <si>
    <t>Table 7</t>
  </si>
  <si>
    <t>Utilization numbers for projection 2020 through 2022 are consistent with 2018 budget.</t>
  </si>
  <si>
    <t>Table 9</t>
  </si>
  <si>
    <t>Overall physician, non-physician, and temporary staff  FTEs for FY 2020-2022 are consistent with the 2019 budget.  A transfer of 5 FTEs from temporary staff to employed staff is anticipated for each year.</t>
  </si>
  <si>
    <t>RUTLAND REGIONAL MEDICAL CENTER</t>
  </si>
  <si>
    <t>Owners Contingency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</si>
</sst>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0.0%"/>
    <numFmt numFmtId="167" formatCode="_(&quot;$&quot;* #,##0_);_(&quot;$&quot;* \(#,##0\);_(&quot;$&quot;* &quot;-&quot;??_);_(@_)"/>
    <numFmt numFmtId="168" formatCode="mmm\ yyyy"/>
    <numFmt numFmtId="169" formatCode="0.00_)"/>
    <numFmt numFmtId="170" formatCode=";;;"/>
    <numFmt numFmtId="171" formatCode="mm/dd/yy"/>
    <numFmt numFmtId="172" formatCode="General_)"/>
    <numFmt numFmtId="173" formatCode="0.000"/>
    <numFmt numFmtId="174" formatCode="0.00;[Red]0.00"/>
    <numFmt numFmtId="175" formatCode="0.00_);\(0.00\)"/>
    <numFmt numFmtId="176" formatCode="\ "/>
    <numFmt numFmtId="177" formatCode="dd\-mmm\-yy_)"/>
    <numFmt numFmtId="178" formatCode="_([$€-2]* #,##0.00_);_([$€-2]* \(#,##0.00\);_([$€-2]* &quot;-&quot;??_)"/>
    <numFmt numFmtId="179" formatCode="_(&quot;$&quot;* #,##0.0_);_(&quot;$&quot;* \(#,##0.0\);_(&quot;$&quot;* &quot;-&quot;??_);_(@_)"/>
    <numFmt numFmtId="180" formatCode="_-* #,##0.00\ _F_-;\-* #,##0.00\ _F_-;_-* &quot;-&quot;??\ _F_-;_-@_-"/>
    <numFmt numFmtId="181" formatCode="0.000_)"/>
    <numFmt numFmtId="182" formatCode="_ * #,##0.00_)_£_ ;_ * \(#,##0.00\)_£_ ;_ * &quot;-&quot;??_)_£_ ;_ @_ "/>
  </numFmts>
  <fonts count="106">
    <font>
      <sz val="10"/>
      <name val="Arial"/>
    </font>
    <font>
      <sz val="11"/>
      <color theme="1"/>
      <name val="Calibri"/>
      <family val="2"/>
      <scheme val="minor"/>
    </font>
    <font>
      <b/>
      <sz val="10"/>
      <name val="Arial"/>
      <family val="2"/>
    </font>
    <font>
      <sz val="10"/>
      <name val="Arial"/>
      <family val="2"/>
    </font>
    <font>
      <b/>
      <sz val="12"/>
      <name val="Arial"/>
      <family val="2"/>
    </font>
    <font>
      <b/>
      <sz val="11"/>
      <name val="Arial"/>
      <family val="2"/>
    </font>
    <font>
      <sz val="14"/>
      <name val="Arial"/>
      <family val="2"/>
    </font>
    <font>
      <b/>
      <sz val="18"/>
      <name val="Arial"/>
      <family val="2"/>
    </font>
    <font>
      <i/>
      <sz val="10"/>
      <name val="Arial"/>
      <family val="2"/>
    </font>
    <font>
      <b/>
      <i/>
      <sz val="14"/>
      <name val="Arial"/>
      <family val="2"/>
    </font>
    <font>
      <sz val="10"/>
      <name val="Arial"/>
      <family val="2"/>
    </font>
    <font>
      <sz val="12"/>
      <name val="Arial"/>
      <family val="2"/>
    </font>
    <font>
      <sz val="11"/>
      <name val="Arial"/>
      <family val="2"/>
    </font>
    <font>
      <sz val="12"/>
      <color indexed="12"/>
      <name val="Arial"/>
      <family val="2"/>
    </font>
    <font>
      <sz val="10"/>
      <color indexed="12"/>
      <name val="Arial"/>
      <family val="2"/>
    </font>
    <font>
      <u/>
      <sz val="10"/>
      <name val="Arial"/>
      <family val="2"/>
    </font>
    <font>
      <sz val="9"/>
      <name val="Arial"/>
      <family val="2"/>
    </font>
    <font>
      <sz val="2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indexed="8"/>
      <name val="Arial"/>
      <family val="2"/>
    </font>
    <font>
      <sz val="10"/>
      <color theme="1"/>
      <name val="Arial"/>
      <family val="2"/>
    </font>
    <font>
      <sz val="8.25"/>
      <color rgb="FF000000"/>
      <name val="Microsoft Sans Serif"/>
      <family val="2"/>
    </font>
    <font>
      <sz val="9"/>
      <name val="Times New Roman"/>
      <family val="1"/>
    </font>
    <font>
      <b/>
      <sz val="11"/>
      <name val="Times New Roman"/>
      <family val="1"/>
    </font>
    <font>
      <sz val="11"/>
      <color indexed="8"/>
      <name val="Calibri"/>
      <family val="2"/>
    </font>
    <font>
      <sz val="9"/>
      <color indexed="8"/>
      <name val="Arial"/>
      <family val="2"/>
    </font>
    <font>
      <sz val="11"/>
      <color indexed="9"/>
      <name val="Calibri"/>
      <family val="2"/>
    </font>
    <font>
      <sz val="9"/>
      <color indexed="9"/>
      <name val="Arial"/>
      <family val="2"/>
    </font>
    <font>
      <sz val="9"/>
      <color indexed="20"/>
      <name val="Arial"/>
      <family val="2"/>
    </font>
    <font>
      <b/>
      <sz val="11"/>
      <color indexed="52"/>
      <name val="Calibri"/>
      <family val="2"/>
    </font>
    <font>
      <b/>
      <sz val="9"/>
      <color indexed="52"/>
      <name val="Arial"/>
      <family val="2"/>
    </font>
    <font>
      <b/>
      <sz val="14"/>
      <color indexed="53"/>
      <name val="Helvetica"/>
      <family val="2"/>
    </font>
    <font>
      <sz val="14"/>
      <color indexed="9"/>
      <name val="Helvetica"/>
      <family val="2"/>
    </font>
    <font>
      <b/>
      <sz val="11"/>
      <color indexed="9"/>
      <name val="Helvetica"/>
      <family val="2"/>
    </font>
    <font>
      <b/>
      <sz val="10"/>
      <name val="Helvetica"/>
      <family val="2"/>
    </font>
    <font>
      <b/>
      <sz val="9"/>
      <color indexed="9"/>
      <name val="Arial"/>
      <family val="2"/>
    </font>
    <font>
      <sz val="10"/>
      <color indexed="8"/>
      <name val="Calibri"/>
      <family val="2"/>
    </font>
    <font>
      <sz val="10"/>
      <name val="Times New Roman"/>
      <family val="1"/>
    </font>
    <font>
      <sz val="9"/>
      <name val="Palatino Linotype"/>
      <family val="1"/>
    </font>
    <font>
      <sz val="10"/>
      <name val="Courier"/>
      <family val="3"/>
    </font>
    <font>
      <sz val="12"/>
      <name val="Helv"/>
    </font>
    <font>
      <b/>
      <sz val="7"/>
      <name val="Small Fonts"/>
      <family val="2"/>
    </font>
    <font>
      <sz val="10"/>
      <name val="MS Sans Serif"/>
      <family val="2"/>
    </font>
    <font>
      <i/>
      <sz val="9"/>
      <color indexed="23"/>
      <name val="Arial"/>
      <family val="2"/>
    </font>
    <font>
      <sz val="9"/>
      <color indexed="17"/>
      <name val="Arial"/>
      <family val="2"/>
    </font>
    <font>
      <b/>
      <sz val="12"/>
      <name val="Helv"/>
    </font>
    <font>
      <b/>
      <sz val="7"/>
      <color indexed="18"/>
      <name val="Small Fonts"/>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u/>
      <sz val="9"/>
      <color indexed="12"/>
      <name val="Times New Roman"/>
      <family val="1"/>
    </font>
    <font>
      <u/>
      <sz val="10"/>
      <color indexed="12"/>
      <name val="Arial"/>
      <family val="2"/>
    </font>
    <font>
      <sz val="11"/>
      <color indexed="62"/>
      <name val="Calibri"/>
      <family val="2"/>
    </font>
    <font>
      <sz val="9"/>
      <color indexed="62"/>
      <name val="Arial"/>
      <family val="2"/>
    </font>
    <font>
      <sz val="9"/>
      <color indexed="52"/>
      <name val="Arial"/>
      <family val="2"/>
    </font>
    <font>
      <sz val="9"/>
      <color indexed="60"/>
      <name val="Arial"/>
      <family val="2"/>
    </font>
    <font>
      <b/>
      <i/>
      <sz val="16"/>
      <name val="Helv"/>
    </font>
    <font>
      <sz val="12"/>
      <name val="SWISS"/>
    </font>
    <font>
      <sz val="10"/>
      <color indexed="8"/>
      <name val="Courier"/>
      <family val="3"/>
    </font>
    <font>
      <sz val="9"/>
      <name val="r_ascii"/>
    </font>
    <font>
      <b/>
      <sz val="11"/>
      <color indexed="63"/>
      <name val="Calibri"/>
      <family val="2"/>
    </font>
    <font>
      <b/>
      <sz val="9"/>
      <color indexed="63"/>
      <name val="Arial"/>
      <family val="2"/>
    </font>
    <font>
      <sz val="12"/>
      <color theme="1"/>
      <name val="Calibri"/>
      <family val="2"/>
      <scheme val="minor"/>
    </font>
    <font>
      <b/>
      <sz val="10"/>
      <name val="MS Sans Serif"/>
      <family val="2"/>
    </font>
    <font>
      <sz val="18"/>
      <name val="Times New Roman"/>
      <family val="1"/>
    </font>
    <font>
      <sz val="7"/>
      <name val="r_ascii"/>
    </font>
    <font>
      <b/>
      <sz val="11"/>
      <name val="Helv"/>
    </font>
    <font>
      <sz val="8"/>
      <name val="MS Sans Serif"/>
      <family val="2"/>
    </font>
    <font>
      <b/>
      <sz val="18"/>
      <color indexed="56"/>
      <name val="Cambria"/>
      <family val="2"/>
    </font>
    <font>
      <b/>
      <sz val="11"/>
      <color indexed="8"/>
      <name val="Calibri"/>
      <family val="2"/>
    </font>
    <font>
      <b/>
      <sz val="9"/>
      <color indexed="8"/>
      <name val="Arial"/>
      <family val="2"/>
    </font>
    <font>
      <sz val="9"/>
      <color indexed="10"/>
      <name val="Arial"/>
      <family val="2"/>
    </font>
    <font>
      <sz val="12"/>
      <name val="Courier"/>
      <family val="3"/>
      <charset val="178"/>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60"/>
      <name val="Calibri"/>
      <family val="2"/>
    </font>
    <font>
      <b/>
      <sz val="18"/>
      <color indexed="62"/>
      <name val="Cambria"/>
      <family val="2"/>
    </font>
    <font>
      <sz val="11"/>
      <color indexed="10"/>
      <name val="Calibri"/>
      <family val="2"/>
    </font>
    <font>
      <sz val="11"/>
      <color indexed="8"/>
      <name val="Times New Roman"/>
      <family val="2"/>
    </font>
    <font>
      <sz val="9"/>
      <color theme="1"/>
      <name val="Times New Roman"/>
      <family val="2"/>
    </font>
    <font>
      <b/>
      <sz val="10"/>
      <color theme="1"/>
      <name val="Arial"/>
      <family val="2"/>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1"/>
        <bgColor indexed="8"/>
      </patternFill>
    </fill>
    <fill>
      <patternFill patternType="solid">
        <fgColor indexed="37"/>
        <bgColor indexed="64"/>
      </patternFill>
    </fill>
    <fill>
      <patternFill patternType="solid">
        <fgColor indexed="55"/>
      </patternFill>
    </fill>
    <fill>
      <patternFill patternType="solid">
        <fgColor indexed="1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lightGray"/>
    </fill>
    <fill>
      <patternFill patternType="solid">
        <fgColor indexed="54"/>
      </patternFill>
    </fill>
    <fill>
      <patternFill patternType="solid">
        <fgColor indexed="9"/>
      </patternFill>
    </fill>
  </fills>
  <borders count="59">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ck">
        <color indexed="10"/>
      </left>
      <right style="thin">
        <color indexed="64"/>
      </right>
      <top style="thin">
        <color indexed="64"/>
      </top>
      <bottom style="thin">
        <color indexed="21"/>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39164">
    <xf numFmtId="0" fontId="0" fillId="0" borderId="0"/>
    <xf numFmtId="43" fontId="3" fillId="0" borderId="0" applyFont="0" applyFill="0" applyBorder="0" applyAlignment="0" applyProtection="0"/>
    <xf numFmtId="9" fontId="10" fillId="0" borderId="0" applyFont="0" applyFill="0" applyBorder="0" applyAlignment="0" applyProtection="0"/>
    <xf numFmtId="0" fontId="11"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7" fillId="0" borderId="0" applyAlignment="0"/>
    <xf numFmtId="0" fontId="3" fillId="0" borderId="0"/>
    <xf numFmtId="0" fontId="11" fillId="0" borderId="0"/>
    <xf numFmtId="0" fontId="40" fillId="37"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4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4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4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1"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2"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33" fillId="24" borderId="0" applyNumberFormat="0" applyBorder="0" applyAlignment="0" applyProtection="0"/>
    <xf numFmtId="0" fontId="42"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33" fillId="36"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33" fillId="2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3" fillId="3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23" fillId="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170" fontId="5" fillId="0" borderId="0" applyFont="0" applyFill="0" applyBorder="0" applyAlignment="0" applyProtection="0">
      <alignment horizontal="right"/>
    </xf>
    <xf numFmtId="171" fontId="3" fillId="0" borderId="0" applyFill="0" applyBorder="0" applyAlignment="0"/>
    <xf numFmtId="171" fontId="3" fillId="0" borderId="0" applyFill="0" applyBorder="0" applyAlignment="0"/>
    <xf numFmtId="172" fontId="38" fillId="0" borderId="0" applyFill="0" applyBorder="0" applyAlignment="0"/>
    <xf numFmtId="173" fontId="38" fillId="0" borderId="0" applyFill="0" applyBorder="0" applyAlignment="0"/>
    <xf numFmtId="174" fontId="3" fillId="0" borderId="0" applyFill="0" applyBorder="0" applyAlignment="0"/>
    <xf numFmtId="174" fontId="3" fillId="0" borderId="0" applyFill="0" applyBorder="0" applyAlignment="0"/>
    <xf numFmtId="175" fontId="3" fillId="0" borderId="0" applyFill="0" applyBorder="0" applyAlignment="0"/>
    <xf numFmtId="175" fontId="3" fillId="0" borderId="0" applyFill="0" applyBorder="0" applyAlignment="0"/>
    <xf numFmtId="171" fontId="3" fillId="0" borderId="0" applyFill="0" applyBorder="0" applyAlignment="0"/>
    <xf numFmtId="171" fontId="3" fillId="0" borderId="0" applyFill="0" applyBorder="0" applyAlignment="0"/>
    <xf numFmtId="176" fontId="3" fillId="0" borderId="0" applyFill="0" applyBorder="0" applyAlignment="0"/>
    <xf numFmtId="176" fontId="3" fillId="0" borderId="0" applyFill="0" applyBorder="0" applyAlignment="0"/>
    <xf numFmtId="172" fontId="38" fillId="0" borderId="0" applyFill="0" applyBorder="0" applyAlignment="0"/>
    <xf numFmtId="0" fontId="45" fillId="55" borderId="45" applyNumberFormat="0" applyAlignment="0" applyProtection="0"/>
    <xf numFmtId="0" fontId="46" fillId="55" borderId="45" applyNumberFormat="0" applyAlignment="0" applyProtection="0"/>
    <xf numFmtId="0" fontId="46" fillId="55" borderId="45" applyNumberFormat="0" applyAlignment="0" applyProtection="0"/>
    <xf numFmtId="0" fontId="27" fillId="10" borderId="35" applyNumberFormat="0" applyAlignment="0" applyProtection="0"/>
    <xf numFmtId="0" fontId="47" fillId="56" borderId="2">
      <alignment horizontal="center"/>
    </xf>
    <xf numFmtId="0" fontId="48" fillId="56" borderId="46">
      <alignment horizontal="center"/>
    </xf>
    <xf numFmtId="49" fontId="49" fillId="56" borderId="46">
      <alignment horizontal="left" wrapText="1"/>
    </xf>
    <xf numFmtId="0" fontId="50" fillId="57" borderId="46">
      <alignment horizontal="left" vertical="top" wrapText="1"/>
    </xf>
    <xf numFmtId="0" fontId="29" fillId="11" borderId="38" applyNumberFormat="0" applyAlignment="0" applyProtection="0"/>
    <xf numFmtId="0" fontId="51" fillId="58" borderId="47" applyNumberFormat="0" applyAlignment="0" applyProtection="0"/>
    <xf numFmtId="0" fontId="51" fillId="58" borderId="47" applyNumberFormat="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5"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7" fillId="45" borderId="44">
      <alignment horizontal="center" vertical="center"/>
      <protection locked="0"/>
    </xf>
    <xf numFmtId="177" fontId="55" fillId="0" borderId="0" applyFill="0" applyBorder="0" applyProtection="0">
      <alignment horizontal="center"/>
    </xf>
    <xf numFmtId="14" fontId="35" fillId="0" borderId="0" applyFill="0" applyBorder="0" applyAlignment="0"/>
    <xf numFmtId="38" fontId="58" fillId="0" borderId="48">
      <alignment vertical="center"/>
    </xf>
    <xf numFmtId="171" fontId="3" fillId="0" borderId="0" applyFill="0" applyBorder="0" applyAlignment="0"/>
    <xf numFmtId="171" fontId="3" fillId="0" borderId="0" applyFill="0" applyBorder="0" applyAlignment="0"/>
    <xf numFmtId="172" fontId="38" fillId="0" borderId="0" applyFill="0" applyBorder="0" applyAlignment="0"/>
    <xf numFmtId="171" fontId="3" fillId="0" borderId="0" applyFill="0" applyBorder="0" applyAlignment="0"/>
    <xf numFmtId="171" fontId="3" fillId="0" borderId="0" applyFill="0" applyBorder="0" applyAlignment="0"/>
    <xf numFmtId="176" fontId="3" fillId="0" borderId="0" applyFill="0" applyBorder="0" applyAlignment="0"/>
    <xf numFmtId="176" fontId="3" fillId="0" borderId="0" applyFill="0" applyBorder="0" applyAlignment="0"/>
    <xf numFmtId="172" fontId="38" fillId="0" borderId="0" applyFill="0" applyBorder="0" applyAlignment="0"/>
    <xf numFmtId="178" fontId="53" fillId="0" borderId="0" applyFont="0" applyFill="0" applyBorder="0" applyAlignment="0" applyProtection="0"/>
    <xf numFmtId="0" fontId="3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2"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38" fontId="34" fillId="5" borderId="0" applyNumberFormat="0" applyBorder="0" applyAlignment="0" applyProtection="0"/>
    <xf numFmtId="38" fontId="34" fillId="5" borderId="0" applyNumberFormat="0" applyBorder="0" applyAlignment="0" applyProtection="0"/>
    <xf numFmtId="0" fontId="61" fillId="0" borderId="0">
      <alignment horizontal="left"/>
    </xf>
    <xf numFmtId="0" fontId="62" fillId="59" borderId="44" applyNumberFormat="0">
      <alignment horizontal="center" vertical="center"/>
      <protection locked="0"/>
    </xf>
    <xf numFmtId="179" fontId="5" fillId="0" borderId="0" applyNumberFormat="0" applyFill="0" applyBorder="0" applyProtection="0">
      <alignment horizontal="right"/>
    </xf>
    <xf numFmtId="0" fontId="4" fillId="0" borderId="19" applyNumberFormat="0" applyAlignment="0" applyProtection="0">
      <alignment horizontal="left" vertical="center"/>
    </xf>
    <xf numFmtId="0" fontId="4" fillId="0" borderId="42">
      <alignment horizontal="left" vertical="center"/>
    </xf>
    <xf numFmtId="0" fontId="63"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19" fillId="0" borderId="32" applyNumberFormat="0" applyFill="0" applyAlignment="0" applyProtection="0"/>
    <xf numFmtId="0" fontId="65" fillId="0" borderId="50" applyNumberFormat="0" applyFill="0" applyAlignment="0" applyProtection="0"/>
    <xf numFmtId="0" fontId="66" fillId="0" borderId="50" applyNumberFormat="0" applyFill="0" applyAlignment="0" applyProtection="0"/>
    <xf numFmtId="0" fontId="66" fillId="0" borderId="50" applyNumberFormat="0" applyFill="0" applyAlignment="0" applyProtection="0"/>
    <xf numFmtId="0" fontId="20" fillId="0" borderId="33" applyNumberFormat="0" applyFill="0" applyAlignment="0" applyProtection="0"/>
    <xf numFmtId="0" fontId="67"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21" fillId="0" borderId="34"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10" fontId="34" fillId="60" borderId="46" applyNumberFormat="0" applyBorder="0" applyAlignment="0" applyProtection="0"/>
    <xf numFmtId="10" fontId="34" fillId="60" borderId="46" applyNumberFormat="0" applyBorder="0" applyAlignment="0" applyProtection="0"/>
    <xf numFmtId="0" fontId="71" fillId="42" borderId="45" applyNumberFormat="0" applyAlignment="0" applyProtection="0"/>
    <xf numFmtId="0" fontId="72" fillId="42" borderId="45" applyNumberFormat="0" applyAlignment="0" applyProtection="0"/>
    <xf numFmtId="0" fontId="72" fillId="42" borderId="45" applyNumberFormat="0" applyAlignment="0" applyProtection="0"/>
    <xf numFmtId="0" fontId="25" fillId="9" borderId="35" applyNumberFormat="0" applyAlignment="0" applyProtection="0"/>
    <xf numFmtId="0" fontId="25" fillId="9" borderId="35" applyNumberFormat="0" applyAlignment="0" applyProtection="0"/>
    <xf numFmtId="0" fontId="58" fillId="0" borderId="0"/>
    <xf numFmtId="171" fontId="3" fillId="0" borderId="0" applyFill="0" applyBorder="0" applyAlignment="0"/>
    <xf numFmtId="171" fontId="3" fillId="0" borderId="0" applyFill="0" applyBorder="0" applyAlignment="0"/>
    <xf numFmtId="172" fontId="38" fillId="0" borderId="0" applyFill="0" applyBorder="0" applyAlignment="0"/>
    <xf numFmtId="171" fontId="3" fillId="0" borderId="0" applyFill="0" applyBorder="0" applyAlignment="0"/>
    <xf numFmtId="171" fontId="3" fillId="0" borderId="0" applyFill="0" applyBorder="0" applyAlignment="0"/>
    <xf numFmtId="176" fontId="3" fillId="0" borderId="0" applyFill="0" applyBorder="0" applyAlignment="0"/>
    <xf numFmtId="176" fontId="3" fillId="0" borderId="0" applyFill="0" applyBorder="0" applyAlignment="0"/>
    <xf numFmtId="172" fontId="38" fillId="0" borderId="0" applyFill="0" applyBorder="0" applyAlignment="0"/>
    <xf numFmtId="0" fontId="28" fillId="0" borderId="37"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24" fillId="8"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169" fontId="75" fillId="0" borderId="0"/>
    <xf numFmtId="0" fontId="3" fillId="0" borderId="0"/>
    <xf numFmtId="0" fontId="3" fillId="0" borderId="0"/>
    <xf numFmtId="0" fontId="3" fillId="0" borderId="0"/>
    <xf numFmtId="0" fontId="1" fillId="0" borderId="0"/>
    <xf numFmtId="0" fontId="3" fillId="0" borderId="0"/>
    <xf numFmtId="0" fontId="11" fillId="0" borderId="0"/>
    <xf numFmtId="0" fontId="1" fillId="0" borderId="0"/>
    <xf numFmtId="0" fontId="3" fillId="0" borderId="0"/>
    <xf numFmtId="0" fontId="37" fillId="0" borderId="0" applyAlignment="0"/>
    <xf numFmtId="0" fontId="1" fillId="0" borderId="0"/>
    <xf numFmtId="0" fontId="37" fillId="0" borderId="0" applyAlignment="0"/>
    <xf numFmtId="0" fontId="3" fillId="0" borderId="0"/>
    <xf numFmtId="0" fontId="3" fillId="0" borderId="0"/>
    <xf numFmtId="0" fontId="1" fillId="0" borderId="0"/>
    <xf numFmtId="0" fontId="1" fillId="0" borderId="0"/>
    <xf numFmtId="0" fontId="3" fillId="0" borderId="0"/>
    <xf numFmtId="0" fontId="3" fillId="0" borderId="0"/>
    <xf numFmtId="0" fontId="56" fillId="0" borderId="0"/>
    <xf numFmtId="0" fontId="3" fillId="0" borderId="0"/>
    <xf numFmtId="0" fontId="1" fillId="0" borderId="0"/>
    <xf numFmtId="0" fontId="1" fillId="0" borderId="0"/>
    <xf numFmtId="0" fontId="1"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41" fillId="0" borderId="0"/>
    <xf numFmtId="0" fontId="3" fillId="0" borderId="0"/>
    <xf numFmtId="0" fontId="3" fillId="0" borderId="0"/>
    <xf numFmtId="0" fontId="56" fillId="0" borderId="0"/>
    <xf numFmtId="0" fontId="40" fillId="0" borderId="0"/>
    <xf numFmtId="0" fontId="3" fillId="0" borderId="0"/>
    <xf numFmtId="0" fontId="3" fillId="0" borderId="0"/>
    <xf numFmtId="0" fontId="56" fillId="0" borderId="0"/>
    <xf numFmtId="0" fontId="40" fillId="0" borderId="0"/>
    <xf numFmtId="0" fontId="3" fillId="0" borderId="0"/>
    <xf numFmtId="0" fontId="3" fillId="0" borderId="0"/>
    <xf numFmtId="0" fontId="56" fillId="0" borderId="0"/>
    <xf numFmtId="0" fontId="40" fillId="0" borderId="0"/>
    <xf numFmtId="0" fontId="3" fillId="0" borderId="0"/>
    <xf numFmtId="0" fontId="3" fillId="0" borderId="0"/>
    <xf numFmtId="0" fontId="56" fillId="0" borderId="0"/>
    <xf numFmtId="0" fontId="1" fillId="0" borderId="0"/>
    <xf numFmtId="0" fontId="3" fillId="0" borderId="0"/>
    <xf numFmtId="0" fontId="3" fillId="0" borderId="0"/>
    <xf numFmtId="0" fontId="1" fillId="0" borderId="0"/>
    <xf numFmtId="0" fontId="1" fillId="0" borderId="0"/>
    <xf numFmtId="0" fontId="1" fillId="0" borderId="0"/>
    <xf numFmtId="0" fontId="56" fillId="0" borderId="0"/>
    <xf numFmtId="0" fontId="3" fillId="0" borderId="0"/>
    <xf numFmtId="0" fontId="3" fillId="0" borderId="0"/>
    <xf numFmtId="0" fontId="56" fillId="0" borderId="0"/>
    <xf numFmtId="0" fontId="3" fillId="0" borderId="0"/>
    <xf numFmtId="0" fontId="58" fillId="0" borderId="0"/>
    <xf numFmtId="0" fontId="54"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41" fillId="0" borderId="0"/>
    <xf numFmtId="0" fontId="1" fillId="0" borderId="0"/>
    <xf numFmtId="0" fontId="58"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56" fillId="0" borderId="0"/>
    <xf numFmtId="0" fontId="3" fillId="0" borderId="0"/>
    <xf numFmtId="0" fontId="3" fillId="0" borderId="0"/>
    <xf numFmtId="0" fontId="56" fillId="0" borderId="0"/>
    <xf numFmtId="0" fontId="3" fillId="0" borderId="0"/>
    <xf numFmtId="0" fontId="3" fillId="0" borderId="0"/>
    <xf numFmtId="0" fontId="56" fillId="0" borderId="0"/>
    <xf numFmtId="7" fontId="56" fillId="0" borderId="0"/>
    <xf numFmtId="0" fontId="56" fillId="0" borderId="0"/>
    <xf numFmtId="0" fontId="56" fillId="0" borderId="0"/>
    <xf numFmtId="0" fontId="40" fillId="0" borderId="0"/>
    <xf numFmtId="0" fontId="3" fillId="0" borderId="0"/>
    <xf numFmtId="0" fontId="56" fillId="0" borderId="0"/>
    <xf numFmtId="0" fontId="58" fillId="0" borderId="0"/>
    <xf numFmtId="0" fontId="40" fillId="0" borderId="0"/>
    <xf numFmtId="0" fontId="3" fillId="0" borderId="0"/>
    <xf numFmtId="0" fontId="56" fillId="0" borderId="0"/>
    <xf numFmtId="0" fontId="3" fillId="0" borderId="0"/>
    <xf numFmtId="0" fontId="56" fillId="0" borderId="0"/>
    <xf numFmtId="0" fontId="1" fillId="0" borderId="0"/>
    <xf numFmtId="0" fontId="56" fillId="0" borderId="0"/>
    <xf numFmtId="0" fontId="56" fillId="0" borderId="0"/>
    <xf numFmtId="0" fontId="54"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9" fontId="7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8" fillId="0" borderId="0"/>
    <xf numFmtId="0" fontId="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1" fillId="0" borderId="0"/>
    <xf numFmtId="0" fontId="53" fillId="0" borderId="0"/>
    <xf numFmtId="0" fontId="53"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1" fillId="0" borderId="0"/>
    <xf numFmtId="0" fontId="53" fillId="0" borderId="0"/>
    <xf numFmtId="0" fontId="53"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0" fontId="1" fillId="0" borderId="0"/>
    <xf numFmtId="0" fontId="54" fillId="0" borderId="0"/>
    <xf numFmtId="0" fontId="11"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58" fillId="0" borderId="0"/>
    <xf numFmtId="0" fontId="58"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3" fillId="0" borderId="0"/>
    <xf numFmtId="0" fontId="3" fillId="0" borderId="0"/>
    <xf numFmtId="0" fontId="3" fillId="0" borderId="0"/>
    <xf numFmtId="0" fontId="39" fillId="0" borderId="0" applyBorder="0"/>
    <xf numFmtId="0" fontId="41" fillId="62" borderId="41" applyNumberFormat="0" applyFont="0" applyAlignment="0" applyProtection="0"/>
    <xf numFmtId="0" fontId="41" fillId="62" borderId="41"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41" fillId="62" borderId="41" applyNumberFormat="0" applyFont="0" applyAlignment="0" applyProtection="0"/>
    <xf numFmtId="0" fontId="3" fillId="62" borderId="41" applyNumberFormat="0" applyFont="0" applyAlignment="0" applyProtection="0"/>
    <xf numFmtId="0" fontId="3" fillId="62" borderId="41" applyNumberFormat="0" applyFont="0" applyAlignment="0" applyProtection="0"/>
    <xf numFmtId="1" fontId="77" fillId="0" borderId="0" applyFill="0" applyBorder="0" applyProtection="0">
      <alignment horizontal="center"/>
    </xf>
    <xf numFmtId="38" fontId="78" fillId="0" borderId="0"/>
    <xf numFmtId="0" fontId="79" fillId="55" borderId="53" applyNumberFormat="0" applyAlignment="0" applyProtection="0"/>
    <xf numFmtId="0" fontId="80" fillId="55" borderId="53" applyNumberFormat="0" applyAlignment="0" applyProtection="0"/>
    <xf numFmtId="0" fontId="80" fillId="55" borderId="53" applyNumberFormat="0" applyAlignment="0" applyProtection="0"/>
    <xf numFmtId="0" fontId="26" fillId="10" borderId="36"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71" fontId="3" fillId="0" borderId="0" applyFill="0" applyBorder="0" applyAlignment="0"/>
    <xf numFmtId="171" fontId="3" fillId="0" borderId="0" applyFill="0" applyBorder="0" applyAlignment="0"/>
    <xf numFmtId="172" fontId="38" fillId="0" borderId="0" applyFill="0" applyBorder="0" applyAlignment="0"/>
    <xf numFmtId="171" fontId="3" fillId="0" borderId="0" applyFill="0" applyBorder="0" applyAlignment="0"/>
    <xf numFmtId="171" fontId="3" fillId="0" borderId="0" applyFill="0" applyBorder="0" applyAlignment="0"/>
    <xf numFmtId="176" fontId="3" fillId="0" borderId="0" applyFill="0" applyBorder="0" applyAlignment="0"/>
    <xf numFmtId="176" fontId="3" fillId="0" borderId="0" applyFill="0" applyBorder="0" applyAlignment="0"/>
    <xf numFmtId="172" fontId="38" fillId="0" borderId="0" applyFill="0" applyBorder="0" applyAlignment="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82" fillId="0" borderId="16">
      <alignment horizontal="center"/>
    </xf>
    <xf numFmtId="3" fontId="58" fillId="0" borderId="0" applyFont="0" applyFill="0" applyBorder="0" applyAlignment="0" applyProtection="0"/>
    <xf numFmtId="0" fontId="58" fillId="63" borderId="0" applyNumberFormat="0" applyFont="0" applyBorder="0" applyAlignment="0" applyProtection="0"/>
    <xf numFmtId="0" fontId="83" fillId="0" borderId="54" applyBorder="0" applyAlignment="0">
      <alignment horizontal="center" vertical="center"/>
    </xf>
    <xf numFmtId="3" fontId="84" fillId="64" borderId="43"/>
    <xf numFmtId="0" fontId="85" fillId="0" borderId="0"/>
    <xf numFmtId="0" fontId="86" fillId="0" borderId="30">
      <alignment horizontal="right"/>
    </xf>
    <xf numFmtId="49" fontId="35" fillId="0" borderId="0" applyFill="0" applyBorder="0" applyAlignment="0"/>
    <xf numFmtId="181" fontId="3" fillId="0" borderId="0" applyFill="0" applyBorder="0" applyAlignment="0"/>
    <xf numFmtId="181" fontId="3" fillId="0" borderId="0" applyFill="0" applyBorder="0" applyAlignment="0"/>
    <xf numFmtId="182" fontId="3" fillId="0" borderId="0" applyFill="0" applyBorder="0" applyAlignment="0"/>
    <xf numFmtId="182" fontId="3" fillId="0" borderId="0" applyFill="0" applyBorder="0" applyAlignment="0"/>
    <xf numFmtId="0" fontId="87" fillId="0" borderId="0" applyNumberFormat="0" applyFill="0" applyBorder="0" applyAlignment="0" applyProtection="0"/>
    <xf numFmtId="0" fontId="18" fillId="0" borderId="0" applyNumberFormat="0" applyFill="0" applyBorder="0" applyAlignment="0" applyProtection="0"/>
    <xf numFmtId="0" fontId="88"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32" fillId="0" borderId="40" applyNumberFormat="0" applyFill="0" applyAlignment="0" applyProtection="0"/>
    <xf numFmtId="0" fontId="3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xf numFmtId="0" fontId="40" fillId="42" borderId="0" applyNumberFormat="0" applyBorder="0" applyAlignment="0" applyProtection="0"/>
    <xf numFmtId="0" fontId="40" fillId="44" borderId="0" applyNumberFormat="0" applyBorder="0" applyAlignment="0" applyProtection="0"/>
    <xf numFmtId="0" fontId="40" fillId="62"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44" borderId="0" applyNumberFormat="0" applyBorder="0" applyAlignment="0" applyProtection="0"/>
    <xf numFmtId="0" fontId="40" fillId="61" borderId="0" applyNumberFormat="0" applyBorder="0" applyAlignment="0" applyProtection="0"/>
    <xf numFmtId="0" fontId="40" fillId="55" borderId="0" applyNumberFormat="0" applyBorder="0" applyAlignment="0" applyProtection="0"/>
    <xf numFmtId="0" fontId="40" fillId="43" borderId="0" applyNumberFormat="0" applyBorder="0" applyAlignment="0" applyProtection="0"/>
    <xf numFmtId="0" fontId="40" fillId="61" borderId="0" applyNumberFormat="0" applyBorder="0" applyAlignment="0" applyProtection="0"/>
    <xf numFmtId="0" fontId="42" fillId="49" borderId="0" applyNumberFormat="0" applyBorder="0" applyAlignment="0" applyProtection="0"/>
    <xf numFmtId="0" fontId="42" fillId="44" borderId="0" applyNumberFormat="0" applyBorder="0" applyAlignment="0" applyProtection="0"/>
    <xf numFmtId="0" fontId="42" fillId="61" borderId="0" applyNumberFormat="0" applyBorder="0" applyAlignment="0" applyProtection="0"/>
    <xf numFmtId="0" fontId="42" fillId="55" borderId="0" applyNumberFormat="0" applyBorder="0" applyAlignment="0" applyProtection="0"/>
    <xf numFmtId="0" fontId="42" fillId="49"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65"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92" fillId="38" borderId="0" applyNumberFormat="0" applyBorder="0" applyAlignment="0" applyProtection="0"/>
    <xf numFmtId="0" fontId="45" fillId="66" borderId="45" applyNumberFormat="0" applyAlignment="0" applyProtection="0"/>
    <xf numFmtId="0" fontId="93" fillId="58" borderId="47" applyNumberFormat="0" applyAlignment="0" applyProtection="0"/>
    <xf numFmtId="0" fontId="94" fillId="0" borderId="0" applyNumberFormat="0" applyFill="0" applyBorder="0" applyAlignment="0" applyProtection="0"/>
    <xf numFmtId="0" fontId="95" fillId="39" borderId="0" applyNumberFormat="0" applyBorder="0" applyAlignment="0" applyProtection="0"/>
    <xf numFmtId="0" fontId="96" fillId="0" borderId="56" applyNumberFormat="0" applyFill="0" applyAlignment="0" applyProtection="0"/>
    <xf numFmtId="0" fontId="97" fillId="0" borderId="50" applyNumberFormat="0" applyFill="0" applyAlignment="0" applyProtection="0"/>
    <xf numFmtId="0" fontId="98" fillId="0" borderId="57" applyNumberFormat="0" applyFill="0" applyAlignment="0" applyProtection="0"/>
    <xf numFmtId="0" fontId="98" fillId="0" borderId="0" applyNumberFormat="0" applyFill="0" applyBorder="0" applyAlignment="0" applyProtection="0"/>
    <xf numFmtId="0" fontId="71" fillId="61" borderId="45" applyNumberFormat="0" applyAlignment="0" applyProtection="0"/>
    <xf numFmtId="0" fontId="99" fillId="0" borderId="52" applyNumberFormat="0" applyFill="0" applyAlignment="0" applyProtection="0"/>
    <xf numFmtId="0" fontId="100" fillId="61" borderId="0" applyNumberFormat="0" applyBorder="0" applyAlignment="0" applyProtection="0"/>
    <xf numFmtId="0" fontId="52" fillId="0" borderId="0"/>
    <xf numFmtId="0" fontId="76" fillId="62" borderId="41" applyNumberFormat="0" applyFont="0" applyAlignment="0" applyProtection="0"/>
    <xf numFmtId="0" fontId="79" fillId="66" borderId="53" applyNumberFormat="0" applyAlignment="0" applyProtection="0"/>
    <xf numFmtId="0" fontId="101" fillId="0" borderId="0" applyNumberFormat="0" applyFill="0" applyBorder="0" applyAlignment="0" applyProtection="0"/>
    <xf numFmtId="0" fontId="88" fillId="0" borderId="58" applyNumberFormat="0" applyFill="0" applyAlignment="0" applyProtection="0"/>
    <xf numFmtId="0" fontId="10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71" fillId="42" borderId="45" applyNumberForma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92" fillId="38" borderId="0" applyNumberFormat="0" applyBorder="0" applyAlignment="0" applyProtection="0"/>
    <xf numFmtId="0" fontId="93" fillId="58" borderId="47" applyNumberFormat="0" applyAlignment="0" applyProtection="0"/>
    <xf numFmtId="0" fontId="94" fillId="0" borderId="0" applyNumberFormat="0" applyFill="0" applyBorder="0" applyAlignment="0" applyProtection="0"/>
    <xf numFmtId="0" fontId="95" fillId="39" borderId="0" applyNumberFormat="0" applyBorder="0" applyAlignment="0" applyProtection="0"/>
    <xf numFmtId="0" fontId="99" fillId="0" borderId="52" applyNumberFormat="0" applyFill="0" applyAlignment="0" applyProtection="0"/>
    <xf numFmtId="0" fontId="100" fillId="61" borderId="0" applyNumberFormat="0" applyBorder="0" applyAlignment="0" applyProtection="0"/>
    <xf numFmtId="0" fontId="3" fillId="0" borderId="0"/>
    <xf numFmtId="0" fontId="102" fillId="0" borderId="0" applyNumberFormat="0" applyFill="0" applyBorder="0" applyAlignment="0" applyProtection="0"/>
    <xf numFmtId="44" fontId="1" fillId="0" borderId="0" applyFont="0" applyFill="0" applyBorder="0" applyAlignment="0" applyProtection="0"/>
    <xf numFmtId="0" fontId="1" fillId="0" borderId="0"/>
    <xf numFmtId="0" fontId="3" fillId="0" borderId="0"/>
    <xf numFmtId="0" fontId="3" fillId="0" borderId="0"/>
    <xf numFmtId="0" fontId="3" fillId="0" borderId="0"/>
    <xf numFmtId="0" fontId="3" fillId="62" borderId="41" applyNumberFormat="0" applyFont="0" applyAlignment="0" applyProtection="0"/>
    <xf numFmtId="0" fontId="41" fillId="62" borderId="41" applyNumberFormat="0" applyFont="0" applyAlignment="0" applyProtection="0"/>
    <xf numFmtId="0" fontId="71" fillId="61" borderId="45" applyNumberFormat="0" applyAlignment="0" applyProtection="0"/>
    <xf numFmtId="0" fontId="41" fillId="62" borderId="41" applyNumberFormat="0" applyFont="0" applyAlignment="0" applyProtection="0"/>
    <xf numFmtId="0" fontId="46" fillId="55" borderId="45" applyNumberFormat="0" applyAlignment="0" applyProtection="0"/>
    <xf numFmtId="0" fontId="3" fillId="62" borderId="41" applyNumberFormat="0" applyFont="0" applyAlignment="0" applyProtection="0"/>
    <xf numFmtId="0" fontId="88" fillId="0" borderId="58" applyNumberFormat="0" applyFill="0" applyAlignment="0" applyProtection="0"/>
    <xf numFmtId="0" fontId="89" fillId="0" borderId="55" applyNumberFormat="0" applyFill="0" applyAlignment="0" applyProtection="0"/>
    <xf numFmtId="0" fontId="88" fillId="0" borderId="58" applyNumberFormat="0" applyFill="0" applyAlignment="0" applyProtection="0"/>
    <xf numFmtId="0" fontId="3" fillId="0" borderId="0"/>
    <xf numFmtId="0" fontId="89" fillId="0" borderId="55" applyNumberFormat="0" applyFill="0" applyAlignment="0" applyProtection="0"/>
    <xf numFmtId="0" fontId="72" fillId="42" borderId="45" applyNumberFormat="0" applyAlignment="0" applyProtection="0"/>
    <xf numFmtId="0" fontId="41" fillId="62" borderId="41" applyNumberFormat="0" applyFont="0" applyAlignment="0" applyProtection="0"/>
    <xf numFmtId="0" fontId="72" fillId="42" borderId="45" applyNumberFormat="0" applyAlignment="0" applyProtection="0"/>
    <xf numFmtId="0" fontId="71" fillId="42" borderId="45" applyNumberFormat="0" applyAlignment="0" applyProtection="0"/>
    <xf numFmtId="0" fontId="89" fillId="0" borderId="55" applyNumberFormat="0" applyFill="0" applyAlignment="0" applyProtection="0"/>
    <xf numFmtId="0" fontId="3" fillId="0" borderId="0"/>
    <xf numFmtId="0" fontId="46" fillId="55" borderId="45" applyNumberFormat="0" applyAlignment="0" applyProtection="0"/>
    <xf numFmtId="0" fontId="72" fillId="42" borderId="45" applyNumberFormat="0" applyAlignment="0" applyProtection="0"/>
    <xf numFmtId="0" fontId="3" fillId="62" borderId="41" applyNumberFormat="0" applyFont="0" applyAlignment="0" applyProtection="0"/>
    <xf numFmtId="0" fontId="79" fillId="55" borderId="53" applyNumberFormat="0" applyAlignment="0" applyProtection="0"/>
    <xf numFmtId="0" fontId="80" fillId="55" borderId="53" applyNumberFormat="0" applyAlignment="0" applyProtection="0"/>
    <xf numFmtId="0" fontId="45" fillId="55" borderId="45" applyNumberFormat="0" applyAlignment="0" applyProtection="0"/>
    <xf numFmtId="0" fontId="45" fillId="66" borderId="45" applyNumberFormat="0" applyAlignment="0" applyProtection="0"/>
    <xf numFmtId="0" fontId="71" fillId="42" borderId="45" applyNumberFormat="0" applyAlignment="0" applyProtection="0"/>
    <xf numFmtId="0" fontId="3" fillId="0" borderId="0"/>
    <xf numFmtId="0" fontId="80" fillId="55" borderId="53" applyNumberFormat="0" applyAlignment="0" applyProtection="0"/>
    <xf numFmtId="0" fontId="41" fillId="62" borderId="41" applyNumberFormat="0" applyFont="0" applyAlignment="0" applyProtection="0"/>
    <xf numFmtId="0" fontId="41" fillId="62" borderId="41" applyNumberFormat="0" applyFont="0" applyAlignment="0" applyProtection="0"/>
    <xf numFmtId="0" fontId="89" fillId="0" borderId="55" applyNumberFormat="0" applyFill="0" applyAlignment="0" applyProtection="0"/>
    <xf numFmtId="0" fontId="71" fillId="61" borderId="45" applyNumberFormat="0" applyAlignment="0" applyProtection="0"/>
    <xf numFmtId="0" fontId="41" fillId="62" borderId="41" applyNumberFormat="0" applyFont="0" applyAlignment="0" applyProtection="0"/>
    <xf numFmtId="0" fontId="3" fillId="62" borderId="41" applyNumberFormat="0" applyFont="0" applyAlignment="0" applyProtection="0"/>
    <xf numFmtId="0" fontId="76" fillId="62" borderId="41" applyNumberFormat="0" applyFont="0" applyAlignment="0" applyProtection="0"/>
    <xf numFmtId="0" fontId="89" fillId="0" borderId="55" applyNumberFormat="0" applyFill="0" applyAlignment="0" applyProtection="0"/>
    <xf numFmtId="0" fontId="88" fillId="0" borderId="55" applyNumberFormat="0" applyFill="0" applyAlignment="0" applyProtection="0"/>
    <xf numFmtId="0" fontId="80" fillId="55" borderId="53" applyNumberFormat="0" applyAlignment="0" applyProtection="0"/>
    <xf numFmtId="0" fontId="88" fillId="0" borderId="58" applyNumberFormat="0" applyFill="0" applyAlignment="0" applyProtection="0"/>
    <xf numFmtId="0" fontId="3" fillId="62" borderId="41" applyNumberFormat="0" applyFont="0" applyAlignment="0" applyProtection="0"/>
    <xf numFmtId="0" fontId="89" fillId="0" borderId="55" applyNumberFormat="0" applyFill="0" applyAlignment="0" applyProtection="0"/>
    <xf numFmtId="0" fontId="71" fillId="61" borderId="45" applyNumberFormat="0" applyAlignment="0" applyProtection="0"/>
    <xf numFmtId="0" fontId="79" fillId="66" borderId="53" applyNumberFormat="0" applyAlignment="0" applyProtection="0"/>
    <xf numFmtId="0" fontId="88" fillId="0" borderId="58" applyNumberFormat="0" applyFill="0" applyAlignment="0" applyProtection="0"/>
    <xf numFmtId="0" fontId="41" fillId="62" borderId="41" applyNumberFormat="0" applyFont="0" applyAlignment="0" applyProtection="0"/>
    <xf numFmtId="0" fontId="41" fillId="62" borderId="41" applyNumberFormat="0" applyFont="0" applyAlignment="0" applyProtection="0"/>
    <xf numFmtId="0" fontId="3" fillId="62" borderId="41" applyNumberFormat="0" applyFont="0" applyAlignment="0" applyProtection="0"/>
    <xf numFmtId="0" fontId="41" fillId="62" borderId="41" applyNumberFormat="0" applyFont="0" applyAlignment="0" applyProtection="0"/>
    <xf numFmtId="0" fontId="80" fillId="55" borderId="53" applyNumberFormat="0" applyAlignment="0" applyProtection="0"/>
    <xf numFmtId="0" fontId="46" fillId="55" borderId="45" applyNumberFormat="0" applyAlignment="0" applyProtection="0"/>
    <xf numFmtId="0" fontId="79" fillId="55" borderId="53" applyNumberFormat="0" applyAlignment="0" applyProtection="0"/>
    <xf numFmtId="0" fontId="76" fillId="62" borderId="41" applyNumberFormat="0" applyFont="0" applyAlignment="0" applyProtection="0"/>
    <xf numFmtId="0" fontId="41" fillId="62" borderId="41" applyNumberFormat="0" applyFont="0" applyAlignment="0" applyProtection="0"/>
    <xf numFmtId="0" fontId="79" fillId="66" borderId="53" applyNumberFormat="0" applyAlignment="0" applyProtection="0"/>
    <xf numFmtId="0" fontId="45" fillId="55" borderId="45" applyNumberFormat="0" applyAlignment="0" applyProtection="0"/>
    <xf numFmtId="0" fontId="46" fillId="55" borderId="45" applyNumberFormat="0" applyAlignment="0" applyProtection="0"/>
    <xf numFmtId="0" fontId="71" fillId="42" borderId="45" applyNumberFormat="0" applyAlignment="0" applyProtection="0"/>
    <xf numFmtId="0" fontId="76" fillId="62" borderId="41" applyNumberFormat="0" applyFont="0" applyAlignment="0" applyProtection="0"/>
    <xf numFmtId="0" fontId="72" fillId="42" borderId="45" applyNumberFormat="0" applyAlignment="0" applyProtection="0"/>
    <xf numFmtId="0" fontId="45" fillId="55" borderId="45" applyNumberFormat="0" applyAlignment="0" applyProtection="0"/>
    <xf numFmtId="0" fontId="71" fillId="42" borderId="45" applyNumberFormat="0" applyAlignment="0" applyProtection="0"/>
    <xf numFmtId="0" fontId="72" fillId="42" borderId="45" applyNumberFormat="0" applyAlignment="0" applyProtection="0"/>
    <xf numFmtId="0" fontId="72" fillId="42" borderId="45" applyNumberFormat="0" applyAlignment="0" applyProtection="0"/>
    <xf numFmtId="0" fontId="72" fillId="42" borderId="45" applyNumberFormat="0" applyAlignment="0" applyProtection="0"/>
    <xf numFmtId="0" fontId="46" fillId="55" borderId="45" applyNumberFormat="0" applyAlignment="0" applyProtection="0"/>
    <xf numFmtId="0" fontId="45" fillId="55" borderId="45" applyNumberFormat="0" applyAlignment="0" applyProtection="0"/>
    <xf numFmtId="0" fontId="41" fillId="62" borderId="41" applyNumberFormat="0" applyFont="0" applyAlignment="0" applyProtection="0"/>
    <xf numFmtId="0" fontId="79" fillId="55" borderId="53" applyNumberFormat="0" applyAlignment="0" applyProtection="0"/>
    <xf numFmtId="0" fontId="89" fillId="0" borderId="55" applyNumberFormat="0" applyFill="0" applyAlignment="0" applyProtection="0"/>
    <xf numFmtId="0" fontId="89" fillId="0" borderId="55" applyNumberFormat="0" applyFill="0" applyAlignment="0" applyProtection="0"/>
    <xf numFmtId="0" fontId="46" fillId="55" borderId="45" applyNumberFormat="0" applyAlignment="0" applyProtection="0"/>
    <xf numFmtId="0" fontId="41" fillId="62" borderId="41" applyNumberFormat="0" applyFont="0" applyAlignment="0" applyProtection="0"/>
    <xf numFmtId="0" fontId="41" fillId="62" borderId="41" applyNumberFormat="0" applyFont="0" applyAlignment="0" applyProtection="0"/>
    <xf numFmtId="0" fontId="79" fillId="55" borderId="53" applyNumberFormat="0" applyAlignment="0" applyProtection="0"/>
    <xf numFmtId="0" fontId="80" fillId="55" borderId="53" applyNumberFormat="0" applyAlignment="0" applyProtection="0"/>
    <xf numFmtId="0" fontId="71" fillId="61" borderId="45" applyNumberFormat="0" applyAlignment="0" applyProtection="0"/>
    <xf numFmtId="0" fontId="1" fillId="0" borderId="0"/>
    <xf numFmtId="0" fontId="80" fillId="55" borderId="53" applyNumberFormat="0" applyAlignment="0" applyProtection="0"/>
    <xf numFmtId="0" fontId="89" fillId="0" borderId="55" applyNumberFormat="0" applyFill="0" applyAlignment="0" applyProtection="0"/>
    <xf numFmtId="0" fontId="46" fillId="55" borderId="45" applyNumberFormat="0" applyAlignment="0" applyProtection="0"/>
    <xf numFmtId="0" fontId="72" fillId="42" borderId="45" applyNumberFormat="0" applyAlignment="0" applyProtection="0"/>
    <xf numFmtId="0" fontId="41" fillId="62" borderId="41" applyNumberFormat="0" applyFont="0" applyAlignment="0" applyProtection="0"/>
    <xf numFmtId="0" fontId="41" fillId="62" borderId="41" applyNumberFormat="0" applyFont="0" applyAlignment="0" applyProtection="0"/>
    <xf numFmtId="0" fontId="88" fillId="0" borderId="55" applyNumberFormat="0" applyFill="0" applyAlignment="0" applyProtection="0"/>
    <xf numFmtId="0" fontId="88" fillId="0" borderId="58" applyNumberFormat="0" applyFill="0" applyAlignment="0" applyProtection="0"/>
    <xf numFmtId="0" fontId="3" fillId="0" borderId="0"/>
    <xf numFmtId="0" fontId="71" fillId="61" borderId="45" applyNumberFormat="0" applyAlignment="0" applyProtection="0"/>
    <xf numFmtId="0" fontId="72" fillId="42" borderId="45" applyNumberFormat="0" applyAlignment="0" applyProtection="0"/>
    <xf numFmtId="0" fontId="45" fillId="66" borderId="45" applyNumberFormat="0" applyAlignment="0" applyProtection="0"/>
    <xf numFmtId="0" fontId="89" fillId="0" borderId="55" applyNumberFormat="0" applyFill="0" applyAlignment="0" applyProtection="0"/>
    <xf numFmtId="0" fontId="3" fillId="62" borderId="41" applyNumberFormat="0" applyFont="0" applyAlignment="0" applyProtection="0"/>
    <xf numFmtId="0" fontId="79" fillId="66" borderId="53" applyNumberFormat="0" applyAlignment="0" applyProtection="0"/>
    <xf numFmtId="0" fontId="71" fillId="42" borderId="45" applyNumberFormat="0" applyAlignment="0" applyProtection="0"/>
    <xf numFmtId="0" fontId="88" fillId="0" borderId="58" applyNumberFormat="0" applyFill="0" applyAlignment="0" applyProtection="0"/>
    <xf numFmtId="0" fontId="3" fillId="0" borderId="0"/>
    <xf numFmtId="0" fontId="80" fillId="55" borderId="53" applyNumberFormat="0" applyAlignment="0" applyProtection="0"/>
    <xf numFmtId="0" fontId="45" fillId="55" borderId="45" applyNumberFormat="0" applyAlignment="0" applyProtection="0"/>
    <xf numFmtId="0" fontId="46" fillId="55" borderId="45" applyNumberFormat="0" applyAlignment="0" applyProtection="0"/>
    <xf numFmtId="0" fontId="76" fillId="62" borderId="41" applyNumberFormat="0" applyFont="0" applyAlignment="0" applyProtection="0"/>
    <xf numFmtId="0" fontId="89" fillId="0" borderId="55" applyNumberFormat="0" applyFill="0" applyAlignment="0" applyProtection="0"/>
    <xf numFmtId="0" fontId="89" fillId="0" borderId="55" applyNumberFormat="0" applyFill="0" applyAlignment="0" applyProtection="0"/>
    <xf numFmtId="0" fontId="71" fillId="61" borderId="45" applyNumberFormat="0" applyAlignment="0" applyProtection="0"/>
    <xf numFmtId="0" fontId="46" fillId="55" borderId="45" applyNumberFormat="0" applyAlignment="0" applyProtection="0"/>
    <xf numFmtId="0" fontId="72" fillId="42" borderId="45" applyNumberFormat="0" applyAlignment="0" applyProtection="0"/>
    <xf numFmtId="0" fontId="79" fillId="66" borderId="53" applyNumberFormat="0" applyAlignment="0" applyProtection="0"/>
    <xf numFmtId="0" fontId="76" fillId="62" borderId="41" applyNumberFormat="0" applyFont="0" applyAlignment="0" applyProtection="0"/>
    <xf numFmtId="0" fontId="71" fillId="61" borderId="45" applyNumberFormat="0" applyAlignment="0" applyProtection="0"/>
    <xf numFmtId="0" fontId="46" fillId="55" borderId="45" applyNumberFormat="0" applyAlignment="0" applyProtection="0"/>
    <xf numFmtId="0" fontId="45" fillId="55" borderId="45" applyNumberFormat="0" applyAlignment="0" applyProtection="0"/>
    <xf numFmtId="0" fontId="79" fillId="66" borderId="53" applyNumberFormat="0" applyAlignment="0" applyProtection="0"/>
    <xf numFmtId="0" fontId="41" fillId="62" borderId="41" applyNumberFormat="0" applyFont="0" applyAlignment="0" applyProtection="0"/>
    <xf numFmtId="0" fontId="80" fillId="55" borderId="53" applyNumberFormat="0" applyAlignment="0" applyProtection="0"/>
    <xf numFmtId="0" fontId="1" fillId="0" borderId="0"/>
    <xf numFmtId="0" fontId="72" fillId="42" borderId="45" applyNumberFormat="0" applyAlignment="0" applyProtection="0"/>
    <xf numFmtId="0" fontId="80" fillId="55" borderId="53" applyNumberFormat="0" applyAlignment="0" applyProtection="0"/>
    <xf numFmtId="0" fontId="88" fillId="0" borderId="55" applyNumberFormat="0" applyFill="0" applyAlignment="0" applyProtection="0"/>
    <xf numFmtId="0" fontId="3" fillId="0" borderId="0"/>
    <xf numFmtId="0" fontId="79" fillId="55" borderId="53" applyNumberFormat="0" applyAlignment="0" applyProtection="0"/>
    <xf numFmtId="0" fontId="41" fillId="62" borderId="41" applyNumberFormat="0" applyFont="0" applyAlignment="0" applyProtection="0"/>
    <xf numFmtId="0" fontId="41" fillId="62" borderId="41" applyNumberFormat="0" applyFont="0" applyAlignment="0" applyProtection="0"/>
    <xf numFmtId="0" fontId="80" fillId="55" borderId="53" applyNumberFormat="0" applyAlignment="0" applyProtection="0"/>
    <xf numFmtId="0" fontId="76" fillId="62" borderId="41" applyNumberFormat="0" applyFont="0" applyAlignment="0" applyProtection="0"/>
    <xf numFmtId="0" fontId="71" fillId="42" borderId="45" applyNumberFormat="0" applyAlignment="0" applyProtection="0"/>
    <xf numFmtId="0" fontId="46" fillId="55" borderId="45" applyNumberFormat="0" applyAlignment="0" applyProtection="0"/>
    <xf numFmtId="0" fontId="46" fillId="55" borderId="45" applyNumberFormat="0" applyAlignment="0" applyProtection="0"/>
    <xf numFmtId="0" fontId="1" fillId="0" borderId="0"/>
    <xf numFmtId="0" fontId="1" fillId="0" borderId="0"/>
    <xf numFmtId="0" fontId="72" fillId="42" borderId="45" applyNumberFormat="0" applyAlignment="0" applyProtection="0"/>
    <xf numFmtId="0" fontId="3" fillId="0" borderId="0"/>
    <xf numFmtId="0" fontId="3" fillId="62" borderId="41" applyNumberFormat="0" applyFont="0" applyAlignment="0" applyProtection="0"/>
    <xf numFmtId="0" fontId="45" fillId="66" borderId="45" applyNumberFormat="0" applyAlignment="0" applyProtection="0"/>
    <xf numFmtId="0" fontId="88" fillId="0" borderId="55" applyNumberFormat="0" applyFill="0" applyAlignment="0" applyProtection="0"/>
    <xf numFmtId="0" fontId="3" fillId="62" borderId="41" applyNumberFormat="0" applyFont="0" applyAlignment="0" applyProtection="0"/>
    <xf numFmtId="0" fontId="45" fillId="66" borderId="45" applyNumberFormat="0" applyAlignment="0" applyProtection="0"/>
    <xf numFmtId="0" fontId="88" fillId="0" borderId="55" applyNumberFormat="0" applyFill="0" applyAlignment="0" applyProtection="0"/>
    <xf numFmtId="0" fontId="3" fillId="62" borderId="41" applyNumberFormat="0" applyFont="0" applyAlignment="0" applyProtection="0"/>
    <xf numFmtId="0" fontId="45" fillId="66" borderId="45" applyNumberFormat="0" applyAlignment="0" applyProtection="0"/>
    <xf numFmtId="0" fontId="88" fillId="0" borderId="55" applyNumberFormat="0" applyFill="0" applyAlignment="0" applyProtection="0"/>
    <xf numFmtId="0" fontId="3" fillId="62" borderId="41" applyNumberFormat="0" applyFont="0" applyAlignment="0" applyProtection="0"/>
    <xf numFmtId="0" fontId="45" fillId="66" borderId="45" applyNumberFormat="0" applyAlignment="0" applyProtection="0"/>
    <xf numFmtId="0" fontId="3" fillId="62" borderId="41" applyNumberFormat="0" applyFont="0" applyAlignment="0" applyProtection="0"/>
    <xf numFmtId="0" fontId="3" fillId="0" borderId="0"/>
    <xf numFmtId="0" fontId="71" fillId="42" borderId="45" applyNumberForma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42" borderId="0" applyNumberFormat="0" applyBorder="0" applyAlignment="0" applyProtection="0"/>
    <xf numFmtId="0" fontId="40" fillId="44" borderId="0" applyNumberFormat="0" applyBorder="0" applyAlignment="0" applyProtection="0"/>
    <xf numFmtId="0" fontId="40" fillId="62"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44" borderId="0" applyNumberFormat="0" applyBorder="0" applyAlignment="0" applyProtection="0"/>
    <xf numFmtId="0" fontId="40" fillId="61" borderId="0" applyNumberFormat="0" applyBorder="0" applyAlignment="0" applyProtection="0"/>
    <xf numFmtId="0" fontId="40" fillId="55" borderId="0" applyNumberFormat="0" applyBorder="0" applyAlignment="0" applyProtection="0"/>
    <xf numFmtId="0" fontId="40" fillId="43" borderId="0" applyNumberFormat="0" applyBorder="0" applyAlignment="0" applyProtection="0"/>
    <xf numFmtId="0" fontId="40" fillId="61" borderId="0" applyNumberFormat="0" applyBorder="0" applyAlignment="0" applyProtection="0"/>
    <xf numFmtId="0" fontId="71" fillId="61" borderId="45" applyNumberFormat="0" applyAlignment="0" applyProtection="0"/>
    <xf numFmtId="0" fontId="52" fillId="0" borderId="0"/>
    <xf numFmtId="0" fontId="1" fillId="0" borderId="0"/>
    <xf numFmtId="0" fontId="52" fillId="0" borderId="0"/>
    <xf numFmtId="0" fontId="71" fillId="61" borderId="45" applyNumberForma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3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03"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3"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03"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56"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58"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8" fillId="0" borderId="0"/>
    <xf numFmtId="0" fontId="3" fillId="0" borderId="0"/>
    <xf numFmtId="0" fontId="58" fillId="0" borderId="0"/>
    <xf numFmtId="0" fontId="3" fillId="0" borderId="0"/>
    <xf numFmtId="0" fontId="1" fillId="0" borderId="0"/>
    <xf numFmtId="0" fontId="1" fillId="0" borderId="0"/>
    <xf numFmtId="0" fontId="1" fillId="0" borderId="0"/>
    <xf numFmtId="0" fontId="38" fillId="0" borderId="0"/>
    <xf numFmtId="0" fontId="38" fillId="0" borderId="0"/>
    <xf numFmtId="0" fontId="3"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38" fillId="0" borderId="0"/>
    <xf numFmtId="0" fontId="3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8" fillId="0" borderId="0"/>
    <xf numFmtId="0" fontId="38" fillId="0" borderId="0"/>
    <xf numFmtId="0" fontId="5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53" fillId="0" borderId="0"/>
    <xf numFmtId="0" fontId="53" fillId="0" borderId="0"/>
    <xf numFmtId="0" fontId="53" fillId="0" borderId="0"/>
    <xf numFmtId="0" fontId="53" fillId="0" borderId="0"/>
    <xf numFmtId="0" fontId="53" fillId="0" borderId="0"/>
    <xf numFmtId="0" fontId="3"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8" fillId="0" borderId="0"/>
    <xf numFmtId="0" fontId="38" fillId="0" borderId="0"/>
    <xf numFmtId="0" fontId="3" fillId="0" borderId="0"/>
    <xf numFmtId="0" fontId="1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38" fillId="0" borderId="0"/>
    <xf numFmtId="0" fontId="1"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8" fillId="0" borderId="0"/>
    <xf numFmtId="0" fontId="3" fillId="0" borderId="0"/>
    <xf numFmtId="0" fontId="1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7"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9" fontId="10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0" fontId="71" fillId="61" borderId="45" applyNumberFormat="0" applyAlignment="0" applyProtection="0"/>
    <xf numFmtId="0" fontId="5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1" fillId="61" borderId="45" applyNumberFormat="0" applyAlignment="0" applyProtection="0"/>
    <xf numFmtId="0" fontId="5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44" fontId="1" fillId="0" borderId="0" applyFont="0" applyFill="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0" fontId="1" fillId="12"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215">
    <xf numFmtId="0" fontId="0" fillId="0" borderId="0" xfId="0"/>
    <xf numFmtId="164" fontId="0" fillId="0" borderId="0" xfId="0" applyNumberFormat="1" applyFont="1"/>
    <xf numFmtId="0" fontId="0" fillId="2" borderId="0" xfId="0" applyFill="1"/>
    <xf numFmtId="0" fontId="2" fillId="2" borderId="0" xfId="0" applyFont="1" applyFill="1"/>
    <xf numFmtId="165" fontId="0" fillId="2" borderId="0" xfId="1" applyNumberFormat="1"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165" fontId="0" fillId="2" borderId="0" xfId="1" applyNumberFormat="1" applyFont="1" applyFill="1" applyBorder="1"/>
    <xf numFmtId="0" fontId="0" fillId="0" borderId="0" xfId="0"/>
    <xf numFmtId="0" fontId="0" fillId="0" borderId="0" xfId="0" applyBorder="1"/>
    <xf numFmtId="0" fontId="0" fillId="3" borderId="0" xfId="0" applyFill="1"/>
    <xf numFmtId="165" fontId="0" fillId="3" borderId="0" xfId="1" applyNumberFormat="1" applyFont="1" applyFill="1"/>
    <xf numFmtId="0" fontId="0" fillId="3" borderId="0" xfId="0" applyFill="1" applyBorder="1"/>
    <xf numFmtId="0" fontId="0" fillId="0" borderId="0" xfId="0" applyFill="1" applyBorder="1"/>
    <xf numFmtId="0" fontId="7" fillId="2" borderId="0" xfId="0" applyFont="1" applyFill="1" applyBorder="1" applyAlignment="1">
      <alignment horizontal="center"/>
    </xf>
    <xf numFmtId="0" fontId="0" fillId="2" borderId="15" xfId="0" applyFill="1" applyBorder="1"/>
    <xf numFmtId="165" fontId="0" fillId="2" borderId="16" xfId="1" applyNumberFormat="1" applyFont="1" applyFill="1" applyBorder="1"/>
    <xf numFmtId="0" fontId="0" fillId="2" borderId="16" xfId="0" applyFill="1" applyBorder="1"/>
    <xf numFmtId="0" fontId="0" fillId="2" borderId="17" xfId="0" applyFill="1" applyBorder="1"/>
    <xf numFmtId="0" fontId="0" fillId="2" borderId="5" xfId="0" applyFill="1" applyBorder="1"/>
    <xf numFmtId="165" fontId="0" fillId="2" borderId="6" xfId="1" applyNumberFormat="1" applyFont="1" applyFill="1" applyBorder="1"/>
    <xf numFmtId="0" fontId="0" fillId="2" borderId="6" xfId="0" applyFill="1" applyBorder="1"/>
    <xf numFmtId="0" fontId="0" fillId="2" borderId="7" xfId="0" applyFill="1" applyBorder="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8" fillId="2" borderId="0" xfId="0" applyFont="1" applyFill="1" applyBorder="1"/>
    <xf numFmtId="0" fontId="7" fillId="2" borderId="0" xfId="0" applyFont="1" applyFill="1" applyBorder="1" applyAlignment="1">
      <alignment horizontal="center"/>
    </xf>
    <xf numFmtId="0" fontId="0" fillId="0" borderId="0" xfId="0" applyFill="1"/>
    <xf numFmtId="165" fontId="9" fillId="0" borderId="4"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8" xfId="1" applyNumberFormat="1" applyFont="1" applyFill="1" applyBorder="1" applyAlignment="1">
      <alignment horizontal="center" vertical="center"/>
    </xf>
    <xf numFmtId="166" fontId="0" fillId="2" borderId="0" xfId="2" applyNumberFormat="1" applyFont="1" applyFill="1" applyBorder="1"/>
    <xf numFmtId="0" fontId="2" fillId="0" borderId="0" xfId="0" applyFont="1"/>
    <xf numFmtId="0" fontId="0" fillId="0" borderId="0" xfId="0"/>
    <xf numFmtId="0" fontId="2" fillId="0" borderId="0" xfId="0" applyFont="1" applyFill="1"/>
    <xf numFmtId="0" fontId="3" fillId="2" borderId="0" xfId="0" applyFont="1" applyFill="1"/>
    <xf numFmtId="0" fontId="3" fillId="2" borderId="0" xfId="0" applyFont="1" applyFill="1" applyBorder="1"/>
    <xf numFmtId="166" fontId="3" fillId="2" borderId="0" xfId="2" applyNumberFormat="1" applyFont="1" applyFill="1" applyBorder="1"/>
    <xf numFmtId="165" fontId="4" fillId="2" borderId="0" xfId="1" applyNumberFormat="1" applyFont="1" applyFill="1" applyBorder="1" applyAlignment="1">
      <alignment horizontal="center"/>
    </xf>
    <xf numFmtId="0" fontId="0" fillId="0" borderId="0" xfId="0"/>
    <xf numFmtId="0" fontId="11" fillId="2" borderId="4" xfId="0" applyFont="1" applyFill="1" applyBorder="1"/>
    <xf numFmtId="0" fontId="4" fillId="2" borderId="0" xfId="0" applyFont="1" applyFill="1" applyBorder="1" applyAlignment="1">
      <alignment horizontal="center"/>
    </xf>
    <xf numFmtId="0" fontId="4" fillId="2" borderId="0" xfId="0" applyFont="1" applyFill="1" applyBorder="1" applyAlignment="1">
      <alignment wrapText="1"/>
    </xf>
    <xf numFmtId="0" fontId="4" fillId="2" borderId="8" xfId="0" applyFont="1" applyFill="1" applyBorder="1" applyAlignment="1">
      <alignment wrapText="1"/>
    </xf>
    <xf numFmtId="165" fontId="4" fillId="2" borderId="0" xfId="1" quotePrefix="1" applyNumberFormat="1" applyFont="1" applyFill="1" applyBorder="1" applyAlignment="1">
      <alignment horizontal="center" wrapText="1"/>
    </xf>
    <xf numFmtId="0" fontId="4" fillId="4" borderId="0" xfId="0" applyFont="1" applyFill="1" applyBorder="1" applyAlignment="1">
      <alignment horizontal="center"/>
    </xf>
    <xf numFmtId="0" fontId="4" fillId="4" borderId="0" xfId="0" quotePrefix="1" applyFont="1" applyFill="1" applyBorder="1" applyAlignment="1">
      <alignment horizontal="center" wrapText="1"/>
    </xf>
    <xf numFmtId="0" fontId="4" fillId="4" borderId="8" xfId="0" quotePrefix="1" applyFont="1" applyFill="1" applyBorder="1" applyAlignment="1">
      <alignment horizontal="center" wrapText="1"/>
    </xf>
    <xf numFmtId="0" fontId="11" fillId="0" borderId="4" xfId="0" applyFont="1" applyFill="1" applyBorder="1"/>
    <xf numFmtId="165" fontId="4" fillId="0" borderId="0" xfId="1" applyNumberFormat="1" applyFont="1" applyFill="1" applyBorder="1" applyAlignment="1">
      <alignment horizontal="center"/>
    </xf>
    <xf numFmtId="165" fontId="4" fillId="0" borderId="0" xfId="1" quotePrefix="1" applyNumberFormat="1" applyFont="1" applyFill="1" applyBorder="1" applyAlignment="1">
      <alignment horizontal="center" wrapText="1"/>
    </xf>
    <xf numFmtId="0" fontId="4" fillId="0" borderId="0" xfId="0" applyFont="1" applyFill="1" applyBorder="1" applyAlignment="1">
      <alignment horizontal="center"/>
    </xf>
    <xf numFmtId="0" fontId="4" fillId="0" borderId="0" xfId="0" quotePrefix="1" applyFont="1" applyFill="1" applyBorder="1" applyAlignment="1">
      <alignment horizontal="center" wrapText="1"/>
    </xf>
    <xf numFmtId="0" fontId="4" fillId="2" borderId="4" xfId="0" applyFont="1" applyFill="1" applyBorder="1"/>
    <xf numFmtId="165" fontId="11" fillId="2" borderId="0" xfId="1" applyNumberFormat="1" applyFont="1" applyFill="1" applyBorder="1"/>
    <xf numFmtId="0" fontId="11" fillId="2" borderId="0" xfId="0" applyFont="1" applyFill="1" applyBorder="1"/>
    <xf numFmtId="0" fontId="11" fillId="2" borderId="8" xfId="0" applyFont="1" applyFill="1" applyBorder="1"/>
    <xf numFmtId="166" fontId="11" fillId="2" borderId="0" xfId="2" applyNumberFormat="1" applyFont="1" applyFill="1" applyBorder="1"/>
    <xf numFmtId="0" fontId="11" fillId="4" borderId="0" xfId="0" applyFont="1" applyFill="1" applyBorder="1"/>
    <xf numFmtId="166" fontId="11" fillId="4" borderId="0" xfId="2" applyNumberFormat="1" applyFont="1" applyFill="1" applyBorder="1"/>
    <xf numFmtId="166" fontId="11" fillId="4" borderId="8" xfId="2" applyNumberFormat="1" applyFont="1" applyFill="1" applyBorder="1"/>
    <xf numFmtId="165" fontId="11" fillId="2" borderId="2" xfId="1" applyNumberFormat="1" applyFont="1" applyFill="1" applyBorder="1"/>
    <xf numFmtId="165" fontId="11" fillId="2" borderId="12" xfId="1" applyNumberFormat="1" applyFont="1" applyFill="1" applyBorder="1"/>
    <xf numFmtId="0" fontId="11" fillId="2" borderId="9" xfId="0" applyFont="1" applyFill="1" applyBorder="1"/>
    <xf numFmtId="165" fontId="11" fillId="2" borderId="1" xfId="1" applyNumberFormat="1" applyFont="1" applyFill="1" applyBorder="1"/>
    <xf numFmtId="166" fontId="11" fillId="2" borderId="1" xfId="2" applyNumberFormat="1" applyFont="1" applyFill="1" applyBorder="1"/>
    <xf numFmtId="166" fontId="11" fillId="2" borderId="10" xfId="2" applyNumberFormat="1" applyFont="1" applyFill="1" applyBorder="1"/>
    <xf numFmtId="165" fontId="11" fillId="2" borderId="8" xfId="1" applyNumberFormat="1" applyFont="1" applyFill="1" applyBorder="1"/>
    <xf numFmtId="0" fontId="4" fillId="2" borderId="9" xfId="0" applyFont="1" applyFill="1" applyBorder="1"/>
    <xf numFmtId="0" fontId="4" fillId="2" borderId="11" xfId="0" applyFont="1" applyFill="1" applyBorder="1"/>
    <xf numFmtId="166" fontId="11" fillId="2" borderId="2" xfId="2" applyNumberFormat="1" applyFont="1" applyFill="1" applyBorder="1"/>
    <xf numFmtId="166" fontId="11" fillId="2" borderId="12" xfId="2" applyNumberFormat="1" applyFont="1" applyFill="1" applyBorder="1"/>
    <xf numFmtId="165" fontId="11" fillId="4" borderId="0" xfId="1" applyNumberFormat="1" applyFont="1" applyFill="1" applyBorder="1"/>
    <xf numFmtId="165" fontId="11" fillId="4" borderId="8" xfId="1" applyNumberFormat="1" applyFont="1" applyFill="1" applyBorder="1"/>
    <xf numFmtId="166" fontId="11" fillId="2" borderId="8" xfId="2" applyNumberFormat="1" applyFont="1" applyFill="1" applyBorder="1"/>
    <xf numFmtId="166" fontId="11" fillId="4" borderId="2" xfId="2" applyNumberFormat="1" applyFont="1" applyFill="1" applyBorder="1"/>
    <xf numFmtId="166" fontId="11" fillId="4" borderId="12" xfId="2" applyNumberFormat="1" applyFont="1" applyFill="1" applyBorder="1"/>
    <xf numFmtId="165" fontId="11" fillId="2" borderId="10" xfId="1" applyNumberFormat="1" applyFont="1" applyFill="1" applyBorder="1"/>
    <xf numFmtId="0" fontId="4" fillId="3" borderId="13" xfId="0" applyFont="1" applyFill="1" applyBorder="1"/>
    <xf numFmtId="165" fontId="11" fillId="3" borderId="3" xfId="1" applyNumberFormat="1" applyFont="1" applyFill="1" applyBorder="1"/>
    <xf numFmtId="166" fontId="11" fillId="3" borderId="3" xfId="2" applyNumberFormat="1" applyFont="1" applyFill="1" applyBorder="1"/>
    <xf numFmtId="166" fontId="11" fillId="3" borderId="14" xfId="2" applyNumberFormat="1" applyFont="1" applyFill="1" applyBorder="1"/>
    <xf numFmtId="0" fontId="11" fillId="2" borderId="15" xfId="0" applyFont="1" applyFill="1" applyBorder="1"/>
    <xf numFmtId="165" fontId="11" fillId="2" borderId="16" xfId="1" applyNumberFormat="1" applyFont="1" applyFill="1" applyBorder="1"/>
    <xf numFmtId="0" fontId="11" fillId="2" borderId="16" xfId="0" applyFont="1" applyFill="1" applyBorder="1"/>
    <xf numFmtId="0" fontId="11" fillId="2" borderId="17" xfId="0" applyFont="1" applyFill="1" applyBorder="1"/>
    <xf numFmtId="0" fontId="11" fillId="2" borderId="0" xfId="0" applyFont="1" applyFill="1"/>
    <xf numFmtId="165" fontId="11" fillId="2" borderId="0" xfId="1" applyNumberFormat="1" applyFont="1" applyFill="1"/>
    <xf numFmtId="165" fontId="11" fillId="0" borderId="0" xfId="1" applyNumberFormat="1" applyFont="1" applyFill="1" applyBorder="1"/>
    <xf numFmtId="0" fontId="11" fillId="0" borderId="0" xfId="0" applyFont="1" applyFill="1" applyBorder="1"/>
    <xf numFmtId="165" fontId="11" fillId="0" borderId="1" xfId="1" applyNumberFormat="1" applyFont="1" applyFill="1" applyBorder="1"/>
    <xf numFmtId="165" fontId="11" fillId="0" borderId="2" xfId="1" applyNumberFormat="1" applyFont="1" applyFill="1" applyBorder="1"/>
    <xf numFmtId="165" fontId="4" fillId="2" borderId="8" xfId="1" quotePrefix="1" applyNumberFormat="1" applyFont="1" applyFill="1" applyBorder="1" applyAlignment="1">
      <alignment horizontal="center" wrapText="1"/>
    </xf>
    <xf numFmtId="165" fontId="4" fillId="2" borderId="0" xfId="1" applyNumberFormat="1" applyFont="1" applyFill="1" applyBorder="1" applyAlignment="1">
      <alignment horizontal="center"/>
    </xf>
    <xf numFmtId="0" fontId="7" fillId="2" borderId="0" xfId="0" applyFont="1" applyFill="1" applyBorder="1" applyAlignment="1">
      <alignment horizontal="center"/>
    </xf>
    <xf numFmtId="0" fontId="0" fillId="0" borderId="0" xfId="0"/>
    <xf numFmtId="0" fontId="0" fillId="0" borderId="0" xfId="0"/>
    <xf numFmtId="0" fontId="12" fillId="0" borderId="0" xfId="0" applyFont="1"/>
    <xf numFmtId="0" fontId="4" fillId="0" borderId="21" xfId="0" applyFont="1" applyBorder="1"/>
    <xf numFmtId="0" fontId="11" fillId="0" borderId="1" xfId="0" applyFont="1" applyBorder="1"/>
    <xf numFmtId="0" fontId="11" fillId="0" borderId="22" xfId="0" applyFont="1" applyBorder="1"/>
    <xf numFmtId="0" fontId="13" fillId="0" borderId="23" xfId="0" quotePrefix="1" applyFont="1" applyBorder="1" applyAlignment="1">
      <alignment horizontal="right"/>
    </xf>
    <xf numFmtId="0" fontId="13" fillId="0" borderId="0" xfId="0" applyFont="1" applyBorder="1"/>
    <xf numFmtId="0" fontId="11" fillId="0" borderId="0" xfId="0" applyFont="1" applyBorder="1"/>
    <xf numFmtId="167" fontId="13" fillId="5" borderId="24" xfId="4" applyNumberFormat="1" applyFont="1" applyFill="1" applyBorder="1" applyProtection="1">
      <protection locked="0"/>
    </xf>
    <xf numFmtId="6" fontId="13" fillId="5" borderId="24" xfId="4" applyNumberFormat="1" applyFont="1" applyFill="1" applyBorder="1" applyProtection="1">
      <protection locked="0"/>
    </xf>
    <xf numFmtId="41" fontId="13" fillId="5" borderId="24" xfId="4" applyNumberFormat="1" applyFont="1" applyFill="1" applyBorder="1" applyProtection="1">
      <protection locked="0"/>
    </xf>
    <xf numFmtId="41" fontId="13" fillId="5" borderId="25" xfId="4" applyNumberFormat="1" applyFont="1" applyFill="1" applyBorder="1" applyProtection="1">
      <protection locked="0"/>
    </xf>
    <xf numFmtId="0" fontId="11" fillId="0" borderId="23" xfId="0" applyFont="1" applyBorder="1"/>
    <xf numFmtId="0" fontId="11" fillId="0" borderId="0" xfId="0" applyFont="1" applyBorder="1" applyAlignment="1">
      <alignment horizontal="left"/>
    </xf>
    <xf numFmtId="167" fontId="11" fillId="0" borderId="26" xfId="4" applyNumberFormat="1" applyFont="1" applyBorder="1"/>
    <xf numFmtId="0" fontId="11" fillId="0" borderId="24" xfId="0" applyFont="1" applyBorder="1"/>
    <xf numFmtId="0" fontId="4" fillId="0" borderId="23" xfId="0" applyFont="1" applyBorder="1"/>
    <xf numFmtId="0" fontId="11" fillId="0" borderId="23" xfId="0" quotePrefix="1" applyFont="1" applyBorder="1" applyAlignment="1">
      <alignment horizontal="right"/>
    </xf>
    <xf numFmtId="41" fontId="11" fillId="0" borderId="24" xfId="4" applyNumberFormat="1" applyFont="1" applyBorder="1"/>
    <xf numFmtId="5" fontId="0" fillId="0" borderId="0" xfId="1" applyNumberFormat="1" applyFont="1" applyBorder="1" applyAlignment="1">
      <alignment horizontal="center"/>
    </xf>
    <xf numFmtId="167" fontId="4" fillId="0" borderId="27" xfId="0" applyNumberFormat="1" applyFont="1" applyBorder="1"/>
    <xf numFmtId="0" fontId="0" fillId="0" borderId="28" xfId="0" applyBorder="1"/>
    <xf numFmtId="0" fontId="0" fillId="0" borderId="2" xfId="0" applyBorder="1"/>
    <xf numFmtId="0" fontId="0" fillId="0" borderId="25" xfId="0" applyBorder="1"/>
    <xf numFmtId="0" fontId="0" fillId="0" borderId="16" xfId="0" applyBorder="1"/>
    <xf numFmtId="165" fontId="0" fillId="0" borderId="0" xfId="1" applyNumberFormat="1" applyFont="1"/>
    <xf numFmtId="167" fontId="11" fillId="0" borderId="24" xfId="0" applyNumberFormat="1" applyFont="1" applyBorder="1"/>
    <xf numFmtId="167" fontId="11" fillId="0" borderId="26" xfId="0" applyNumberFormat="1" applyFont="1" applyBorder="1"/>
    <xf numFmtId="0" fontId="12" fillId="0" borderId="0" xfId="0" applyFont="1" applyBorder="1"/>
    <xf numFmtId="0" fontId="0" fillId="0" borderId="1" xfId="0" applyBorder="1"/>
    <xf numFmtId="0" fontId="0" fillId="0" borderId="22" xfId="0" applyBorder="1"/>
    <xf numFmtId="0" fontId="2" fillId="0" borderId="23" xfId="0" applyFont="1" applyBorder="1"/>
    <xf numFmtId="0" fontId="0" fillId="0" borderId="24" xfId="0" applyBorder="1"/>
    <xf numFmtId="0" fontId="14" fillId="0" borderId="23" xfId="0" quotePrefix="1" applyFont="1" applyBorder="1" applyAlignment="1">
      <alignment horizontal="right"/>
    </xf>
    <xf numFmtId="0" fontId="14" fillId="0" borderId="0" xfId="0" applyFont="1" applyBorder="1"/>
    <xf numFmtId="0" fontId="14" fillId="5" borderId="0" xfId="0" applyFont="1" applyFill="1" applyBorder="1" applyAlignment="1" applyProtection="1">
      <alignment horizontal="right"/>
      <protection locked="0"/>
    </xf>
    <xf numFmtId="0" fontId="0" fillId="0" borderId="23" xfId="0" applyBorder="1"/>
    <xf numFmtId="0" fontId="14" fillId="0" borderId="0" xfId="0" quotePrefix="1" applyFont="1" applyBorder="1" applyAlignment="1">
      <alignment horizontal="right"/>
    </xf>
    <xf numFmtId="166" fontId="14" fillId="5" borderId="0" xfId="5" applyNumberFormat="1" applyFont="1" applyFill="1" applyBorder="1" applyAlignment="1" applyProtection="1">
      <alignment horizontal="right"/>
      <protection locked="0"/>
    </xf>
    <xf numFmtId="0" fontId="0" fillId="0" borderId="24" xfId="0" applyBorder="1" applyAlignment="1"/>
    <xf numFmtId="168" fontId="14" fillId="5" borderId="0" xfId="0" applyNumberFormat="1" applyFont="1" applyFill="1" applyBorder="1" applyAlignment="1" applyProtection="1">
      <alignment horizontal="right"/>
      <protection locked="0"/>
    </xf>
    <xf numFmtId="0" fontId="0" fillId="0" borderId="0" xfId="0" applyBorder="1" applyAlignment="1">
      <alignment horizontal="center"/>
    </xf>
    <xf numFmtId="168" fontId="14" fillId="5" borderId="0" xfId="0" applyNumberFormat="1" applyFont="1" applyFill="1" applyBorder="1" applyAlignment="1" applyProtection="1">
      <alignment horizontal="left"/>
      <protection locked="0"/>
    </xf>
    <xf numFmtId="42" fontId="14" fillId="5" borderId="24" xfId="4" applyNumberFormat="1" applyFont="1" applyFill="1" applyBorder="1" applyAlignment="1" applyProtection="1">
      <protection locked="0"/>
    </xf>
    <xf numFmtId="41" fontId="14" fillId="5" borderId="24" xfId="4" applyNumberFormat="1" applyFont="1" applyFill="1" applyBorder="1" applyAlignment="1" applyProtection="1">
      <protection locked="0"/>
    </xf>
    <xf numFmtId="41" fontId="14" fillId="0" borderId="24" xfId="4" applyNumberFormat="1" applyFont="1" applyBorder="1" applyAlignment="1"/>
    <xf numFmtId="0" fontId="14" fillId="0" borderId="23" xfId="0" applyFont="1" applyBorder="1" applyAlignment="1">
      <alignment horizontal="right"/>
    </xf>
    <xf numFmtId="0" fontId="14" fillId="0" borderId="0" xfId="0" applyFont="1" applyBorder="1" applyAlignment="1">
      <alignment horizontal="right"/>
    </xf>
    <xf numFmtId="0" fontId="3" fillId="0" borderId="0" xfId="0" applyFont="1" applyBorder="1" applyAlignment="1"/>
    <xf numFmtId="0" fontId="3" fillId="0" borderId="0" xfId="0" applyFont="1" applyBorder="1"/>
    <xf numFmtId="166" fontId="3" fillId="0" borderId="0" xfId="5" applyNumberFormat="1"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center"/>
    </xf>
    <xf numFmtId="41" fontId="14" fillId="5" borderId="25" xfId="4" applyNumberFormat="1" applyFont="1" applyFill="1" applyBorder="1" applyAlignment="1" applyProtection="1">
      <protection locked="0"/>
    </xf>
    <xf numFmtId="42" fontId="2" fillId="0" borderId="27" xfId="4" applyNumberFormat="1" applyFont="1" applyBorder="1" applyAlignment="1"/>
    <xf numFmtId="0" fontId="15" fillId="0" borderId="23" xfId="0" applyFont="1" applyBorder="1"/>
    <xf numFmtId="0" fontId="15" fillId="0" borderId="29" xfId="0" applyFont="1" applyBorder="1" applyAlignment="1">
      <alignment horizontal="center"/>
    </xf>
    <xf numFmtId="0" fontId="0" fillId="0" borderId="23" xfId="0" quotePrefix="1" applyBorder="1" applyAlignment="1">
      <alignment horizontal="right"/>
    </xf>
    <xf numFmtId="167" fontId="0" fillId="0" borderId="24" xfId="4" applyNumberFormat="1" applyFont="1" applyBorder="1" applyAlignment="1">
      <alignment horizontal="right"/>
    </xf>
    <xf numFmtId="5" fontId="0" fillId="0" borderId="30" xfId="0" applyNumberFormat="1" applyBorder="1" applyAlignment="1">
      <alignment horizontal="center"/>
    </xf>
    <xf numFmtId="41" fontId="0" fillId="0" borderId="24" xfId="4" applyNumberFormat="1" applyFont="1" applyBorder="1"/>
    <xf numFmtId="41" fontId="0" fillId="0" borderId="25" xfId="4" applyNumberFormat="1" applyFont="1" applyBorder="1"/>
    <xf numFmtId="0" fontId="0" fillId="0" borderId="30" xfId="0" applyBorder="1"/>
    <xf numFmtId="0" fontId="2" fillId="0" borderId="23" xfId="0" applyFont="1" applyBorder="1" applyAlignment="1"/>
    <xf numFmtId="167" fontId="2" fillId="0" borderId="27" xfId="0" applyNumberFormat="1" applyFont="1" applyBorder="1"/>
    <xf numFmtId="5" fontId="0" fillId="0" borderId="31" xfId="0" applyNumberFormat="1" applyBorder="1" applyAlignment="1">
      <alignment horizontal="center"/>
    </xf>
    <xf numFmtId="0" fontId="16" fillId="0" borderId="0" xfId="0" applyFont="1"/>
    <xf numFmtId="0" fontId="7" fillId="2" borderId="0" xfId="0" applyFont="1" applyFill="1" applyBorder="1" applyAlignment="1">
      <alignment horizontal="center"/>
    </xf>
    <xf numFmtId="165" fontId="4" fillId="2" borderId="0" xfId="1" applyNumberFormat="1" applyFont="1" applyFill="1" applyBorder="1" applyAlignment="1">
      <alignment horizontal="center"/>
    </xf>
    <xf numFmtId="0" fontId="4" fillId="0" borderId="0" xfId="0" applyFont="1" applyFill="1" applyBorder="1" applyAlignment="1">
      <alignment wrapText="1"/>
    </xf>
    <xf numFmtId="0" fontId="11" fillId="4" borderId="8" xfId="0" applyFont="1" applyFill="1" applyBorder="1"/>
    <xf numFmtId="165" fontId="11" fillId="4" borderId="2" xfId="1" applyNumberFormat="1" applyFont="1" applyFill="1" applyBorder="1"/>
    <xf numFmtId="165" fontId="11" fillId="4" borderId="12" xfId="1" applyNumberFormat="1" applyFont="1" applyFill="1" applyBorder="1"/>
    <xf numFmtId="165" fontId="11" fillId="4" borderId="1" xfId="1" applyNumberFormat="1" applyFont="1" applyFill="1" applyBorder="1"/>
    <xf numFmtId="166" fontId="11" fillId="4" borderId="1" xfId="2" applyNumberFormat="1" applyFont="1" applyFill="1" applyBorder="1"/>
    <xf numFmtId="166" fontId="11" fillId="4" borderId="10" xfId="2" applyNumberFormat="1" applyFont="1" applyFill="1" applyBorder="1"/>
    <xf numFmtId="165" fontId="4" fillId="2" borderId="0" xfId="1" applyNumberFormat="1" applyFont="1" applyFill="1" applyBorder="1" applyAlignment="1">
      <alignment horizontal="center"/>
    </xf>
    <xf numFmtId="0" fontId="0" fillId="0" borderId="0" xfId="0"/>
    <xf numFmtId="0" fontId="4" fillId="2" borderId="4" xfId="0" applyFont="1" applyFill="1" applyBorder="1" applyAlignment="1"/>
    <xf numFmtId="0" fontId="0" fillId="0" borderId="0" xfId="0"/>
    <xf numFmtId="0" fontId="4" fillId="2" borderId="0" xfId="1" applyNumberFormat="1" applyFont="1" applyFill="1" applyBorder="1" applyAlignment="1">
      <alignment horizontal="center"/>
    </xf>
    <xf numFmtId="164" fontId="0" fillId="0" borderId="0" xfId="0" applyNumberFormat="1" applyFont="1"/>
    <xf numFmtId="0" fontId="0" fillId="0" borderId="0" xfId="0"/>
    <xf numFmtId="0" fontId="0" fillId="0" borderId="0" xfId="0" applyAlignment="1"/>
    <xf numFmtId="0" fontId="0" fillId="0" borderId="0" xfId="0"/>
    <xf numFmtId="0" fontId="3" fillId="0" borderId="0" xfId="6"/>
    <xf numFmtId="0" fontId="36" fillId="0" borderId="0" xfId="6" applyFont="1" applyFill="1"/>
    <xf numFmtId="0" fontId="36" fillId="0" borderId="0" xfId="6" quotePrefix="1" applyFont="1" applyFill="1" applyAlignment="1">
      <alignment horizontal="center"/>
    </xf>
    <xf numFmtId="0" fontId="105" fillId="0" borderId="0" xfId="6" applyFont="1" applyFill="1"/>
    <xf numFmtId="0" fontId="36" fillId="0" borderId="0" xfId="6" applyFont="1" applyFill="1" applyAlignment="1">
      <alignment horizontal="center"/>
    </xf>
    <xf numFmtId="0" fontId="36" fillId="0" borderId="0" xfId="6" applyFont="1" applyFill="1" applyAlignment="1"/>
    <xf numFmtId="165" fontId="11" fillId="4" borderId="0" xfId="0" applyNumberFormat="1" applyFont="1" applyFill="1" applyBorder="1"/>
    <xf numFmtId="0" fontId="12" fillId="0" borderId="0" xfId="3" applyFont="1" applyBorder="1" applyAlignment="1" applyProtection="1">
      <alignment horizontal="center"/>
    </xf>
    <xf numFmtId="0" fontId="4" fillId="0" borderId="0" xfId="3" applyFont="1" applyBorder="1" applyAlignment="1" applyProtection="1">
      <alignment horizontal="center"/>
    </xf>
    <xf numFmtId="0" fontId="5" fillId="0" borderId="0" xfId="3" applyFont="1" applyBorder="1" applyAlignment="1" applyProtection="1">
      <alignment horizontal="center"/>
    </xf>
    <xf numFmtId="0" fontId="3" fillId="0" borderId="0" xfId="3" applyFont="1" applyBorder="1" applyAlignment="1" applyProtection="1">
      <alignment horizontal="center"/>
    </xf>
    <xf numFmtId="165" fontId="4" fillId="2" borderId="4" xfId="1" applyNumberFormat="1" applyFont="1" applyFill="1" applyBorder="1" applyAlignment="1">
      <alignment horizontal="center"/>
    </xf>
    <xf numFmtId="165" fontId="4" fillId="2" borderId="0" xfId="1" applyNumberFormat="1" applyFont="1" applyFill="1" applyBorder="1" applyAlignment="1">
      <alignment horizontal="center"/>
    </xf>
    <xf numFmtId="165" fontId="4" fillId="2" borderId="8" xfId="1" applyNumberFormat="1" applyFont="1" applyFill="1" applyBorder="1" applyAlignment="1">
      <alignment horizontal="center"/>
    </xf>
    <xf numFmtId="0" fontId="7" fillId="2" borderId="0"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165" fontId="9" fillId="4" borderId="18" xfId="1" applyNumberFormat="1" applyFont="1" applyFill="1" applyBorder="1" applyAlignment="1">
      <alignment horizontal="center" vertical="center"/>
    </xf>
    <xf numFmtId="165" fontId="9" fillId="4" borderId="19" xfId="1" applyNumberFormat="1" applyFont="1" applyFill="1" applyBorder="1" applyAlignment="1">
      <alignment horizontal="center" vertical="center"/>
    </xf>
    <xf numFmtId="165" fontId="9" fillId="4" borderId="20" xfId="1" applyNumberFormat="1" applyFont="1" applyFill="1" applyBorder="1" applyAlignment="1">
      <alignment horizontal="center" vertical="center"/>
    </xf>
    <xf numFmtId="165" fontId="6" fillId="2" borderId="5" xfId="1" applyNumberFormat="1" applyFont="1" applyFill="1" applyBorder="1" applyAlignment="1">
      <alignment horizontal="center"/>
    </xf>
    <xf numFmtId="165" fontId="6" fillId="2" borderId="6" xfId="1" applyNumberFormat="1" applyFont="1" applyFill="1" applyBorder="1" applyAlignment="1">
      <alignment horizontal="center"/>
    </xf>
    <xf numFmtId="165" fontId="6" fillId="2" borderId="7" xfId="1" applyNumberFormat="1" applyFont="1" applyFill="1" applyBorder="1" applyAlignment="1">
      <alignment horizontal="center"/>
    </xf>
    <xf numFmtId="0" fontId="0" fillId="0" borderId="0" xfId="0"/>
    <xf numFmtId="0" fontId="0" fillId="0" borderId="0" xfId="0" applyAlignment="1"/>
  </cellXfs>
  <cellStyles count="39164">
    <cellStyle name="20% - Accent1 10" xfId="1753"/>
    <cellStyle name="20% - Accent1 10 2" xfId="1754"/>
    <cellStyle name="20% - Accent1 10 2 2" xfId="1755"/>
    <cellStyle name="20% - Accent1 10 2 2 2" xfId="14493"/>
    <cellStyle name="20% - Accent1 10 2 2 3" xfId="26951"/>
    <cellStyle name="20% - Accent1 10 2 3" xfId="1756"/>
    <cellStyle name="20% - Accent1 10 2 3 2" xfId="14494"/>
    <cellStyle name="20% - Accent1 10 2 3 3" xfId="26952"/>
    <cellStyle name="20% - Accent1 10 2 4" xfId="14492"/>
    <cellStyle name="20% - Accent1 10 2 5" xfId="26950"/>
    <cellStyle name="20% - Accent1 10 3" xfId="1757"/>
    <cellStyle name="20% - Accent1 10 3 2" xfId="14495"/>
    <cellStyle name="20% - Accent1 10 3 3" xfId="26953"/>
    <cellStyle name="20% - Accent1 10 4" xfId="1758"/>
    <cellStyle name="20% - Accent1 10 4 2" xfId="14496"/>
    <cellStyle name="20% - Accent1 10 4 3" xfId="26954"/>
    <cellStyle name="20% - Accent1 10 5" xfId="14491"/>
    <cellStyle name="20% - Accent1 10 6" xfId="26949"/>
    <cellStyle name="20% - Accent1 11" xfId="1759"/>
    <cellStyle name="20% - Accent1 11 2" xfId="1760"/>
    <cellStyle name="20% - Accent1 11 2 2" xfId="1761"/>
    <cellStyle name="20% - Accent1 11 2 2 2" xfId="14499"/>
    <cellStyle name="20% - Accent1 11 2 2 3" xfId="26957"/>
    <cellStyle name="20% - Accent1 11 2 3" xfId="1762"/>
    <cellStyle name="20% - Accent1 11 2 3 2" xfId="14500"/>
    <cellStyle name="20% - Accent1 11 2 3 3" xfId="26958"/>
    <cellStyle name="20% - Accent1 11 2 4" xfId="14498"/>
    <cellStyle name="20% - Accent1 11 2 5" xfId="26956"/>
    <cellStyle name="20% - Accent1 11 3" xfId="1763"/>
    <cellStyle name="20% - Accent1 11 3 2" xfId="14501"/>
    <cellStyle name="20% - Accent1 11 3 3" xfId="26959"/>
    <cellStyle name="20% - Accent1 11 4" xfId="1764"/>
    <cellStyle name="20% - Accent1 11 4 2" xfId="14502"/>
    <cellStyle name="20% - Accent1 11 4 3" xfId="26960"/>
    <cellStyle name="20% - Accent1 11 5" xfId="14497"/>
    <cellStyle name="20% - Accent1 11 6" xfId="26955"/>
    <cellStyle name="20% - Accent1 12" xfId="1765"/>
    <cellStyle name="20% - Accent1 12 2" xfId="1766"/>
    <cellStyle name="20% - Accent1 12 2 2" xfId="14504"/>
    <cellStyle name="20% - Accent1 12 2 3" xfId="26962"/>
    <cellStyle name="20% - Accent1 12 3" xfId="1767"/>
    <cellStyle name="20% - Accent1 12 3 2" xfId="14505"/>
    <cellStyle name="20% - Accent1 12 3 3" xfId="26963"/>
    <cellStyle name="20% - Accent1 12 4" xfId="14503"/>
    <cellStyle name="20% - Accent1 12 5" xfId="26961"/>
    <cellStyle name="20% - Accent1 13" xfId="1768"/>
    <cellStyle name="20% - Accent1 13 2" xfId="1769"/>
    <cellStyle name="20% - Accent1 13 2 2" xfId="14507"/>
    <cellStyle name="20% - Accent1 13 2 3" xfId="26965"/>
    <cellStyle name="20% - Accent1 13 3" xfId="1770"/>
    <cellStyle name="20% - Accent1 13 3 2" xfId="14508"/>
    <cellStyle name="20% - Accent1 13 3 3" xfId="26966"/>
    <cellStyle name="20% - Accent1 13 4" xfId="14506"/>
    <cellStyle name="20% - Accent1 13 5" xfId="26964"/>
    <cellStyle name="20% - Accent1 14" xfId="1771"/>
    <cellStyle name="20% - Accent1 14 2" xfId="1772"/>
    <cellStyle name="20% - Accent1 14 2 2" xfId="14510"/>
    <cellStyle name="20% - Accent1 14 2 3" xfId="26968"/>
    <cellStyle name="20% - Accent1 14 3" xfId="1773"/>
    <cellStyle name="20% - Accent1 14 3 2" xfId="14511"/>
    <cellStyle name="20% - Accent1 14 3 3" xfId="26969"/>
    <cellStyle name="20% - Accent1 14 4" xfId="14509"/>
    <cellStyle name="20% - Accent1 14 5" xfId="26967"/>
    <cellStyle name="20% - Accent1 15" xfId="1774"/>
    <cellStyle name="20% - Accent1 15 2" xfId="1775"/>
    <cellStyle name="20% - Accent1 15 2 2" xfId="14513"/>
    <cellStyle name="20% - Accent1 15 2 3" xfId="26971"/>
    <cellStyle name="20% - Accent1 15 3" xfId="1776"/>
    <cellStyle name="20% - Accent1 15 3 2" xfId="14514"/>
    <cellStyle name="20% - Accent1 15 3 3" xfId="26972"/>
    <cellStyle name="20% - Accent1 15 4" xfId="14512"/>
    <cellStyle name="20% - Accent1 15 5" xfId="26970"/>
    <cellStyle name="20% - Accent1 16" xfId="1777"/>
    <cellStyle name="20% - Accent1 16 2" xfId="1778"/>
    <cellStyle name="20% - Accent1 16 2 2" xfId="14516"/>
    <cellStyle name="20% - Accent1 16 2 3" xfId="26974"/>
    <cellStyle name="20% - Accent1 16 3" xfId="1779"/>
    <cellStyle name="20% - Accent1 16 3 2" xfId="14517"/>
    <cellStyle name="20% - Accent1 16 3 3" xfId="26975"/>
    <cellStyle name="20% - Accent1 16 4" xfId="14515"/>
    <cellStyle name="20% - Accent1 16 5" xfId="26973"/>
    <cellStyle name="20% - Accent1 17" xfId="1780"/>
    <cellStyle name="20% - Accent1 17 2" xfId="1781"/>
    <cellStyle name="20% - Accent1 17 2 2" xfId="14519"/>
    <cellStyle name="20% - Accent1 17 2 3" xfId="26977"/>
    <cellStyle name="20% - Accent1 17 3" xfId="1782"/>
    <cellStyle name="20% - Accent1 17 3 2" xfId="14520"/>
    <cellStyle name="20% - Accent1 17 3 3" xfId="26978"/>
    <cellStyle name="20% - Accent1 17 4" xfId="14518"/>
    <cellStyle name="20% - Accent1 17 5" xfId="26976"/>
    <cellStyle name="20% - Accent1 18" xfId="1783"/>
    <cellStyle name="20% - Accent1 18 2" xfId="1784"/>
    <cellStyle name="20% - Accent1 18 2 2" xfId="14522"/>
    <cellStyle name="20% - Accent1 18 2 3" xfId="26980"/>
    <cellStyle name="20% - Accent1 18 3" xfId="1785"/>
    <cellStyle name="20% - Accent1 18 3 2" xfId="14523"/>
    <cellStyle name="20% - Accent1 18 3 3" xfId="26981"/>
    <cellStyle name="20% - Accent1 18 4" xfId="14521"/>
    <cellStyle name="20% - Accent1 18 5" xfId="26979"/>
    <cellStyle name="20% - Accent1 19" xfId="1493"/>
    <cellStyle name="20% - Accent1 2" xfId="11"/>
    <cellStyle name="20% - Accent1 2 10" xfId="1786"/>
    <cellStyle name="20% - Accent1 2 10 2" xfId="1787"/>
    <cellStyle name="20% - Accent1 2 10 2 2" xfId="14525"/>
    <cellStyle name="20% - Accent1 2 10 2 3" xfId="26983"/>
    <cellStyle name="20% - Accent1 2 10 3" xfId="1788"/>
    <cellStyle name="20% - Accent1 2 10 3 2" xfId="14526"/>
    <cellStyle name="20% - Accent1 2 10 3 3" xfId="26984"/>
    <cellStyle name="20% - Accent1 2 10 4" xfId="14524"/>
    <cellStyle name="20% - Accent1 2 10 5" xfId="26982"/>
    <cellStyle name="20% - Accent1 2 11" xfId="1789"/>
    <cellStyle name="20% - Accent1 2 11 2" xfId="1790"/>
    <cellStyle name="20% - Accent1 2 11 2 2" xfId="14528"/>
    <cellStyle name="20% - Accent1 2 11 2 3" xfId="26986"/>
    <cellStyle name="20% - Accent1 2 11 3" xfId="1791"/>
    <cellStyle name="20% - Accent1 2 11 3 2" xfId="14529"/>
    <cellStyle name="20% - Accent1 2 11 3 3" xfId="26987"/>
    <cellStyle name="20% - Accent1 2 11 4" xfId="14527"/>
    <cellStyle name="20% - Accent1 2 11 5" xfId="26985"/>
    <cellStyle name="20% - Accent1 2 12" xfId="1792"/>
    <cellStyle name="20% - Accent1 2 12 2" xfId="1793"/>
    <cellStyle name="20% - Accent1 2 12 2 2" xfId="14531"/>
    <cellStyle name="20% - Accent1 2 12 2 3" xfId="26989"/>
    <cellStyle name="20% - Accent1 2 12 3" xfId="1794"/>
    <cellStyle name="20% - Accent1 2 12 3 2" xfId="14532"/>
    <cellStyle name="20% - Accent1 2 12 3 3" xfId="26990"/>
    <cellStyle name="20% - Accent1 2 12 4" xfId="14530"/>
    <cellStyle name="20% - Accent1 2 12 5" xfId="26988"/>
    <cellStyle name="20% - Accent1 2 13" xfId="1795"/>
    <cellStyle name="20% - Accent1 2 13 2" xfId="1796"/>
    <cellStyle name="20% - Accent1 2 13 2 2" xfId="14534"/>
    <cellStyle name="20% - Accent1 2 13 2 3" xfId="26992"/>
    <cellStyle name="20% - Accent1 2 13 3" xfId="1797"/>
    <cellStyle name="20% - Accent1 2 13 3 2" xfId="14535"/>
    <cellStyle name="20% - Accent1 2 13 3 3" xfId="26993"/>
    <cellStyle name="20% - Accent1 2 13 4" xfId="14533"/>
    <cellStyle name="20% - Accent1 2 13 5" xfId="26991"/>
    <cellStyle name="20% - Accent1 2 14" xfId="1798"/>
    <cellStyle name="20% - Accent1 2 14 2" xfId="1799"/>
    <cellStyle name="20% - Accent1 2 14 2 2" xfId="14537"/>
    <cellStyle name="20% - Accent1 2 14 2 3" xfId="26995"/>
    <cellStyle name="20% - Accent1 2 14 3" xfId="1800"/>
    <cellStyle name="20% - Accent1 2 14 3 2" xfId="14538"/>
    <cellStyle name="20% - Accent1 2 14 3 3" xfId="26996"/>
    <cellStyle name="20% - Accent1 2 14 4" xfId="14536"/>
    <cellStyle name="20% - Accent1 2 14 5" xfId="26994"/>
    <cellStyle name="20% - Accent1 2 15" xfId="1801"/>
    <cellStyle name="20% - Accent1 2 15 2" xfId="1802"/>
    <cellStyle name="20% - Accent1 2 15 2 2" xfId="14540"/>
    <cellStyle name="20% - Accent1 2 15 2 3" xfId="26998"/>
    <cellStyle name="20% - Accent1 2 15 3" xfId="1803"/>
    <cellStyle name="20% - Accent1 2 15 3 2" xfId="14541"/>
    <cellStyle name="20% - Accent1 2 15 3 3" xfId="26999"/>
    <cellStyle name="20% - Accent1 2 15 4" xfId="14539"/>
    <cellStyle name="20% - Accent1 2 15 5" xfId="26997"/>
    <cellStyle name="20% - Accent1 2 16" xfId="1804"/>
    <cellStyle name="20% - Accent1 2 16 2" xfId="1805"/>
    <cellStyle name="20% - Accent1 2 16 2 2" xfId="14543"/>
    <cellStyle name="20% - Accent1 2 16 2 3" xfId="27001"/>
    <cellStyle name="20% - Accent1 2 16 3" xfId="1806"/>
    <cellStyle name="20% - Accent1 2 16 3 2" xfId="14544"/>
    <cellStyle name="20% - Accent1 2 16 3 3" xfId="27002"/>
    <cellStyle name="20% - Accent1 2 16 4" xfId="14542"/>
    <cellStyle name="20% - Accent1 2 16 5" xfId="27000"/>
    <cellStyle name="20% - Accent1 2 17" xfId="1807"/>
    <cellStyle name="20% - Accent1 2 17 2" xfId="14545"/>
    <cellStyle name="20% - Accent1 2 17 3" xfId="27003"/>
    <cellStyle name="20% - Accent1 2 18" xfId="1808"/>
    <cellStyle name="20% - Accent1 2 18 2" xfId="14546"/>
    <cellStyle name="20% - Accent1 2 18 3" xfId="27004"/>
    <cellStyle name="20% - Accent1 2 2" xfId="12"/>
    <cellStyle name="20% - Accent1 2 2 10" xfId="1809"/>
    <cellStyle name="20% - Accent1 2 2 10 2" xfId="1810"/>
    <cellStyle name="20% - Accent1 2 2 10 2 2" xfId="14548"/>
    <cellStyle name="20% - Accent1 2 2 10 2 3" xfId="27006"/>
    <cellStyle name="20% - Accent1 2 2 10 3" xfId="1811"/>
    <cellStyle name="20% - Accent1 2 2 10 3 2" xfId="14549"/>
    <cellStyle name="20% - Accent1 2 2 10 3 3" xfId="27007"/>
    <cellStyle name="20% - Accent1 2 2 10 4" xfId="14547"/>
    <cellStyle name="20% - Accent1 2 2 10 5" xfId="27005"/>
    <cellStyle name="20% - Accent1 2 2 11" xfId="1812"/>
    <cellStyle name="20% - Accent1 2 2 11 2" xfId="1813"/>
    <cellStyle name="20% - Accent1 2 2 11 2 2" xfId="14551"/>
    <cellStyle name="20% - Accent1 2 2 11 2 3" xfId="27009"/>
    <cellStyle name="20% - Accent1 2 2 11 3" xfId="1814"/>
    <cellStyle name="20% - Accent1 2 2 11 3 2" xfId="14552"/>
    <cellStyle name="20% - Accent1 2 2 11 3 3" xfId="27010"/>
    <cellStyle name="20% - Accent1 2 2 11 4" xfId="14550"/>
    <cellStyle name="20% - Accent1 2 2 11 5" xfId="27008"/>
    <cellStyle name="20% - Accent1 2 2 12" xfId="1815"/>
    <cellStyle name="20% - Accent1 2 2 12 2" xfId="1816"/>
    <cellStyle name="20% - Accent1 2 2 12 2 2" xfId="14554"/>
    <cellStyle name="20% - Accent1 2 2 12 2 3" xfId="27012"/>
    <cellStyle name="20% - Accent1 2 2 12 3" xfId="1817"/>
    <cellStyle name="20% - Accent1 2 2 12 3 2" xfId="14555"/>
    <cellStyle name="20% - Accent1 2 2 12 3 3" xfId="27013"/>
    <cellStyle name="20% - Accent1 2 2 12 4" xfId="14553"/>
    <cellStyle name="20% - Accent1 2 2 12 5" xfId="27011"/>
    <cellStyle name="20% - Accent1 2 2 13" xfId="1818"/>
    <cellStyle name="20% - Accent1 2 2 13 2" xfId="1819"/>
    <cellStyle name="20% - Accent1 2 2 13 2 2" xfId="14557"/>
    <cellStyle name="20% - Accent1 2 2 13 2 3" xfId="27015"/>
    <cellStyle name="20% - Accent1 2 2 13 3" xfId="1820"/>
    <cellStyle name="20% - Accent1 2 2 13 3 2" xfId="14558"/>
    <cellStyle name="20% - Accent1 2 2 13 3 3" xfId="27016"/>
    <cellStyle name="20% - Accent1 2 2 13 4" xfId="14556"/>
    <cellStyle name="20% - Accent1 2 2 13 5" xfId="27014"/>
    <cellStyle name="20% - Accent1 2 2 14" xfId="1821"/>
    <cellStyle name="20% - Accent1 2 2 14 2" xfId="1822"/>
    <cellStyle name="20% - Accent1 2 2 14 2 2" xfId="14560"/>
    <cellStyle name="20% - Accent1 2 2 14 2 3" xfId="27018"/>
    <cellStyle name="20% - Accent1 2 2 14 3" xfId="1823"/>
    <cellStyle name="20% - Accent1 2 2 14 3 2" xfId="14561"/>
    <cellStyle name="20% - Accent1 2 2 14 3 3" xfId="27019"/>
    <cellStyle name="20% - Accent1 2 2 14 4" xfId="14559"/>
    <cellStyle name="20% - Accent1 2 2 14 5" xfId="27017"/>
    <cellStyle name="20% - Accent1 2 2 15" xfId="1824"/>
    <cellStyle name="20% - Accent1 2 2 15 2" xfId="14562"/>
    <cellStyle name="20% - Accent1 2 2 15 3" xfId="27020"/>
    <cellStyle name="20% - Accent1 2 2 16" xfId="1825"/>
    <cellStyle name="20% - Accent1 2 2 16 2" xfId="14563"/>
    <cellStyle name="20% - Accent1 2 2 16 3" xfId="27021"/>
    <cellStyle name="20% - Accent1 2 2 2" xfId="13"/>
    <cellStyle name="20% - Accent1 2 2 2 10" xfId="1826"/>
    <cellStyle name="20% - Accent1 2 2 2 10 2" xfId="1827"/>
    <cellStyle name="20% - Accent1 2 2 2 10 2 2" xfId="14565"/>
    <cellStyle name="20% - Accent1 2 2 2 10 2 3" xfId="27023"/>
    <cellStyle name="20% - Accent1 2 2 2 10 3" xfId="1828"/>
    <cellStyle name="20% - Accent1 2 2 2 10 3 2" xfId="14566"/>
    <cellStyle name="20% - Accent1 2 2 2 10 3 3" xfId="27024"/>
    <cellStyle name="20% - Accent1 2 2 2 10 4" xfId="14564"/>
    <cellStyle name="20% - Accent1 2 2 2 10 5" xfId="27022"/>
    <cellStyle name="20% - Accent1 2 2 2 11" xfId="1829"/>
    <cellStyle name="20% - Accent1 2 2 2 11 2" xfId="1830"/>
    <cellStyle name="20% - Accent1 2 2 2 11 2 2" xfId="14568"/>
    <cellStyle name="20% - Accent1 2 2 2 11 2 3" xfId="27026"/>
    <cellStyle name="20% - Accent1 2 2 2 11 3" xfId="1831"/>
    <cellStyle name="20% - Accent1 2 2 2 11 3 2" xfId="14569"/>
    <cellStyle name="20% - Accent1 2 2 2 11 3 3" xfId="27027"/>
    <cellStyle name="20% - Accent1 2 2 2 11 4" xfId="14567"/>
    <cellStyle name="20% - Accent1 2 2 2 11 5" xfId="27025"/>
    <cellStyle name="20% - Accent1 2 2 2 12" xfId="1832"/>
    <cellStyle name="20% - Accent1 2 2 2 12 2" xfId="1833"/>
    <cellStyle name="20% - Accent1 2 2 2 12 2 2" xfId="14571"/>
    <cellStyle name="20% - Accent1 2 2 2 12 2 3" xfId="27029"/>
    <cellStyle name="20% - Accent1 2 2 2 12 3" xfId="1834"/>
    <cellStyle name="20% - Accent1 2 2 2 12 3 2" xfId="14572"/>
    <cellStyle name="20% - Accent1 2 2 2 12 3 3" xfId="27030"/>
    <cellStyle name="20% - Accent1 2 2 2 12 4" xfId="14570"/>
    <cellStyle name="20% - Accent1 2 2 2 12 5" xfId="27028"/>
    <cellStyle name="20% - Accent1 2 2 2 13" xfId="1835"/>
    <cellStyle name="20% - Accent1 2 2 2 13 2" xfId="1836"/>
    <cellStyle name="20% - Accent1 2 2 2 13 2 2" xfId="14574"/>
    <cellStyle name="20% - Accent1 2 2 2 13 2 3" xfId="27032"/>
    <cellStyle name="20% - Accent1 2 2 2 13 3" xfId="1837"/>
    <cellStyle name="20% - Accent1 2 2 2 13 3 2" xfId="14575"/>
    <cellStyle name="20% - Accent1 2 2 2 13 3 3" xfId="27033"/>
    <cellStyle name="20% - Accent1 2 2 2 13 4" xfId="14573"/>
    <cellStyle name="20% - Accent1 2 2 2 13 5" xfId="27031"/>
    <cellStyle name="20% - Accent1 2 2 2 14" xfId="1838"/>
    <cellStyle name="20% - Accent1 2 2 2 14 2" xfId="14576"/>
    <cellStyle name="20% - Accent1 2 2 2 14 3" xfId="27034"/>
    <cellStyle name="20% - Accent1 2 2 2 15" xfId="1839"/>
    <cellStyle name="20% - Accent1 2 2 2 15 2" xfId="14577"/>
    <cellStyle name="20% - Accent1 2 2 2 15 3" xfId="27035"/>
    <cellStyle name="20% - Accent1 2 2 2 16" xfId="1659"/>
    <cellStyle name="20% - Accent1 2 2 2 17" xfId="14398"/>
    <cellStyle name="20% - Accent1 2 2 2 18" xfId="26856"/>
    <cellStyle name="20% - Accent1 2 2 2 2" xfId="1091"/>
    <cellStyle name="20% - Accent1 2 2 2 2 10" xfId="27036"/>
    <cellStyle name="20% - Accent1 2 2 2 2 2" xfId="1841"/>
    <cellStyle name="20% - Accent1 2 2 2 2 2 2" xfId="1842"/>
    <cellStyle name="20% - Accent1 2 2 2 2 2 2 2" xfId="14580"/>
    <cellStyle name="20% - Accent1 2 2 2 2 2 2 3" xfId="27038"/>
    <cellStyle name="20% - Accent1 2 2 2 2 2 3" xfId="1843"/>
    <cellStyle name="20% - Accent1 2 2 2 2 2 3 2" xfId="14581"/>
    <cellStyle name="20% - Accent1 2 2 2 2 2 3 3" xfId="27039"/>
    <cellStyle name="20% - Accent1 2 2 2 2 2 4" xfId="14579"/>
    <cellStyle name="20% - Accent1 2 2 2 2 2 5" xfId="27037"/>
    <cellStyle name="20% - Accent1 2 2 2 2 3" xfId="1844"/>
    <cellStyle name="20% - Accent1 2 2 2 2 3 2" xfId="1845"/>
    <cellStyle name="20% - Accent1 2 2 2 2 3 2 2" xfId="14583"/>
    <cellStyle name="20% - Accent1 2 2 2 2 3 2 3" xfId="27041"/>
    <cellStyle name="20% - Accent1 2 2 2 2 3 3" xfId="1846"/>
    <cellStyle name="20% - Accent1 2 2 2 2 3 3 2" xfId="14584"/>
    <cellStyle name="20% - Accent1 2 2 2 2 3 3 3" xfId="27042"/>
    <cellStyle name="20% - Accent1 2 2 2 2 3 4" xfId="14582"/>
    <cellStyle name="20% - Accent1 2 2 2 2 3 5" xfId="27040"/>
    <cellStyle name="20% - Accent1 2 2 2 2 4" xfId="1847"/>
    <cellStyle name="20% - Accent1 2 2 2 2 4 2" xfId="1848"/>
    <cellStyle name="20% - Accent1 2 2 2 2 4 2 2" xfId="14586"/>
    <cellStyle name="20% - Accent1 2 2 2 2 4 2 3" xfId="27044"/>
    <cellStyle name="20% - Accent1 2 2 2 2 4 3" xfId="1849"/>
    <cellStyle name="20% - Accent1 2 2 2 2 4 3 2" xfId="14587"/>
    <cellStyle name="20% - Accent1 2 2 2 2 4 3 3" xfId="27045"/>
    <cellStyle name="20% - Accent1 2 2 2 2 4 4" xfId="14585"/>
    <cellStyle name="20% - Accent1 2 2 2 2 4 5" xfId="27043"/>
    <cellStyle name="20% - Accent1 2 2 2 2 5" xfId="1850"/>
    <cellStyle name="20% - Accent1 2 2 2 2 5 2" xfId="1851"/>
    <cellStyle name="20% - Accent1 2 2 2 2 5 2 2" xfId="14589"/>
    <cellStyle name="20% - Accent1 2 2 2 2 5 2 3" xfId="27047"/>
    <cellStyle name="20% - Accent1 2 2 2 2 5 3" xfId="1852"/>
    <cellStyle name="20% - Accent1 2 2 2 2 5 3 2" xfId="14590"/>
    <cellStyle name="20% - Accent1 2 2 2 2 5 3 3" xfId="27048"/>
    <cellStyle name="20% - Accent1 2 2 2 2 5 4" xfId="14588"/>
    <cellStyle name="20% - Accent1 2 2 2 2 5 5" xfId="27046"/>
    <cellStyle name="20% - Accent1 2 2 2 2 6" xfId="1853"/>
    <cellStyle name="20% - Accent1 2 2 2 2 6 2" xfId="14591"/>
    <cellStyle name="20% - Accent1 2 2 2 2 6 3" xfId="27049"/>
    <cellStyle name="20% - Accent1 2 2 2 2 7" xfId="1854"/>
    <cellStyle name="20% - Accent1 2 2 2 2 7 2" xfId="14592"/>
    <cellStyle name="20% - Accent1 2 2 2 2 7 3" xfId="27050"/>
    <cellStyle name="20% - Accent1 2 2 2 2 8" xfId="1840"/>
    <cellStyle name="20% - Accent1 2 2 2 2 9" xfId="14578"/>
    <cellStyle name="20% - Accent1 2 2 2 3" xfId="1855"/>
    <cellStyle name="20% - Accent1 2 2 2 3 2" xfId="1856"/>
    <cellStyle name="20% - Accent1 2 2 2 3 2 2" xfId="1857"/>
    <cellStyle name="20% - Accent1 2 2 2 3 2 2 2" xfId="14595"/>
    <cellStyle name="20% - Accent1 2 2 2 3 2 2 3" xfId="27053"/>
    <cellStyle name="20% - Accent1 2 2 2 3 2 3" xfId="1858"/>
    <cellStyle name="20% - Accent1 2 2 2 3 2 3 2" xfId="14596"/>
    <cellStyle name="20% - Accent1 2 2 2 3 2 3 3" xfId="27054"/>
    <cellStyle name="20% - Accent1 2 2 2 3 2 4" xfId="14594"/>
    <cellStyle name="20% - Accent1 2 2 2 3 2 5" xfId="27052"/>
    <cellStyle name="20% - Accent1 2 2 2 3 3" xfId="1859"/>
    <cellStyle name="20% - Accent1 2 2 2 3 3 2" xfId="1860"/>
    <cellStyle name="20% - Accent1 2 2 2 3 3 2 2" xfId="14598"/>
    <cellStyle name="20% - Accent1 2 2 2 3 3 2 3" xfId="27056"/>
    <cellStyle name="20% - Accent1 2 2 2 3 3 3" xfId="1861"/>
    <cellStyle name="20% - Accent1 2 2 2 3 3 3 2" xfId="14599"/>
    <cellStyle name="20% - Accent1 2 2 2 3 3 3 3" xfId="27057"/>
    <cellStyle name="20% - Accent1 2 2 2 3 3 4" xfId="14597"/>
    <cellStyle name="20% - Accent1 2 2 2 3 3 5" xfId="27055"/>
    <cellStyle name="20% - Accent1 2 2 2 3 4" xfId="1862"/>
    <cellStyle name="20% - Accent1 2 2 2 3 4 2" xfId="1863"/>
    <cellStyle name="20% - Accent1 2 2 2 3 4 2 2" xfId="14601"/>
    <cellStyle name="20% - Accent1 2 2 2 3 4 2 3" xfId="27059"/>
    <cellStyle name="20% - Accent1 2 2 2 3 4 3" xfId="1864"/>
    <cellStyle name="20% - Accent1 2 2 2 3 4 3 2" xfId="14602"/>
    <cellStyle name="20% - Accent1 2 2 2 3 4 3 3" xfId="27060"/>
    <cellStyle name="20% - Accent1 2 2 2 3 4 4" xfId="14600"/>
    <cellStyle name="20% - Accent1 2 2 2 3 4 5" xfId="27058"/>
    <cellStyle name="20% - Accent1 2 2 2 3 5" xfId="1865"/>
    <cellStyle name="20% - Accent1 2 2 2 3 5 2" xfId="1866"/>
    <cellStyle name="20% - Accent1 2 2 2 3 5 2 2" xfId="14604"/>
    <cellStyle name="20% - Accent1 2 2 2 3 5 2 3" xfId="27062"/>
    <cellStyle name="20% - Accent1 2 2 2 3 5 3" xfId="1867"/>
    <cellStyle name="20% - Accent1 2 2 2 3 5 3 2" xfId="14605"/>
    <cellStyle name="20% - Accent1 2 2 2 3 5 3 3" xfId="27063"/>
    <cellStyle name="20% - Accent1 2 2 2 3 5 4" xfId="14603"/>
    <cellStyle name="20% - Accent1 2 2 2 3 5 5" xfId="27061"/>
    <cellStyle name="20% - Accent1 2 2 2 3 6" xfId="1868"/>
    <cellStyle name="20% - Accent1 2 2 2 3 6 2" xfId="14606"/>
    <cellStyle name="20% - Accent1 2 2 2 3 6 3" xfId="27064"/>
    <cellStyle name="20% - Accent1 2 2 2 3 7" xfId="1869"/>
    <cellStyle name="20% - Accent1 2 2 2 3 7 2" xfId="14607"/>
    <cellStyle name="20% - Accent1 2 2 2 3 7 3" xfId="27065"/>
    <cellStyle name="20% - Accent1 2 2 2 3 8" xfId="14593"/>
    <cellStyle name="20% - Accent1 2 2 2 3 9" xfId="27051"/>
    <cellStyle name="20% - Accent1 2 2 2 4" xfId="1870"/>
    <cellStyle name="20% - Accent1 2 2 2 4 2" xfId="1871"/>
    <cellStyle name="20% - Accent1 2 2 2 4 2 2" xfId="1872"/>
    <cellStyle name="20% - Accent1 2 2 2 4 2 2 2" xfId="14610"/>
    <cellStyle name="20% - Accent1 2 2 2 4 2 2 3" xfId="27068"/>
    <cellStyle name="20% - Accent1 2 2 2 4 2 3" xfId="1873"/>
    <cellStyle name="20% - Accent1 2 2 2 4 2 3 2" xfId="14611"/>
    <cellStyle name="20% - Accent1 2 2 2 4 2 3 3" xfId="27069"/>
    <cellStyle name="20% - Accent1 2 2 2 4 2 4" xfId="14609"/>
    <cellStyle name="20% - Accent1 2 2 2 4 2 5" xfId="27067"/>
    <cellStyle name="20% - Accent1 2 2 2 4 3" xfId="1874"/>
    <cellStyle name="20% - Accent1 2 2 2 4 3 2" xfId="14612"/>
    <cellStyle name="20% - Accent1 2 2 2 4 3 3" xfId="27070"/>
    <cellStyle name="20% - Accent1 2 2 2 4 4" xfId="1875"/>
    <cellStyle name="20% - Accent1 2 2 2 4 4 2" xfId="14613"/>
    <cellStyle name="20% - Accent1 2 2 2 4 4 3" xfId="27071"/>
    <cellStyle name="20% - Accent1 2 2 2 4 5" xfId="14608"/>
    <cellStyle name="20% - Accent1 2 2 2 4 6" xfId="27066"/>
    <cellStyle name="20% - Accent1 2 2 2 5" xfId="1876"/>
    <cellStyle name="20% - Accent1 2 2 2 5 2" xfId="1877"/>
    <cellStyle name="20% - Accent1 2 2 2 5 2 2" xfId="1878"/>
    <cellStyle name="20% - Accent1 2 2 2 5 2 2 2" xfId="14616"/>
    <cellStyle name="20% - Accent1 2 2 2 5 2 2 3" xfId="27074"/>
    <cellStyle name="20% - Accent1 2 2 2 5 2 3" xfId="1879"/>
    <cellStyle name="20% - Accent1 2 2 2 5 2 3 2" xfId="14617"/>
    <cellStyle name="20% - Accent1 2 2 2 5 2 3 3" xfId="27075"/>
    <cellStyle name="20% - Accent1 2 2 2 5 2 4" xfId="14615"/>
    <cellStyle name="20% - Accent1 2 2 2 5 2 5" xfId="27073"/>
    <cellStyle name="20% - Accent1 2 2 2 5 3" xfId="1880"/>
    <cellStyle name="20% - Accent1 2 2 2 5 3 2" xfId="14618"/>
    <cellStyle name="20% - Accent1 2 2 2 5 3 3" xfId="27076"/>
    <cellStyle name="20% - Accent1 2 2 2 5 4" xfId="1881"/>
    <cellStyle name="20% - Accent1 2 2 2 5 4 2" xfId="14619"/>
    <cellStyle name="20% - Accent1 2 2 2 5 4 3" xfId="27077"/>
    <cellStyle name="20% - Accent1 2 2 2 5 5" xfId="14614"/>
    <cellStyle name="20% - Accent1 2 2 2 5 6" xfId="27072"/>
    <cellStyle name="20% - Accent1 2 2 2 6" xfId="1882"/>
    <cellStyle name="20% - Accent1 2 2 2 6 2" xfId="1883"/>
    <cellStyle name="20% - Accent1 2 2 2 6 2 2" xfId="14621"/>
    <cellStyle name="20% - Accent1 2 2 2 6 2 3" xfId="27079"/>
    <cellStyle name="20% - Accent1 2 2 2 6 3" xfId="1884"/>
    <cellStyle name="20% - Accent1 2 2 2 6 3 2" xfId="14622"/>
    <cellStyle name="20% - Accent1 2 2 2 6 3 3" xfId="27080"/>
    <cellStyle name="20% - Accent1 2 2 2 6 4" xfId="14620"/>
    <cellStyle name="20% - Accent1 2 2 2 6 5" xfId="27078"/>
    <cellStyle name="20% - Accent1 2 2 2 7" xfId="1885"/>
    <cellStyle name="20% - Accent1 2 2 2 7 2" xfId="1886"/>
    <cellStyle name="20% - Accent1 2 2 2 7 2 2" xfId="14624"/>
    <cellStyle name="20% - Accent1 2 2 2 7 2 3" xfId="27082"/>
    <cellStyle name="20% - Accent1 2 2 2 7 3" xfId="1887"/>
    <cellStyle name="20% - Accent1 2 2 2 7 3 2" xfId="14625"/>
    <cellStyle name="20% - Accent1 2 2 2 7 3 3" xfId="27083"/>
    <cellStyle name="20% - Accent1 2 2 2 7 4" xfId="14623"/>
    <cellStyle name="20% - Accent1 2 2 2 7 5" xfId="27081"/>
    <cellStyle name="20% - Accent1 2 2 2 8" xfId="1888"/>
    <cellStyle name="20% - Accent1 2 2 2 8 2" xfId="1889"/>
    <cellStyle name="20% - Accent1 2 2 2 8 2 2" xfId="14627"/>
    <cellStyle name="20% - Accent1 2 2 2 8 2 3" xfId="27085"/>
    <cellStyle name="20% - Accent1 2 2 2 8 3" xfId="1890"/>
    <cellStyle name="20% - Accent1 2 2 2 8 3 2" xfId="14628"/>
    <cellStyle name="20% - Accent1 2 2 2 8 3 3" xfId="27086"/>
    <cellStyle name="20% - Accent1 2 2 2 8 4" xfId="14626"/>
    <cellStyle name="20% - Accent1 2 2 2 8 5" xfId="27084"/>
    <cellStyle name="20% - Accent1 2 2 2 9" xfId="1891"/>
    <cellStyle name="20% - Accent1 2 2 2 9 2" xfId="1892"/>
    <cellStyle name="20% - Accent1 2 2 2 9 2 2" xfId="14630"/>
    <cellStyle name="20% - Accent1 2 2 2 9 2 3" xfId="27088"/>
    <cellStyle name="20% - Accent1 2 2 2 9 3" xfId="1893"/>
    <cellStyle name="20% - Accent1 2 2 2 9 3 2" xfId="14631"/>
    <cellStyle name="20% - Accent1 2 2 2 9 3 3" xfId="27089"/>
    <cellStyle name="20% - Accent1 2 2 2 9 4" xfId="14629"/>
    <cellStyle name="20% - Accent1 2 2 2 9 5" xfId="27087"/>
    <cellStyle name="20% - Accent1 2 2 2_BALANCE SHEET- BOARD-A" xfId="1346"/>
    <cellStyle name="20% - Accent1 2 2 3" xfId="14"/>
    <cellStyle name="20% - Accent1 2 2 3 10" xfId="14328"/>
    <cellStyle name="20% - Accent1 2 2 3 11" xfId="26786"/>
    <cellStyle name="20% - Accent1 2 2 3 2" xfId="1021"/>
    <cellStyle name="20% - Accent1 2 2 3 2 2" xfId="1895"/>
    <cellStyle name="20% - Accent1 2 2 3 2 2 2" xfId="14633"/>
    <cellStyle name="20% - Accent1 2 2 3 2 2 3" xfId="27091"/>
    <cellStyle name="20% - Accent1 2 2 3 2 3" xfId="1896"/>
    <cellStyle name="20% - Accent1 2 2 3 2 3 2" xfId="14634"/>
    <cellStyle name="20% - Accent1 2 2 3 2 3 3" xfId="27092"/>
    <cellStyle name="20% - Accent1 2 2 3 2 4" xfId="1894"/>
    <cellStyle name="20% - Accent1 2 2 3 2 5" xfId="14632"/>
    <cellStyle name="20% - Accent1 2 2 3 2 6" xfId="27090"/>
    <cellStyle name="20% - Accent1 2 2 3 3" xfId="1897"/>
    <cellStyle name="20% - Accent1 2 2 3 3 2" xfId="1898"/>
    <cellStyle name="20% - Accent1 2 2 3 3 2 2" xfId="14636"/>
    <cellStyle name="20% - Accent1 2 2 3 3 2 3" xfId="27094"/>
    <cellStyle name="20% - Accent1 2 2 3 3 3" xfId="1899"/>
    <cellStyle name="20% - Accent1 2 2 3 3 3 2" xfId="14637"/>
    <cellStyle name="20% - Accent1 2 2 3 3 3 3" xfId="27095"/>
    <cellStyle name="20% - Accent1 2 2 3 3 4" xfId="14635"/>
    <cellStyle name="20% - Accent1 2 2 3 3 5" xfId="27093"/>
    <cellStyle name="20% - Accent1 2 2 3 4" xfId="1900"/>
    <cellStyle name="20% - Accent1 2 2 3 4 2" xfId="1901"/>
    <cellStyle name="20% - Accent1 2 2 3 4 2 2" xfId="14639"/>
    <cellStyle name="20% - Accent1 2 2 3 4 2 3" xfId="27097"/>
    <cellStyle name="20% - Accent1 2 2 3 4 3" xfId="1902"/>
    <cellStyle name="20% - Accent1 2 2 3 4 3 2" xfId="14640"/>
    <cellStyle name="20% - Accent1 2 2 3 4 3 3" xfId="27098"/>
    <cellStyle name="20% - Accent1 2 2 3 4 4" xfId="14638"/>
    <cellStyle name="20% - Accent1 2 2 3 4 5" xfId="27096"/>
    <cellStyle name="20% - Accent1 2 2 3 5" xfId="1903"/>
    <cellStyle name="20% - Accent1 2 2 3 5 2" xfId="1904"/>
    <cellStyle name="20% - Accent1 2 2 3 5 2 2" xfId="14642"/>
    <cellStyle name="20% - Accent1 2 2 3 5 2 3" xfId="27100"/>
    <cellStyle name="20% - Accent1 2 2 3 5 3" xfId="1905"/>
    <cellStyle name="20% - Accent1 2 2 3 5 3 2" xfId="14643"/>
    <cellStyle name="20% - Accent1 2 2 3 5 3 3" xfId="27101"/>
    <cellStyle name="20% - Accent1 2 2 3 5 4" xfId="14641"/>
    <cellStyle name="20% - Accent1 2 2 3 5 5" xfId="27099"/>
    <cellStyle name="20% - Accent1 2 2 3 6" xfId="1906"/>
    <cellStyle name="20% - Accent1 2 2 3 6 2" xfId="1907"/>
    <cellStyle name="20% - Accent1 2 2 3 6 2 2" xfId="14645"/>
    <cellStyle name="20% - Accent1 2 2 3 6 2 3" xfId="27103"/>
    <cellStyle name="20% - Accent1 2 2 3 6 3" xfId="1908"/>
    <cellStyle name="20% - Accent1 2 2 3 6 3 2" xfId="14646"/>
    <cellStyle name="20% - Accent1 2 2 3 6 3 3" xfId="27104"/>
    <cellStyle name="20% - Accent1 2 2 3 6 4" xfId="14644"/>
    <cellStyle name="20% - Accent1 2 2 3 6 5" xfId="27102"/>
    <cellStyle name="20% - Accent1 2 2 3 7" xfId="1909"/>
    <cellStyle name="20% - Accent1 2 2 3 7 2" xfId="14647"/>
    <cellStyle name="20% - Accent1 2 2 3 7 3" xfId="27105"/>
    <cellStyle name="20% - Accent1 2 2 3 8" xfId="1910"/>
    <cellStyle name="20% - Accent1 2 2 3 8 2" xfId="14648"/>
    <cellStyle name="20% - Accent1 2 2 3 8 3" xfId="27106"/>
    <cellStyle name="20% - Accent1 2 2 3 9" xfId="1589"/>
    <cellStyle name="20% - Accent1 2 2 3_BALANCE SHEET- BOARD-A" xfId="1347"/>
    <cellStyle name="20% - Accent1 2 2 4" xfId="1911"/>
    <cellStyle name="20% - Accent1 2 2 4 2" xfId="1912"/>
    <cellStyle name="20% - Accent1 2 2 4 2 2" xfId="1913"/>
    <cellStyle name="20% - Accent1 2 2 4 2 2 2" xfId="14651"/>
    <cellStyle name="20% - Accent1 2 2 4 2 2 3" xfId="27109"/>
    <cellStyle name="20% - Accent1 2 2 4 2 3" xfId="1914"/>
    <cellStyle name="20% - Accent1 2 2 4 2 3 2" xfId="14652"/>
    <cellStyle name="20% - Accent1 2 2 4 2 3 3" xfId="27110"/>
    <cellStyle name="20% - Accent1 2 2 4 2 4" xfId="14650"/>
    <cellStyle name="20% - Accent1 2 2 4 2 5" xfId="27108"/>
    <cellStyle name="20% - Accent1 2 2 4 3" xfId="1915"/>
    <cellStyle name="20% - Accent1 2 2 4 3 2" xfId="1916"/>
    <cellStyle name="20% - Accent1 2 2 4 3 2 2" xfId="14654"/>
    <cellStyle name="20% - Accent1 2 2 4 3 2 3" xfId="27112"/>
    <cellStyle name="20% - Accent1 2 2 4 3 3" xfId="1917"/>
    <cellStyle name="20% - Accent1 2 2 4 3 3 2" xfId="14655"/>
    <cellStyle name="20% - Accent1 2 2 4 3 3 3" xfId="27113"/>
    <cellStyle name="20% - Accent1 2 2 4 3 4" xfId="14653"/>
    <cellStyle name="20% - Accent1 2 2 4 3 5" xfId="27111"/>
    <cellStyle name="20% - Accent1 2 2 4 4" xfId="1918"/>
    <cellStyle name="20% - Accent1 2 2 4 4 2" xfId="1919"/>
    <cellStyle name="20% - Accent1 2 2 4 4 2 2" xfId="14657"/>
    <cellStyle name="20% - Accent1 2 2 4 4 2 3" xfId="27115"/>
    <cellStyle name="20% - Accent1 2 2 4 4 3" xfId="1920"/>
    <cellStyle name="20% - Accent1 2 2 4 4 3 2" xfId="14658"/>
    <cellStyle name="20% - Accent1 2 2 4 4 3 3" xfId="27116"/>
    <cellStyle name="20% - Accent1 2 2 4 4 4" xfId="14656"/>
    <cellStyle name="20% - Accent1 2 2 4 4 5" xfId="27114"/>
    <cellStyle name="20% - Accent1 2 2 4 5" xfId="1921"/>
    <cellStyle name="20% - Accent1 2 2 4 5 2" xfId="1922"/>
    <cellStyle name="20% - Accent1 2 2 4 5 2 2" xfId="14660"/>
    <cellStyle name="20% - Accent1 2 2 4 5 2 3" xfId="27118"/>
    <cellStyle name="20% - Accent1 2 2 4 5 3" xfId="1923"/>
    <cellStyle name="20% - Accent1 2 2 4 5 3 2" xfId="14661"/>
    <cellStyle name="20% - Accent1 2 2 4 5 3 3" xfId="27119"/>
    <cellStyle name="20% - Accent1 2 2 4 5 4" xfId="14659"/>
    <cellStyle name="20% - Accent1 2 2 4 5 5" xfId="27117"/>
    <cellStyle name="20% - Accent1 2 2 4 6" xfId="1924"/>
    <cellStyle name="20% - Accent1 2 2 4 6 2" xfId="14662"/>
    <cellStyle name="20% - Accent1 2 2 4 6 3" xfId="27120"/>
    <cellStyle name="20% - Accent1 2 2 4 7" xfId="1925"/>
    <cellStyle name="20% - Accent1 2 2 4 7 2" xfId="14663"/>
    <cellStyle name="20% - Accent1 2 2 4 7 3" xfId="27121"/>
    <cellStyle name="20% - Accent1 2 2 4 8" xfId="14649"/>
    <cellStyle name="20% - Accent1 2 2 4 9" xfId="27107"/>
    <cellStyle name="20% - Accent1 2 2 5" xfId="1926"/>
    <cellStyle name="20% - Accent1 2 2 5 2" xfId="1927"/>
    <cellStyle name="20% - Accent1 2 2 5 2 2" xfId="1928"/>
    <cellStyle name="20% - Accent1 2 2 5 2 2 2" xfId="14666"/>
    <cellStyle name="20% - Accent1 2 2 5 2 2 3" xfId="27124"/>
    <cellStyle name="20% - Accent1 2 2 5 2 3" xfId="1929"/>
    <cellStyle name="20% - Accent1 2 2 5 2 3 2" xfId="14667"/>
    <cellStyle name="20% - Accent1 2 2 5 2 3 3" xfId="27125"/>
    <cellStyle name="20% - Accent1 2 2 5 2 4" xfId="14665"/>
    <cellStyle name="20% - Accent1 2 2 5 2 5" xfId="27123"/>
    <cellStyle name="20% - Accent1 2 2 5 3" xfId="1930"/>
    <cellStyle name="20% - Accent1 2 2 5 3 2" xfId="1931"/>
    <cellStyle name="20% - Accent1 2 2 5 3 2 2" xfId="14669"/>
    <cellStyle name="20% - Accent1 2 2 5 3 2 3" xfId="27127"/>
    <cellStyle name="20% - Accent1 2 2 5 3 3" xfId="1932"/>
    <cellStyle name="20% - Accent1 2 2 5 3 3 2" xfId="14670"/>
    <cellStyle name="20% - Accent1 2 2 5 3 3 3" xfId="27128"/>
    <cellStyle name="20% - Accent1 2 2 5 3 4" xfId="14668"/>
    <cellStyle name="20% - Accent1 2 2 5 3 5" xfId="27126"/>
    <cellStyle name="20% - Accent1 2 2 5 4" xfId="1933"/>
    <cellStyle name="20% - Accent1 2 2 5 4 2" xfId="1934"/>
    <cellStyle name="20% - Accent1 2 2 5 4 2 2" xfId="14672"/>
    <cellStyle name="20% - Accent1 2 2 5 4 2 3" xfId="27130"/>
    <cellStyle name="20% - Accent1 2 2 5 4 3" xfId="1935"/>
    <cellStyle name="20% - Accent1 2 2 5 4 3 2" xfId="14673"/>
    <cellStyle name="20% - Accent1 2 2 5 4 3 3" xfId="27131"/>
    <cellStyle name="20% - Accent1 2 2 5 4 4" xfId="14671"/>
    <cellStyle name="20% - Accent1 2 2 5 4 5" xfId="27129"/>
    <cellStyle name="20% - Accent1 2 2 5 5" xfId="1936"/>
    <cellStyle name="20% - Accent1 2 2 5 5 2" xfId="1937"/>
    <cellStyle name="20% - Accent1 2 2 5 5 2 2" xfId="14675"/>
    <cellStyle name="20% - Accent1 2 2 5 5 2 3" xfId="27133"/>
    <cellStyle name="20% - Accent1 2 2 5 5 3" xfId="1938"/>
    <cellStyle name="20% - Accent1 2 2 5 5 3 2" xfId="14676"/>
    <cellStyle name="20% - Accent1 2 2 5 5 3 3" xfId="27134"/>
    <cellStyle name="20% - Accent1 2 2 5 5 4" xfId="14674"/>
    <cellStyle name="20% - Accent1 2 2 5 5 5" xfId="27132"/>
    <cellStyle name="20% - Accent1 2 2 5 6" xfId="1939"/>
    <cellStyle name="20% - Accent1 2 2 5 6 2" xfId="14677"/>
    <cellStyle name="20% - Accent1 2 2 5 6 3" xfId="27135"/>
    <cellStyle name="20% - Accent1 2 2 5 7" xfId="1940"/>
    <cellStyle name="20% - Accent1 2 2 5 7 2" xfId="14678"/>
    <cellStyle name="20% - Accent1 2 2 5 7 3" xfId="27136"/>
    <cellStyle name="20% - Accent1 2 2 5 8" xfId="14664"/>
    <cellStyle name="20% - Accent1 2 2 5 9" xfId="27122"/>
    <cellStyle name="20% - Accent1 2 2 6" xfId="1941"/>
    <cellStyle name="20% - Accent1 2 2 6 2" xfId="1942"/>
    <cellStyle name="20% - Accent1 2 2 6 2 2" xfId="1943"/>
    <cellStyle name="20% - Accent1 2 2 6 2 2 2" xfId="14681"/>
    <cellStyle name="20% - Accent1 2 2 6 2 2 3" xfId="27139"/>
    <cellStyle name="20% - Accent1 2 2 6 2 3" xfId="1944"/>
    <cellStyle name="20% - Accent1 2 2 6 2 3 2" xfId="14682"/>
    <cellStyle name="20% - Accent1 2 2 6 2 3 3" xfId="27140"/>
    <cellStyle name="20% - Accent1 2 2 6 2 4" xfId="14680"/>
    <cellStyle name="20% - Accent1 2 2 6 2 5" xfId="27138"/>
    <cellStyle name="20% - Accent1 2 2 6 3" xfId="1945"/>
    <cellStyle name="20% - Accent1 2 2 6 3 2" xfId="14683"/>
    <cellStyle name="20% - Accent1 2 2 6 3 3" xfId="27141"/>
    <cellStyle name="20% - Accent1 2 2 6 4" xfId="1946"/>
    <cellStyle name="20% - Accent1 2 2 6 4 2" xfId="14684"/>
    <cellStyle name="20% - Accent1 2 2 6 4 3" xfId="27142"/>
    <cellStyle name="20% - Accent1 2 2 6 5" xfId="14679"/>
    <cellStyle name="20% - Accent1 2 2 6 6" xfId="27137"/>
    <cellStyle name="20% - Accent1 2 2 7" xfId="1947"/>
    <cellStyle name="20% - Accent1 2 2 7 2" xfId="1948"/>
    <cellStyle name="20% - Accent1 2 2 7 2 2" xfId="1949"/>
    <cellStyle name="20% - Accent1 2 2 7 2 2 2" xfId="14687"/>
    <cellStyle name="20% - Accent1 2 2 7 2 2 3" xfId="27145"/>
    <cellStyle name="20% - Accent1 2 2 7 2 3" xfId="1950"/>
    <cellStyle name="20% - Accent1 2 2 7 2 3 2" xfId="14688"/>
    <cellStyle name="20% - Accent1 2 2 7 2 3 3" xfId="27146"/>
    <cellStyle name="20% - Accent1 2 2 7 2 4" xfId="14686"/>
    <cellStyle name="20% - Accent1 2 2 7 2 5" xfId="27144"/>
    <cellStyle name="20% - Accent1 2 2 7 3" xfId="1951"/>
    <cellStyle name="20% - Accent1 2 2 7 3 2" xfId="14689"/>
    <cellStyle name="20% - Accent1 2 2 7 3 3" xfId="27147"/>
    <cellStyle name="20% - Accent1 2 2 7 4" xfId="1952"/>
    <cellStyle name="20% - Accent1 2 2 7 4 2" xfId="14690"/>
    <cellStyle name="20% - Accent1 2 2 7 4 3" xfId="27148"/>
    <cellStyle name="20% - Accent1 2 2 7 5" xfId="14685"/>
    <cellStyle name="20% - Accent1 2 2 7 6" xfId="27143"/>
    <cellStyle name="20% - Accent1 2 2 8" xfId="1953"/>
    <cellStyle name="20% - Accent1 2 2 8 2" xfId="1954"/>
    <cellStyle name="20% - Accent1 2 2 8 2 2" xfId="14692"/>
    <cellStyle name="20% - Accent1 2 2 8 2 3" xfId="27150"/>
    <cellStyle name="20% - Accent1 2 2 8 3" xfId="1955"/>
    <cellStyle name="20% - Accent1 2 2 8 3 2" xfId="14693"/>
    <cellStyle name="20% - Accent1 2 2 8 3 3" xfId="27151"/>
    <cellStyle name="20% - Accent1 2 2 8 4" xfId="14691"/>
    <cellStyle name="20% - Accent1 2 2 8 5" xfId="27149"/>
    <cellStyle name="20% - Accent1 2 2 9" xfId="1956"/>
    <cellStyle name="20% - Accent1 2 2 9 2" xfId="1957"/>
    <cellStyle name="20% - Accent1 2 2 9 2 2" xfId="14695"/>
    <cellStyle name="20% - Accent1 2 2 9 2 3" xfId="27153"/>
    <cellStyle name="20% - Accent1 2 2 9 3" xfId="1958"/>
    <cellStyle name="20% - Accent1 2 2 9 3 2" xfId="14696"/>
    <cellStyle name="20% - Accent1 2 2 9 3 3" xfId="27154"/>
    <cellStyle name="20% - Accent1 2 2 9 4" xfId="14694"/>
    <cellStyle name="20% - Accent1 2 2 9 5" xfId="27152"/>
    <cellStyle name="20% - Accent1 2 3" xfId="15"/>
    <cellStyle name="20% - Accent1 2 3 10" xfId="1959"/>
    <cellStyle name="20% - Accent1 2 3 10 2" xfId="1960"/>
    <cellStyle name="20% - Accent1 2 3 10 2 2" xfId="14698"/>
    <cellStyle name="20% - Accent1 2 3 10 2 3" xfId="27156"/>
    <cellStyle name="20% - Accent1 2 3 10 3" xfId="1961"/>
    <cellStyle name="20% - Accent1 2 3 10 3 2" xfId="14699"/>
    <cellStyle name="20% - Accent1 2 3 10 3 3" xfId="27157"/>
    <cellStyle name="20% - Accent1 2 3 10 4" xfId="14697"/>
    <cellStyle name="20% - Accent1 2 3 10 5" xfId="27155"/>
    <cellStyle name="20% - Accent1 2 3 11" xfId="1962"/>
    <cellStyle name="20% - Accent1 2 3 11 2" xfId="1963"/>
    <cellStyle name="20% - Accent1 2 3 11 2 2" xfId="14701"/>
    <cellStyle name="20% - Accent1 2 3 11 2 3" xfId="27159"/>
    <cellStyle name="20% - Accent1 2 3 11 3" xfId="1964"/>
    <cellStyle name="20% - Accent1 2 3 11 3 2" xfId="14702"/>
    <cellStyle name="20% - Accent1 2 3 11 3 3" xfId="27160"/>
    <cellStyle name="20% - Accent1 2 3 11 4" xfId="14700"/>
    <cellStyle name="20% - Accent1 2 3 11 5" xfId="27158"/>
    <cellStyle name="20% - Accent1 2 3 12" xfId="1965"/>
    <cellStyle name="20% - Accent1 2 3 12 2" xfId="1966"/>
    <cellStyle name="20% - Accent1 2 3 12 2 2" xfId="14704"/>
    <cellStyle name="20% - Accent1 2 3 12 2 3" xfId="27162"/>
    <cellStyle name="20% - Accent1 2 3 12 3" xfId="1967"/>
    <cellStyle name="20% - Accent1 2 3 12 3 2" xfId="14705"/>
    <cellStyle name="20% - Accent1 2 3 12 3 3" xfId="27163"/>
    <cellStyle name="20% - Accent1 2 3 12 4" xfId="14703"/>
    <cellStyle name="20% - Accent1 2 3 12 5" xfId="27161"/>
    <cellStyle name="20% - Accent1 2 3 13" xfId="1968"/>
    <cellStyle name="20% - Accent1 2 3 13 2" xfId="1969"/>
    <cellStyle name="20% - Accent1 2 3 13 2 2" xfId="14707"/>
    <cellStyle name="20% - Accent1 2 3 13 2 3" xfId="27165"/>
    <cellStyle name="20% - Accent1 2 3 13 3" xfId="1970"/>
    <cellStyle name="20% - Accent1 2 3 13 3 2" xfId="14708"/>
    <cellStyle name="20% - Accent1 2 3 13 3 3" xfId="27166"/>
    <cellStyle name="20% - Accent1 2 3 13 4" xfId="14706"/>
    <cellStyle name="20% - Accent1 2 3 13 5" xfId="27164"/>
    <cellStyle name="20% - Accent1 2 3 14" xfId="1971"/>
    <cellStyle name="20% - Accent1 2 3 14 2" xfId="14709"/>
    <cellStyle name="20% - Accent1 2 3 14 3" xfId="27167"/>
    <cellStyle name="20% - Accent1 2 3 15" xfId="1972"/>
    <cellStyle name="20% - Accent1 2 3 15 2" xfId="14710"/>
    <cellStyle name="20% - Accent1 2 3 15 3" xfId="27168"/>
    <cellStyle name="20% - Accent1 2 3 16" xfId="1625"/>
    <cellStyle name="20% - Accent1 2 3 17" xfId="14364"/>
    <cellStyle name="20% - Accent1 2 3 18" xfId="26822"/>
    <cellStyle name="20% - Accent1 2 3 2" xfId="1057"/>
    <cellStyle name="20% - Accent1 2 3 2 10" xfId="14711"/>
    <cellStyle name="20% - Accent1 2 3 2 11" xfId="27169"/>
    <cellStyle name="20% - Accent1 2 3 2 2" xfId="1974"/>
    <cellStyle name="20% - Accent1 2 3 2 2 2" xfId="1975"/>
    <cellStyle name="20% - Accent1 2 3 2 2 2 2" xfId="14713"/>
    <cellStyle name="20% - Accent1 2 3 2 2 2 3" xfId="27171"/>
    <cellStyle name="20% - Accent1 2 3 2 2 3" xfId="1976"/>
    <cellStyle name="20% - Accent1 2 3 2 2 3 2" xfId="14714"/>
    <cellStyle name="20% - Accent1 2 3 2 2 3 3" xfId="27172"/>
    <cellStyle name="20% - Accent1 2 3 2 2 4" xfId="14712"/>
    <cellStyle name="20% - Accent1 2 3 2 2 5" xfId="27170"/>
    <cellStyle name="20% - Accent1 2 3 2 3" xfId="1977"/>
    <cellStyle name="20% - Accent1 2 3 2 3 2" xfId="1978"/>
    <cellStyle name="20% - Accent1 2 3 2 3 2 2" xfId="14716"/>
    <cellStyle name="20% - Accent1 2 3 2 3 2 3" xfId="27174"/>
    <cellStyle name="20% - Accent1 2 3 2 3 3" xfId="1979"/>
    <cellStyle name="20% - Accent1 2 3 2 3 3 2" xfId="14717"/>
    <cellStyle name="20% - Accent1 2 3 2 3 3 3" xfId="27175"/>
    <cellStyle name="20% - Accent1 2 3 2 3 4" xfId="14715"/>
    <cellStyle name="20% - Accent1 2 3 2 3 5" xfId="27173"/>
    <cellStyle name="20% - Accent1 2 3 2 4" xfId="1980"/>
    <cellStyle name="20% - Accent1 2 3 2 4 2" xfId="1981"/>
    <cellStyle name="20% - Accent1 2 3 2 4 2 2" xfId="14719"/>
    <cellStyle name="20% - Accent1 2 3 2 4 2 3" xfId="27177"/>
    <cellStyle name="20% - Accent1 2 3 2 4 3" xfId="1982"/>
    <cellStyle name="20% - Accent1 2 3 2 4 3 2" xfId="14720"/>
    <cellStyle name="20% - Accent1 2 3 2 4 3 3" xfId="27178"/>
    <cellStyle name="20% - Accent1 2 3 2 4 4" xfId="14718"/>
    <cellStyle name="20% - Accent1 2 3 2 4 5" xfId="27176"/>
    <cellStyle name="20% - Accent1 2 3 2 5" xfId="1983"/>
    <cellStyle name="20% - Accent1 2 3 2 5 2" xfId="1984"/>
    <cellStyle name="20% - Accent1 2 3 2 5 2 2" xfId="14722"/>
    <cellStyle name="20% - Accent1 2 3 2 5 2 3" xfId="27180"/>
    <cellStyle name="20% - Accent1 2 3 2 5 3" xfId="1985"/>
    <cellStyle name="20% - Accent1 2 3 2 5 3 2" xfId="14723"/>
    <cellStyle name="20% - Accent1 2 3 2 5 3 3" xfId="27181"/>
    <cellStyle name="20% - Accent1 2 3 2 5 4" xfId="14721"/>
    <cellStyle name="20% - Accent1 2 3 2 5 5" xfId="27179"/>
    <cellStyle name="20% - Accent1 2 3 2 6" xfId="1986"/>
    <cellStyle name="20% - Accent1 2 3 2 6 2" xfId="1987"/>
    <cellStyle name="20% - Accent1 2 3 2 6 2 2" xfId="14725"/>
    <cellStyle name="20% - Accent1 2 3 2 6 2 3" xfId="27183"/>
    <cellStyle name="20% - Accent1 2 3 2 6 3" xfId="1988"/>
    <cellStyle name="20% - Accent1 2 3 2 6 3 2" xfId="14726"/>
    <cellStyle name="20% - Accent1 2 3 2 6 3 3" xfId="27184"/>
    <cellStyle name="20% - Accent1 2 3 2 6 4" xfId="14724"/>
    <cellStyle name="20% - Accent1 2 3 2 6 5" xfId="27182"/>
    <cellStyle name="20% - Accent1 2 3 2 7" xfId="1989"/>
    <cellStyle name="20% - Accent1 2 3 2 7 2" xfId="14727"/>
    <cellStyle name="20% - Accent1 2 3 2 7 3" xfId="27185"/>
    <cellStyle name="20% - Accent1 2 3 2 8" xfId="1990"/>
    <cellStyle name="20% - Accent1 2 3 2 8 2" xfId="14728"/>
    <cellStyle name="20% - Accent1 2 3 2 8 3" xfId="27186"/>
    <cellStyle name="20% - Accent1 2 3 2 9" xfId="1973"/>
    <cellStyle name="20% - Accent1 2 3 3" xfId="1991"/>
    <cellStyle name="20% - Accent1 2 3 3 2" xfId="1992"/>
    <cellStyle name="20% - Accent1 2 3 3 2 2" xfId="1993"/>
    <cellStyle name="20% - Accent1 2 3 3 2 2 2" xfId="14731"/>
    <cellStyle name="20% - Accent1 2 3 3 2 2 3" xfId="27189"/>
    <cellStyle name="20% - Accent1 2 3 3 2 3" xfId="1994"/>
    <cellStyle name="20% - Accent1 2 3 3 2 3 2" xfId="14732"/>
    <cellStyle name="20% - Accent1 2 3 3 2 3 3" xfId="27190"/>
    <cellStyle name="20% - Accent1 2 3 3 2 4" xfId="14730"/>
    <cellStyle name="20% - Accent1 2 3 3 2 5" xfId="27188"/>
    <cellStyle name="20% - Accent1 2 3 3 3" xfId="1995"/>
    <cellStyle name="20% - Accent1 2 3 3 3 2" xfId="1996"/>
    <cellStyle name="20% - Accent1 2 3 3 3 2 2" xfId="14734"/>
    <cellStyle name="20% - Accent1 2 3 3 3 2 3" xfId="27192"/>
    <cellStyle name="20% - Accent1 2 3 3 3 3" xfId="1997"/>
    <cellStyle name="20% - Accent1 2 3 3 3 3 2" xfId="14735"/>
    <cellStyle name="20% - Accent1 2 3 3 3 3 3" xfId="27193"/>
    <cellStyle name="20% - Accent1 2 3 3 3 4" xfId="14733"/>
    <cellStyle name="20% - Accent1 2 3 3 3 5" xfId="27191"/>
    <cellStyle name="20% - Accent1 2 3 3 4" xfId="1998"/>
    <cellStyle name="20% - Accent1 2 3 3 4 2" xfId="1999"/>
    <cellStyle name="20% - Accent1 2 3 3 4 2 2" xfId="14737"/>
    <cellStyle name="20% - Accent1 2 3 3 4 2 3" xfId="27195"/>
    <cellStyle name="20% - Accent1 2 3 3 4 3" xfId="2000"/>
    <cellStyle name="20% - Accent1 2 3 3 4 3 2" xfId="14738"/>
    <cellStyle name="20% - Accent1 2 3 3 4 3 3" xfId="27196"/>
    <cellStyle name="20% - Accent1 2 3 3 4 4" xfId="14736"/>
    <cellStyle name="20% - Accent1 2 3 3 4 5" xfId="27194"/>
    <cellStyle name="20% - Accent1 2 3 3 5" xfId="2001"/>
    <cellStyle name="20% - Accent1 2 3 3 5 2" xfId="2002"/>
    <cellStyle name="20% - Accent1 2 3 3 5 2 2" xfId="14740"/>
    <cellStyle name="20% - Accent1 2 3 3 5 2 3" xfId="27198"/>
    <cellStyle name="20% - Accent1 2 3 3 5 3" xfId="2003"/>
    <cellStyle name="20% - Accent1 2 3 3 5 3 2" xfId="14741"/>
    <cellStyle name="20% - Accent1 2 3 3 5 3 3" xfId="27199"/>
    <cellStyle name="20% - Accent1 2 3 3 5 4" xfId="14739"/>
    <cellStyle name="20% - Accent1 2 3 3 5 5" xfId="27197"/>
    <cellStyle name="20% - Accent1 2 3 3 6" xfId="2004"/>
    <cellStyle name="20% - Accent1 2 3 3 6 2" xfId="14742"/>
    <cellStyle name="20% - Accent1 2 3 3 6 3" xfId="27200"/>
    <cellStyle name="20% - Accent1 2 3 3 7" xfId="2005"/>
    <cellStyle name="20% - Accent1 2 3 3 7 2" xfId="14743"/>
    <cellStyle name="20% - Accent1 2 3 3 7 3" xfId="27201"/>
    <cellStyle name="20% - Accent1 2 3 3 8" xfId="14729"/>
    <cellStyle name="20% - Accent1 2 3 3 9" xfId="27187"/>
    <cellStyle name="20% - Accent1 2 3 4" xfId="2006"/>
    <cellStyle name="20% - Accent1 2 3 4 2" xfId="2007"/>
    <cellStyle name="20% - Accent1 2 3 4 2 2" xfId="2008"/>
    <cellStyle name="20% - Accent1 2 3 4 2 2 2" xfId="14746"/>
    <cellStyle name="20% - Accent1 2 3 4 2 2 3" xfId="27204"/>
    <cellStyle name="20% - Accent1 2 3 4 2 3" xfId="2009"/>
    <cellStyle name="20% - Accent1 2 3 4 2 3 2" xfId="14747"/>
    <cellStyle name="20% - Accent1 2 3 4 2 3 3" xfId="27205"/>
    <cellStyle name="20% - Accent1 2 3 4 2 4" xfId="14745"/>
    <cellStyle name="20% - Accent1 2 3 4 2 5" xfId="27203"/>
    <cellStyle name="20% - Accent1 2 3 4 3" xfId="2010"/>
    <cellStyle name="20% - Accent1 2 3 4 3 2" xfId="2011"/>
    <cellStyle name="20% - Accent1 2 3 4 3 2 2" xfId="14749"/>
    <cellStyle name="20% - Accent1 2 3 4 3 2 3" xfId="27207"/>
    <cellStyle name="20% - Accent1 2 3 4 3 3" xfId="2012"/>
    <cellStyle name="20% - Accent1 2 3 4 3 3 2" xfId="14750"/>
    <cellStyle name="20% - Accent1 2 3 4 3 3 3" xfId="27208"/>
    <cellStyle name="20% - Accent1 2 3 4 3 4" xfId="14748"/>
    <cellStyle name="20% - Accent1 2 3 4 3 5" xfId="27206"/>
    <cellStyle name="20% - Accent1 2 3 4 4" xfId="2013"/>
    <cellStyle name="20% - Accent1 2 3 4 4 2" xfId="2014"/>
    <cellStyle name="20% - Accent1 2 3 4 4 2 2" xfId="14752"/>
    <cellStyle name="20% - Accent1 2 3 4 4 2 3" xfId="27210"/>
    <cellStyle name="20% - Accent1 2 3 4 4 3" xfId="2015"/>
    <cellStyle name="20% - Accent1 2 3 4 4 3 2" xfId="14753"/>
    <cellStyle name="20% - Accent1 2 3 4 4 3 3" xfId="27211"/>
    <cellStyle name="20% - Accent1 2 3 4 4 4" xfId="14751"/>
    <cellStyle name="20% - Accent1 2 3 4 4 5" xfId="27209"/>
    <cellStyle name="20% - Accent1 2 3 4 5" xfId="2016"/>
    <cellStyle name="20% - Accent1 2 3 4 5 2" xfId="2017"/>
    <cellStyle name="20% - Accent1 2 3 4 5 2 2" xfId="14755"/>
    <cellStyle name="20% - Accent1 2 3 4 5 2 3" xfId="27213"/>
    <cellStyle name="20% - Accent1 2 3 4 5 3" xfId="2018"/>
    <cellStyle name="20% - Accent1 2 3 4 5 3 2" xfId="14756"/>
    <cellStyle name="20% - Accent1 2 3 4 5 3 3" xfId="27214"/>
    <cellStyle name="20% - Accent1 2 3 4 5 4" xfId="14754"/>
    <cellStyle name="20% - Accent1 2 3 4 5 5" xfId="27212"/>
    <cellStyle name="20% - Accent1 2 3 4 6" xfId="2019"/>
    <cellStyle name="20% - Accent1 2 3 4 6 2" xfId="14757"/>
    <cellStyle name="20% - Accent1 2 3 4 6 3" xfId="27215"/>
    <cellStyle name="20% - Accent1 2 3 4 7" xfId="2020"/>
    <cellStyle name="20% - Accent1 2 3 4 7 2" xfId="14758"/>
    <cellStyle name="20% - Accent1 2 3 4 7 3" xfId="27216"/>
    <cellStyle name="20% - Accent1 2 3 4 8" xfId="14744"/>
    <cellStyle name="20% - Accent1 2 3 4 9" xfId="27202"/>
    <cellStyle name="20% - Accent1 2 3 5" xfId="2021"/>
    <cellStyle name="20% - Accent1 2 3 5 2" xfId="2022"/>
    <cellStyle name="20% - Accent1 2 3 5 2 2" xfId="2023"/>
    <cellStyle name="20% - Accent1 2 3 5 2 2 2" xfId="14761"/>
    <cellStyle name="20% - Accent1 2 3 5 2 2 3" xfId="27219"/>
    <cellStyle name="20% - Accent1 2 3 5 2 3" xfId="2024"/>
    <cellStyle name="20% - Accent1 2 3 5 2 3 2" xfId="14762"/>
    <cellStyle name="20% - Accent1 2 3 5 2 3 3" xfId="27220"/>
    <cellStyle name="20% - Accent1 2 3 5 2 4" xfId="14760"/>
    <cellStyle name="20% - Accent1 2 3 5 2 5" xfId="27218"/>
    <cellStyle name="20% - Accent1 2 3 5 3" xfId="2025"/>
    <cellStyle name="20% - Accent1 2 3 5 3 2" xfId="14763"/>
    <cellStyle name="20% - Accent1 2 3 5 3 3" xfId="27221"/>
    <cellStyle name="20% - Accent1 2 3 5 4" xfId="2026"/>
    <cellStyle name="20% - Accent1 2 3 5 4 2" xfId="14764"/>
    <cellStyle name="20% - Accent1 2 3 5 4 3" xfId="27222"/>
    <cellStyle name="20% - Accent1 2 3 5 5" xfId="14759"/>
    <cellStyle name="20% - Accent1 2 3 5 6" xfId="27217"/>
    <cellStyle name="20% - Accent1 2 3 6" xfId="2027"/>
    <cellStyle name="20% - Accent1 2 3 6 2" xfId="2028"/>
    <cellStyle name="20% - Accent1 2 3 6 2 2" xfId="2029"/>
    <cellStyle name="20% - Accent1 2 3 6 2 2 2" xfId="14767"/>
    <cellStyle name="20% - Accent1 2 3 6 2 2 3" xfId="27225"/>
    <cellStyle name="20% - Accent1 2 3 6 2 3" xfId="2030"/>
    <cellStyle name="20% - Accent1 2 3 6 2 3 2" xfId="14768"/>
    <cellStyle name="20% - Accent1 2 3 6 2 3 3" xfId="27226"/>
    <cellStyle name="20% - Accent1 2 3 6 2 4" xfId="14766"/>
    <cellStyle name="20% - Accent1 2 3 6 2 5" xfId="27224"/>
    <cellStyle name="20% - Accent1 2 3 6 3" xfId="2031"/>
    <cellStyle name="20% - Accent1 2 3 6 3 2" xfId="14769"/>
    <cellStyle name="20% - Accent1 2 3 6 3 3" xfId="27227"/>
    <cellStyle name="20% - Accent1 2 3 6 4" xfId="2032"/>
    <cellStyle name="20% - Accent1 2 3 6 4 2" xfId="14770"/>
    <cellStyle name="20% - Accent1 2 3 6 4 3" xfId="27228"/>
    <cellStyle name="20% - Accent1 2 3 6 5" xfId="14765"/>
    <cellStyle name="20% - Accent1 2 3 6 6" xfId="27223"/>
    <cellStyle name="20% - Accent1 2 3 7" xfId="2033"/>
    <cellStyle name="20% - Accent1 2 3 7 2" xfId="2034"/>
    <cellStyle name="20% - Accent1 2 3 7 2 2" xfId="14772"/>
    <cellStyle name="20% - Accent1 2 3 7 2 3" xfId="27230"/>
    <cellStyle name="20% - Accent1 2 3 7 3" xfId="2035"/>
    <cellStyle name="20% - Accent1 2 3 7 3 2" xfId="14773"/>
    <cellStyle name="20% - Accent1 2 3 7 3 3" xfId="27231"/>
    <cellStyle name="20% - Accent1 2 3 7 4" xfId="14771"/>
    <cellStyle name="20% - Accent1 2 3 7 5" xfId="27229"/>
    <cellStyle name="20% - Accent1 2 3 8" xfId="2036"/>
    <cellStyle name="20% - Accent1 2 3 8 2" xfId="2037"/>
    <cellStyle name="20% - Accent1 2 3 8 2 2" xfId="14775"/>
    <cellStyle name="20% - Accent1 2 3 8 2 3" xfId="27233"/>
    <cellStyle name="20% - Accent1 2 3 8 3" xfId="2038"/>
    <cellStyle name="20% - Accent1 2 3 8 3 2" xfId="14776"/>
    <cellStyle name="20% - Accent1 2 3 8 3 3" xfId="27234"/>
    <cellStyle name="20% - Accent1 2 3 8 4" xfId="14774"/>
    <cellStyle name="20% - Accent1 2 3 8 5" xfId="27232"/>
    <cellStyle name="20% - Accent1 2 3 9" xfId="2039"/>
    <cellStyle name="20% - Accent1 2 3 9 2" xfId="2040"/>
    <cellStyle name="20% - Accent1 2 3 9 2 2" xfId="14778"/>
    <cellStyle name="20% - Accent1 2 3 9 2 3" xfId="27236"/>
    <cellStyle name="20% - Accent1 2 3 9 3" xfId="2041"/>
    <cellStyle name="20% - Accent1 2 3 9 3 2" xfId="14779"/>
    <cellStyle name="20% - Accent1 2 3 9 3 3" xfId="27237"/>
    <cellStyle name="20% - Accent1 2 3 9 4" xfId="14777"/>
    <cellStyle name="20% - Accent1 2 3 9 5" xfId="27235"/>
    <cellStyle name="20% - Accent1 2 3_BALANCE SHEET- BOARD-A" xfId="1348"/>
    <cellStyle name="20% - Accent1 2 4" xfId="16"/>
    <cellStyle name="20% - Accent1 2 4 10" xfId="14294"/>
    <cellStyle name="20% - Accent1 2 4 11" xfId="26752"/>
    <cellStyle name="20% - Accent1 2 4 2" xfId="987"/>
    <cellStyle name="20% - Accent1 2 4 2 2" xfId="2043"/>
    <cellStyle name="20% - Accent1 2 4 2 2 2" xfId="14781"/>
    <cellStyle name="20% - Accent1 2 4 2 2 3" xfId="27239"/>
    <cellStyle name="20% - Accent1 2 4 2 3" xfId="2044"/>
    <cellStyle name="20% - Accent1 2 4 2 3 2" xfId="14782"/>
    <cellStyle name="20% - Accent1 2 4 2 3 3" xfId="27240"/>
    <cellStyle name="20% - Accent1 2 4 2 4" xfId="2042"/>
    <cellStyle name="20% - Accent1 2 4 2 5" xfId="14780"/>
    <cellStyle name="20% - Accent1 2 4 2 6" xfId="27238"/>
    <cellStyle name="20% - Accent1 2 4 3" xfId="2045"/>
    <cellStyle name="20% - Accent1 2 4 3 2" xfId="2046"/>
    <cellStyle name="20% - Accent1 2 4 3 2 2" xfId="14784"/>
    <cellStyle name="20% - Accent1 2 4 3 2 3" xfId="27242"/>
    <cellStyle name="20% - Accent1 2 4 3 3" xfId="2047"/>
    <cellStyle name="20% - Accent1 2 4 3 3 2" xfId="14785"/>
    <cellStyle name="20% - Accent1 2 4 3 3 3" xfId="27243"/>
    <cellStyle name="20% - Accent1 2 4 3 4" xfId="14783"/>
    <cellStyle name="20% - Accent1 2 4 3 5" xfId="27241"/>
    <cellStyle name="20% - Accent1 2 4 4" xfId="2048"/>
    <cellStyle name="20% - Accent1 2 4 4 2" xfId="2049"/>
    <cellStyle name="20% - Accent1 2 4 4 2 2" xfId="14787"/>
    <cellStyle name="20% - Accent1 2 4 4 2 3" xfId="27245"/>
    <cellStyle name="20% - Accent1 2 4 4 3" xfId="2050"/>
    <cellStyle name="20% - Accent1 2 4 4 3 2" xfId="14788"/>
    <cellStyle name="20% - Accent1 2 4 4 3 3" xfId="27246"/>
    <cellStyle name="20% - Accent1 2 4 4 4" xfId="14786"/>
    <cellStyle name="20% - Accent1 2 4 4 5" xfId="27244"/>
    <cellStyle name="20% - Accent1 2 4 5" xfId="2051"/>
    <cellStyle name="20% - Accent1 2 4 5 2" xfId="2052"/>
    <cellStyle name="20% - Accent1 2 4 5 2 2" xfId="14790"/>
    <cellStyle name="20% - Accent1 2 4 5 2 3" xfId="27248"/>
    <cellStyle name="20% - Accent1 2 4 5 3" xfId="2053"/>
    <cellStyle name="20% - Accent1 2 4 5 3 2" xfId="14791"/>
    <cellStyle name="20% - Accent1 2 4 5 3 3" xfId="27249"/>
    <cellStyle name="20% - Accent1 2 4 5 4" xfId="14789"/>
    <cellStyle name="20% - Accent1 2 4 5 5" xfId="27247"/>
    <cellStyle name="20% - Accent1 2 4 6" xfId="2054"/>
    <cellStyle name="20% - Accent1 2 4 6 2" xfId="2055"/>
    <cellStyle name="20% - Accent1 2 4 6 2 2" xfId="14793"/>
    <cellStyle name="20% - Accent1 2 4 6 2 3" xfId="27251"/>
    <cellStyle name="20% - Accent1 2 4 6 3" xfId="2056"/>
    <cellStyle name="20% - Accent1 2 4 6 3 2" xfId="14794"/>
    <cellStyle name="20% - Accent1 2 4 6 3 3" xfId="27252"/>
    <cellStyle name="20% - Accent1 2 4 6 4" xfId="14792"/>
    <cellStyle name="20% - Accent1 2 4 6 5" xfId="27250"/>
    <cellStyle name="20% - Accent1 2 4 7" xfId="2057"/>
    <cellStyle name="20% - Accent1 2 4 7 2" xfId="14795"/>
    <cellStyle name="20% - Accent1 2 4 7 3" xfId="27253"/>
    <cellStyle name="20% - Accent1 2 4 8" xfId="2058"/>
    <cellStyle name="20% - Accent1 2 4 8 2" xfId="14796"/>
    <cellStyle name="20% - Accent1 2 4 8 3" xfId="27254"/>
    <cellStyle name="20% - Accent1 2 4 9" xfId="1555"/>
    <cellStyle name="20% - Accent1 2 4_BALANCE SHEET- BOARD-A" xfId="1349"/>
    <cellStyle name="20% - Accent1 2 5" xfId="1114"/>
    <cellStyle name="20% - Accent1 2 5 10" xfId="14420"/>
    <cellStyle name="20% - Accent1 2 5 11" xfId="26878"/>
    <cellStyle name="20% - Accent1 2 5 2" xfId="2059"/>
    <cellStyle name="20% - Accent1 2 5 2 2" xfId="2060"/>
    <cellStyle name="20% - Accent1 2 5 2 2 2" xfId="14798"/>
    <cellStyle name="20% - Accent1 2 5 2 2 3" xfId="27256"/>
    <cellStyle name="20% - Accent1 2 5 2 3" xfId="2061"/>
    <cellStyle name="20% - Accent1 2 5 2 3 2" xfId="14799"/>
    <cellStyle name="20% - Accent1 2 5 2 3 3" xfId="27257"/>
    <cellStyle name="20% - Accent1 2 5 2 4" xfId="14797"/>
    <cellStyle name="20% - Accent1 2 5 2 5" xfId="27255"/>
    <cellStyle name="20% - Accent1 2 5 3" xfId="2062"/>
    <cellStyle name="20% - Accent1 2 5 3 2" xfId="2063"/>
    <cellStyle name="20% - Accent1 2 5 3 2 2" xfId="14801"/>
    <cellStyle name="20% - Accent1 2 5 3 2 3" xfId="27259"/>
    <cellStyle name="20% - Accent1 2 5 3 3" xfId="2064"/>
    <cellStyle name="20% - Accent1 2 5 3 3 2" xfId="14802"/>
    <cellStyle name="20% - Accent1 2 5 3 3 3" xfId="27260"/>
    <cellStyle name="20% - Accent1 2 5 3 4" xfId="14800"/>
    <cellStyle name="20% - Accent1 2 5 3 5" xfId="27258"/>
    <cellStyle name="20% - Accent1 2 5 4" xfId="2065"/>
    <cellStyle name="20% - Accent1 2 5 4 2" xfId="2066"/>
    <cellStyle name="20% - Accent1 2 5 4 2 2" xfId="14804"/>
    <cellStyle name="20% - Accent1 2 5 4 2 3" xfId="27262"/>
    <cellStyle name="20% - Accent1 2 5 4 3" xfId="2067"/>
    <cellStyle name="20% - Accent1 2 5 4 3 2" xfId="14805"/>
    <cellStyle name="20% - Accent1 2 5 4 3 3" xfId="27263"/>
    <cellStyle name="20% - Accent1 2 5 4 4" xfId="14803"/>
    <cellStyle name="20% - Accent1 2 5 4 5" xfId="27261"/>
    <cellStyle name="20% - Accent1 2 5 5" xfId="2068"/>
    <cellStyle name="20% - Accent1 2 5 5 2" xfId="2069"/>
    <cellStyle name="20% - Accent1 2 5 5 2 2" xfId="14807"/>
    <cellStyle name="20% - Accent1 2 5 5 2 3" xfId="27265"/>
    <cellStyle name="20% - Accent1 2 5 5 3" xfId="2070"/>
    <cellStyle name="20% - Accent1 2 5 5 3 2" xfId="14808"/>
    <cellStyle name="20% - Accent1 2 5 5 3 3" xfId="27266"/>
    <cellStyle name="20% - Accent1 2 5 5 4" xfId="14806"/>
    <cellStyle name="20% - Accent1 2 5 5 5" xfId="27264"/>
    <cellStyle name="20% - Accent1 2 5 6" xfId="2071"/>
    <cellStyle name="20% - Accent1 2 5 6 2" xfId="2072"/>
    <cellStyle name="20% - Accent1 2 5 6 2 2" xfId="14810"/>
    <cellStyle name="20% - Accent1 2 5 6 2 3" xfId="27268"/>
    <cellStyle name="20% - Accent1 2 5 6 3" xfId="2073"/>
    <cellStyle name="20% - Accent1 2 5 6 3 2" xfId="14811"/>
    <cellStyle name="20% - Accent1 2 5 6 3 3" xfId="27269"/>
    <cellStyle name="20% - Accent1 2 5 6 4" xfId="14809"/>
    <cellStyle name="20% - Accent1 2 5 6 5" xfId="27267"/>
    <cellStyle name="20% - Accent1 2 5 7" xfId="2074"/>
    <cellStyle name="20% - Accent1 2 5 7 2" xfId="14812"/>
    <cellStyle name="20% - Accent1 2 5 7 3" xfId="27270"/>
    <cellStyle name="20% - Accent1 2 5 8" xfId="2075"/>
    <cellStyle name="20% - Accent1 2 5 8 2" xfId="14813"/>
    <cellStyle name="20% - Accent1 2 5 8 3" xfId="27271"/>
    <cellStyle name="20% - Accent1 2 5 9" xfId="1681"/>
    <cellStyle name="20% - Accent1 2 6" xfId="1314"/>
    <cellStyle name="20% - Accent1 2 6 10" xfId="26917"/>
    <cellStyle name="20% - Accent1 2 6 2" xfId="2076"/>
    <cellStyle name="20% - Accent1 2 6 2 2" xfId="2077"/>
    <cellStyle name="20% - Accent1 2 6 2 2 2" xfId="14815"/>
    <cellStyle name="20% - Accent1 2 6 2 2 3" xfId="27273"/>
    <cellStyle name="20% - Accent1 2 6 2 3" xfId="2078"/>
    <cellStyle name="20% - Accent1 2 6 2 3 2" xfId="14816"/>
    <cellStyle name="20% - Accent1 2 6 2 3 3" xfId="27274"/>
    <cellStyle name="20% - Accent1 2 6 2 4" xfId="14814"/>
    <cellStyle name="20% - Accent1 2 6 2 5" xfId="27272"/>
    <cellStyle name="20% - Accent1 2 6 3" xfId="2079"/>
    <cellStyle name="20% - Accent1 2 6 3 2" xfId="2080"/>
    <cellStyle name="20% - Accent1 2 6 3 2 2" xfId="14818"/>
    <cellStyle name="20% - Accent1 2 6 3 2 3" xfId="27276"/>
    <cellStyle name="20% - Accent1 2 6 3 3" xfId="2081"/>
    <cellStyle name="20% - Accent1 2 6 3 3 2" xfId="14819"/>
    <cellStyle name="20% - Accent1 2 6 3 3 3" xfId="27277"/>
    <cellStyle name="20% - Accent1 2 6 3 4" xfId="14817"/>
    <cellStyle name="20% - Accent1 2 6 3 5" xfId="27275"/>
    <cellStyle name="20% - Accent1 2 6 4" xfId="2082"/>
    <cellStyle name="20% - Accent1 2 6 4 2" xfId="2083"/>
    <cellStyle name="20% - Accent1 2 6 4 2 2" xfId="14821"/>
    <cellStyle name="20% - Accent1 2 6 4 2 3" xfId="27279"/>
    <cellStyle name="20% - Accent1 2 6 4 3" xfId="2084"/>
    <cellStyle name="20% - Accent1 2 6 4 3 2" xfId="14822"/>
    <cellStyle name="20% - Accent1 2 6 4 3 3" xfId="27280"/>
    <cellStyle name="20% - Accent1 2 6 4 4" xfId="14820"/>
    <cellStyle name="20% - Accent1 2 6 4 5" xfId="27278"/>
    <cellStyle name="20% - Accent1 2 6 5" xfId="2085"/>
    <cellStyle name="20% - Accent1 2 6 5 2" xfId="2086"/>
    <cellStyle name="20% - Accent1 2 6 5 2 2" xfId="14824"/>
    <cellStyle name="20% - Accent1 2 6 5 2 3" xfId="27282"/>
    <cellStyle name="20% - Accent1 2 6 5 3" xfId="2087"/>
    <cellStyle name="20% - Accent1 2 6 5 3 2" xfId="14825"/>
    <cellStyle name="20% - Accent1 2 6 5 3 3" xfId="27283"/>
    <cellStyle name="20% - Accent1 2 6 5 4" xfId="14823"/>
    <cellStyle name="20% - Accent1 2 6 5 5" xfId="27281"/>
    <cellStyle name="20% - Accent1 2 6 6" xfId="2088"/>
    <cellStyle name="20% - Accent1 2 6 6 2" xfId="14826"/>
    <cellStyle name="20% - Accent1 2 6 6 3" xfId="27284"/>
    <cellStyle name="20% - Accent1 2 6 7" xfId="2089"/>
    <cellStyle name="20% - Accent1 2 6 7 2" xfId="14827"/>
    <cellStyle name="20% - Accent1 2 6 7 3" xfId="27285"/>
    <cellStyle name="20% - Accent1 2 6 8" xfId="1720"/>
    <cellStyle name="20% - Accent1 2 6 9" xfId="14459"/>
    <cellStyle name="20% - Accent1 2 7" xfId="2090"/>
    <cellStyle name="20% - Accent1 2 7 2" xfId="2091"/>
    <cellStyle name="20% - Accent1 2 7 2 2" xfId="2092"/>
    <cellStyle name="20% - Accent1 2 7 2 2 2" xfId="14830"/>
    <cellStyle name="20% - Accent1 2 7 2 2 3" xfId="27288"/>
    <cellStyle name="20% - Accent1 2 7 2 3" xfId="2093"/>
    <cellStyle name="20% - Accent1 2 7 2 3 2" xfId="14831"/>
    <cellStyle name="20% - Accent1 2 7 2 3 3" xfId="27289"/>
    <cellStyle name="20% - Accent1 2 7 2 4" xfId="14829"/>
    <cellStyle name="20% - Accent1 2 7 2 5" xfId="27287"/>
    <cellStyle name="20% - Accent1 2 7 3" xfId="2094"/>
    <cellStyle name="20% - Accent1 2 7 3 2" xfId="2095"/>
    <cellStyle name="20% - Accent1 2 7 3 2 2" xfId="14833"/>
    <cellStyle name="20% - Accent1 2 7 3 2 3" xfId="27291"/>
    <cellStyle name="20% - Accent1 2 7 3 3" xfId="2096"/>
    <cellStyle name="20% - Accent1 2 7 3 3 2" xfId="14834"/>
    <cellStyle name="20% - Accent1 2 7 3 3 3" xfId="27292"/>
    <cellStyle name="20% - Accent1 2 7 3 4" xfId="14832"/>
    <cellStyle name="20% - Accent1 2 7 3 5" xfId="27290"/>
    <cellStyle name="20% - Accent1 2 7 4" xfId="2097"/>
    <cellStyle name="20% - Accent1 2 7 4 2" xfId="2098"/>
    <cellStyle name="20% - Accent1 2 7 4 2 2" xfId="14836"/>
    <cellStyle name="20% - Accent1 2 7 4 2 3" xfId="27294"/>
    <cellStyle name="20% - Accent1 2 7 4 3" xfId="2099"/>
    <cellStyle name="20% - Accent1 2 7 4 3 2" xfId="14837"/>
    <cellStyle name="20% - Accent1 2 7 4 3 3" xfId="27295"/>
    <cellStyle name="20% - Accent1 2 7 4 4" xfId="14835"/>
    <cellStyle name="20% - Accent1 2 7 4 5" xfId="27293"/>
    <cellStyle name="20% - Accent1 2 7 5" xfId="2100"/>
    <cellStyle name="20% - Accent1 2 7 5 2" xfId="2101"/>
    <cellStyle name="20% - Accent1 2 7 5 2 2" xfId="14839"/>
    <cellStyle name="20% - Accent1 2 7 5 2 3" xfId="27297"/>
    <cellStyle name="20% - Accent1 2 7 5 3" xfId="2102"/>
    <cellStyle name="20% - Accent1 2 7 5 3 2" xfId="14840"/>
    <cellStyle name="20% - Accent1 2 7 5 3 3" xfId="27298"/>
    <cellStyle name="20% - Accent1 2 7 5 4" xfId="14838"/>
    <cellStyle name="20% - Accent1 2 7 5 5" xfId="27296"/>
    <cellStyle name="20% - Accent1 2 7 6" xfId="2103"/>
    <cellStyle name="20% - Accent1 2 7 6 2" xfId="14841"/>
    <cellStyle name="20% - Accent1 2 7 6 3" xfId="27299"/>
    <cellStyle name="20% - Accent1 2 7 7" xfId="2104"/>
    <cellStyle name="20% - Accent1 2 7 7 2" xfId="14842"/>
    <cellStyle name="20% - Accent1 2 7 7 3" xfId="27300"/>
    <cellStyle name="20% - Accent1 2 7 8" xfId="14828"/>
    <cellStyle name="20% - Accent1 2 7 9" xfId="27286"/>
    <cellStyle name="20% - Accent1 2 8" xfId="2105"/>
    <cellStyle name="20% - Accent1 2 8 2" xfId="2106"/>
    <cellStyle name="20% - Accent1 2 8 2 2" xfId="2107"/>
    <cellStyle name="20% - Accent1 2 8 2 2 2" xfId="14845"/>
    <cellStyle name="20% - Accent1 2 8 2 2 3" xfId="27303"/>
    <cellStyle name="20% - Accent1 2 8 2 3" xfId="2108"/>
    <cellStyle name="20% - Accent1 2 8 2 3 2" xfId="14846"/>
    <cellStyle name="20% - Accent1 2 8 2 3 3" xfId="27304"/>
    <cellStyle name="20% - Accent1 2 8 2 4" xfId="14844"/>
    <cellStyle name="20% - Accent1 2 8 2 5" xfId="27302"/>
    <cellStyle name="20% - Accent1 2 8 3" xfId="2109"/>
    <cellStyle name="20% - Accent1 2 8 3 2" xfId="14847"/>
    <cellStyle name="20% - Accent1 2 8 3 3" xfId="27305"/>
    <cellStyle name="20% - Accent1 2 8 4" xfId="2110"/>
    <cellStyle name="20% - Accent1 2 8 4 2" xfId="14848"/>
    <cellStyle name="20% - Accent1 2 8 4 3" xfId="27306"/>
    <cellStyle name="20% - Accent1 2 8 5" xfId="14843"/>
    <cellStyle name="20% - Accent1 2 8 6" xfId="27301"/>
    <cellStyle name="20% - Accent1 2 9" xfId="2111"/>
    <cellStyle name="20% - Accent1 2 9 2" xfId="2112"/>
    <cellStyle name="20% - Accent1 2 9 2 2" xfId="2113"/>
    <cellStyle name="20% - Accent1 2 9 2 2 2" xfId="14851"/>
    <cellStyle name="20% - Accent1 2 9 2 2 3" xfId="27309"/>
    <cellStyle name="20% - Accent1 2 9 2 3" xfId="2114"/>
    <cellStyle name="20% - Accent1 2 9 2 3 2" xfId="14852"/>
    <cellStyle name="20% - Accent1 2 9 2 3 3" xfId="27310"/>
    <cellStyle name="20% - Accent1 2 9 2 4" xfId="14850"/>
    <cellStyle name="20% - Accent1 2 9 2 5" xfId="27308"/>
    <cellStyle name="20% - Accent1 2 9 3" xfId="2115"/>
    <cellStyle name="20% - Accent1 2 9 3 2" xfId="14853"/>
    <cellStyle name="20% - Accent1 2 9 3 3" xfId="27311"/>
    <cellStyle name="20% - Accent1 2 9 4" xfId="2116"/>
    <cellStyle name="20% - Accent1 2 9 4 2" xfId="14854"/>
    <cellStyle name="20% - Accent1 2 9 4 3" xfId="27312"/>
    <cellStyle name="20% - Accent1 2 9 5" xfId="14849"/>
    <cellStyle name="20% - Accent1 2 9 6" xfId="27307"/>
    <cellStyle name="20% - Accent1 3" xfId="17"/>
    <cellStyle name="20% - Accent1 3 10" xfId="2117"/>
    <cellStyle name="20% - Accent1 3 10 2" xfId="2118"/>
    <cellStyle name="20% - Accent1 3 10 2 2" xfId="14856"/>
    <cellStyle name="20% - Accent1 3 10 2 3" xfId="27314"/>
    <cellStyle name="20% - Accent1 3 10 3" xfId="2119"/>
    <cellStyle name="20% - Accent1 3 10 3 2" xfId="14857"/>
    <cellStyle name="20% - Accent1 3 10 3 3" xfId="27315"/>
    <cellStyle name="20% - Accent1 3 10 4" xfId="14855"/>
    <cellStyle name="20% - Accent1 3 10 5" xfId="27313"/>
    <cellStyle name="20% - Accent1 3 11" xfId="2120"/>
    <cellStyle name="20% - Accent1 3 11 2" xfId="2121"/>
    <cellStyle name="20% - Accent1 3 11 2 2" xfId="14859"/>
    <cellStyle name="20% - Accent1 3 11 2 3" xfId="27317"/>
    <cellStyle name="20% - Accent1 3 11 3" xfId="2122"/>
    <cellStyle name="20% - Accent1 3 11 3 2" xfId="14860"/>
    <cellStyle name="20% - Accent1 3 11 3 3" xfId="27318"/>
    <cellStyle name="20% - Accent1 3 11 4" xfId="14858"/>
    <cellStyle name="20% - Accent1 3 11 5" xfId="27316"/>
    <cellStyle name="20% - Accent1 3 12" xfId="2123"/>
    <cellStyle name="20% - Accent1 3 12 2" xfId="2124"/>
    <cellStyle name="20% - Accent1 3 12 2 2" xfId="14862"/>
    <cellStyle name="20% - Accent1 3 12 2 3" xfId="27320"/>
    <cellStyle name="20% - Accent1 3 12 3" xfId="2125"/>
    <cellStyle name="20% - Accent1 3 12 3 2" xfId="14863"/>
    <cellStyle name="20% - Accent1 3 12 3 3" xfId="27321"/>
    <cellStyle name="20% - Accent1 3 12 4" xfId="14861"/>
    <cellStyle name="20% - Accent1 3 12 5" xfId="27319"/>
    <cellStyle name="20% - Accent1 3 13" xfId="2126"/>
    <cellStyle name="20% - Accent1 3 13 2" xfId="2127"/>
    <cellStyle name="20% - Accent1 3 13 2 2" xfId="14865"/>
    <cellStyle name="20% - Accent1 3 13 2 3" xfId="27323"/>
    <cellStyle name="20% - Accent1 3 13 3" xfId="2128"/>
    <cellStyle name="20% - Accent1 3 13 3 2" xfId="14866"/>
    <cellStyle name="20% - Accent1 3 13 3 3" xfId="27324"/>
    <cellStyle name="20% - Accent1 3 13 4" xfId="14864"/>
    <cellStyle name="20% - Accent1 3 13 5" xfId="27322"/>
    <cellStyle name="20% - Accent1 3 14" xfId="2129"/>
    <cellStyle name="20% - Accent1 3 14 2" xfId="2130"/>
    <cellStyle name="20% - Accent1 3 14 2 2" xfId="14868"/>
    <cellStyle name="20% - Accent1 3 14 2 3" xfId="27326"/>
    <cellStyle name="20% - Accent1 3 14 3" xfId="2131"/>
    <cellStyle name="20% - Accent1 3 14 3 2" xfId="14869"/>
    <cellStyle name="20% - Accent1 3 14 3 3" xfId="27327"/>
    <cellStyle name="20% - Accent1 3 14 4" xfId="14867"/>
    <cellStyle name="20% - Accent1 3 14 5" xfId="27325"/>
    <cellStyle name="20% - Accent1 3 15" xfId="2132"/>
    <cellStyle name="20% - Accent1 3 15 2" xfId="2133"/>
    <cellStyle name="20% - Accent1 3 15 2 2" xfId="14871"/>
    <cellStyle name="20% - Accent1 3 15 2 3" xfId="27329"/>
    <cellStyle name="20% - Accent1 3 15 3" xfId="2134"/>
    <cellStyle name="20% - Accent1 3 15 3 2" xfId="14872"/>
    <cellStyle name="20% - Accent1 3 15 3 3" xfId="27330"/>
    <cellStyle name="20% - Accent1 3 15 4" xfId="14870"/>
    <cellStyle name="20% - Accent1 3 15 5" xfId="27328"/>
    <cellStyle name="20% - Accent1 3 16" xfId="2135"/>
    <cellStyle name="20% - Accent1 3 16 2" xfId="14873"/>
    <cellStyle name="20% - Accent1 3 16 3" xfId="27331"/>
    <cellStyle name="20% - Accent1 3 17" xfId="2136"/>
    <cellStyle name="20% - Accent1 3 17 2" xfId="14874"/>
    <cellStyle name="20% - Accent1 3 17 3" xfId="27332"/>
    <cellStyle name="20% - Accent1 3 2" xfId="18"/>
    <cellStyle name="20% - Accent1 3 2 10" xfId="2137"/>
    <cellStyle name="20% - Accent1 3 2 10 2" xfId="2138"/>
    <cellStyle name="20% - Accent1 3 2 10 2 2" xfId="14876"/>
    <cellStyle name="20% - Accent1 3 2 10 2 3" xfId="27334"/>
    <cellStyle name="20% - Accent1 3 2 10 3" xfId="2139"/>
    <cellStyle name="20% - Accent1 3 2 10 3 2" xfId="14877"/>
    <cellStyle name="20% - Accent1 3 2 10 3 3" xfId="27335"/>
    <cellStyle name="20% - Accent1 3 2 10 4" xfId="14875"/>
    <cellStyle name="20% - Accent1 3 2 10 5" xfId="27333"/>
    <cellStyle name="20% - Accent1 3 2 11" xfId="2140"/>
    <cellStyle name="20% - Accent1 3 2 11 2" xfId="2141"/>
    <cellStyle name="20% - Accent1 3 2 11 2 2" xfId="14879"/>
    <cellStyle name="20% - Accent1 3 2 11 2 3" xfId="27337"/>
    <cellStyle name="20% - Accent1 3 2 11 3" xfId="2142"/>
    <cellStyle name="20% - Accent1 3 2 11 3 2" xfId="14880"/>
    <cellStyle name="20% - Accent1 3 2 11 3 3" xfId="27338"/>
    <cellStyle name="20% - Accent1 3 2 11 4" xfId="14878"/>
    <cellStyle name="20% - Accent1 3 2 11 5" xfId="27336"/>
    <cellStyle name="20% - Accent1 3 2 12" xfId="2143"/>
    <cellStyle name="20% - Accent1 3 2 12 2" xfId="2144"/>
    <cellStyle name="20% - Accent1 3 2 12 2 2" xfId="14882"/>
    <cellStyle name="20% - Accent1 3 2 12 2 3" xfId="27340"/>
    <cellStyle name="20% - Accent1 3 2 12 3" xfId="2145"/>
    <cellStyle name="20% - Accent1 3 2 12 3 2" xfId="14883"/>
    <cellStyle name="20% - Accent1 3 2 12 3 3" xfId="27341"/>
    <cellStyle name="20% - Accent1 3 2 12 4" xfId="14881"/>
    <cellStyle name="20% - Accent1 3 2 12 5" xfId="27339"/>
    <cellStyle name="20% - Accent1 3 2 13" xfId="2146"/>
    <cellStyle name="20% - Accent1 3 2 13 2" xfId="2147"/>
    <cellStyle name="20% - Accent1 3 2 13 2 2" xfId="14885"/>
    <cellStyle name="20% - Accent1 3 2 13 2 3" xfId="27343"/>
    <cellStyle name="20% - Accent1 3 2 13 3" xfId="2148"/>
    <cellStyle name="20% - Accent1 3 2 13 3 2" xfId="14886"/>
    <cellStyle name="20% - Accent1 3 2 13 3 3" xfId="27344"/>
    <cellStyle name="20% - Accent1 3 2 13 4" xfId="14884"/>
    <cellStyle name="20% - Accent1 3 2 13 5" xfId="27342"/>
    <cellStyle name="20% - Accent1 3 2 14" xfId="2149"/>
    <cellStyle name="20% - Accent1 3 2 14 2" xfId="14887"/>
    <cellStyle name="20% - Accent1 3 2 14 3" xfId="27345"/>
    <cellStyle name="20% - Accent1 3 2 15" xfId="2150"/>
    <cellStyle name="20% - Accent1 3 2 15 2" xfId="14888"/>
    <cellStyle name="20% - Accent1 3 2 15 3" xfId="27346"/>
    <cellStyle name="20% - Accent1 3 2 16" xfId="1642"/>
    <cellStyle name="20% - Accent1 3 2 17" xfId="14381"/>
    <cellStyle name="20% - Accent1 3 2 18" xfId="26839"/>
    <cellStyle name="20% - Accent1 3 2 2" xfId="1074"/>
    <cellStyle name="20% - Accent1 3 2 2 10" xfId="27347"/>
    <cellStyle name="20% - Accent1 3 2 2 2" xfId="2152"/>
    <cellStyle name="20% - Accent1 3 2 2 2 2" xfId="2153"/>
    <cellStyle name="20% - Accent1 3 2 2 2 2 2" xfId="14891"/>
    <cellStyle name="20% - Accent1 3 2 2 2 2 3" xfId="27349"/>
    <cellStyle name="20% - Accent1 3 2 2 2 3" xfId="2154"/>
    <cellStyle name="20% - Accent1 3 2 2 2 3 2" xfId="14892"/>
    <cellStyle name="20% - Accent1 3 2 2 2 3 3" xfId="27350"/>
    <cellStyle name="20% - Accent1 3 2 2 2 4" xfId="14890"/>
    <cellStyle name="20% - Accent1 3 2 2 2 5" xfId="27348"/>
    <cellStyle name="20% - Accent1 3 2 2 3" xfId="2155"/>
    <cellStyle name="20% - Accent1 3 2 2 3 2" xfId="2156"/>
    <cellStyle name="20% - Accent1 3 2 2 3 2 2" xfId="14894"/>
    <cellStyle name="20% - Accent1 3 2 2 3 2 3" xfId="27352"/>
    <cellStyle name="20% - Accent1 3 2 2 3 3" xfId="2157"/>
    <cellStyle name="20% - Accent1 3 2 2 3 3 2" xfId="14895"/>
    <cellStyle name="20% - Accent1 3 2 2 3 3 3" xfId="27353"/>
    <cellStyle name="20% - Accent1 3 2 2 3 4" xfId="14893"/>
    <cellStyle name="20% - Accent1 3 2 2 3 5" xfId="27351"/>
    <cellStyle name="20% - Accent1 3 2 2 4" xfId="2158"/>
    <cellStyle name="20% - Accent1 3 2 2 4 2" xfId="2159"/>
    <cellStyle name="20% - Accent1 3 2 2 4 2 2" xfId="14897"/>
    <cellStyle name="20% - Accent1 3 2 2 4 2 3" xfId="27355"/>
    <cellStyle name="20% - Accent1 3 2 2 4 3" xfId="2160"/>
    <cellStyle name="20% - Accent1 3 2 2 4 3 2" xfId="14898"/>
    <cellStyle name="20% - Accent1 3 2 2 4 3 3" xfId="27356"/>
    <cellStyle name="20% - Accent1 3 2 2 4 4" xfId="14896"/>
    <cellStyle name="20% - Accent1 3 2 2 4 5" xfId="27354"/>
    <cellStyle name="20% - Accent1 3 2 2 5" xfId="2161"/>
    <cellStyle name="20% - Accent1 3 2 2 5 2" xfId="2162"/>
    <cellStyle name="20% - Accent1 3 2 2 5 2 2" xfId="14900"/>
    <cellStyle name="20% - Accent1 3 2 2 5 2 3" xfId="27358"/>
    <cellStyle name="20% - Accent1 3 2 2 5 3" xfId="2163"/>
    <cellStyle name="20% - Accent1 3 2 2 5 3 2" xfId="14901"/>
    <cellStyle name="20% - Accent1 3 2 2 5 3 3" xfId="27359"/>
    <cellStyle name="20% - Accent1 3 2 2 5 4" xfId="14899"/>
    <cellStyle name="20% - Accent1 3 2 2 5 5" xfId="27357"/>
    <cellStyle name="20% - Accent1 3 2 2 6" xfId="2164"/>
    <cellStyle name="20% - Accent1 3 2 2 6 2" xfId="14902"/>
    <cellStyle name="20% - Accent1 3 2 2 6 3" xfId="27360"/>
    <cellStyle name="20% - Accent1 3 2 2 7" xfId="2165"/>
    <cellStyle name="20% - Accent1 3 2 2 7 2" xfId="14903"/>
    <cellStyle name="20% - Accent1 3 2 2 7 3" xfId="27361"/>
    <cellStyle name="20% - Accent1 3 2 2 8" xfId="2151"/>
    <cellStyle name="20% - Accent1 3 2 2 9" xfId="14889"/>
    <cellStyle name="20% - Accent1 3 2 3" xfId="2166"/>
    <cellStyle name="20% - Accent1 3 2 3 2" xfId="2167"/>
    <cellStyle name="20% - Accent1 3 2 3 2 2" xfId="2168"/>
    <cellStyle name="20% - Accent1 3 2 3 2 2 2" xfId="14906"/>
    <cellStyle name="20% - Accent1 3 2 3 2 2 3" xfId="27364"/>
    <cellStyle name="20% - Accent1 3 2 3 2 3" xfId="2169"/>
    <cellStyle name="20% - Accent1 3 2 3 2 3 2" xfId="14907"/>
    <cellStyle name="20% - Accent1 3 2 3 2 3 3" xfId="27365"/>
    <cellStyle name="20% - Accent1 3 2 3 2 4" xfId="14905"/>
    <cellStyle name="20% - Accent1 3 2 3 2 5" xfId="27363"/>
    <cellStyle name="20% - Accent1 3 2 3 3" xfId="2170"/>
    <cellStyle name="20% - Accent1 3 2 3 3 2" xfId="2171"/>
    <cellStyle name="20% - Accent1 3 2 3 3 2 2" xfId="14909"/>
    <cellStyle name="20% - Accent1 3 2 3 3 2 3" xfId="27367"/>
    <cellStyle name="20% - Accent1 3 2 3 3 3" xfId="2172"/>
    <cellStyle name="20% - Accent1 3 2 3 3 3 2" xfId="14910"/>
    <cellStyle name="20% - Accent1 3 2 3 3 3 3" xfId="27368"/>
    <cellStyle name="20% - Accent1 3 2 3 3 4" xfId="14908"/>
    <cellStyle name="20% - Accent1 3 2 3 3 5" xfId="27366"/>
    <cellStyle name="20% - Accent1 3 2 3 4" xfId="2173"/>
    <cellStyle name="20% - Accent1 3 2 3 4 2" xfId="2174"/>
    <cellStyle name="20% - Accent1 3 2 3 4 2 2" xfId="14912"/>
    <cellStyle name="20% - Accent1 3 2 3 4 2 3" xfId="27370"/>
    <cellStyle name="20% - Accent1 3 2 3 4 3" xfId="2175"/>
    <cellStyle name="20% - Accent1 3 2 3 4 3 2" xfId="14913"/>
    <cellStyle name="20% - Accent1 3 2 3 4 3 3" xfId="27371"/>
    <cellStyle name="20% - Accent1 3 2 3 4 4" xfId="14911"/>
    <cellStyle name="20% - Accent1 3 2 3 4 5" xfId="27369"/>
    <cellStyle name="20% - Accent1 3 2 3 5" xfId="2176"/>
    <cellStyle name="20% - Accent1 3 2 3 5 2" xfId="2177"/>
    <cellStyle name="20% - Accent1 3 2 3 5 2 2" xfId="14915"/>
    <cellStyle name="20% - Accent1 3 2 3 5 2 3" xfId="27373"/>
    <cellStyle name="20% - Accent1 3 2 3 5 3" xfId="2178"/>
    <cellStyle name="20% - Accent1 3 2 3 5 3 2" xfId="14916"/>
    <cellStyle name="20% - Accent1 3 2 3 5 3 3" xfId="27374"/>
    <cellStyle name="20% - Accent1 3 2 3 5 4" xfId="14914"/>
    <cellStyle name="20% - Accent1 3 2 3 5 5" xfId="27372"/>
    <cellStyle name="20% - Accent1 3 2 3 6" xfId="2179"/>
    <cellStyle name="20% - Accent1 3 2 3 6 2" xfId="14917"/>
    <cellStyle name="20% - Accent1 3 2 3 6 3" xfId="27375"/>
    <cellStyle name="20% - Accent1 3 2 3 7" xfId="2180"/>
    <cellStyle name="20% - Accent1 3 2 3 7 2" xfId="14918"/>
    <cellStyle name="20% - Accent1 3 2 3 7 3" xfId="27376"/>
    <cellStyle name="20% - Accent1 3 2 3 8" xfId="14904"/>
    <cellStyle name="20% - Accent1 3 2 3 9" xfId="27362"/>
    <cellStyle name="20% - Accent1 3 2 4" xfId="2181"/>
    <cellStyle name="20% - Accent1 3 2 4 2" xfId="2182"/>
    <cellStyle name="20% - Accent1 3 2 4 2 2" xfId="2183"/>
    <cellStyle name="20% - Accent1 3 2 4 2 2 2" xfId="14921"/>
    <cellStyle name="20% - Accent1 3 2 4 2 2 3" xfId="27379"/>
    <cellStyle name="20% - Accent1 3 2 4 2 3" xfId="2184"/>
    <cellStyle name="20% - Accent1 3 2 4 2 3 2" xfId="14922"/>
    <cellStyle name="20% - Accent1 3 2 4 2 3 3" xfId="27380"/>
    <cellStyle name="20% - Accent1 3 2 4 2 4" xfId="14920"/>
    <cellStyle name="20% - Accent1 3 2 4 2 5" xfId="27378"/>
    <cellStyle name="20% - Accent1 3 2 4 3" xfId="2185"/>
    <cellStyle name="20% - Accent1 3 2 4 3 2" xfId="14923"/>
    <cellStyle name="20% - Accent1 3 2 4 3 3" xfId="27381"/>
    <cellStyle name="20% - Accent1 3 2 4 4" xfId="2186"/>
    <cellStyle name="20% - Accent1 3 2 4 4 2" xfId="14924"/>
    <cellStyle name="20% - Accent1 3 2 4 4 3" xfId="27382"/>
    <cellStyle name="20% - Accent1 3 2 4 5" xfId="14919"/>
    <cellStyle name="20% - Accent1 3 2 4 6" xfId="27377"/>
    <cellStyle name="20% - Accent1 3 2 5" xfId="2187"/>
    <cellStyle name="20% - Accent1 3 2 5 2" xfId="2188"/>
    <cellStyle name="20% - Accent1 3 2 5 2 2" xfId="2189"/>
    <cellStyle name="20% - Accent1 3 2 5 2 2 2" xfId="14927"/>
    <cellStyle name="20% - Accent1 3 2 5 2 2 3" xfId="27385"/>
    <cellStyle name="20% - Accent1 3 2 5 2 3" xfId="2190"/>
    <cellStyle name="20% - Accent1 3 2 5 2 3 2" xfId="14928"/>
    <cellStyle name="20% - Accent1 3 2 5 2 3 3" xfId="27386"/>
    <cellStyle name="20% - Accent1 3 2 5 2 4" xfId="14926"/>
    <cellStyle name="20% - Accent1 3 2 5 2 5" xfId="27384"/>
    <cellStyle name="20% - Accent1 3 2 5 3" xfId="2191"/>
    <cellStyle name="20% - Accent1 3 2 5 3 2" xfId="14929"/>
    <cellStyle name="20% - Accent1 3 2 5 3 3" xfId="27387"/>
    <cellStyle name="20% - Accent1 3 2 5 4" xfId="2192"/>
    <cellStyle name="20% - Accent1 3 2 5 4 2" xfId="14930"/>
    <cellStyle name="20% - Accent1 3 2 5 4 3" xfId="27388"/>
    <cellStyle name="20% - Accent1 3 2 5 5" xfId="14925"/>
    <cellStyle name="20% - Accent1 3 2 5 6" xfId="27383"/>
    <cellStyle name="20% - Accent1 3 2 6" xfId="2193"/>
    <cellStyle name="20% - Accent1 3 2 6 2" xfId="2194"/>
    <cellStyle name="20% - Accent1 3 2 6 2 2" xfId="14932"/>
    <cellStyle name="20% - Accent1 3 2 6 2 3" xfId="27390"/>
    <cellStyle name="20% - Accent1 3 2 6 3" xfId="2195"/>
    <cellStyle name="20% - Accent1 3 2 6 3 2" xfId="14933"/>
    <cellStyle name="20% - Accent1 3 2 6 3 3" xfId="27391"/>
    <cellStyle name="20% - Accent1 3 2 6 4" xfId="14931"/>
    <cellStyle name="20% - Accent1 3 2 6 5" xfId="27389"/>
    <cellStyle name="20% - Accent1 3 2 7" xfId="2196"/>
    <cellStyle name="20% - Accent1 3 2 7 2" xfId="2197"/>
    <cellStyle name="20% - Accent1 3 2 7 2 2" xfId="14935"/>
    <cellStyle name="20% - Accent1 3 2 7 2 3" xfId="27393"/>
    <cellStyle name="20% - Accent1 3 2 7 3" xfId="2198"/>
    <cellStyle name="20% - Accent1 3 2 7 3 2" xfId="14936"/>
    <cellStyle name="20% - Accent1 3 2 7 3 3" xfId="27394"/>
    <cellStyle name="20% - Accent1 3 2 7 4" xfId="14934"/>
    <cellStyle name="20% - Accent1 3 2 7 5" xfId="27392"/>
    <cellStyle name="20% - Accent1 3 2 8" xfId="2199"/>
    <cellStyle name="20% - Accent1 3 2 8 2" xfId="2200"/>
    <cellStyle name="20% - Accent1 3 2 8 2 2" xfId="14938"/>
    <cellStyle name="20% - Accent1 3 2 8 2 3" xfId="27396"/>
    <cellStyle name="20% - Accent1 3 2 8 3" xfId="2201"/>
    <cellStyle name="20% - Accent1 3 2 8 3 2" xfId="14939"/>
    <cellStyle name="20% - Accent1 3 2 8 3 3" xfId="27397"/>
    <cellStyle name="20% - Accent1 3 2 8 4" xfId="14937"/>
    <cellStyle name="20% - Accent1 3 2 8 5" xfId="27395"/>
    <cellStyle name="20% - Accent1 3 2 9" xfId="2202"/>
    <cellStyle name="20% - Accent1 3 2 9 2" xfId="2203"/>
    <cellStyle name="20% - Accent1 3 2 9 2 2" xfId="14941"/>
    <cellStyle name="20% - Accent1 3 2 9 2 3" xfId="27399"/>
    <cellStyle name="20% - Accent1 3 2 9 3" xfId="2204"/>
    <cellStyle name="20% - Accent1 3 2 9 3 2" xfId="14942"/>
    <cellStyle name="20% - Accent1 3 2 9 3 3" xfId="27400"/>
    <cellStyle name="20% - Accent1 3 2 9 4" xfId="14940"/>
    <cellStyle name="20% - Accent1 3 2 9 5" xfId="27398"/>
    <cellStyle name="20% - Accent1 3 2_BALANCE SHEET- BOARD-A" xfId="1350"/>
    <cellStyle name="20% - Accent1 3 3" xfId="19"/>
    <cellStyle name="20% - Accent1 3 3 10" xfId="14311"/>
    <cellStyle name="20% - Accent1 3 3 11" xfId="26769"/>
    <cellStyle name="20% - Accent1 3 3 2" xfId="1004"/>
    <cellStyle name="20% - Accent1 3 3 2 2" xfId="2206"/>
    <cellStyle name="20% - Accent1 3 3 2 2 2" xfId="14944"/>
    <cellStyle name="20% - Accent1 3 3 2 2 3" xfId="27402"/>
    <cellStyle name="20% - Accent1 3 3 2 3" xfId="2207"/>
    <cellStyle name="20% - Accent1 3 3 2 3 2" xfId="14945"/>
    <cellStyle name="20% - Accent1 3 3 2 3 3" xfId="27403"/>
    <cellStyle name="20% - Accent1 3 3 2 4" xfId="2205"/>
    <cellStyle name="20% - Accent1 3 3 2 5" xfId="14943"/>
    <cellStyle name="20% - Accent1 3 3 2 6" xfId="27401"/>
    <cellStyle name="20% - Accent1 3 3 3" xfId="2208"/>
    <cellStyle name="20% - Accent1 3 3 3 2" xfId="2209"/>
    <cellStyle name="20% - Accent1 3 3 3 2 2" xfId="14947"/>
    <cellStyle name="20% - Accent1 3 3 3 2 3" xfId="27405"/>
    <cellStyle name="20% - Accent1 3 3 3 3" xfId="2210"/>
    <cellStyle name="20% - Accent1 3 3 3 3 2" xfId="14948"/>
    <cellStyle name="20% - Accent1 3 3 3 3 3" xfId="27406"/>
    <cellStyle name="20% - Accent1 3 3 3 4" xfId="14946"/>
    <cellStyle name="20% - Accent1 3 3 3 5" xfId="27404"/>
    <cellStyle name="20% - Accent1 3 3 4" xfId="2211"/>
    <cellStyle name="20% - Accent1 3 3 4 2" xfId="2212"/>
    <cellStyle name="20% - Accent1 3 3 4 2 2" xfId="14950"/>
    <cellStyle name="20% - Accent1 3 3 4 2 3" xfId="27408"/>
    <cellStyle name="20% - Accent1 3 3 4 3" xfId="2213"/>
    <cellStyle name="20% - Accent1 3 3 4 3 2" xfId="14951"/>
    <cellStyle name="20% - Accent1 3 3 4 3 3" xfId="27409"/>
    <cellStyle name="20% - Accent1 3 3 4 4" xfId="14949"/>
    <cellStyle name="20% - Accent1 3 3 4 5" xfId="27407"/>
    <cellStyle name="20% - Accent1 3 3 5" xfId="2214"/>
    <cellStyle name="20% - Accent1 3 3 5 2" xfId="2215"/>
    <cellStyle name="20% - Accent1 3 3 5 2 2" xfId="14953"/>
    <cellStyle name="20% - Accent1 3 3 5 2 3" xfId="27411"/>
    <cellStyle name="20% - Accent1 3 3 5 3" xfId="2216"/>
    <cellStyle name="20% - Accent1 3 3 5 3 2" xfId="14954"/>
    <cellStyle name="20% - Accent1 3 3 5 3 3" xfId="27412"/>
    <cellStyle name="20% - Accent1 3 3 5 4" xfId="14952"/>
    <cellStyle name="20% - Accent1 3 3 5 5" xfId="27410"/>
    <cellStyle name="20% - Accent1 3 3 6" xfId="2217"/>
    <cellStyle name="20% - Accent1 3 3 6 2" xfId="2218"/>
    <cellStyle name="20% - Accent1 3 3 6 2 2" xfId="14956"/>
    <cellStyle name="20% - Accent1 3 3 6 2 3" xfId="27414"/>
    <cellStyle name="20% - Accent1 3 3 6 3" xfId="2219"/>
    <cellStyle name="20% - Accent1 3 3 6 3 2" xfId="14957"/>
    <cellStyle name="20% - Accent1 3 3 6 3 3" xfId="27415"/>
    <cellStyle name="20% - Accent1 3 3 6 4" xfId="14955"/>
    <cellStyle name="20% - Accent1 3 3 6 5" xfId="27413"/>
    <cellStyle name="20% - Accent1 3 3 7" xfId="2220"/>
    <cellStyle name="20% - Accent1 3 3 7 2" xfId="14958"/>
    <cellStyle name="20% - Accent1 3 3 7 3" xfId="27416"/>
    <cellStyle name="20% - Accent1 3 3 8" xfId="2221"/>
    <cellStyle name="20% - Accent1 3 3 8 2" xfId="14959"/>
    <cellStyle name="20% - Accent1 3 3 8 3" xfId="27417"/>
    <cellStyle name="20% - Accent1 3 3 9" xfId="1572"/>
    <cellStyle name="20% - Accent1 3 3_BALANCE SHEET- BOARD-A" xfId="1351"/>
    <cellStyle name="20% - Accent1 3 4" xfId="2222"/>
    <cellStyle name="20% - Accent1 3 4 2" xfId="2223"/>
    <cellStyle name="20% - Accent1 3 4 2 2" xfId="2224"/>
    <cellStyle name="20% - Accent1 3 4 2 2 2" xfId="14962"/>
    <cellStyle name="20% - Accent1 3 4 2 2 3" xfId="27420"/>
    <cellStyle name="20% - Accent1 3 4 2 3" xfId="2225"/>
    <cellStyle name="20% - Accent1 3 4 2 3 2" xfId="14963"/>
    <cellStyle name="20% - Accent1 3 4 2 3 3" xfId="27421"/>
    <cellStyle name="20% - Accent1 3 4 2 4" xfId="14961"/>
    <cellStyle name="20% - Accent1 3 4 2 5" xfId="27419"/>
    <cellStyle name="20% - Accent1 3 4 3" xfId="2226"/>
    <cellStyle name="20% - Accent1 3 4 3 2" xfId="2227"/>
    <cellStyle name="20% - Accent1 3 4 3 2 2" xfId="14965"/>
    <cellStyle name="20% - Accent1 3 4 3 2 3" xfId="27423"/>
    <cellStyle name="20% - Accent1 3 4 3 3" xfId="2228"/>
    <cellStyle name="20% - Accent1 3 4 3 3 2" xfId="14966"/>
    <cellStyle name="20% - Accent1 3 4 3 3 3" xfId="27424"/>
    <cellStyle name="20% - Accent1 3 4 3 4" xfId="14964"/>
    <cellStyle name="20% - Accent1 3 4 3 5" xfId="27422"/>
    <cellStyle name="20% - Accent1 3 4 4" xfId="2229"/>
    <cellStyle name="20% - Accent1 3 4 4 2" xfId="2230"/>
    <cellStyle name="20% - Accent1 3 4 4 2 2" xfId="14968"/>
    <cellStyle name="20% - Accent1 3 4 4 2 3" xfId="27426"/>
    <cellStyle name="20% - Accent1 3 4 4 3" xfId="2231"/>
    <cellStyle name="20% - Accent1 3 4 4 3 2" xfId="14969"/>
    <cellStyle name="20% - Accent1 3 4 4 3 3" xfId="27427"/>
    <cellStyle name="20% - Accent1 3 4 4 4" xfId="14967"/>
    <cellStyle name="20% - Accent1 3 4 4 5" xfId="27425"/>
    <cellStyle name="20% - Accent1 3 4 5" xfId="2232"/>
    <cellStyle name="20% - Accent1 3 4 5 2" xfId="2233"/>
    <cellStyle name="20% - Accent1 3 4 5 2 2" xfId="14971"/>
    <cellStyle name="20% - Accent1 3 4 5 2 3" xfId="27429"/>
    <cellStyle name="20% - Accent1 3 4 5 3" xfId="2234"/>
    <cellStyle name="20% - Accent1 3 4 5 3 2" xfId="14972"/>
    <cellStyle name="20% - Accent1 3 4 5 3 3" xfId="27430"/>
    <cellStyle name="20% - Accent1 3 4 5 4" xfId="14970"/>
    <cellStyle name="20% - Accent1 3 4 5 5" xfId="27428"/>
    <cellStyle name="20% - Accent1 3 4 6" xfId="2235"/>
    <cellStyle name="20% - Accent1 3 4 6 2" xfId="14973"/>
    <cellStyle name="20% - Accent1 3 4 6 3" xfId="27431"/>
    <cellStyle name="20% - Accent1 3 4 7" xfId="2236"/>
    <cellStyle name="20% - Accent1 3 4 7 2" xfId="14974"/>
    <cellStyle name="20% - Accent1 3 4 7 3" xfId="27432"/>
    <cellStyle name="20% - Accent1 3 4 8" xfId="14960"/>
    <cellStyle name="20% - Accent1 3 4 9" xfId="27418"/>
    <cellStyle name="20% - Accent1 3 5" xfId="2237"/>
    <cellStyle name="20% - Accent1 3 5 2" xfId="2238"/>
    <cellStyle name="20% - Accent1 3 5 2 2" xfId="2239"/>
    <cellStyle name="20% - Accent1 3 5 2 2 2" xfId="14977"/>
    <cellStyle name="20% - Accent1 3 5 2 2 3" xfId="27435"/>
    <cellStyle name="20% - Accent1 3 5 2 3" xfId="2240"/>
    <cellStyle name="20% - Accent1 3 5 2 3 2" xfId="14978"/>
    <cellStyle name="20% - Accent1 3 5 2 3 3" xfId="27436"/>
    <cellStyle name="20% - Accent1 3 5 2 4" xfId="14976"/>
    <cellStyle name="20% - Accent1 3 5 2 5" xfId="27434"/>
    <cellStyle name="20% - Accent1 3 5 3" xfId="2241"/>
    <cellStyle name="20% - Accent1 3 5 3 2" xfId="2242"/>
    <cellStyle name="20% - Accent1 3 5 3 2 2" xfId="14980"/>
    <cellStyle name="20% - Accent1 3 5 3 2 3" xfId="27438"/>
    <cellStyle name="20% - Accent1 3 5 3 3" xfId="2243"/>
    <cellStyle name="20% - Accent1 3 5 3 3 2" xfId="14981"/>
    <cellStyle name="20% - Accent1 3 5 3 3 3" xfId="27439"/>
    <cellStyle name="20% - Accent1 3 5 3 4" xfId="14979"/>
    <cellStyle name="20% - Accent1 3 5 3 5" xfId="27437"/>
    <cellStyle name="20% - Accent1 3 5 4" xfId="2244"/>
    <cellStyle name="20% - Accent1 3 5 4 2" xfId="2245"/>
    <cellStyle name="20% - Accent1 3 5 4 2 2" xfId="14983"/>
    <cellStyle name="20% - Accent1 3 5 4 2 3" xfId="27441"/>
    <cellStyle name="20% - Accent1 3 5 4 3" xfId="2246"/>
    <cellStyle name="20% - Accent1 3 5 4 3 2" xfId="14984"/>
    <cellStyle name="20% - Accent1 3 5 4 3 3" xfId="27442"/>
    <cellStyle name="20% - Accent1 3 5 4 4" xfId="14982"/>
    <cellStyle name="20% - Accent1 3 5 4 5" xfId="27440"/>
    <cellStyle name="20% - Accent1 3 5 5" xfId="2247"/>
    <cellStyle name="20% - Accent1 3 5 5 2" xfId="2248"/>
    <cellStyle name="20% - Accent1 3 5 5 2 2" xfId="14986"/>
    <cellStyle name="20% - Accent1 3 5 5 2 3" xfId="27444"/>
    <cellStyle name="20% - Accent1 3 5 5 3" xfId="2249"/>
    <cellStyle name="20% - Accent1 3 5 5 3 2" xfId="14987"/>
    <cellStyle name="20% - Accent1 3 5 5 3 3" xfId="27445"/>
    <cellStyle name="20% - Accent1 3 5 5 4" xfId="14985"/>
    <cellStyle name="20% - Accent1 3 5 5 5" xfId="27443"/>
    <cellStyle name="20% - Accent1 3 5 6" xfId="2250"/>
    <cellStyle name="20% - Accent1 3 5 6 2" xfId="14988"/>
    <cellStyle name="20% - Accent1 3 5 6 3" xfId="27446"/>
    <cellStyle name="20% - Accent1 3 5 7" xfId="2251"/>
    <cellStyle name="20% - Accent1 3 5 7 2" xfId="14989"/>
    <cellStyle name="20% - Accent1 3 5 7 3" xfId="27447"/>
    <cellStyle name="20% - Accent1 3 5 8" xfId="14975"/>
    <cellStyle name="20% - Accent1 3 5 9" xfId="27433"/>
    <cellStyle name="20% - Accent1 3 6" xfId="2252"/>
    <cellStyle name="20% - Accent1 3 6 2" xfId="2253"/>
    <cellStyle name="20% - Accent1 3 6 2 2" xfId="2254"/>
    <cellStyle name="20% - Accent1 3 6 2 2 2" xfId="14992"/>
    <cellStyle name="20% - Accent1 3 6 2 2 3" xfId="27450"/>
    <cellStyle name="20% - Accent1 3 6 2 3" xfId="2255"/>
    <cellStyle name="20% - Accent1 3 6 2 3 2" xfId="14993"/>
    <cellStyle name="20% - Accent1 3 6 2 3 3" xfId="27451"/>
    <cellStyle name="20% - Accent1 3 6 2 4" xfId="14991"/>
    <cellStyle name="20% - Accent1 3 6 2 5" xfId="27449"/>
    <cellStyle name="20% - Accent1 3 6 3" xfId="2256"/>
    <cellStyle name="20% - Accent1 3 6 3 2" xfId="14994"/>
    <cellStyle name="20% - Accent1 3 6 3 3" xfId="27452"/>
    <cellStyle name="20% - Accent1 3 6 4" xfId="2257"/>
    <cellStyle name="20% - Accent1 3 6 4 2" xfId="14995"/>
    <cellStyle name="20% - Accent1 3 6 4 3" xfId="27453"/>
    <cellStyle name="20% - Accent1 3 6 5" xfId="14990"/>
    <cellStyle name="20% - Accent1 3 6 6" xfId="27448"/>
    <cellStyle name="20% - Accent1 3 7" xfId="2258"/>
    <cellStyle name="20% - Accent1 3 7 2" xfId="2259"/>
    <cellStyle name="20% - Accent1 3 7 2 2" xfId="2260"/>
    <cellStyle name="20% - Accent1 3 7 2 2 2" xfId="14998"/>
    <cellStyle name="20% - Accent1 3 7 2 2 3" xfId="27456"/>
    <cellStyle name="20% - Accent1 3 7 2 3" xfId="2261"/>
    <cellStyle name="20% - Accent1 3 7 2 3 2" xfId="14999"/>
    <cellStyle name="20% - Accent1 3 7 2 3 3" xfId="27457"/>
    <cellStyle name="20% - Accent1 3 7 2 4" xfId="14997"/>
    <cellStyle name="20% - Accent1 3 7 2 5" xfId="27455"/>
    <cellStyle name="20% - Accent1 3 7 3" xfId="2262"/>
    <cellStyle name="20% - Accent1 3 7 3 2" xfId="15000"/>
    <cellStyle name="20% - Accent1 3 7 3 3" xfId="27458"/>
    <cellStyle name="20% - Accent1 3 7 4" xfId="2263"/>
    <cellStyle name="20% - Accent1 3 7 4 2" xfId="15001"/>
    <cellStyle name="20% - Accent1 3 7 4 3" xfId="27459"/>
    <cellStyle name="20% - Accent1 3 7 5" xfId="14996"/>
    <cellStyle name="20% - Accent1 3 7 6" xfId="27454"/>
    <cellStyle name="20% - Accent1 3 8" xfId="2264"/>
    <cellStyle name="20% - Accent1 3 8 2" xfId="2265"/>
    <cellStyle name="20% - Accent1 3 8 2 2" xfId="15003"/>
    <cellStyle name="20% - Accent1 3 8 2 3" xfId="27461"/>
    <cellStyle name="20% - Accent1 3 8 3" xfId="2266"/>
    <cellStyle name="20% - Accent1 3 8 3 2" xfId="15004"/>
    <cellStyle name="20% - Accent1 3 8 3 3" xfId="27462"/>
    <cellStyle name="20% - Accent1 3 8 4" xfId="15002"/>
    <cellStyle name="20% - Accent1 3 8 5" xfId="27460"/>
    <cellStyle name="20% - Accent1 3 9" xfId="2267"/>
    <cellStyle name="20% - Accent1 3 9 2" xfId="2268"/>
    <cellStyle name="20% - Accent1 3 9 2 2" xfId="15006"/>
    <cellStyle name="20% - Accent1 3 9 2 3" xfId="27464"/>
    <cellStyle name="20% - Accent1 3 9 3" xfId="2269"/>
    <cellStyle name="20% - Accent1 3 9 3 2" xfId="15007"/>
    <cellStyle name="20% - Accent1 3 9 3 3" xfId="27465"/>
    <cellStyle name="20% - Accent1 3 9 4" xfId="15005"/>
    <cellStyle name="20% - Accent1 3 9 5" xfId="27463"/>
    <cellStyle name="20% - Accent1 4" xfId="20"/>
    <cellStyle name="20% - Accent1 4 10" xfId="2270"/>
    <cellStyle name="20% - Accent1 4 10 2" xfId="2271"/>
    <cellStyle name="20% - Accent1 4 10 2 2" xfId="15009"/>
    <cellStyle name="20% - Accent1 4 10 2 3" xfId="27467"/>
    <cellStyle name="20% - Accent1 4 10 3" xfId="2272"/>
    <cellStyle name="20% - Accent1 4 10 3 2" xfId="15010"/>
    <cellStyle name="20% - Accent1 4 10 3 3" xfId="27468"/>
    <cellStyle name="20% - Accent1 4 10 4" xfId="15008"/>
    <cellStyle name="20% - Accent1 4 10 5" xfId="27466"/>
    <cellStyle name="20% - Accent1 4 11" xfId="2273"/>
    <cellStyle name="20% - Accent1 4 11 2" xfId="2274"/>
    <cellStyle name="20% - Accent1 4 11 2 2" xfId="15012"/>
    <cellStyle name="20% - Accent1 4 11 2 3" xfId="27470"/>
    <cellStyle name="20% - Accent1 4 11 3" xfId="2275"/>
    <cellStyle name="20% - Accent1 4 11 3 2" xfId="15013"/>
    <cellStyle name="20% - Accent1 4 11 3 3" xfId="27471"/>
    <cellStyle name="20% - Accent1 4 11 4" xfId="15011"/>
    <cellStyle name="20% - Accent1 4 11 5" xfId="27469"/>
    <cellStyle name="20% - Accent1 4 12" xfId="2276"/>
    <cellStyle name="20% - Accent1 4 12 2" xfId="2277"/>
    <cellStyle name="20% - Accent1 4 12 2 2" xfId="15015"/>
    <cellStyle name="20% - Accent1 4 12 2 3" xfId="27473"/>
    <cellStyle name="20% - Accent1 4 12 3" xfId="2278"/>
    <cellStyle name="20% - Accent1 4 12 3 2" xfId="15016"/>
    <cellStyle name="20% - Accent1 4 12 3 3" xfId="27474"/>
    <cellStyle name="20% - Accent1 4 12 4" xfId="15014"/>
    <cellStyle name="20% - Accent1 4 12 5" xfId="27472"/>
    <cellStyle name="20% - Accent1 4 13" xfId="2279"/>
    <cellStyle name="20% - Accent1 4 13 2" xfId="2280"/>
    <cellStyle name="20% - Accent1 4 13 2 2" xfId="15018"/>
    <cellStyle name="20% - Accent1 4 13 2 3" xfId="27476"/>
    <cellStyle name="20% - Accent1 4 13 3" xfId="2281"/>
    <cellStyle name="20% - Accent1 4 13 3 2" xfId="15019"/>
    <cellStyle name="20% - Accent1 4 13 3 3" xfId="27477"/>
    <cellStyle name="20% - Accent1 4 13 4" xfId="15017"/>
    <cellStyle name="20% - Accent1 4 13 5" xfId="27475"/>
    <cellStyle name="20% - Accent1 4 14" xfId="2282"/>
    <cellStyle name="20% - Accent1 4 14 2" xfId="2283"/>
    <cellStyle name="20% - Accent1 4 14 2 2" xfId="15021"/>
    <cellStyle name="20% - Accent1 4 14 2 3" xfId="27479"/>
    <cellStyle name="20% - Accent1 4 14 3" xfId="2284"/>
    <cellStyle name="20% - Accent1 4 14 3 2" xfId="15022"/>
    <cellStyle name="20% - Accent1 4 14 3 3" xfId="27480"/>
    <cellStyle name="20% - Accent1 4 14 4" xfId="15020"/>
    <cellStyle name="20% - Accent1 4 14 5" xfId="27478"/>
    <cellStyle name="20% - Accent1 4 15" xfId="2285"/>
    <cellStyle name="20% - Accent1 4 15 2" xfId="15023"/>
    <cellStyle name="20% - Accent1 4 15 3" xfId="27481"/>
    <cellStyle name="20% - Accent1 4 16" xfId="2286"/>
    <cellStyle name="20% - Accent1 4 16 2" xfId="15024"/>
    <cellStyle name="20% - Accent1 4 16 3" xfId="27482"/>
    <cellStyle name="20% - Accent1 4 17" xfId="1608"/>
    <cellStyle name="20% - Accent1 4 18" xfId="14347"/>
    <cellStyle name="20% - Accent1 4 19" xfId="26805"/>
    <cellStyle name="20% - Accent1 4 2" xfId="1040"/>
    <cellStyle name="20% - Accent1 4 2 10" xfId="15025"/>
    <cellStyle name="20% - Accent1 4 2 11" xfId="27483"/>
    <cellStyle name="20% - Accent1 4 2 2" xfId="2288"/>
    <cellStyle name="20% - Accent1 4 2 2 2" xfId="2289"/>
    <cellStyle name="20% - Accent1 4 2 2 2 2" xfId="15027"/>
    <cellStyle name="20% - Accent1 4 2 2 2 3" xfId="27485"/>
    <cellStyle name="20% - Accent1 4 2 2 3" xfId="2290"/>
    <cellStyle name="20% - Accent1 4 2 2 3 2" xfId="15028"/>
    <cellStyle name="20% - Accent1 4 2 2 3 3" xfId="27486"/>
    <cellStyle name="20% - Accent1 4 2 2 4" xfId="15026"/>
    <cellStyle name="20% - Accent1 4 2 2 5" xfId="27484"/>
    <cellStyle name="20% - Accent1 4 2 3" xfId="2291"/>
    <cellStyle name="20% - Accent1 4 2 3 2" xfId="2292"/>
    <cellStyle name="20% - Accent1 4 2 3 2 2" xfId="15030"/>
    <cellStyle name="20% - Accent1 4 2 3 2 3" xfId="27488"/>
    <cellStyle name="20% - Accent1 4 2 3 3" xfId="2293"/>
    <cellStyle name="20% - Accent1 4 2 3 3 2" xfId="15031"/>
    <cellStyle name="20% - Accent1 4 2 3 3 3" xfId="27489"/>
    <cellStyle name="20% - Accent1 4 2 3 4" xfId="15029"/>
    <cellStyle name="20% - Accent1 4 2 3 5" xfId="27487"/>
    <cellStyle name="20% - Accent1 4 2 4" xfId="2294"/>
    <cellStyle name="20% - Accent1 4 2 4 2" xfId="2295"/>
    <cellStyle name="20% - Accent1 4 2 4 2 2" xfId="15033"/>
    <cellStyle name="20% - Accent1 4 2 4 2 3" xfId="27491"/>
    <cellStyle name="20% - Accent1 4 2 4 3" xfId="2296"/>
    <cellStyle name="20% - Accent1 4 2 4 3 2" xfId="15034"/>
    <cellStyle name="20% - Accent1 4 2 4 3 3" xfId="27492"/>
    <cellStyle name="20% - Accent1 4 2 4 4" xfId="15032"/>
    <cellStyle name="20% - Accent1 4 2 4 5" xfId="27490"/>
    <cellStyle name="20% - Accent1 4 2 5" xfId="2297"/>
    <cellStyle name="20% - Accent1 4 2 5 2" xfId="2298"/>
    <cellStyle name="20% - Accent1 4 2 5 2 2" xfId="15036"/>
    <cellStyle name="20% - Accent1 4 2 5 2 3" xfId="27494"/>
    <cellStyle name="20% - Accent1 4 2 5 3" xfId="2299"/>
    <cellStyle name="20% - Accent1 4 2 5 3 2" xfId="15037"/>
    <cellStyle name="20% - Accent1 4 2 5 3 3" xfId="27495"/>
    <cellStyle name="20% - Accent1 4 2 5 4" xfId="15035"/>
    <cellStyle name="20% - Accent1 4 2 5 5" xfId="27493"/>
    <cellStyle name="20% - Accent1 4 2 6" xfId="2300"/>
    <cellStyle name="20% - Accent1 4 2 6 2" xfId="2301"/>
    <cellStyle name="20% - Accent1 4 2 6 2 2" xfId="15039"/>
    <cellStyle name="20% - Accent1 4 2 6 2 3" xfId="27497"/>
    <cellStyle name="20% - Accent1 4 2 6 3" xfId="2302"/>
    <cellStyle name="20% - Accent1 4 2 6 3 2" xfId="15040"/>
    <cellStyle name="20% - Accent1 4 2 6 3 3" xfId="27498"/>
    <cellStyle name="20% - Accent1 4 2 6 4" xfId="15038"/>
    <cellStyle name="20% - Accent1 4 2 6 5" xfId="27496"/>
    <cellStyle name="20% - Accent1 4 2 7" xfId="2303"/>
    <cellStyle name="20% - Accent1 4 2 7 2" xfId="15041"/>
    <cellStyle name="20% - Accent1 4 2 7 3" xfId="27499"/>
    <cellStyle name="20% - Accent1 4 2 8" xfId="2304"/>
    <cellStyle name="20% - Accent1 4 2 8 2" xfId="15042"/>
    <cellStyle name="20% - Accent1 4 2 8 3" xfId="27500"/>
    <cellStyle name="20% - Accent1 4 2 9" xfId="2287"/>
    <cellStyle name="20% - Accent1 4 3" xfId="2305"/>
    <cellStyle name="20% - Accent1 4 3 2" xfId="2306"/>
    <cellStyle name="20% - Accent1 4 3 2 2" xfId="2307"/>
    <cellStyle name="20% - Accent1 4 3 2 2 2" xfId="15045"/>
    <cellStyle name="20% - Accent1 4 3 2 2 3" xfId="27503"/>
    <cellStyle name="20% - Accent1 4 3 2 3" xfId="2308"/>
    <cellStyle name="20% - Accent1 4 3 2 3 2" xfId="15046"/>
    <cellStyle name="20% - Accent1 4 3 2 3 3" xfId="27504"/>
    <cellStyle name="20% - Accent1 4 3 2 4" xfId="15044"/>
    <cellStyle name="20% - Accent1 4 3 2 5" xfId="27502"/>
    <cellStyle name="20% - Accent1 4 3 3" xfId="2309"/>
    <cellStyle name="20% - Accent1 4 3 3 2" xfId="2310"/>
    <cellStyle name="20% - Accent1 4 3 3 2 2" xfId="15048"/>
    <cellStyle name="20% - Accent1 4 3 3 2 3" xfId="27506"/>
    <cellStyle name="20% - Accent1 4 3 3 3" xfId="2311"/>
    <cellStyle name="20% - Accent1 4 3 3 3 2" xfId="15049"/>
    <cellStyle name="20% - Accent1 4 3 3 3 3" xfId="27507"/>
    <cellStyle name="20% - Accent1 4 3 3 4" xfId="15047"/>
    <cellStyle name="20% - Accent1 4 3 3 5" xfId="27505"/>
    <cellStyle name="20% - Accent1 4 3 4" xfId="2312"/>
    <cellStyle name="20% - Accent1 4 3 4 2" xfId="2313"/>
    <cellStyle name="20% - Accent1 4 3 4 2 2" xfId="15051"/>
    <cellStyle name="20% - Accent1 4 3 4 2 3" xfId="27509"/>
    <cellStyle name="20% - Accent1 4 3 4 3" xfId="2314"/>
    <cellStyle name="20% - Accent1 4 3 4 3 2" xfId="15052"/>
    <cellStyle name="20% - Accent1 4 3 4 3 3" xfId="27510"/>
    <cellStyle name="20% - Accent1 4 3 4 4" xfId="15050"/>
    <cellStyle name="20% - Accent1 4 3 4 5" xfId="27508"/>
    <cellStyle name="20% - Accent1 4 3 5" xfId="2315"/>
    <cellStyle name="20% - Accent1 4 3 5 2" xfId="2316"/>
    <cellStyle name="20% - Accent1 4 3 5 2 2" xfId="15054"/>
    <cellStyle name="20% - Accent1 4 3 5 2 3" xfId="27512"/>
    <cellStyle name="20% - Accent1 4 3 5 3" xfId="2317"/>
    <cellStyle name="20% - Accent1 4 3 5 3 2" xfId="15055"/>
    <cellStyle name="20% - Accent1 4 3 5 3 3" xfId="27513"/>
    <cellStyle name="20% - Accent1 4 3 5 4" xfId="15053"/>
    <cellStyle name="20% - Accent1 4 3 5 5" xfId="27511"/>
    <cellStyle name="20% - Accent1 4 3 6" xfId="2318"/>
    <cellStyle name="20% - Accent1 4 3 6 2" xfId="15056"/>
    <cellStyle name="20% - Accent1 4 3 6 3" xfId="27514"/>
    <cellStyle name="20% - Accent1 4 3 7" xfId="2319"/>
    <cellStyle name="20% - Accent1 4 3 7 2" xfId="15057"/>
    <cellStyle name="20% - Accent1 4 3 7 3" xfId="27515"/>
    <cellStyle name="20% - Accent1 4 3 8" xfId="15043"/>
    <cellStyle name="20% - Accent1 4 3 9" xfId="27501"/>
    <cellStyle name="20% - Accent1 4 4" xfId="2320"/>
    <cellStyle name="20% - Accent1 4 4 2" xfId="2321"/>
    <cellStyle name="20% - Accent1 4 4 2 2" xfId="2322"/>
    <cellStyle name="20% - Accent1 4 4 2 2 2" xfId="15060"/>
    <cellStyle name="20% - Accent1 4 4 2 2 3" xfId="27518"/>
    <cellStyle name="20% - Accent1 4 4 2 3" xfId="2323"/>
    <cellStyle name="20% - Accent1 4 4 2 3 2" xfId="15061"/>
    <cellStyle name="20% - Accent1 4 4 2 3 3" xfId="27519"/>
    <cellStyle name="20% - Accent1 4 4 2 4" xfId="15059"/>
    <cellStyle name="20% - Accent1 4 4 2 5" xfId="27517"/>
    <cellStyle name="20% - Accent1 4 4 3" xfId="2324"/>
    <cellStyle name="20% - Accent1 4 4 3 2" xfId="2325"/>
    <cellStyle name="20% - Accent1 4 4 3 2 2" xfId="15063"/>
    <cellStyle name="20% - Accent1 4 4 3 2 3" xfId="27521"/>
    <cellStyle name="20% - Accent1 4 4 3 3" xfId="2326"/>
    <cellStyle name="20% - Accent1 4 4 3 3 2" xfId="15064"/>
    <cellStyle name="20% - Accent1 4 4 3 3 3" xfId="27522"/>
    <cellStyle name="20% - Accent1 4 4 3 4" xfId="15062"/>
    <cellStyle name="20% - Accent1 4 4 3 5" xfId="27520"/>
    <cellStyle name="20% - Accent1 4 4 4" xfId="2327"/>
    <cellStyle name="20% - Accent1 4 4 4 2" xfId="2328"/>
    <cellStyle name="20% - Accent1 4 4 4 2 2" xfId="15066"/>
    <cellStyle name="20% - Accent1 4 4 4 2 3" xfId="27524"/>
    <cellStyle name="20% - Accent1 4 4 4 3" xfId="2329"/>
    <cellStyle name="20% - Accent1 4 4 4 3 2" xfId="15067"/>
    <cellStyle name="20% - Accent1 4 4 4 3 3" xfId="27525"/>
    <cellStyle name="20% - Accent1 4 4 4 4" xfId="15065"/>
    <cellStyle name="20% - Accent1 4 4 4 5" xfId="27523"/>
    <cellStyle name="20% - Accent1 4 4 5" xfId="2330"/>
    <cellStyle name="20% - Accent1 4 4 5 2" xfId="2331"/>
    <cellStyle name="20% - Accent1 4 4 5 2 2" xfId="15069"/>
    <cellStyle name="20% - Accent1 4 4 5 2 3" xfId="27527"/>
    <cellStyle name="20% - Accent1 4 4 5 3" xfId="2332"/>
    <cellStyle name="20% - Accent1 4 4 5 3 2" xfId="15070"/>
    <cellStyle name="20% - Accent1 4 4 5 3 3" xfId="27528"/>
    <cellStyle name="20% - Accent1 4 4 5 4" xfId="15068"/>
    <cellStyle name="20% - Accent1 4 4 5 5" xfId="27526"/>
    <cellStyle name="20% - Accent1 4 4 6" xfId="2333"/>
    <cellStyle name="20% - Accent1 4 4 6 2" xfId="15071"/>
    <cellStyle name="20% - Accent1 4 4 6 3" xfId="27529"/>
    <cellStyle name="20% - Accent1 4 4 7" xfId="2334"/>
    <cellStyle name="20% - Accent1 4 4 7 2" xfId="15072"/>
    <cellStyle name="20% - Accent1 4 4 7 3" xfId="27530"/>
    <cellStyle name="20% - Accent1 4 4 8" xfId="15058"/>
    <cellStyle name="20% - Accent1 4 4 9" xfId="27516"/>
    <cellStyle name="20% - Accent1 4 5" xfId="2335"/>
    <cellStyle name="20% - Accent1 4 5 2" xfId="2336"/>
    <cellStyle name="20% - Accent1 4 5 2 2" xfId="2337"/>
    <cellStyle name="20% - Accent1 4 5 2 2 2" xfId="15075"/>
    <cellStyle name="20% - Accent1 4 5 2 2 3" xfId="27533"/>
    <cellStyle name="20% - Accent1 4 5 2 3" xfId="2338"/>
    <cellStyle name="20% - Accent1 4 5 2 3 2" xfId="15076"/>
    <cellStyle name="20% - Accent1 4 5 2 3 3" xfId="27534"/>
    <cellStyle name="20% - Accent1 4 5 2 4" xfId="15074"/>
    <cellStyle name="20% - Accent1 4 5 2 5" xfId="27532"/>
    <cellStyle name="20% - Accent1 4 5 3" xfId="2339"/>
    <cellStyle name="20% - Accent1 4 5 3 2" xfId="15077"/>
    <cellStyle name="20% - Accent1 4 5 3 3" xfId="27535"/>
    <cellStyle name="20% - Accent1 4 5 4" xfId="2340"/>
    <cellStyle name="20% - Accent1 4 5 4 2" xfId="15078"/>
    <cellStyle name="20% - Accent1 4 5 4 3" xfId="27536"/>
    <cellStyle name="20% - Accent1 4 5 5" xfId="15073"/>
    <cellStyle name="20% - Accent1 4 5 6" xfId="27531"/>
    <cellStyle name="20% - Accent1 4 6" xfId="2341"/>
    <cellStyle name="20% - Accent1 4 6 2" xfId="2342"/>
    <cellStyle name="20% - Accent1 4 6 2 2" xfId="2343"/>
    <cellStyle name="20% - Accent1 4 6 2 2 2" xfId="15081"/>
    <cellStyle name="20% - Accent1 4 6 2 2 3" xfId="27539"/>
    <cellStyle name="20% - Accent1 4 6 2 3" xfId="2344"/>
    <cellStyle name="20% - Accent1 4 6 2 3 2" xfId="15082"/>
    <cellStyle name="20% - Accent1 4 6 2 3 3" xfId="27540"/>
    <cellStyle name="20% - Accent1 4 6 2 4" xfId="15080"/>
    <cellStyle name="20% - Accent1 4 6 2 5" xfId="27538"/>
    <cellStyle name="20% - Accent1 4 6 3" xfId="2345"/>
    <cellStyle name="20% - Accent1 4 6 3 2" xfId="15083"/>
    <cellStyle name="20% - Accent1 4 6 3 3" xfId="27541"/>
    <cellStyle name="20% - Accent1 4 6 4" xfId="2346"/>
    <cellStyle name="20% - Accent1 4 6 4 2" xfId="15084"/>
    <cellStyle name="20% - Accent1 4 6 4 3" xfId="27542"/>
    <cellStyle name="20% - Accent1 4 6 5" xfId="15079"/>
    <cellStyle name="20% - Accent1 4 6 6" xfId="27537"/>
    <cellStyle name="20% - Accent1 4 7" xfId="2347"/>
    <cellStyle name="20% - Accent1 4 7 2" xfId="2348"/>
    <cellStyle name="20% - Accent1 4 7 2 2" xfId="15086"/>
    <cellStyle name="20% - Accent1 4 7 2 3" xfId="27544"/>
    <cellStyle name="20% - Accent1 4 7 3" xfId="2349"/>
    <cellStyle name="20% - Accent1 4 7 3 2" xfId="15087"/>
    <cellStyle name="20% - Accent1 4 7 3 3" xfId="27545"/>
    <cellStyle name="20% - Accent1 4 7 4" xfId="15085"/>
    <cellStyle name="20% - Accent1 4 7 5" xfId="27543"/>
    <cellStyle name="20% - Accent1 4 8" xfId="2350"/>
    <cellStyle name="20% - Accent1 4 8 2" xfId="2351"/>
    <cellStyle name="20% - Accent1 4 8 2 2" xfId="15089"/>
    <cellStyle name="20% - Accent1 4 8 2 3" xfId="27547"/>
    <cellStyle name="20% - Accent1 4 8 3" xfId="2352"/>
    <cellStyle name="20% - Accent1 4 8 3 2" xfId="15090"/>
    <cellStyle name="20% - Accent1 4 8 3 3" xfId="27548"/>
    <cellStyle name="20% - Accent1 4 8 4" xfId="15088"/>
    <cellStyle name="20% - Accent1 4 8 5" xfId="27546"/>
    <cellStyle name="20% - Accent1 4 9" xfId="2353"/>
    <cellStyle name="20% - Accent1 4 9 2" xfId="2354"/>
    <cellStyle name="20% - Accent1 4 9 2 2" xfId="15092"/>
    <cellStyle name="20% - Accent1 4 9 2 3" xfId="27550"/>
    <cellStyle name="20% - Accent1 4 9 3" xfId="2355"/>
    <cellStyle name="20% - Accent1 4 9 3 2" xfId="15093"/>
    <cellStyle name="20% - Accent1 4 9 3 3" xfId="27551"/>
    <cellStyle name="20% - Accent1 4 9 4" xfId="15091"/>
    <cellStyle name="20% - Accent1 4 9 5" xfId="27549"/>
    <cellStyle name="20% - Accent1 4_BALANCE SHEET- BOARD-A" xfId="1352"/>
    <cellStyle name="20% - Accent1 5" xfId="21"/>
    <cellStyle name="20% - Accent1 5 10" xfId="14276"/>
    <cellStyle name="20% - Accent1 5 11" xfId="26734"/>
    <cellStyle name="20% - Accent1 5 2" xfId="969"/>
    <cellStyle name="20% - Accent1 5 2 2" xfId="2357"/>
    <cellStyle name="20% - Accent1 5 2 2 2" xfId="15095"/>
    <cellStyle name="20% - Accent1 5 2 2 3" xfId="27553"/>
    <cellStyle name="20% - Accent1 5 2 3" xfId="2358"/>
    <cellStyle name="20% - Accent1 5 2 3 2" xfId="15096"/>
    <cellStyle name="20% - Accent1 5 2 3 3" xfId="27554"/>
    <cellStyle name="20% - Accent1 5 2 4" xfId="2356"/>
    <cellStyle name="20% - Accent1 5 2 5" xfId="15094"/>
    <cellStyle name="20% - Accent1 5 2 6" xfId="27552"/>
    <cellStyle name="20% - Accent1 5 3" xfId="2359"/>
    <cellStyle name="20% - Accent1 5 3 2" xfId="2360"/>
    <cellStyle name="20% - Accent1 5 3 2 2" xfId="15098"/>
    <cellStyle name="20% - Accent1 5 3 2 3" xfId="27556"/>
    <cellStyle name="20% - Accent1 5 3 3" xfId="2361"/>
    <cellStyle name="20% - Accent1 5 3 3 2" xfId="15099"/>
    <cellStyle name="20% - Accent1 5 3 3 3" xfId="27557"/>
    <cellStyle name="20% - Accent1 5 3 4" xfId="15097"/>
    <cellStyle name="20% - Accent1 5 3 5" xfId="27555"/>
    <cellStyle name="20% - Accent1 5 4" xfId="2362"/>
    <cellStyle name="20% - Accent1 5 4 2" xfId="2363"/>
    <cellStyle name="20% - Accent1 5 4 2 2" xfId="15101"/>
    <cellStyle name="20% - Accent1 5 4 2 3" xfId="27559"/>
    <cellStyle name="20% - Accent1 5 4 3" xfId="2364"/>
    <cellStyle name="20% - Accent1 5 4 3 2" xfId="15102"/>
    <cellStyle name="20% - Accent1 5 4 3 3" xfId="27560"/>
    <cellStyle name="20% - Accent1 5 4 4" xfId="15100"/>
    <cellStyle name="20% - Accent1 5 4 5" xfId="27558"/>
    <cellStyle name="20% - Accent1 5 5" xfId="2365"/>
    <cellStyle name="20% - Accent1 5 5 2" xfId="2366"/>
    <cellStyle name="20% - Accent1 5 5 2 2" xfId="15104"/>
    <cellStyle name="20% - Accent1 5 5 2 3" xfId="27562"/>
    <cellStyle name="20% - Accent1 5 5 3" xfId="2367"/>
    <cellStyle name="20% - Accent1 5 5 3 2" xfId="15105"/>
    <cellStyle name="20% - Accent1 5 5 3 3" xfId="27563"/>
    <cellStyle name="20% - Accent1 5 5 4" xfId="15103"/>
    <cellStyle name="20% - Accent1 5 5 5" xfId="27561"/>
    <cellStyle name="20% - Accent1 5 6" xfId="2368"/>
    <cellStyle name="20% - Accent1 5 6 2" xfId="2369"/>
    <cellStyle name="20% - Accent1 5 6 2 2" xfId="15107"/>
    <cellStyle name="20% - Accent1 5 6 2 3" xfId="27565"/>
    <cellStyle name="20% - Accent1 5 6 3" xfId="2370"/>
    <cellStyle name="20% - Accent1 5 6 3 2" xfId="15108"/>
    <cellStyle name="20% - Accent1 5 6 3 3" xfId="27566"/>
    <cellStyle name="20% - Accent1 5 6 4" xfId="15106"/>
    <cellStyle name="20% - Accent1 5 6 5" xfId="27564"/>
    <cellStyle name="20% - Accent1 5 7" xfId="2371"/>
    <cellStyle name="20% - Accent1 5 7 2" xfId="15109"/>
    <cellStyle name="20% - Accent1 5 7 3" xfId="27567"/>
    <cellStyle name="20% - Accent1 5 8" xfId="2372"/>
    <cellStyle name="20% - Accent1 5 8 2" xfId="15110"/>
    <cellStyle name="20% - Accent1 5 8 3" xfId="27568"/>
    <cellStyle name="20% - Accent1 5 9" xfId="1537"/>
    <cellStyle name="20% - Accent1 5_BALANCE SHEET- BOARD-A" xfId="1353"/>
    <cellStyle name="20% - Accent1 6" xfId="899"/>
    <cellStyle name="20% - Accent1 6 10" xfId="15111"/>
    <cellStyle name="20% - Accent1 6 11" xfId="27569"/>
    <cellStyle name="20% - Accent1 6 2" xfId="2374"/>
    <cellStyle name="20% - Accent1 6 2 2" xfId="2375"/>
    <cellStyle name="20% - Accent1 6 2 2 2" xfId="15113"/>
    <cellStyle name="20% - Accent1 6 2 2 3" xfId="27571"/>
    <cellStyle name="20% - Accent1 6 2 3" xfId="2376"/>
    <cellStyle name="20% - Accent1 6 2 3 2" xfId="15114"/>
    <cellStyle name="20% - Accent1 6 2 3 3" xfId="27572"/>
    <cellStyle name="20% - Accent1 6 2 4" xfId="15112"/>
    <cellStyle name="20% - Accent1 6 2 5" xfId="27570"/>
    <cellStyle name="20% - Accent1 6 3" xfId="2377"/>
    <cellStyle name="20% - Accent1 6 3 2" xfId="2378"/>
    <cellStyle name="20% - Accent1 6 3 2 2" xfId="15116"/>
    <cellStyle name="20% - Accent1 6 3 2 3" xfId="27574"/>
    <cellStyle name="20% - Accent1 6 3 3" xfId="2379"/>
    <cellStyle name="20% - Accent1 6 3 3 2" xfId="15117"/>
    <cellStyle name="20% - Accent1 6 3 3 3" xfId="27575"/>
    <cellStyle name="20% - Accent1 6 3 4" xfId="15115"/>
    <cellStyle name="20% - Accent1 6 3 5" xfId="27573"/>
    <cellStyle name="20% - Accent1 6 4" xfId="2380"/>
    <cellStyle name="20% - Accent1 6 4 2" xfId="2381"/>
    <cellStyle name="20% - Accent1 6 4 2 2" xfId="15119"/>
    <cellStyle name="20% - Accent1 6 4 2 3" xfId="27577"/>
    <cellStyle name="20% - Accent1 6 4 3" xfId="2382"/>
    <cellStyle name="20% - Accent1 6 4 3 2" xfId="15120"/>
    <cellStyle name="20% - Accent1 6 4 3 3" xfId="27578"/>
    <cellStyle name="20% - Accent1 6 4 4" xfId="15118"/>
    <cellStyle name="20% - Accent1 6 4 5" xfId="27576"/>
    <cellStyle name="20% - Accent1 6 5" xfId="2383"/>
    <cellStyle name="20% - Accent1 6 5 2" xfId="2384"/>
    <cellStyle name="20% - Accent1 6 5 2 2" xfId="15122"/>
    <cellStyle name="20% - Accent1 6 5 2 3" xfId="27580"/>
    <cellStyle name="20% - Accent1 6 5 3" xfId="2385"/>
    <cellStyle name="20% - Accent1 6 5 3 2" xfId="15123"/>
    <cellStyle name="20% - Accent1 6 5 3 3" xfId="27581"/>
    <cellStyle name="20% - Accent1 6 5 4" xfId="15121"/>
    <cellStyle name="20% - Accent1 6 5 5" xfId="27579"/>
    <cellStyle name="20% - Accent1 6 6" xfId="2386"/>
    <cellStyle name="20% - Accent1 6 6 2" xfId="2387"/>
    <cellStyle name="20% - Accent1 6 6 2 2" xfId="15125"/>
    <cellStyle name="20% - Accent1 6 6 2 3" xfId="27583"/>
    <cellStyle name="20% - Accent1 6 6 3" xfId="2388"/>
    <cellStyle name="20% - Accent1 6 6 3 2" xfId="15126"/>
    <cellStyle name="20% - Accent1 6 6 3 3" xfId="27584"/>
    <cellStyle name="20% - Accent1 6 6 4" xfId="15124"/>
    <cellStyle name="20% - Accent1 6 6 5" xfId="27582"/>
    <cellStyle name="20% - Accent1 6 7" xfId="2389"/>
    <cellStyle name="20% - Accent1 6 7 2" xfId="15127"/>
    <cellStyle name="20% - Accent1 6 7 3" xfId="27585"/>
    <cellStyle name="20% - Accent1 6 8" xfId="2390"/>
    <cellStyle name="20% - Accent1 6 8 2" xfId="15128"/>
    <cellStyle name="20% - Accent1 6 8 3" xfId="27586"/>
    <cellStyle name="20% - Accent1 6 9" xfId="2373"/>
    <cellStyle name="20% - Accent1 7" xfId="2391"/>
    <cellStyle name="20% - Accent1 7 10" xfId="27587"/>
    <cellStyle name="20% - Accent1 7 2" xfId="2392"/>
    <cellStyle name="20% - Accent1 7 2 2" xfId="2393"/>
    <cellStyle name="20% - Accent1 7 2 2 2" xfId="15131"/>
    <cellStyle name="20% - Accent1 7 2 2 3" xfId="27589"/>
    <cellStyle name="20% - Accent1 7 2 3" xfId="2394"/>
    <cellStyle name="20% - Accent1 7 2 3 2" xfId="15132"/>
    <cellStyle name="20% - Accent1 7 2 3 3" xfId="27590"/>
    <cellStyle name="20% - Accent1 7 2 4" xfId="15130"/>
    <cellStyle name="20% - Accent1 7 2 5" xfId="27588"/>
    <cellStyle name="20% - Accent1 7 3" xfId="2395"/>
    <cellStyle name="20% - Accent1 7 3 2" xfId="2396"/>
    <cellStyle name="20% - Accent1 7 3 2 2" xfId="15134"/>
    <cellStyle name="20% - Accent1 7 3 2 3" xfId="27592"/>
    <cellStyle name="20% - Accent1 7 3 3" xfId="2397"/>
    <cellStyle name="20% - Accent1 7 3 3 2" xfId="15135"/>
    <cellStyle name="20% - Accent1 7 3 3 3" xfId="27593"/>
    <cellStyle name="20% - Accent1 7 3 4" xfId="15133"/>
    <cellStyle name="20% - Accent1 7 3 5" xfId="27591"/>
    <cellStyle name="20% - Accent1 7 4" xfId="2398"/>
    <cellStyle name="20% - Accent1 7 4 2" xfId="2399"/>
    <cellStyle name="20% - Accent1 7 4 2 2" xfId="15137"/>
    <cellStyle name="20% - Accent1 7 4 2 3" xfId="27595"/>
    <cellStyle name="20% - Accent1 7 4 3" xfId="2400"/>
    <cellStyle name="20% - Accent1 7 4 3 2" xfId="15138"/>
    <cellStyle name="20% - Accent1 7 4 3 3" xfId="27596"/>
    <cellStyle name="20% - Accent1 7 4 4" xfId="15136"/>
    <cellStyle name="20% - Accent1 7 4 5" xfId="27594"/>
    <cellStyle name="20% - Accent1 7 5" xfId="2401"/>
    <cellStyle name="20% - Accent1 7 5 2" xfId="2402"/>
    <cellStyle name="20% - Accent1 7 5 2 2" xfId="15140"/>
    <cellStyle name="20% - Accent1 7 5 2 3" xfId="27598"/>
    <cellStyle name="20% - Accent1 7 5 3" xfId="2403"/>
    <cellStyle name="20% - Accent1 7 5 3 2" xfId="15141"/>
    <cellStyle name="20% - Accent1 7 5 3 3" xfId="27599"/>
    <cellStyle name="20% - Accent1 7 5 4" xfId="15139"/>
    <cellStyle name="20% - Accent1 7 5 5" xfId="27597"/>
    <cellStyle name="20% - Accent1 7 6" xfId="2404"/>
    <cellStyle name="20% - Accent1 7 6 2" xfId="2405"/>
    <cellStyle name="20% - Accent1 7 6 2 2" xfId="15143"/>
    <cellStyle name="20% - Accent1 7 6 2 3" xfId="27601"/>
    <cellStyle name="20% - Accent1 7 6 3" xfId="2406"/>
    <cellStyle name="20% - Accent1 7 6 3 2" xfId="15144"/>
    <cellStyle name="20% - Accent1 7 6 3 3" xfId="27602"/>
    <cellStyle name="20% - Accent1 7 6 4" xfId="15142"/>
    <cellStyle name="20% - Accent1 7 6 5" xfId="27600"/>
    <cellStyle name="20% - Accent1 7 7" xfId="2407"/>
    <cellStyle name="20% - Accent1 7 7 2" xfId="15145"/>
    <cellStyle name="20% - Accent1 7 7 3" xfId="27603"/>
    <cellStyle name="20% - Accent1 7 8" xfId="2408"/>
    <cellStyle name="20% - Accent1 7 8 2" xfId="15146"/>
    <cellStyle name="20% - Accent1 7 8 3" xfId="27604"/>
    <cellStyle name="20% - Accent1 7 9" xfId="15129"/>
    <cellStyle name="20% - Accent1 8" xfId="2409"/>
    <cellStyle name="20% - Accent1 8 2" xfId="2410"/>
    <cellStyle name="20% - Accent1 8 2 2" xfId="2411"/>
    <cellStyle name="20% - Accent1 8 2 2 2" xfId="15149"/>
    <cellStyle name="20% - Accent1 8 2 2 3" xfId="27607"/>
    <cellStyle name="20% - Accent1 8 2 3" xfId="2412"/>
    <cellStyle name="20% - Accent1 8 2 3 2" xfId="15150"/>
    <cellStyle name="20% - Accent1 8 2 3 3" xfId="27608"/>
    <cellStyle name="20% - Accent1 8 2 4" xfId="15148"/>
    <cellStyle name="20% - Accent1 8 2 5" xfId="27606"/>
    <cellStyle name="20% - Accent1 8 3" xfId="2413"/>
    <cellStyle name="20% - Accent1 8 3 2" xfId="2414"/>
    <cellStyle name="20% - Accent1 8 3 2 2" xfId="15152"/>
    <cellStyle name="20% - Accent1 8 3 2 3" xfId="27610"/>
    <cellStyle name="20% - Accent1 8 3 3" xfId="2415"/>
    <cellStyle name="20% - Accent1 8 3 3 2" xfId="15153"/>
    <cellStyle name="20% - Accent1 8 3 3 3" xfId="27611"/>
    <cellStyle name="20% - Accent1 8 3 4" xfId="15151"/>
    <cellStyle name="20% - Accent1 8 3 5" xfId="27609"/>
    <cellStyle name="20% - Accent1 8 4" xfId="2416"/>
    <cellStyle name="20% - Accent1 8 4 2" xfId="2417"/>
    <cellStyle name="20% - Accent1 8 4 2 2" xfId="15155"/>
    <cellStyle name="20% - Accent1 8 4 2 3" xfId="27613"/>
    <cellStyle name="20% - Accent1 8 4 3" xfId="2418"/>
    <cellStyle name="20% - Accent1 8 4 3 2" xfId="15156"/>
    <cellStyle name="20% - Accent1 8 4 3 3" xfId="27614"/>
    <cellStyle name="20% - Accent1 8 4 4" xfId="15154"/>
    <cellStyle name="20% - Accent1 8 4 5" xfId="27612"/>
    <cellStyle name="20% - Accent1 8 5" xfId="2419"/>
    <cellStyle name="20% - Accent1 8 5 2" xfId="2420"/>
    <cellStyle name="20% - Accent1 8 5 2 2" xfId="15158"/>
    <cellStyle name="20% - Accent1 8 5 2 3" xfId="27616"/>
    <cellStyle name="20% - Accent1 8 5 3" xfId="2421"/>
    <cellStyle name="20% - Accent1 8 5 3 2" xfId="15159"/>
    <cellStyle name="20% - Accent1 8 5 3 3" xfId="27617"/>
    <cellStyle name="20% - Accent1 8 5 4" xfId="15157"/>
    <cellStyle name="20% - Accent1 8 5 5" xfId="27615"/>
    <cellStyle name="20% - Accent1 8 6" xfId="2422"/>
    <cellStyle name="20% - Accent1 8 6 2" xfId="15160"/>
    <cellStyle name="20% - Accent1 8 6 3" xfId="27618"/>
    <cellStyle name="20% - Accent1 8 7" xfId="2423"/>
    <cellStyle name="20% - Accent1 8 7 2" xfId="15161"/>
    <cellStyle name="20% - Accent1 8 7 3" xfId="27619"/>
    <cellStyle name="20% - Accent1 8 8" xfId="15147"/>
    <cellStyle name="20% - Accent1 8 9" xfId="27605"/>
    <cellStyle name="20% - Accent1 9" xfId="2424"/>
    <cellStyle name="20% - Accent1 9 2" xfId="2425"/>
    <cellStyle name="20% - Accent1 9 2 2" xfId="2426"/>
    <cellStyle name="20% - Accent1 9 2 2 2" xfId="15163"/>
    <cellStyle name="20% - Accent1 9 2 2 3" xfId="27621"/>
    <cellStyle name="20% - Accent1 9 2 3" xfId="2427"/>
    <cellStyle name="20% - Accent1 9 2 3 2" xfId="15164"/>
    <cellStyle name="20% - Accent1 9 2 3 3" xfId="27622"/>
    <cellStyle name="20% - Accent1 9 2 4" xfId="15162"/>
    <cellStyle name="20% - Accent1 9 2 5" xfId="27620"/>
    <cellStyle name="20% - Accent2 10" xfId="2428"/>
    <cellStyle name="20% - Accent2 10 2" xfId="2429"/>
    <cellStyle name="20% - Accent2 10 2 2" xfId="2430"/>
    <cellStyle name="20% - Accent2 10 2 2 2" xfId="15167"/>
    <cellStyle name="20% - Accent2 10 2 2 3" xfId="27625"/>
    <cellStyle name="20% - Accent2 10 2 3" xfId="2431"/>
    <cellStyle name="20% - Accent2 10 2 3 2" xfId="15168"/>
    <cellStyle name="20% - Accent2 10 2 3 3" xfId="27626"/>
    <cellStyle name="20% - Accent2 10 2 4" xfId="15166"/>
    <cellStyle name="20% - Accent2 10 2 5" xfId="27624"/>
    <cellStyle name="20% - Accent2 10 3" xfId="2432"/>
    <cellStyle name="20% - Accent2 10 3 2" xfId="15169"/>
    <cellStyle name="20% - Accent2 10 3 3" xfId="27627"/>
    <cellStyle name="20% - Accent2 10 4" xfId="2433"/>
    <cellStyle name="20% - Accent2 10 4 2" xfId="15170"/>
    <cellStyle name="20% - Accent2 10 4 3" xfId="27628"/>
    <cellStyle name="20% - Accent2 10 5" xfId="15165"/>
    <cellStyle name="20% - Accent2 10 6" xfId="27623"/>
    <cellStyle name="20% - Accent2 11" xfId="2434"/>
    <cellStyle name="20% - Accent2 11 2" xfId="2435"/>
    <cellStyle name="20% - Accent2 11 2 2" xfId="2436"/>
    <cellStyle name="20% - Accent2 11 2 2 2" xfId="15173"/>
    <cellStyle name="20% - Accent2 11 2 2 3" xfId="27631"/>
    <cellStyle name="20% - Accent2 11 2 3" xfId="2437"/>
    <cellStyle name="20% - Accent2 11 2 3 2" xfId="15174"/>
    <cellStyle name="20% - Accent2 11 2 3 3" xfId="27632"/>
    <cellStyle name="20% - Accent2 11 2 4" xfId="15172"/>
    <cellStyle name="20% - Accent2 11 2 5" xfId="27630"/>
    <cellStyle name="20% - Accent2 11 3" xfId="2438"/>
    <cellStyle name="20% - Accent2 11 3 2" xfId="15175"/>
    <cellStyle name="20% - Accent2 11 3 3" xfId="27633"/>
    <cellStyle name="20% - Accent2 11 4" xfId="2439"/>
    <cellStyle name="20% - Accent2 11 4 2" xfId="15176"/>
    <cellStyle name="20% - Accent2 11 4 3" xfId="27634"/>
    <cellStyle name="20% - Accent2 11 5" xfId="15171"/>
    <cellStyle name="20% - Accent2 11 6" xfId="27629"/>
    <cellStyle name="20% - Accent2 12" xfId="2440"/>
    <cellStyle name="20% - Accent2 12 2" xfId="2441"/>
    <cellStyle name="20% - Accent2 12 2 2" xfId="15178"/>
    <cellStyle name="20% - Accent2 12 2 3" xfId="27636"/>
    <cellStyle name="20% - Accent2 12 3" xfId="2442"/>
    <cellStyle name="20% - Accent2 12 3 2" xfId="15179"/>
    <cellStyle name="20% - Accent2 12 3 3" xfId="27637"/>
    <cellStyle name="20% - Accent2 12 4" xfId="15177"/>
    <cellStyle name="20% - Accent2 12 5" xfId="27635"/>
    <cellStyle name="20% - Accent2 13" xfId="2443"/>
    <cellStyle name="20% - Accent2 13 2" xfId="2444"/>
    <cellStyle name="20% - Accent2 13 2 2" xfId="15181"/>
    <cellStyle name="20% - Accent2 13 2 3" xfId="27639"/>
    <cellStyle name="20% - Accent2 13 3" xfId="2445"/>
    <cellStyle name="20% - Accent2 13 3 2" xfId="15182"/>
    <cellStyle name="20% - Accent2 13 3 3" xfId="27640"/>
    <cellStyle name="20% - Accent2 13 4" xfId="15180"/>
    <cellStyle name="20% - Accent2 13 5" xfId="27638"/>
    <cellStyle name="20% - Accent2 14" xfId="2446"/>
    <cellStyle name="20% - Accent2 14 2" xfId="2447"/>
    <cellStyle name="20% - Accent2 14 2 2" xfId="15184"/>
    <cellStyle name="20% - Accent2 14 2 3" xfId="27642"/>
    <cellStyle name="20% - Accent2 14 3" xfId="2448"/>
    <cellStyle name="20% - Accent2 14 3 2" xfId="15185"/>
    <cellStyle name="20% - Accent2 14 3 3" xfId="27643"/>
    <cellStyle name="20% - Accent2 14 4" xfId="15183"/>
    <cellStyle name="20% - Accent2 14 5" xfId="27641"/>
    <cellStyle name="20% - Accent2 15" xfId="2449"/>
    <cellStyle name="20% - Accent2 15 2" xfId="2450"/>
    <cellStyle name="20% - Accent2 15 2 2" xfId="15187"/>
    <cellStyle name="20% - Accent2 15 2 3" xfId="27645"/>
    <cellStyle name="20% - Accent2 15 3" xfId="2451"/>
    <cellStyle name="20% - Accent2 15 3 2" xfId="15188"/>
    <cellStyle name="20% - Accent2 15 3 3" xfId="27646"/>
    <cellStyle name="20% - Accent2 15 4" xfId="15186"/>
    <cellStyle name="20% - Accent2 15 5" xfId="27644"/>
    <cellStyle name="20% - Accent2 16" xfId="2452"/>
    <cellStyle name="20% - Accent2 16 2" xfId="2453"/>
    <cellStyle name="20% - Accent2 16 2 2" xfId="15190"/>
    <cellStyle name="20% - Accent2 16 2 3" xfId="27648"/>
    <cellStyle name="20% - Accent2 16 3" xfId="2454"/>
    <cellStyle name="20% - Accent2 16 3 2" xfId="15191"/>
    <cellStyle name="20% - Accent2 16 3 3" xfId="27649"/>
    <cellStyle name="20% - Accent2 16 4" xfId="15189"/>
    <cellStyle name="20% - Accent2 16 5" xfId="27647"/>
    <cellStyle name="20% - Accent2 17" xfId="2455"/>
    <cellStyle name="20% - Accent2 17 2" xfId="2456"/>
    <cellStyle name="20% - Accent2 17 2 2" xfId="15193"/>
    <cellStyle name="20% - Accent2 17 2 3" xfId="27651"/>
    <cellStyle name="20% - Accent2 17 3" xfId="2457"/>
    <cellStyle name="20% - Accent2 17 3 2" xfId="15194"/>
    <cellStyle name="20% - Accent2 17 3 3" xfId="27652"/>
    <cellStyle name="20% - Accent2 17 4" xfId="15192"/>
    <cellStyle name="20% - Accent2 17 5" xfId="27650"/>
    <cellStyle name="20% - Accent2 18" xfId="2458"/>
    <cellStyle name="20% - Accent2 18 2" xfId="2459"/>
    <cellStyle name="20% - Accent2 18 2 2" xfId="15196"/>
    <cellStyle name="20% - Accent2 18 2 3" xfId="27654"/>
    <cellStyle name="20% - Accent2 18 3" xfId="2460"/>
    <cellStyle name="20% - Accent2 18 3 2" xfId="15197"/>
    <cellStyle name="20% - Accent2 18 3 3" xfId="27655"/>
    <cellStyle name="20% - Accent2 18 4" xfId="15195"/>
    <cellStyle name="20% - Accent2 18 5" xfId="27653"/>
    <cellStyle name="20% - Accent2 19" xfId="1494"/>
    <cellStyle name="20% - Accent2 2" xfId="22"/>
    <cellStyle name="20% - Accent2 2 10" xfId="2461"/>
    <cellStyle name="20% - Accent2 2 10 2" xfId="2462"/>
    <cellStyle name="20% - Accent2 2 10 2 2" xfId="15199"/>
    <cellStyle name="20% - Accent2 2 10 2 3" xfId="27657"/>
    <cellStyle name="20% - Accent2 2 10 3" xfId="2463"/>
    <cellStyle name="20% - Accent2 2 10 3 2" xfId="15200"/>
    <cellStyle name="20% - Accent2 2 10 3 3" xfId="27658"/>
    <cellStyle name="20% - Accent2 2 10 4" xfId="15198"/>
    <cellStyle name="20% - Accent2 2 10 5" xfId="27656"/>
    <cellStyle name="20% - Accent2 2 11" xfId="2464"/>
    <cellStyle name="20% - Accent2 2 11 2" xfId="2465"/>
    <cellStyle name="20% - Accent2 2 11 2 2" xfId="15202"/>
    <cellStyle name="20% - Accent2 2 11 2 3" xfId="27660"/>
    <cellStyle name="20% - Accent2 2 11 3" xfId="2466"/>
    <cellStyle name="20% - Accent2 2 11 3 2" xfId="15203"/>
    <cellStyle name="20% - Accent2 2 11 3 3" xfId="27661"/>
    <cellStyle name="20% - Accent2 2 11 4" xfId="15201"/>
    <cellStyle name="20% - Accent2 2 11 5" xfId="27659"/>
    <cellStyle name="20% - Accent2 2 12" xfId="2467"/>
    <cellStyle name="20% - Accent2 2 12 2" xfId="2468"/>
    <cellStyle name="20% - Accent2 2 12 2 2" xfId="15205"/>
    <cellStyle name="20% - Accent2 2 12 2 3" xfId="27663"/>
    <cellStyle name="20% - Accent2 2 12 3" xfId="2469"/>
    <cellStyle name="20% - Accent2 2 12 3 2" xfId="15206"/>
    <cellStyle name="20% - Accent2 2 12 3 3" xfId="27664"/>
    <cellStyle name="20% - Accent2 2 12 4" xfId="15204"/>
    <cellStyle name="20% - Accent2 2 12 5" xfId="27662"/>
    <cellStyle name="20% - Accent2 2 13" xfId="2470"/>
    <cellStyle name="20% - Accent2 2 13 2" xfId="2471"/>
    <cellStyle name="20% - Accent2 2 13 2 2" xfId="15208"/>
    <cellStyle name="20% - Accent2 2 13 2 3" xfId="27666"/>
    <cellStyle name="20% - Accent2 2 13 3" xfId="2472"/>
    <cellStyle name="20% - Accent2 2 13 3 2" xfId="15209"/>
    <cellStyle name="20% - Accent2 2 13 3 3" xfId="27667"/>
    <cellStyle name="20% - Accent2 2 13 4" xfId="15207"/>
    <cellStyle name="20% - Accent2 2 13 5" xfId="27665"/>
    <cellStyle name="20% - Accent2 2 14" xfId="2473"/>
    <cellStyle name="20% - Accent2 2 14 2" xfId="2474"/>
    <cellStyle name="20% - Accent2 2 14 2 2" xfId="15211"/>
    <cellStyle name="20% - Accent2 2 14 2 3" xfId="27669"/>
    <cellStyle name="20% - Accent2 2 14 3" xfId="2475"/>
    <cellStyle name="20% - Accent2 2 14 3 2" xfId="15212"/>
    <cellStyle name="20% - Accent2 2 14 3 3" xfId="27670"/>
    <cellStyle name="20% - Accent2 2 14 4" xfId="15210"/>
    <cellStyle name="20% - Accent2 2 14 5" xfId="27668"/>
    <cellStyle name="20% - Accent2 2 15" xfId="2476"/>
    <cellStyle name="20% - Accent2 2 15 2" xfId="2477"/>
    <cellStyle name="20% - Accent2 2 15 2 2" xfId="15214"/>
    <cellStyle name="20% - Accent2 2 15 2 3" xfId="27672"/>
    <cellStyle name="20% - Accent2 2 15 3" xfId="2478"/>
    <cellStyle name="20% - Accent2 2 15 3 2" xfId="15215"/>
    <cellStyle name="20% - Accent2 2 15 3 3" xfId="27673"/>
    <cellStyle name="20% - Accent2 2 15 4" xfId="15213"/>
    <cellStyle name="20% - Accent2 2 15 5" xfId="27671"/>
    <cellStyle name="20% - Accent2 2 16" xfId="2479"/>
    <cellStyle name="20% - Accent2 2 16 2" xfId="2480"/>
    <cellStyle name="20% - Accent2 2 16 2 2" xfId="15217"/>
    <cellStyle name="20% - Accent2 2 16 2 3" xfId="27675"/>
    <cellStyle name="20% - Accent2 2 16 3" xfId="2481"/>
    <cellStyle name="20% - Accent2 2 16 3 2" xfId="15218"/>
    <cellStyle name="20% - Accent2 2 16 3 3" xfId="27676"/>
    <cellStyle name="20% - Accent2 2 16 4" xfId="15216"/>
    <cellStyle name="20% - Accent2 2 16 5" xfId="27674"/>
    <cellStyle name="20% - Accent2 2 17" xfId="2482"/>
    <cellStyle name="20% - Accent2 2 17 2" xfId="15219"/>
    <cellStyle name="20% - Accent2 2 17 3" xfId="27677"/>
    <cellStyle name="20% - Accent2 2 18" xfId="2483"/>
    <cellStyle name="20% - Accent2 2 18 2" xfId="15220"/>
    <cellStyle name="20% - Accent2 2 18 3" xfId="27678"/>
    <cellStyle name="20% - Accent2 2 2" xfId="23"/>
    <cellStyle name="20% - Accent2 2 2 10" xfId="2484"/>
    <cellStyle name="20% - Accent2 2 2 10 2" xfId="2485"/>
    <cellStyle name="20% - Accent2 2 2 10 2 2" xfId="15222"/>
    <cellStyle name="20% - Accent2 2 2 10 2 3" xfId="27680"/>
    <cellStyle name="20% - Accent2 2 2 10 3" xfId="2486"/>
    <cellStyle name="20% - Accent2 2 2 10 3 2" xfId="15223"/>
    <cellStyle name="20% - Accent2 2 2 10 3 3" xfId="27681"/>
    <cellStyle name="20% - Accent2 2 2 10 4" xfId="15221"/>
    <cellStyle name="20% - Accent2 2 2 10 5" xfId="27679"/>
    <cellStyle name="20% - Accent2 2 2 11" xfId="2487"/>
    <cellStyle name="20% - Accent2 2 2 11 2" xfId="2488"/>
    <cellStyle name="20% - Accent2 2 2 11 2 2" xfId="15225"/>
    <cellStyle name="20% - Accent2 2 2 11 2 3" xfId="27683"/>
    <cellStyle name="20% - Accent2 2 2 11 3" xfId="2489"/>
    <cellStyle name="20% - Accent2 2 2 11 3 2" xfId="15226"/>
    <cellStyle name="20% - Accent2 2 2 11 3 3" xfId="27684"/>
    <cellStyle name="20% - Accent2 2 2 11 4" xfId="15224"/>
    <cellStyle name="20% - Accent2 2 2 11 5" xfId="27682"/>
    <cellStyle name="20% - Accent2 2 2 12" xfId="2490"/>
    <cellStyle name="20% - Accent2 2 2 12 2" xfId="2491"/>
    <cellStyle name="20% - Accent2 2 2 12 2 2" xfId="15228"/>
    <cellStyle name="20% - Accent2 2 2 12 2 3" xfId="27686"/>
    <cellStyle name="20% - Accent2 2 2 12 3" xfId="2492"/>
    <cellStyle name="20% - Accent2 2 2 12 3 2" xfId="15229"/>
    <cellStyle name="20% - Accent2 2 2 12 3 3" xfId="27687"/>
    <cellStyle name="20% - Accent2 2 2 12 4" xfId="15227"/>
    <cellStyle name="20% - Accent2 2 2 12 5" xfId="27685"/>
    <cellStyle name="20% - Accent2 2 2 13" xfId="2493"/>
    <cellStyle name="20% - Accent2 2 2 13 2" xfId="2494"/>
    <cellStyle name="20% - Accent2 2 2 13 2 2" xfId="15231"/>
    <cellStyle name="20% - Accent2 2 2 13 2 3" xfId="27689"/>
    <cellStyle name="20% - Accent2 2 2 13 3" xfId="2495"/>
    <cellStyle name="20% - Accent2 2 2 13 3 2" xfId="15232"/>
    <cellStyle name="20% - Accent2 2 2 13 3 3" xfId="27690"/>
    <cellStyle name="20% - Accent2 2 2 13 4" xfId="15230"/>
    <cellStyle name="20% - Accent2 2 2 13 5" xfId="27688"/>
    <cellStyle name="20% - Accent2 2 2 14" xfId="2496"/>
    <cellStyle name="20% - Accent2 2 2 14 2" xfId="2497"/>
    <cellStyle name="20% - Accent2 2 2 14 2 2" xfId="15234"/>
    <cellStyle name="20% - Accent2 2 2 14 2 3" xfId="27692"/>
    <cellStyle name="20% - Accent2 2 2 14 3" xfId="2498"/>
    <cellStyle name="20% - Accent2 2 2 14 3 2" xfId="15235"/>
    <cellStyle name="20% - Accent2 2 2 14 3 3" xfId="27693"/>
    <cellStyle name="20% - Accent2 2 2 14 4" xfId="15233"/>
    <cellStyle name="20% - Accent2 2 2 14 5" xfId="27691"/>
    <cellStyle name="20% - Accent2 2 2 15" xfId="2499"/>
    <cellStyle name="20% - Accent2 2 2 15 2" xfId="15236"/>
    <cellStyle name="20% - Accent2 2 2 15 3" xfId="27694"/>
    <cellStyle name="20% - Accent2 2 2 16" xfId="2500"/>
    <cellStyle name="20% - Accent2 2 2 16 2" xfId="15237"/>
    <cellStyle name="20% - Accent2 2 2 16 3" xfId="27695"/>
    <cellStyle name="20% - Accent2 2 2 2" xfId="24"/>
    <cellStyle name="20% - Accent2 2 2 2 10" xfId="2501"/>
    <cellStyle name="20% - Accent2 2 2 2 10 2" xfId="2502"/>
    <cellStyle name="20% - Accent2 2 2 2 10 2 2" xfId="15239"/>
    <cellStyle name="20% - Accent2 2 2 2 10 2 3" xfId="27697"/>
    <cellStyle name="20% - Accent2 2 2 2 10 3" xfId="2503"/>
    <cellStyle name="20% - Accent2 2 2 2 10 3 2" xfId="15240"/>
    <cellStyle name="20% - Accent2 2 2 2 10 3 3" xfId="27698"/>
    <cellStyle name="20% - Accent2 2 2 2 10 4" xfId="15238"/>
    <cellStyle name="20% - Accent2 2 2 2 10 5" xfId="27696"/>
    <cellStyle name="20% - Accent2 2 2 2 11" xfId="2504"/>
    <cellStyle name="20% - Accent2 2 2 2 11 2" xfId="2505"/>
    <cellStyle name="20% - Accent2 2 2 2 11 2 2" xfId="15242"/>
    <cellStyle name="20% - Accent2 2 2 2 11 2 3" xfId="27700"/>
    <cellStyle name="20% - Accent2 2 2 2 11 3" xfId="2506"/>
    <cellStyle name="20% - Accent2 2 2 2 11 3 2" xfId="15243"/>
    <cellStyle name="20% - Accent2 2 2 2 11 3 3" xfId="27701"/>
    <cellStyle name="20% - Accent2 2 2 2 11 4" xfId="15241"/>
    <cellStyle name="20% - Accent2 2 2 2 11 5" xfId="27699"/>
    <cellStyle name="20% - Accent2 2 2 2 12" xfId="2507"/>
    <cellStyle name="20% - Accent2 2 2 2 12 2" xfId="2508"/>
    <cellStyle name="20% - Accent2 2 2 2 12 2 2" xfId="15245"/>
    <cellStyle name="20% - Accent2 2 2 2 12 2 3" xfId="27703"/>
    <cellStyle name="20% - Accent2 2 2 2 12 3" xfId="2509"/>
    <cellStyle name="20% - Accent2 2 2 2 12 3 2" xfId="15246"/>
    <cellStyle name="20% - Accent2 2 2 2 12 3 3" xfId="27704"/>
    <cellStyle name="20% - Accent2 2 2 2 12 4" xfId="15244"/>
    <cellStyle name="20% - Accent2 2 2 2 12 5" xfId="27702"/>
    <cellStyle name="20% - Accent2 2 2 2 13" xfId="2510"/>
    <cellStyle name="20% - Accent2 2 2 2 13 2" xfId="2511"/>
    <cellStyle name="20% - Accent2 2 2 2 13 2 2" xfId="15248"/>
    <cellStyle name="20% - Accent2 2 2 2 13 2 3" xfId="27706"/>
    <cellStyle name="20% - Accent2 2 2 2 13 3" xfId="2512"/>
    <cellStyle name="20% - Accent2 2 2 2 13 3 2" xfId="15249"/>
    <cellStyle name="20% - Accent2 2 2 2 13 3 3" xfId="27707"/>
    <cellStyle name="20% - Accent2 2 2 2 13 4" xfId="15247"/>
    <cellStyle name="20% - Accent2 2 2 2 13 5" xfId="27705"/>
    <cellStyle name="20% - Accent2 2 2 2 14" xfId="2513"/>
    <cellStyle name="20% - Accent2 2 2 2 14 2" xfId="15250"/>
    <cellStyle name="20% - Accent2 2 2 2 14 3" xfId="27708"/>
    <cellStyle name="20% - Accent2 2 2 2 15" xfId="2514"/>
    <cellStyle name="20% - Accent2 2 2 2 15 2" xfId="15251"/>
    <cellStyle name="20% - Accent2 2 2 2 15 3" xfId="27709"/>
    <cellStyle name="20% - Accent2 2 2 2 16" xfId="1661"/>
    <cellStyle name="20% - Accent2 2 2 2 17" xfId="14400"/>
    <cellStyle name="20% - Accent2 2 2 2 18" xfId="26858"/>
    <cellStyle name="20% - Accent2 2 2 2 2" xfId="1093"/>
    <cellStyle name="20% - Accent2 2 2 2 2 10" xfId="27710"/>
    <cellStyle name="20% - Accent2 2 2 2 2 2" xfId="2516"/>
    <cellStyle name="20% - Accent2 2 2 2 2 2 2" xfId="2517"/>
    <cellStyle name="20% - Accent2 2 2 2 2 2 2 2" xfId="15254"/>
    <cellStyle name="20% - Accent2 2 2 2 2 2 2 3" xfId="27712"/>
    <cellStyle name="20% - Accent2 2 2 2 2 2 3" xfId="2518"/>
    <cellStyle name="20% - Accent2 2 2 2 2 2 3 2" xfId="15255"/>
    <cellStyle name="20% - Accent2 2 2 2 2 2 3 3" xfId="27713"/>
    <cellStyle name="20% - Accent2 2 2 2 2 2 4" xfId="15253"/>
    <cellStyle name="20% - Accent2 2 2 2 2 2 5" xfId="27711"/>
    <cellStyle name="20% - Accent2 2 2 2 2 3" xfId="2519"/>
    <cellStyle name="20% - Accent2 2 2 2 2 3 2" xfId="2520"/>
    <cellStyle name="20% - Accent2 2 2 2 2 3 2 2" xfId="15257"/>
    <cellStyle name="20% - Accent2 2 2 2 2 3 2 3" xfId="27715"/>
    <cellStyle name="20% - Accent2 2 2 2 2 3 3" xfId="2521"/>
    <cellStyle name="20% - Accent2 2 2 2 2 3 3 2" xfId="15258"/>
    <cellStyle name="20% - Accent2 2 2 2 2 3 3 3" xfId="27716"/>
    <cellStyle name="20% - Accent2 2 2 2 2 3 4" xfId="15256"/>
    <cellStyle name="20% - Accent2 2 2 2 2 3 5" xfId="27714"/>
    <cellStyle name="20% - Accent2 2 2 2 2 4" xfId="2522"/>
    <cellStyle name="20% - Accent2 2 2 2 2 4 2" xfId="2523"/>
    <cellStyle name="20% - Accent2 2 2 2 2 4 2 2" xfId="15260"/>
    <cellStyle name="20% - Accent2 2 2 2 2 4 2 3" xfId="27718"/>
    <cellStyle name="20% - Accent2 2 2 2 2 4 3" xfId="2524"/>
    <cellStyle name="20% - Accent2 2 2 2 2 4 3 2" xfId="15261"/>
    <cellStyle name="20% - Accent2 2 2 2 2 4 3 3" xfId="27719"/>
    <cellStyle name="20% - Accent2 2 2 2 2 4 4" xfId="15259"/>
    <cellStyle name="20% - Accent2 2 2 2 2 4 5" xfId="27717"/>
    <cellStyle name="20% - Accent2 2 2 2 2 5" xfId="2525"/>
    <cellStyle name="20% - Accent2 2 2 2 2 5 2" xfId="2526"/>
    <cellStyle name="20% - Accent2 2 2 2 2 5 2 2" xfId="15263"/>
    <cellStyle name="20% - Accent2 2 2 2 2 5 2 3" xfId="27721"/>
    <cellStyle name="20% - Accent2 2 2 2 2 5 3" xfId="2527"/>
    <cellStyle name="20% - Accent2 2 2 2 2 5 3 2" xfId="15264"/>
    <cellStyle name="20% - Accent2 2 2 2 2 5 3 3" xfId="27722"/>
    <cellStyle name="20% - Accent2 2 2 2 2 5 4" xfId="15262"/>
    <cellStyle name="20% - Accent2 2 2 2 2 5 5" xfId="27720"/>
    <cellStyle name="20% - Accent2 2 2 2 2 6" xfId="2528"/>
    <cellStyle name="20% - Accent2 2 2 2 2 6 2" xfId="15265"/>
    <cellStyle name="20% - Accent2 2 2 2 2 6 3" xfId="27723"/>
    <cellStyle name="20% - Accent2 2 2 2 2 7" xfId="2529"/>
    <cellStyle name="20% - Accent2 2 2 2 2 7 2" xfId="15266"/>
    <cellStyle name="20% - Accent2 2 2 2 2 7 3" xfId="27724"/>
    <cellStyle name="20% - Accent2 2 2 2 2 8" xfId="2515"/>
    <cellStyle name="20% - Accent2 2 2 2 2 9" xfId="15252"/>
    <cellStyle name="20% - Accent2 2 2 2 3" xfId="2530"/>
    <cellStyle name="20% - Accent2 2 2 2 3 2" xfId="2531"/>
    <cellStyle name="20% - Accent2 2 2 2 3 2 2" xfId="2532"/>
    <cellStyle name="20% - Accent2 2 2 2 3 2 2 2" xfId="15269"/>
    <cellStyle name="20% - Accent2 2 2 2 3 2 2 3" xfId="27727"/>
    <cellStyle name="20% - Accent2 2 2 2 3 2 3" xfId="2533"/>
    <cellStyle name="20% - Accent2 2 2 2 3 2 3 2" xfId="15270"/>
    <cellStyle name="20% - Accent2 2 2 2 3 2 3 3" xfId="27728"/>
    <cellStyle name="20% - Accent2 2 2 2 3 2 4" xfId="15268"/>
    <cellStyle name="20% - Accent2 2 2 2 3 2 5" xfId="27726"/>
    <cellStyle name="20% - Accent2 2 2 2 3 3" xfId="2534"/>
    <cellStyle name="20% - Accent2 2 2 2 3 3 2" xfId="2535"/>
    <cellStyle name="20% - Accent2 2 2 2 3 3 2 2" xfId="15272"/>
    <cellStyle name="20% - Accent2 2 2 2 3 3 2 3" xfId="27730"/>
    <cellStyle name="20% - Accent2 2 2 2 3 3 3" xfId="2536"/>
    <cellStyle name="20% - Accent2 2 2 2 3 3 3 2" xfId="15273"/>
    <cellStyle name="20% - Accent2 2 2 2 3 3 3 3" xfId="27731"/>
    <cellStyle name="20% - Accent2 2 2 2 3 3 4" xfId="15271"/>
    <cellStyle name="20% - Accent2 2 2 2 3 3 5" xfId="27729"/>
    <cellStyle name="20% - Accent2 2 2 2 3 4" xfId="2537"/>
    <cellStyle name="20% - Accent2 2 2 2 3 4 2" xfId="2538"/>
    <cellStyle name="20% - Accent2 2 2 2 3 4 2 2" xfId="15275"/>
    <cellStyle name="20% - Accent2 2 2 2 3 4 2 3" xfId="27733"/>
    <cellStyle name="20% - Accent2 2 2 2 3 4 3" xfId="2539"/>
    <cellStyle name="20% - Accent2 2 2 2 3 4 3 2" xfId="15276"/>
    <cellStyle name="20% - Accent2 2 2 2 3 4 3 3" xfId="27734"/>
    <cellStyle name="20% - Accent2 2 2 2 3 4 4" xfId="15274"/>
    <cellStyle name="20% - Accent2 2 2 2 3 4 5" xfId="27732"/>
    <cellStyle name="20% - Accent2 2 2 2 3 5" xfId="2540"/>
    <cellStyle name="20% - Accent2 2 2 2 3 5 2" xfId="2541"/>
    <cellStyle name="20% - Accent2 2 2 2 3 5 2 2" xfId="15278"/>
    <cellStyle name="20% - Accent2 2 2 2 3 5 2 3" xfId="27736"/>
    <cellStyle name="20% - Accent2 2 2 2 3 5 3" xfId="2542"/>
    <cellStyle name="20% - Accent2 2 2 2 3 5 3 2" xfId="15279"/>
    <cellStyle name="20% - Accent2 2 2 2 3 5 3 3" xfId="27737"/>
    <cellStyle name="20% - Accent2 2 2 2 3 5 4" xfId="15277"/>
    <cellStyle name="20% - Accent2 2 2 2 3 5 5" xfId="27735"/>
    <cellStyle name="20% - Accent2 2 2 2 3 6" xfId="2543"/>
    <cellStyle name="20% - Accent2 2 2 2 3 6 2" xfId="15280"/>
    <cellStyle name="20% - Accent2 2 2 2 3 6 3" xfId="27738"/>
    <cellStyle name="20% - Accent2 2 2 2 3 7" xfId="2544"/>
    <cellStyle name="20% - Accent2 2 2 2 3 7 2" xfId="15281"/>
    <cellStyle name="20% - Accent2 2 2 2 3 7 3" xfId="27739"/>
    <cellStyle name="20% - Accent2 2 2 2 3 8" xfId="15267"/>
    <cellStyle name="20% - Accent2 2 2 2 3 9" xfId="27725"/>
    <cellStyle name="20% - Accent2 2 2 2 4" xfId="2545"/>
    <cellStyle name="20% - Accent2 2 2 2 4 2" xfId="2546"/>
    <cellStyle name="20% - Accent2 2 2 2 4 2 2" xfId="2547"/>
    <cellStyle name="20% - Accent2 2 2 2 4 2 2 2" xfId="15284"/>
    <cellStyle name="20% - Accent2 2 2 2 4 2 2 3" xfId="27742"/>
    <cellStyle name="20% - Accent2 2 2 2 4 2 3" xfId="2548"/>
    <cellStyle name="20% - Accent2 2 2 2 4 2 3 2" xfId="15285"/>
    <cellStyle name="20% - Accent2 2 2 2 4 2 3 3" xfId="27743"/>
    <cellStyle name="20% - Accent2 2 2 2 4 2 4" xfId="15283"/>
    <cellStyle name="20% - Accent2 2 2 2 4 2 5" xfId="27741"/>
    <cellStyle name="20% - Accent2 2 2 2 4 3" xfId="2549"/>
    <cellStyle name="20% - Accent2 2 2 2 4 3 2" xfId="15286"/>
    <cellStyle name="20% - Accent2 2 2 2 4 3 3" xfId="27744"/>
    <cellStyle name="20% - Accent2 2 2 2 4 4" xfId="2550"/>
    <cellStyle name="20% - Accent2 2 2 2 4 4 2" xfId="15287"/>
    <cellStyle name="20% - Accent2 2 2 2 4 4 3" xfId="27745"/>
    <cellStyle name="20% - Accent2 2 2 2 4 5" xfId="15282"/>
    <cellStyle name="20% - Accent2 2 2 2 4 6" xfId="27740"/>
    <cellStyle name="20% - Accent2 2 2 2 5" xfId="2551"/>
    <cellStyle name="20% - Accent2 2 2 2 5 2" xfId="2552"/>
    <cellStyle name="20% - Accent2 2 2 2 5 2 2" xfId="2553"/>
    <cellStyle name="20% - Accent2 2 2 2 5 2 2 2" xfId="15290"/>
    <cellStyle name="20% - Accent2 2 2 2 5 2 2 3" xfId="27748"/>
    <cellStyle name="20% - Accent2 2 2 2 5 2 3" xfId="2554"/>
    <cellStyle name="20% - Accent2 2 2 2 5 2 3 2" xfId="15291"/>
    <cellStyle name="20% - Accent2 2 2 2 5 2 3 3" xfId="27749"/>
    <cellStyle name="20% - Accent2 2 2 2 5 2 4" xfId="15289"/>
    <cellStyle name="20% - Accent2 2 2 2 5 2 5" xfId="27747"/>
    <cellStyle name="20% - Accent2 2 2 2 5 3" xfId="2555"/>
    <cellStyle name="20% - Accent2 2 2 2 5 3 2" xfId="15292"/>
    <cellStyle name="20% - Accent2 2 2 2 5 3 3" xfId="27750"/>
    <cellStyle name="20% - Accent2 2 2 2 5 4" xfId="2556"/>
    <cellStyle name="20% - Accent2 2 2 2 5 4 2" xfId="15293"/>
    <cellStyle name="20% - Accent2 2 2 2 5 4 3" xfId="27751"/>
    <cellStyle name="20% - Accent2 2 2 2 5 5" xfId="15288"/>
    <cellStyle name="20% - Accent2 2 2 2 5 6" xfId="27746"/>
    <cellStyle name="20% - Accent2 2 2 2 6" xfId="2557"/>
    <cellStyle name="20% - Accent2 2 2 2 6 2" xfId="2558"/>
    <cellStyle name="20% - Accent2 2 2 2 6 2 2" xfId="15295"/>
    <cellStyle name="20% - Accent2 2 2 2 6 2 3" xfId="27753"/>
    <cellStyle name="20% - Accent2 2 2 2 6 3" xfId="2559"/>
    <cellStyle name="20% - Accent2 2 2 2 6 3 2" xfId="15296"/>
    <cellStyle name="20% - Accent2 2 2 2 6 3 3" xfId="27754"/>
    <cellStyle name="20% - Accent2 2 2 2 6 4" xfId="15294"/>
    <cellStyle name="20% - Accent2 2 2 2 6 5" xfId="27752"/>
    <cellStyle name="20% - Accent2 2 2 2 7" xfId="2560"/>
    <cellStyle name="20% - Accent2 2 2 2 7 2" xfId="2561"/>
    <cellStyle name="20% - Accent2 2 2 2 7 2 2" xfId="15298"/>
    <cellStyle name="20% - Accent2 2 2 2 7 2 3" xfId="27756"/>
    <cellStyle name="20% - Accent2 2 2 2 7 3" xfId="2562"/>
    <cellStyle name="20% - Accent2 2 2 2 7 3 2" xfId="15299"/>
    <cellStyle name="20% - Accent2 2 2 2 7 3 3" xfId="27757"/>
    <cellStyle name="20% - Accent2 2 2 2 7 4" xfId="15297"/>
    <cellStyle name="20% - Accent2 2 2 2 7 5" xfId="27755"/>
    <cellStyle name="20% - Accent2 2 2 2 8" xfId="2563"/>
    <cellStyle name="20% - Accent2 2 2 2 8 2" xfId="2564"/>
    <cellStyle name="20% - Accent2 2 2 2 8 2 2" xfId="15301"/>
    <cellStyle name="20% - Accent2 2 2 2 8 2 3" xfId="27759"/>
    <cellStyle name="20% - Accent2 2 2 2 8 3" xfId="2565"/>
    <cellStyle name="20% - Accent2 2 2 2 8 3 2" xfId="15302"/>
    <cellStyle name="20% - Accent2 2 2 2 8 3 3" xfId="27760"/>
    <cellStyle name="20% - Accent2 2 2 2 8 4" xfId="15300"/>
    <cellStyle name="20% - Accent2 2 2 2 8 5" xfId="27758"/>
    <cellStyle name="20% - Accent2 2 2 2 9" xfId="2566"/>
    <cellStyle name="20% - Accent2 2 2 2 9 2" xfId="2567"/>
    <cellStyle name="20% - Accent2 2 2 2 9 2 2" xfId="15304"/>
    <cellStyle name="20% - Accent2 2 2 2 9 2 3" xfId="27762"/>
    <cellStyle name="20% - Accent2 2 2 2 9 3" xfId="2568"/>
    <cellStyle name="20% - Accent2 2 2 2 9 3 2" xfId="15305"/>
    <cellStyle name="20% - Accent2 2 2 2 9 3 3" xfId="27763"/>
    <cellStyle name="20% - Accent2 2 2 2 9 4" xfId="15303"/>
    <cellStyle name="20% - Accent2 2 2 2 9 5" xfId="27761"/>
    <cellStyle name="20% - Accent2 2 2 2_BALANCE SHEET- BOARD-A" xfId="1354"/>
    <cellStyle name="20% - Accent2 2 2 3" xfId="25"/>
    <cellStyle name="20% - Accent2 2 2 3 10" xfId="14330"/>
    <cellStyle name="20% - Accent2 2 2 3 11" xfId="26788"/>
    <cellStyle name="20% - Accent2 2 2 3 2" xfId="1023"/>
    <cellStyle name="20% - Accent2 2 2 3 2 2" xfId="2570"/>
    <cellStyle name="20% - Accent2 2 2 3 2 2 2" xfId="15307"/>
    <cellStyle name="20% - Accent2 2 2 3 2 2 3" xfId="27765"/>
    <cellStyle name="20% - Accent2 2 2 3 2 3" xfId="2571"/>
    <cellStyle name="20% - Accent2 2 2 3 2 3 2" xfId="15308"/>
    <cellStyle name="20% - Accent2 2 2 3 2 3 3" xfId="27766"/>
    <cellStyle name="20% - Accent2 2 2 3 2 4" xfId="2569"/>
    <cellStyle name="20% - Accent2 2 2 3 2 5" xfId="15306"/>
    <cellStyle name="20% - Accent2 2 2 3 2 6" xfId="27764"/>
    <cellStyle name="20% - Accent2 2 2 3 3" xfId="2572"/>
    <cellStyle name="20% - Accent2 2 2 3 3 2" xfId="2573"/>
    <cellStyle name="20% - Accent2 2 2 3 3 2 2" xfId="15310"/>
    <cellStyle name="20% - Accent2 2 2 3 3 2 3" xfId="27768"/>
    <cellStyle name="20% - Accent2 2 2 3 3 3" xfId="2574"/>
    <cellStyle name="20% - Accent2 2 2 3 3 3 2" xfId="15311"/>
    <cellStyle name="20% - Accent2 2 2 3 3 3 3" xfId="27769"/>
    <cellStyle name="20% - Accent2 2 2 3 3 4" xfId="15309"/>
    <cellStyle name="20% - Accent2 2 2 3 3 5" xfId="27767"/>
    <cellStyle name="20% - Accent2 2 2 3 4" xfId="2575"/>
    <cellStyle name="20% - Accent2 2 2 3 4 2" xfId="2576"/>
    <cellStyle name="20% - Accent2 2 2 3 4 2 2" xfId="15313"/>
    <cellStyle name="20% - Accent2 2 2 3 4 2 3" xfId="27771"/>
    <cellStyle name="20% - Accent2 2 2 3 4 3" xfId="2577"/>
    <cellStyle name="20% - Accent2 2 2 3 4 3 2" xfId="15314"/>
    <cellStyle name="20% - Accent2 2 2 3 4 3 3" xfId="27772"/>
    <cellStyle name="20% - Accent2 2 2 3 4 4" xfId="15312"/>
    <cellStyle name="20% - Accent2 2 2 3 4 5" xfId="27770"/>
    <cellStyle name="20% - Accent2 2 2 3 5" xfId="2578"/>
    <cellStyle name="20% - Accent2 2 2 3 5 2" xfId="2579"/>
    <cellStyle name="20% - Accent2 2 2 3 5 2 2" xfId="15316"/>
    <cellStyle name="20% - Accent2 2 2 3 5 2 3" xfId="27774"/>
    <cellStyle name="20% - Accent2 2 2 3 5 3" xfId="2580"/>
    <cellStyle name="20% - Accent2 2 2 3 5 3 2" xfId="15317"/>
    <cellStyle name="20% - Accent2 2 2 3 5 3 3" xfId="27775"/>
    <cellStyle name="20% - Accent2 2 2 3 5 4" xfId="15315"/>
    <cellStyle name="20% - Accent2 2 2 3 5 5" xfId="27773"/>
    <cellStyle name="20% - Accent2 2 2 3 6" xfId="2581"/>
    <cellStyle name="20% - Accent2 2 2 3 6 2" xfId="2582"/>
    <cellStyle name="20% - Accent2 2 2 3 6 2 2" xfId="15319"/>
    <cellStyle name="20% - Accent2 2 2 3 6 2 3" xfId="27777"/>
    <cellStyle name="20% - Accent2 2 2 3 6 3" xfId="2583"/>
    <cellStyle name="20% - Accent2 2 2 3 6 3 2" xfId="15320"/>
    <cellStyle name="20% - Accent2 2 2 3 6 3 3" xfId="27778"/>
    <cellStyle name="20% - Accent2 2 2 3 6 4" xfId="15318"/>
    <cellStyle name="20% - Accent2 2 2 3 6 5" xfId="27776"/>
    <cellStyle name="20% - Accent2 2 2 3 7" xfId="2584"/>
    <cellStyle name="20% - Accent2 2 2 3 7 2" xfId="15321"/>
    <cellStyle name="20% - Accent2 2 2 3 7 3" xfId="27779"/>
    <cellStyle name="20% - Accent2 2 2 3 8" xfId="2585"/>
    <cellStyle name="20% - Accent2 2 2 3 8 2" xfId="15322"/>
    <cellStyle name="20% - Accent2 2 2 3 8 3" xfId="27780"/>
    <cellStyle name="20% - Accent2 2 2 3 9" xfId="1591"/>
    <cellStyle name="20% - Accent2 2 2 3_BALANCE SHEET- BOARD-A" xfId="1355"/>
    <cellStyle name="20% - Accent2 2 2 4" xfId="2586"/>
    <cellStyle name="20% - Accent2 2 2 4 2" xfId="2587"/>
    <cellStyle name="20% - Accent2 2 2 4 2 2" xfId="2588"/>
    <cellStyle name="20% - Accent2 2 2 4 2 2 2" xfId="15325"/>
    <cellStyle name="20% - Accent2 2 2 4 2 2 3" xfId="27783"/>
    <cellStyle name="20% - Accent2 2 2 4 2 3" xfId="2589"/>
    <cellStyle name="20% - Accent2 2 2 4 2 3 2" xfId="15326"/>
    <cellStyle name="20% - Accent2 2 2 4 2 3 3" xfId="27784"/>
    <cellStyle name="20% - Accent2 2 2 4 2 4" xfId="15324"/>
    <cellStyle name="20% - Accent2 2 2 4 2 5" xfId="27782"/>
    <cellStyle name="20% - Accent2 2 2 4 3" xfId="2590"/>
    <cellStyle name="20% - Accent2 2 2 4 3 2" xfId="2591"/>
    <cellStyle name="20% - Accent2 2 2 4 3 2 2" xfId="15328"/>
    <cellStyle name="20% - Accent2 2 2 4 3 2 3" xfId="27786"/>
    <cellStyle name="20% - Accent2 2 2 4 3 3" xfId="2592"/>
    <cellStyle name="20% - Accent2 2 2 4 3 3 2" xfId="15329"/>
    <cellStyle name="20% - Accent2 2 2 4 3 3 3" xfId="27787"/>
    <cellStyle name="20% - Accent2 2 2 4 3 4" xfId="15327"/>
    <cellStyle name="20% - Accent2 2 2 4 3 5" xfId="27785"/>
    <cellStyle name="20% - Accent2 2 2 4 4" xfId="2593"/>
    <cellStyle name="20% - Accent2 2 2 4 4 2" xfId="2594"/>
    <cellStyle name="20% - Accent2 2 2 4 4 2 2" xfId="15331"/>
    <cellStyle name="20% - Accent2 2 2 4 4 2 3" xfId="27789"/>
    <cellStyle name="20% - Accent2 2 2 4 4 3" xfId="2595"/>
    <cellStyle name="20% - Accent2 2 2 4 4 3 2" xfId="15332"/>
    <cellStyle name="20% - Accent2 2 2 4 4 3 3" xfId="27790"/>
    <cellStyle name="20% - Accent2 2 2 4 4 4" xfId="15330"/>
    <cellStyle name="20% - Accent2 2 2 4 4 5" xfId="27788"/>
    <cellStyle name="20% - Accent2 2 2 4 5" xfId="2596"/>
    <cellStyle name="20% - Accent2 2 2 4 5 2" xfId="2597"/>
    <cellStyle name="20% - Accent2 2 2 4 5 2 2" xfId="15334"/>
    <cellStyle name="20% - Accent2 2 2 4 5 2 3" xfId="27792"/>
    <cellStyle name="20% - Accent2 2 2 4 5 3" xfId="2598"/>
    <cellStyle name="20% - Accent2 2 2 4 5 3 2" xfId="15335"/>
    <cellStyle name="20% - Accent2 2 2 4 5 3 3" xfId="27793"/>
    <cellStyle name="20% - Accent2 2 2 4 5 4" xfId="15333"/>
    <cellStyle name="20% - Accent2 2 2 4 5 5" xfId="27791"/>
    <cellStyle name="20% - Accent2 2 2 4 6" xfId="2599"/>
    <cellStyle name="20% - Accent2 2 2 4 6 2" xfId="15336"/>
    <cellStyle name="20% - Accent2 2 2 4 6 3" xfId="27794"/>
    <cellStyle name="20% - Accent2 2 2 4 7" xfId="2600"/>
    <cellStyle name="20% - Accent2 2 2 4 7 2" xfId="15337"/>
    <cellStyle name="20% - Accent2 2 2 4 7 3" xfId="27795"/>
    <cellStyle name="20% - Accent2 2 2 4 8" xfId="15323"/>
    <cellStyle name="20% - Accent2 2 2 4 9" xfId="27781"/>
    <cellStyle name="20% - Accent2 2 2 5" xfId="2601"/>
    <cellStyle name="20% - Accent2 2 2 5 2" xfId="2602"/>
    <cellStyle name="20% - Accent2 2 2 5 2 2" xfId="2603"/>
    <cellStyle name="20% - Accent2 2 2 5 2 2 2" xfId="15340"/>
    <cellStyle name="20% - Accent2 2 2 5 2 2 3" xfId="27798"/>
    <cellStyle name="20% - Accent2 2 2 5 2 3" xfId="2604"/>
    <cellStyle name="20% - Accent2 2 2 5 2 3 2" xfId="15341"/>
    <cellStyle name="20% - Accent2 2 2 5 2 3 3" xfId="27799"/>
    <cellStyle name="20% - Accent2 2 2 5 2 4" xfId="15339"/>
    <cellStyle name="20% - Accent2 2 2 5 2 5" xfId="27797"/>
    <cellStyle name="20% - Accent2 2 2 5 3" xfId="2605"/>
    <cellStyle name="20% - Accent2 2 2 5 3 2" xfId="2606"/>
    <cellStyle name="20% - Accent2 2 2 5 3 2 2" xfId="15343"/>
    <cellStyle name="20% - Accent2 2 2 5 3 2 3" xfId="27801"/>
    <cellStyle name="20% - Accent2 2 2 5 3 3" xfId="2607"/>
    <cellStyle name="20% - Accent2 2 2 5 3 3 2" xfId="15344"/>
    <cellStyle name="20% - Accent2 2 2 5 3 3 3" xfId="27802"/>
    <cellStyle name="20% - Accent2 2 2 5 3 4" xfId="15342"/>
    <cellStyle name="20% - Accent2 2 2 5 3 5" xfId="27800"/>
    <cellStyle name="20% - Accent2 2 2 5 4" xfId="2608"/>
    <cellStyle name="20% - Accent2 2 2 5 4 2" xfId="2609"/>
    <cellStyle name="20% - Accent2 2 2 5 4 2 2" xfId="15346"/>
    <cellStyle name="20% - Accent2 2 2 5 4 2 3" xfId="27804"/>
    <cellStyle name="20% - Accent2 2 2 5 4 3" xfId="2610"/>
    <cellStyle name="20% - Accent2 2 2 5 4 3 2" xfId="15347"/>
    <cellStyle name="20% - Accent2 2 2 5 4 3 3" xfId="27805"/>
    <cellStyle name="20% - Accent2 2 2 5 4 4" xfId="15345"/>
    <cellStyle name="20% - Accent2 2 2 5 4 5" xfId="27803"/>
    <cellStyle name="20% - Accent2 2 2 5 5" xfId="2611"/>
    <cellStyle name="20% - Accent2 2 2 5 5 2" xfId="2612"/>
    <cellStyle name="20% - Accent2 2 2 5 5 2 2" xfId="15349"/>
    <cellStyle name="20% - Accent2 2 2 5 5 2 3" xfId="27807"/>
    <cellStyle name="20% - Accent2 2 2 5 5 3" xfId="2613"/>
    <cellStyle name="20% - Accent2 2 2 5 5 3 2" xfId="15350"/>
    <cellStyle name="20% - Accent2 2 2 5 5 3 3" xfId="27808"/>
    <cellStyle name="20% - Accent2 2 2 5 5 4" xfId="15348"/>
    <cellStyle name="20% - Accent2 2 2 5 5 5" xfId="27806"/>
    <cellStyle name="20% - Accent2 2 2 5 6" xfId="2614"/>
    <cellStyle name="20% - Accent2 2 2 5 6 2" xfId="15351"/>
    <cellStyle name="20% - Accent2 2 2 5 6 3" xfId="27809"/>
    <cellStyle name="20% - Accent2 2 2 5 7" xfId="2615"/>
    <cellStyle name="20% - Accent2 2 2 5 7 2" xfId="15352"/>
    <cellStyle name="20% - Accent2 2 2 5 7 3" xfId="27810"/>
    <cellStyle name="20% - Accent2 2 2 5 8" xfId="15338"/>
    <cellStyle name="20% - Accent2 2 2 5 9" xfId="27796"/>
    <cellStyle name="20% - Accent2 2 2 6" xfId="2616"/>
    <cellStyle name="20% - Accent2 2 2 6 2" xfId="2617"/>
    <cellStyle name="20% - Accent2 2 2 6 2 2" xfId="2618"/>
    <cellStyle name="20% - Accent2 2 2 6 2 2 2" xfId="15355"/>
    <cellStyle name="20% - Accent2 2 2 6 2 2 3" xfId="27813"/>
    <cellStyle name="20% - Accent2 2 2 6 2 3" xfId="2619"/>
    <cellStyle name="20% - Accent2 2 2 6 2 3 2" xfId="15356"/>
    <cellStyle name="20% - Accent2 2 2 6 2 3 3" xfId="27814"/>
    <cellStyle name="20% - Accent2 2 2 6 2 4" xfId="15354"/>
    <cellStyle name="20% - Accent2 2 2 6 2 5" xfId="27812"/>
    <cellStyle name="20% - Accent2 2 2 6 3" xfId="2620"/>
    <cellStyle name="20% - Accent2 2 2 6 3 2" xfId="15357"/>
    <cellStyle name="20% - Accent2 2 2 6 3 3" xfId="27815"/>
    <cellStyle name="20% - Accent2 2 2 6 4" xfId="2621"/>
    <cellStyle name="20% - Accent2 2 2 6 4 2" xfId="15358"/>
    <cellStyle name="20% - Accent2 2 2 6 4 3" xfId="27816"/>
    <cellStyle name="20% - Accent2 2 2 6 5" xfId="15353"/>
    <cellStyle name="20% - Accent2 2 2 6 6" xfId="27811"/>
    <cellStyle name="20% - Accent2 2 2 7" xfId="2622"/>
    <cellStyle name="20% - Accent2 2 2 7 2" xfId="2623"/>
    <cellStyle name="20% - Accent2 2 2 7 2 2" xfId="2624"/>
    <cellStyle name="20% - Accent2 2 2 7 2 2 2" xfId="15361"/>
    <cellStyle name="20% - Accent2 2 2 7 2 2 3" xfId="27819"/>
    <cellStyle name="20% - Accent2 2 2 7 2 3" xfId="2625"/>
    <cellStyle name="20% - Accent2 2 2 7 2 3 2" xfId="15362"/>
    <cellStyle name="20% - Accent2 2 2 7 2 3 3" xfId="27820"/>
    <cellStyle name="20% - Accent2 2 2 7 2 4" xfId="15360"/>
    <cellStyle name="20% - Accent2 2 2 7 2 5" xfId="27818"/>
    <cellStyle name="20% - Accent2 2 2 7 3" xfId="2626"/>
    <cellStyle name="20% - Accent2 2 2 7 3 2" xfId="15363"/>
    <cellStyle name="20% - Accent2 2 2 7 3 3" xfId="27821"/>
    <cellStyle name="20% - Accent2 2 2 7 4" xfId="2627"/>
    <cellStyle name="20% - Accent2 2 2 7 4 2" xfId="15364"/>
    <cellStyle name="20% - Accent2 2 2 7 4 3" xfId="27822"/>
    <cellStyle name="20% - Accent2 2 2 7 5" xfId="15359"/>
    <cellStyle name="20% - Accent2 2 2 7 6" xfId="27817"/>
    <cellStyle name="20% - Accent2 2 2 8" xfId="2628"/>
    <cellStyle name="20% - Accent2 2 2 8 2" xfId="2629"/>
    <cellStyle name="20% - Accent2 2 2 8 2 2" xfId="15366"/>
    <cellStyle name="20% - Accent2 2 2 8 2 3" xfId="27824"/>
    <cellStyle name="20% - Accent2 2 2 8 3" xfId="2630"/>
    <cellStyle name="20% - Accent2 2 2 8 3 2" xfId="15367"/>
    <cellStyle name="20% - Accent2 2 2 8 3 3" xfId="27825"/>
    <cellStyle name="20% - Accent2 2 2 8 4" xfId="15365"/>
    <cellStyle name="20% - Accent2 2 2 8 5" xfId="27823"/>
    <cellStyle name="20% - Accent2 2 2 9" xfId="2631"/>
    <cellStyle name="20% - Accent2 2 2 9 2" xfId="2632"/>
    <cellStyle name="20% - Accent2 2 2 9 2 2" xfId="15369"/>
    <cellStyle name="20% - Accent2 2 2 9 2 3" xfId="27827"/>
    <cellStyle name="20% - Accent2 2 2 9 3" xfId="2633"/>
    <cellStyle name="20% - Accent2 2 2 9 3 2" xfId="15370"/>
    <cellStyle name="20% - Accent2 2 2 9 3 3" xfId="27828"/>
    <cellStyle name="20% - Accent2 2 2 9 4" xfId="15368"/>
    <cellStyle name="20% - Accent2 2 2 9 5" xfId="27826"/>
    <cellStyle name="20% - Accent2 2 3" xfId="26"/>
    <cellStyle name="20% - Accent2 2 3 10" xfId="2634"/>
    <cellStyle name="20% - Accent2 2 3 10 2" xfId="2635"/>
    <cellStyle name="20% - Accent2 2 3 10 2 2" xfId="15372"/>
    <cellStyle name="20% - Accent2 2 3 10 2 3" xfId="27830"/>
    <cellStyle name="20% - Accent2 2 3 10 3" xfId="2636"/>
    <cellStyle name="20% - Accent2 2 3 10 3 2" xfId="15373"/>
    <cellStyle name="20% - Accent2 2 3 10 3 3" xfId="27831"/>
    <cellStyle name="20% - Accent2 2 3 10 4" xfId="15371"/>
    <cellStyle name="20% - Accent2 2 3 10 5" xfId="27829"/>
    <cellStyle name="20% - Accent2 2 3 11" xfId="2637"/>
    <cellStyle name="20% - Accent2 2 3 11 2" xfId="2638"/>
    <cellStyle name="20% - Accent2 2 3 11 2 2" xfId="15375"/>
    <cellStyle name="20% - Accent2 2 3 11 2 3" xfId="27833"/>
    <cellStyle name="20% - Accent2 2 3 11 3" xfId="2639"/>
    <cellStyle name="20% - Accent2 2 3 11 3 2" xfId="15376"/>
    <cellStyle name="20% - Accent2 2 3 11 3 3" xfId="27834"/>
    <cellStyle name="20% - Accent2 2 3 11 4" xfId="15374"/>
    <cellStyle name="20% - Accent2 2 3 11 5" xfId="27832"/>
    <cellStyle name="20% - Accent2 2 3 12" xfId="2640"/>
    <cellStyle name="20% - Accent2 2 3 12 2" xfId="2641"/>
    <cellStyle name="20% - Accent2 2 3 12 2 2" xfId="15378"/>
    <cellStyle name="20% - Accent2 2 3 12 2 3" xfId="27836"/>
    <cellStyle name="20% - Accent2 2 3 12 3" xfId="2642"/>
    <cellStyle name="20% - Accent2 2 3 12 3 2" xfId="15379"/>
    <cellStyle name="20% - Accent2 2 3 12 3 3" xfId="27837"/>
    <cellStyle name="20% - Accent2 2 3 12 4" xfId="15377"/>
    <cellStyle name="20% - Accent2 2 3 12 5" xfId="27835"/>
    <cellStyle name="20% - Accent2 2 3 13" xfId="2643"/>
    <cellStyle name="20% - Accent2 2 3 13 2" xfId="2644"/>
    <cellStyle name="20% - Accent2 2 3 13 2 2" xfId="15381"/>
    <cellStyle name="20% - Accent2 2 3 13 2 3" xfId="27839"/>
    <cellStyle name="20% - Accent2 2 3 13 3" xfId="2645"/>
    <cellStyle name="20% - Accent2 2 3 13 3 2" xfId="15382"/>
    <cellStyle name="20% - Accent2 2 3 13 3 3" xfId="27840"/>
    <cellStyle name="20% - Accent2 2 3 13 4" xfId="15380"/>
    <cellStyle name="20% - Accent2 2 3 13 5" xfId="27838"/>
    <cellStyle name="20% - Accent2 2 3 14" xfId="2646"/>
    <cellStyle name="20% - Accent2 2 3 14 2" xfId="15383"/>
    <cellStyle name="20% - Accent2 2 3 14 3" xfId="27841"/>
    <cellStyle name="20% - Accent2 2 3 15" xfId="2647"/>
    <cellStyle name="20% - Accent2 2 3 15 2" xfId="15384"/>
    <cellStyle name="20% - Accent2 2 3 15 3" xfId="27842"/>
    <cellStyle name="20% - Accent2 2 3 16" xfId="1627"/>
    <cellStyle name="20% - Accent2 2 3 17" xfId="14366"/>
    <cellStyle name="20% - Accent2 2 3 18" xfId="26824"/>
    <cellStyle name="20% - Accent2 2 3 2" xfId="1059"/>
    <cellStyle name="20% - Accent2 2 3 2 10" xfId="15385"/>
    <cellStyle name="20% - Accent2 2 3 2 11" xfId="27843"/>
    <cellStyle name="20% - Accent2 2 3 2 2" xfId="2649"/>
    <cellStyle name="20% - Accent2 2 3 2 2 2" xfId="2650"/>
    <cellStyle name="20% - Accent2 2 3 2 2 2 2" xfId="15387"/>
    <cellStyle name="20% - Accent2 2 3 2 2 2 3" xfId="27845"/>
    <cellStyle name="20% - Accent2 2 3 2 2 3" xfId="2651"/>
    <cellStyle name="20% - Accent2 2 3 2 2 3 2" xfId="15388"/>
    <cellStyle name="20% - Accent2 2 3 2 2 3 3" xfId="27846"/>
    <cellStyle name="20% - Accent2 2 3 2 2 4" xfId="15386"/>
    <cellStyle name="20% - Accent2 2 3 2 2 5" xfId="27844"/>
    <cellStyle name="20% - Accent2 2 3 2 3" xfId="2652"/>
    <cellStyle name="20% - Accent2 2 3 2 3 2" xfId="2653"/>
    <cellStyle name="20% - Accent2 2 3 2 3 2 2" xfId="15390"/>
    <cellStyle name="20% - Accent2 2 3 2 3 2 3" xfId="27848"/>
    <cellStyle name="20% - Accent2 2 3 2 3 3" xfId="2654"/>
    <cellStyle name="20% - Accent2 2 3 2 3 3 2" xfId="15391"/>
    <cellStyle name="20% - Accent2 2 3 2 3 3 3" xfId="27849"/>
    <cellStyle name="20% - Accent2 2 3 2 3 4" xfId="15389"/>
    <cellStyle name="20% - Accent2 2 3 2 3 5" xfId="27847"/>
    <cellStyle name="20% - Accent2 2 3 2 4" xfId="2655"/>
    <cellStyle name="20% - Accent2 2 3 2 4 2" xfId="2656"/>
    <cellStyle name="20% - Accent2 2 3 2 4 2 2" xfId="15393"/>
    <cellStyle name="20% - Accent2 2 3 2 4 2 3" xfId="27851"/>
    <cellStyle name="20% - Accent2 2 3 2 4 3" xfId="2657"/>
    <cellStyle name="20% - Accent2 2 3 2 4 3 2" xfId="15394"/>
    <cellStyle name="20% - Accent2 2 3 2 4 3 3" xfId="27852"/>
    <cellStyle name="20% - Accent2 2 3 2 4 4" xfId="15392"/>
    <cellStyle name="20% - Accent2 2 3 2 4 5" xfId="27850"/>
    <cellStyle name="20% - Accent2 2 3 2 5" xfId="2658"/>
    <cellStyle name="20% - Accent2 2 3 2 5 2" xfId="2659"/>
    <cellStyle name="20% - Accent2 2 3 2 5 2 2" xfId="15396"/>
    <cellStyle name="20% - Accent2 2 3 2 5 2 3" xfId="27854"/>
    <cellStyle name="20% - Accent2 2 3 2 5 3" xfId="2660"/>
    <cellStyle name="20% - Accent2 2 3 2 5 3 2" xfId="15397"/>
    <cellStyle name="20% - Accent2 2 3 2 5 3 3" xfId="27855"/>
    <cellStyle name="20% - Accent2 2 3 2 5 4" xfId="15395"/>
    <cellStyle name="20% - Accent2 2 3 2 5 5" xfId="27853"/>
    <cellStyle name="20% - Accent2 2 3 2 6" xfId="2661"/>
    <cellStyle name="20% - Accent2 2 3 2 6 2" xfId="2662"/>
    <cellStyle name="20% - Accent2 2 3 2 6 2 2" xfId="15399"/>
    <cellStyle name="20% - Accent2 2 3 2 6 2 3" xfId="27857"/>
    <cellStyle name="20% - Accent2 2 3 2 6 3" xfId="2663"/>
    <cellStyle name="20% - Accent2 2 3 2 6 3 2" xfId="15400"/>
    <cellStyle name="20% - Accent2 2 3 2 6 3 3" xfId="27858"/>
    <cellStyle name="20% - Accent2 2 3 2 6 4" xfId="15398"/>
    <cellStyle name="20% - Accent2 2 3 2 6 5" xfId="27856"/>
    <cellStyle name="20% - Accent2 2 3 2 7" xfId="2664"/>
    <cellStyle name="20% - Accent2 2 3 2 7 2" xfId="15401"/>
    <cellStyle name="20% - Accent2 2 3 2 7 3" xfId="27859"/>
    <cellStyle name="20% - Accent2 2 3 2 8" xfId="2665"/>
    <cellStyle name="20% - Accent2 2 3 2 8 2" xfId="15402"/>
    <cellStyle name="20% - Accent2 2 3 2 8 3" xfId="27860"/>
    <cellStyle name="20% - Accent2 2 3 2 9" xfId="2648"/>
    <cellStyle name="20% - Accent2 2 3 3" xfId="2666"/>
    <cellStyle name="20% - Accent2 2 3 3 2" xfId="2667"/>
    <cellStyle name="20% - Accent2 2 3 3 2 2" xfId="2668"/>
    <cellStyle name="20% - Accent2 2 3 3 2 2 2" xfId="15405"/>
    <cellStyle name="20% - Accent2 2 3 3 2 2 3" xfId="27863"/>
    <cellStyle name="20% - Accent2 2 3 3 2 3" xfId="2669"/>
    <cellStyle name="20% - Accent2 2 3 3 2 3 2" xfId="15406"/>
    <cellStyle name="20% - Accent2 2 3 3 2 3 3" xfId="27864"/>
    <cellStyle name="20% - Accent2 2 3 3 2 4" xfId="15404"/>
    <cellStyle name="20% - Accent2 2 3 3 2 5" xfId="27862"/>
    <cellStyle name="20% - Accent2 2 3 3 3" xfId="2670"/>
    <cellStyle name="20% - Accent2 2 3 3 3 2" xfId="2671"/>
    <cellStyle name="20% - Accent2 2 3 3 3 2 2" xfId="15408"/>
    <cellStyle name="20% - Accent2 2 3 3 3 2 3" xfId="27866"/>
    <cellStyle name="20% - Accent2 2 3 3 3 3" xfId="2672"/>
    <cellStyle name="20% - Accent2 2 3 3 3 3 2" xfId="15409"/>
    <cellStyle name="20% - Accent2 2 3 3 3 3 3" xfId="27867"/>
    <cellStyle name="20% - Accent2 2 3 3 3 4" xfId="15407"/>
    <cellStyle name="20% - Accent2 2 3 3 3 5" xfId="27865"/>
    <cellStyle name="20% - Accent2 2 3 3 4" xfId="2673"/>
    <cellStyle name="20% - Accent2 2 3 3 4 2" xfId="2674"/>
    <cellStyle name="20% - Accent2 2 3 3 4 2 2" xfId="15411"/>
    <cellStyle name="20% - Accent2 2 3 3 4 2 3" xfId="27869"/>
    <cellStyle name="20% - Accent2 2 3 3 4 3" xfId="2675"/>
    <cellStyle name="20% - Accent2 2 3 3 4 3 2" xfId="15412"/>
    <cellStyle name="20% - Accent2 2 3 3 4 3 3" xfId="27870"/>
    <cellStyle name="20% - Accent2 2 3 3 4 4" xfId="15410"/>
    <cellStyle name="20% - Accent2 2 3 3 4 5" xfId="27868"/>
    <cellStyle name="20% - Accent2 2 3 3 5" xfId="2676"/>
    <cellStyle name="20% - Accent2 2 3 3 5 2" xfId="2677"/>
    <cellStyle name="20% - Accent2 2 3 3 5 2 2" xfId="15414"/>
    <cellStyle name="20% - Accent2 2 3 3 5 2 3" xfId="27872"/>
    <cellStyle name="20% - Accent2 2 3 3 5 3" xfId="2678"/>
    <cellStyle name="20% - Accent2 2 3 3 5 3 2" xfId="15415"/>
    <cellStyle name="20% - Accent2 2 3 3 5 3 3" xfId="27873"/>
    <cellStyle name="20% - Accent2 2 3 3 5 4" xfId="15413"/>
    <cellStyle name="20% - Accent2 2 3 3 5 5" xfId="27871"/>
    <cellStyle name="20% - Accent2 2 3 3 6" xfId="2679"/>
    <cellStyle name="20% - Accent2 2 3 3 6 2" xfId="15416"/>
    <cellStyle name="20% - Accent2 2 3 3 6 3" xfId="27874"/>
    <cellStyle name="20% - Accent2 2 3 3 7" xfId="2680"/>
    <cellStyle name="20% - Accent2 2 3 3 7 2" xfId="15417"/>
    <cellStyle name="20% - Accent2 2 3 3 7 3" xfId="27875"/>
    <cellStyle name="20% - Accent2 2 3 3 8" xfId="15403"/>
    <cellStyle name="20% - Accent2 2 3 3 9" xfId="27861"/>
    <cellStyle name="20% - Accent2 2 3 4" xfId="2681"/>
    <cellStyle name="20% - Accent2 2 3 4 2" xfId="2682"/>
    <cellStyle name="20% - Accent2 2 3 4 2 2" xfId="2683"/>
    <cellStyle name="20% - Accent2 2 3 4 2 2 2" xfId="15420"/>
    <cellStyle name="20% - Accent2 2 3 4 2 2 3" xfId="27878"/>
    <cellStyle name="20% - Accent2 2 3 4 2 3" xfId="2684"/>
    <cellStyle name="20% - Accent2 2 3 4 2 3 2" xfId="15421"/>
    <cellStyle name="20% - Accent2 2 3 4 2 3 3" xfId="27879"/>
    <cellStyle name="20% - Accent2 2 3 4 2 4" xfId="15419"/>
    <cellStyle name="20% - Accent2 2 3 4 2 5" xfId="27877"/>
    <cellStyle name="20% - Accent2 2 3 4 3" xfId="2685"/>
    <cellStyle name="20% - Accent2 2 3 4 3 2" xfId="2686"/>
    <cellStyle name="20% - Accent2 2 3 4 3 2 2" xfId="15423"/>
    <cellStyle name="20% - Accent2 2 3 4 3 2 3" xfId="27881"/>
    <cellStyle name="20% - Accent2 2 3 4 3 3" xfId="2687"/>
    <cellStyle name="20% - Accent2 2 3 4 3 3 2" xfId="15424"/>
    <cellStyle name="20% - Accent2 2 3 4 3 3 3" xfId="27882"/>
    <cellStyle name="20% - Accent2 2 3 4 3 4" xfId="15422"/>
    <cellStyle name="20% - Accent2 2 3 4 3 5" xfId="27880"/>
    <cellStyle name="20% - Accent2 2 3 4 4" xfId="2688"/>
    <cellStyle name="20% - Accent2 2 3 4 4 2" xfId="2689"/>
    <cellStyle name="20% - Accent2 2 3 4 4 2 2" xfId="15426"/>
    <cellStyle name="20% - Accent2 2 3 4 4 2 3" xfId="27884"/>
    <cellStyle name="20% - Accent2 2 3 4 4 3" xfId="2690"/>
    <cellStyle name="20% - Accent2 2 3 4 4 3 2" xfId="15427"/>
    <cellStyle name="20% - Accent2 2 3 4 4 3 3" xfId="27885"/>
    <cellStyle name="20% - Accent2 2 3 4 4 4" xfId="15425"/>
    <cellStyle name="20% - Accent2 2 3 4 4 5" xfId="27883"/>
    <cellStyle name="20% - Accent2 2 3 4 5" xfId="2691"/>
    <cellStyle name="20% - Accent2 2 3 4 5 2" xfId="2692"/>
    <cellStyle name="20% - Accent2 2 3 4 5 2 2" xfId="15429"/>
    <cellStyle name="20% - Accent2 2 3 4 5 2 3" xfId="27887"/>
    <cellStyle name="20% - Accent2 2 3 4 5 3" xfId="2693"/>
    <cellStyle name="20% - Accent2 2 3 4 5 3 2" xfId="15430"/>
    <cellStyle name="20% - Accent2 2 3 4 5 3 3" xfId="27888"/>
    <cellStyle name="20% - Accent2 2 3 4 5 4" xfId="15428"/>
    <cellStyle name="20% - Accent2 2 3 4 5 5" xfId="27886"/>
    <cellStyle name="20% - Accent2 2 3 4 6" xfId="2694"/>
    <cellStyle name="20% - Accent2 2 3 4 6 2" xfId="15431"/>
    <cellStyle name="20% - Accent2 2 3 4 6 3" xfId="27889"/>
    <cellStyle name="20% - Accent2 2 3 4 7" xfId="2695"/>
    <cellStyle name="20% - Accent2 2 3 4 7 2" xfId="15432"/>
    <cellStyle name="20% - Accent2 2 3 4 7 3" xfId="27890"/>
    <cellStyle name="20% - Accent2 2 3 4 8" xfId="15418"/>
    <cellStyle name="20% - Accent2 2 3 4 9" xfId="27876"/>
    <cellStyle name="20% - Accent2 2 3 5" xfId="2696"/>
    <cellStyle name="20% - Accent2 2 3 5 2" xfId="2697"/>
    <cellStyle name="20% - Accent2 2 3 5 2 2" xfId="2698"/>
    <cellStyle name="20% - Accent2 2 3 5 2 2 2" xfId="15435"/>
    <cellStyle name="20% - Accent2 2 3 5 2 2 3" xfId="27893"/>
    <cellStyle name="20% - Accent2 2 3 5 2 3" xfId="2699"/>
    <cellStyle name="20% - Accent2 2 3 5 2 3 2" xfId="15436"/>
    <cellStyle name="20% - Accent2 2 3 5 2 3 3" xfId="27894"/>
    <cellStyle name="20% - Accent2 2 3 5 2 4" xfId="15434"/>
    <cellStyle name="20% - Accent2 2 3 5 2 5" xfId="27892"/>
    <cellStyle name="20% - Accent2 2 3 5 3" xfId="2700"/>
    <cellStyle name="20% - Accent2 2 3 5 3 2" xfId="15437"/>
    <cellStyle name="20% - Accent2 2 3 5 3 3" xfId="27895"/>
    <cellStyle name="20% - Accent2 2 3 5 4" xfId="2701"/>
    <cellStyle name="20% - Accent2 2 3 5 4 2" xfId="15438"/>
    <cellStyle name="20% - Accent2 2 3 5 4 3" xfId="27896"/>
    <cellStyle name="20% - Accent2 2 3 5 5" xfId="15433"/>
    <cellStyle name="20% - Accent2 2 3 5 6" xfId="27891"/>
    <cellStyle name="20% - Accent2 2 3 6" xfId="2702"/>
    <cellStyle name="20% - Accent2 2 3 6 2" xfId="2703"/>
    <cellStyle name="20% - Accent2 2 3 6 2 2" xfId="2704"/>
    <cellStyle name="20% - Accent2 2 3 6 2 2 2" xfId="15441"/>
    <cellStyle name="20% - Accent2 2 3 6 2 2 3" xfId="27899"/>
    <cellStyle name="20% - Accent2 2 3 6 2 3" xfId="2705"/>
    <cellStyle name="20% - Accent2 2 3 6 2 3 2" xfId="15442"/>
    <cellStyle name="20% - Accent2 2 3 6 2 3 3" xfId="27900"/>
    <cellStyle name="20% - Accent2 2 3 6 2 4" xfId="15440"/>
    <cellStyle name="20% - Accent2 2 3 6 2 5" xfId="27898"/>
    <cellStyle name="20% - Accent2 2 3 6 3" xfId="2706"/>
    <cellStyle name="20% - Accent2 2 3 6 3 2" xfId="15443"/>
    <cellStyle name="20% - Accent2 2 3 6 3 3" xfId="27901"/>
    <cellStyle name="20% - Accent2 2 3 6 4" xfId="2707"/>
    <cellStyle name="20% - Accent2 2 3 6 4 2" xfId="15444"/>
    <cellStyle name="20% - Accent2 2 3 6 4 3" xfId="27902"/>
    <cellStyle name="20% - Accent2 2 3 6 5" xfId="15439"/>
    <cellStyle name="20% - Accent2 2 3 6 6" xfId="27897"/>
    <cellStyle name="20% - Accent2 2 3 7" xfId="2708"/>
    <cellStyle name="20% - Accent2 2 3 7 2" xfId="2709"/>
    <cellStyle name="20% - Accent2 2 3 7 2 2" xfId="15446"/>
    <cellStyle name="20% - Accent2 2 3 7 2 3" xfId="27904"/>
    <cellStyle name="20% - Accent2 2 3 7 3" xfId="2710"/>
    <cellStyle name="20% - Accent2 2 3 7 3 2" xfId="15447"/>
    <cellStyle name="20% - Accent2 2 3 7 3 3" xfId="27905"/>
    <cellStyle name="20% - Accent2 2 3 7 4" xfId="15445"/>
    <cellStyle name="20% - Accent2 2 3 7 5" xfId="27903"/>
    <cellStyle name="20% - Accent2 2 3 8" xfId="2711"/>
    <cellStyle name="20% - Accent2 2 3 8 2" xfId="2712"/>
    <cellStyle name="20% - Accent2 2 3 8 2 2" xfId="15449"/>
    <cellStyle name="20% - Accent2 2 3 8 2 3" xfId="27907"/>
    <cellStyle name="20% - Accent2 2 3 8 3" xfId="2713"/>
    <cellStyle name="20% - Accent2 2 3 8 3 2" xfId="15450"/>
    <cellStyle name="20% - Accent2 2 3 8 3 3" xfId="27908"/>
    <cellStyle name="20% - Accent2 2 3 8 4" xfId="15448"/>
    <cellStyle name="20% - Accent2 2 3 8 5" xfId="27906"/>
    <cellStyle name="20% - Accent2 2 3 9" xfId="2714"/>
    <cellStyle name="20% - Accent2 2 3 9 2" xfId="2715"/>
    <cellStyle name="20% - Accent2 2 3 9 2 2" xfId="15452"/>
    <cellStyle name="20% - Accent2 2 3 9 2 3" xfId="27910"/>
    <cellStyle name="20% - Accent2 2 3 9 3" xfId="2716"/>
    <cellStyle name="20% - Accent2 2 3 9 3 2" xfId="15453"/>
    <cellStyle name="20% - Accent2 2 3 9 3 3" xfId="27911"/>
    <cellStyle name="20% - Accent2 2 3 9 4" xfId="15451"/>
    <cellStyle name="20% - Accent2 2 3 9 5" xfId="27909"/>
    <cellStyle name="20% - Accent2 2 3_BALANCE SHEET- BOARD-A" xfId="1356"/>
    <cellStyle name="20% - Accent2 2 4" xfId="27"/>
    <cellStyle name="20% - Accent2 2 4 10" xfId="14296"/>
    <cellStyle name="20% - Accent2 2 4 11" xfId="26754"/>
    <cellStyle name="20% - Accent2 2 4 2" xfId="989"/>
    <cellStyle name="20% - Accent2 2 4 2 2" xfId="2718"/>
    <cellStyle name="20% - Accent2 2 4 2 2 2" xfId="15455"/>
    <cellStyle name="20% - Accent2 2 4 2 2 3" xfId="27913"/>
    <cellStyle name="20% - Accent2 2 4 2 3" xfId="2719"/>
    <cellStyle name="20% - Accent2 2 4 2 3 2" xfId="15456"/>
    <cellStyle name="20% - Accent2 2 4 2 3 3" xfId="27914"/>
    <cellStyle name="20% - Accent2 2 4 2 4" xfId="2717"/>
    <cellStyle name="20% - Accent2 2 4 2 5" xfId="15454"/>
    <cellStyle name="20% - Accent2 2 4 2 6" xfId="27912"/>
    <cellStyle name="20% - Accent2 2 4 3" xfId="2720"/>
    <cellStyle name="20% - Accent2 2 4 3 2" xfId="2721"/>
    <cellStyle name="20% - Accent2 2 4 3 2 2" xfId="15458"/>
    <cellStyle name="20% - Accent2 2 4 3 2 3" xfId="27916"/>
    <cellStyle name="20% - Accent2 2 4 3 3" xfId="2722"/>
    <cellStyle name="20% - Accent2 2 4 3 3 2" xfId="15459"/>
    <cellStyle name="20% - Accent2 2 4 3 3 3" xfId="27917"/>
    <cellStyle name="20% - Accent2 2 4 3 4" xfId="15457"/>
    <cellStyle name="20% - Accent2 2 4 3 5" xfId="27915"/>
    <cellStyle name="20% - Accent2 2 4 4" xfId="2723"/>
    <cellStyle name="20% - Accent2 2 4 4 2" xfId="2724"/>
    <cellStyle name="20% - Accent2 2 4 4 2 2" xfId="15461"/>
    <cellStyle name="20% - Accent2 2 4 4 2 3" xfId="27919"/>
    <cellStyle name="20% - Accent2 2 4 4 3" xfId="2725"/>
    <cellStyle name="20% - Accent2 2 4 4 3 2" xfId="15462"/>
    <cellStyle name="20% - Accent2 2 4 4 3 3" xfId="27920"/>
    <cellStyle name="20% - Accent2 2 4 4 4" xfId="15460"/>
    <cellStyle name="20% - Accent2 2 4 4 5" xfId="27918"/>
    <cellStyle name="20% - Accent2 2 4 5" xfId="2726"/>
    <cellStyle name="20% - Accent2 2 4 5 2" xfId="2727"/>
    <cellStyle name="20% - Accent2 2 4 5 2 2" xfId="15464"/>
    <cellStyle name="20% - Accent2 2 4 5 2 3" xfId="27922"/>
    <cellStyle name="20% - Accent2 2 4 5 3" xfId="2728"/>
    <cellStyle name="20% - Accent2 2 4 5 3 2" xfId="15465"/>
    <cellStyle name="20% - Accent2 2 4 5 3 3" xfId="27923"/>
    <cellStyle name="20% - Accent2 2 4 5 4" xfId="15463"/>
    <cellStyle name="20% - Accent2 2 4 5 5" xfId="27921"/>
    <cellStyle name="20% - Accent2 2 4 6" xfId="2729"/>
    <cellStyle name="20% - Accent2 2 4 6 2" xfId="2730"/>
    <cellStyle name="20% - Accent2 2 4 6 2 2" xfId="15467"/>
    <cellStyle name="20% - Accent2 2 4 6 2 3" xfId="27925"/>
    <cellStyle name="20% - Accent2 2 4 6 3" xfId="2731"/>
    <cellStyle name="20% - Accent2 2 4 6 3 2" xfId="15468"/>
    <cellStyle name="20% - Accent2 2 4 6 3 3" xfId="27926"/>
    <cellStyle name="20% - Accent2 2 4 6 4" xfId="15466"/>
    <cellStyle name="20% - Accent2 2 4 6 5" xfId="27924"/>
    <cellStyle name="20% - Accent2 2 4 7" xfId="2732"/>
    <cellStyle name="20% - Accent2 2 4 7 2" xfId="15469"/>
    <cellStyle name="20% - Accent2 2 4 7 3" xfId="27927"/>
    <cellStyle name="20% - Accent2 2 4 8" xfId="2733"/>
    <cellStyle name="20% - Accent2 2 4 8 2" xfId="15470"/>
    <cellStyle name="20% - Accent2 2 4 8 3" xfId="27928"/>
    <cellStyle name="20% - Accent2 2 4 9" xfId="1557"/>
    <cellStyle name="20% - Accent2 2 4_BALANCE SHEET- BOARD-A" xfId="1357"/>
    <cellStyle name="20% - Accent2 2 5" xfId="1115"/>
    <cellStyle name="20% - Accent2 2 5 10" xfId="14421"/>
    <cellStyle name="20% - Accent2 2 5 11" xfId="26879"/>
    <cellStyle name="20% - Accent2 2 5 2" xfId="2734"/>
    <cellStyle name="20% - Accent2 2 5 2 2" xfId="2735"/>
    <cellStyle name="20% - Accent2 2 5 2 2 2" xfId="15472"/>
    <cellStyle name="20% - Accent2 2 5 2 2 3" xfId="27930"/>
    <cellStyle name="20% - Accent2 2 5 2 3" xfId="2736"/>
    <cellStyle name="20% - Accent2 2 5 2 3 2" xfId="15473"/>
    <cellStyle name="20% - Accent2 2 5 2 3 3" xfId="27931"/>
    <cellStyle name="20% - Accent2 2 5 2 4" xfId="15471"/>
    <cellStyle name="20% - Accent2 2 5 2 5" xfId="27929"/>
    <cellStyle name="20% - Accent2 2 5 3" xfId="2737"/>
    <cellStyle name="20% - Accent2 2 5 3 2" xfId="2738"/>
    <cellStyle name="20% - Accent2 2 5 3 2 2" xfId="15475"/>
    <cellStyle name="20% - Accent2 2 5 3 2 3" xfId="27933"/>
    <cellStyle name="20% - Accent2 2 5 3 3" xfId="2739"/>
    <cellStyle name="20% - Accent2 2 5 3 3 2" xfId="15476"/>
    <cellStyle name="20% - Accent2 2 5 3 3 3" xfId="27934"/>
    <cellStyle name="20% - Accent2 2 5 3 4" xfId="15474"/>
    <cellStyle name="20% - Accent2 2 5 3 5" xfId="27932"/>
    <cellStyle name="20% - Accent2 2 5 4" xfId="2740"/>
    <cellStyle name="20% - Accent2 2 5 4 2" xfId="2741"/>
    <cellStyle name="20% - Accent2 2 5 4 2 2" xfId="15478"/>
    <cellStyle name="20% - Accent2 2 5 4 2 3" xfId="27936"/>
    <cellStyle name="20% - Accent2 2 5 4 3" xfId="2742"/>
    <cellStyle name="20% - Accent2 2 5 4 3 2" xfId="15479"/>
    <cellStyle name="20% - Accent2 2 5 4 3 3" xfId="27937"/>
    <cellStyle name="20% - Accent2 2 5 4 4" xfId="15477"/>
    <cellStyle name="20% - Accent2 2 5 4 5" xfId="27935"/>
    <cellStyle name="20% - Accent2 2 5 5" xfId="2743"/>
    <cellStyle name="20% - Accent2 2 5 5 2" xfId="2744"/>
    <cellStyle name="20% - Accent2 2 5 5 2 2" xfId="15481"/>
    <cellStyle name="20% - Accent2 2 5 5 2 3" xfId="27939"/>
    <cellStyle name="20% - Accent2 2 5 5 3" xfId="2745"/>
    <cellStyle name="20% - Accent2 2 5 5 3 2" xfId="15482"/>
    <cellStyle name="20% - Accent2 2 5 5 3 3" xfId="27940"/>
    <cellStyle name="20% - Accent2 2 5 5 4" xfId="15480"/>
    <cellStyle name="20% - Accent2 2 5 5 5" xfId="27938"/>
    <cellStyle name="20% - Accent2 2 5 6" xfId="2746"/>
    <cellStyle name="20% - Accent2 2 5 6 2" xfId="2747"/>
    <cellStyle name="20% - Accent2 2 5 6 2 2" xfId="15484"/>
    <cellStyle name="20% - Accent2 2 5 6 2 3" xfId="27942"/>
    <cellStyle name="20% - Accent2 2 5 6 3" xfId="2748"/>
    <cellStyle name="20% - Accent2 2 5 6 3 2" xfId="15485"/>
    <cellStyle name="20% - Accent2 2 5 6 3 3" xfId="27943"/>
    <cellStyle name="20% - Accent2 2 5 6 4" xfId="15483"/>
    <cellStyle name="20% - Accent2 2 5 6 5" xfId="27941"/>
    <cellStyle name="20% - Accent2 2 5 7" xfId="2749"/>
    <cellStyle name="20% - Accent2 2 5 7 2" xfId="15486"/>
    <cellStyle name="20% - Accent2 2 5 7 3" xfId="27944"/>
    <cellStyle name="20% - Accent2 2 5 8" xfId="2750"/>
    <cellStyle name="20% - Accent2 2 5 8 2" xfId="15487"/>
    <cellStyle name="20% - Accent2 2 5 8 3" xfId="27945"/>
    <cellStyle name="20% - Accent2 2 5 9" xfId="1682"/>
    <cellStyle name="20% - Accent2 2 6" xfId="1315"/>
    <cellStyle name="20% - Accent2 2 6 10" xfId="26918"/>
    <cellStyle name="20% - Accent2 2 6 2" xfId="2751"/>
    <cellStyle name="20% - Accent2 2 6 2 2" xfId="2752"/>
    <cellStyle name="20% - Accent2 2 6 2 2 2" xfId="15489"/>
    <cellStyle name="20% - Accent2 2 6 2 2 3" xfId="27947"/>
    <cellStyle name="20% - Accent2 2 6 2 3" xfId="2753"/>
    <cellStyle name="20% - Accent2 2 6 2 3 2" xfId="15490"/>
    <cellStyle name="20% - Accent2 2 6 2 3 3" xfId="27948"/>
    <cellStyle name="20% - Accent2 2 6 2 4" xfId="15488"/>
    <cellStyle name="20% - Accent2 2 6 2 5" xfId="27946"/>
    <cellStyle name="20% - Accent2 2 6 3" xfId="2754"/>
    <cellStyle name="20% - Accent2 2 6 3 2" xfId="2755"/>
    <cellStyle name="20% - Accent2 2 6 3 2 2" xfId="15492"/>
    <cellStyle name="20% - Accent2 2 6 3 2 3" xfId="27950"/>
    <cellStyle name="20% - Accent2 2 6 3 3" xfId="2756"/>
    <cellStyle name="20% - Accent2 2 6 3 3 2" xfId="15493"/>
    <cellStyle name="20% - Accent2 2 6 3 3 3" xfId="27951"/>
    <cellStyle name="20% - Accent2 2 6 3 4" xfId="15491"/>
    <cellStyle name="20% - Accent2 2 6 3 5" xfId="27949"/>
    <cellStyle name="20% - Accent2 2 6 4" xfId="2757"/>
    <cellStyle name="20% - Accent2 2 6 4 2" xfId="2758"/>
    <cellStyle name="20% - Accent2 2 6 4 2 2" xfId="15495"/>
    <cellStyle name="20% - Accent2 2 6 4 2 3" xfId="27953"/>
    <cellStyle name="20% - Accent2 2 6 4 3" xfId="2759"/>
    <cellStyle name="20% - Accent2 2 6 4 3 2" xfId="15496"/>
    <cellStyle name="20% - Accent2 2 6 4 3 3" xfId="27954"/>
    <cellStyle name="20% - Accent2 2 6 4 4" xfId="15494"/>
    <cellStyle name="20% - Accent2 2 6 4 5" xfId="27952"/>
    <cellStyle name="20% - Accent2 2 6 5" xfId="2760"/>
    <cellStyle name="20% - Accent2 2 6 5 2" xfId="2761"/>
    <cellStyle name="20% - Accent2 2 6 5 2 2" xfId="15498"/>
    <cellStyle name="20% - Accent2 2 6 5 2 3" xfId="27956"/>
    <cellStyle name="20% - Accent2 2 6 5 3" xfId="2762"/>
    <cellStyle name="20% - Accent2 2 6 5 3 2" xfId="15499"/>
    <cellStyle name="20% - Accent2 2 6 5 3 3" xfId="27957"/>
    <cellStyle name="20% - Accent2 2 6 5 4" xfId="15497"/>
    <cellStyle name="20% - Accent2 2 6 5 5" xfId="27955"/>
    <cellStyle name="20% - Accent2 2 6 6" xfId="2763"/>
    <cellStyle name="20% - Accent2 2 6 6 2" xfId="15500"/>
    <cellStyle name="20% - Accent2 2 6 6 3" xfId="27958"/>
    <cellStyle name="20% - Accent2 2 6 7" xfId="2764"/>
    <cellStyle name="20% - Accent2 2 6 7 2" xfId="15501"/>
    <cellStyle name="20% - Accent2 2 6 7 3" xfId="27959"/>
    <cellStyle name="20% - Accent2 2 6 8" xfId="1721"/>
    <cellStyle name="20% - Accent2 2 6 9" xfId="14460"/>
    <cellStyle name="20% - Accent2 2 7" xfId="2765"/>
    <cellStyle name="20% - Accent2 2 7 2" xfId="2766"/>
    <cellStyle name="20% - Accent2 2 7 2 2" xfId="2767"/>
    <cellStyle name="20% - Accent2 2 7 2 2 2" xfId="15504"/>
    <cellStyle name="20% - Accent2 2 7 2 2 3" xfId="27962"/>
    <cellStyle name="20% - Accent2 2 7 2 3" xfId="2768"/>
    <cellStyle name="20% - Accent2 2 7 2 3 2" xfId="15505"/>
    <cellStyle name="20% - Accent2 2 7 2 3 3" xfId="27963"/>
    <cellStyle name="20% - Accent2 2 7 2 4" xfId="15503"/>
    <cellStyle name="20% - Accent2 2 7 2 5" xfId="27961"/>
    <cellStyle name="20% - Accent2 2 7 3" xfId="2769"/>
    <cellStyle name="20% - Accent2 2 7 3 2" xfId="2770"/>
    <cellStyle name="20% - Accent2 2 7 3 2 2" xfId="15507"/>
    <cellStyle name="20% - Accent2 2 7 3 2 3" xfId="27965"/>
    <cellStyle name="20% - Accent2 2 7 3 3" xfId="2771"/>
    <cellStyle name="20% - Accent2 2 7 3 3 2" xfId="15508"/>
    <cellStyle name="20% - Accent2 2 7 3 3 3" xfId="27966"/>
    <cellStyle name="20% - Accent2 2 7 3 4" xfId="15506"/>
    <cellStyle name="20% - Accent2 2 7 3 5" xfId="27964"/>
    <cellStyle name="20% - Accent2 2 7 4" xfId="2772"/>
    <cellStyle name="20% - Accent2 2 7 4 2" xfId="2773"/>
    <cellStyle name="20% - Accent2 2 7 4 2 2" xfId="15510"/>
    <cellStyle name="20% - Accent2 2 7 4 2 3" xfId="27968"/>
    <cellStyle name="20% - Accent2 2 7 4 3" xfId="2774"/>
    <cellStyle name="20% - Accent2 2 7 4 3 2" xfId="15511"/>
    <cellStyle name="20% - Accent2 2 7 4 3 3" xfId="27969"/>
    <cellStyle name="20% - Accent2 2 7 4 4" xfId="15509"/>
    <cellStyle name="20% - Accent2 2 7 4 5" xfId="27967"/>
    <cellStyle name="20% - Accent2 2 7 5" xfId="2775"/>
    <cellStyle name="20% - Accent2 2 7 5 2" xfId="2776"/>
    <cellStyle name="20% - Accent2 2 7 5 2 2" xfId="15513"/>
    <cellStyle name="20% - Accent2 2 7 5 2 3" xfId="27971"/>
    <cellStyle name="20% - Accent2 2 7 5 3" xfId="2777"/>
    <cellStyle name="20% - Accent2 2 7 5 3 2" xfId="15514"/>
    <cellStyle name="20% - Accent2 2 7 5 3 3" xfId="27972"/>
    <cellStyle name="20% - Accent2 2 7 5 4" xfId="15512"/>
    <cellStyle name="20% - Accent2 2 7 5 5" xfId="27970"/>
    <cellStyle name="20% - Accent2 2 7 6" xfId="2778"/>
    <cellStyle name="20% - Accent2 2 7 6 2" xfId="15515"/>
    <cellStyle name="20% - Accent2 2 7 6 3" xfId="27973"/>
    <cellStyle name="20% - Accent2 2 7 7" xfId="2779"/>
    <cellStyle name="20% - Accent2 2 7 7 2" xfId="15516"/>
    <cellStyle name="20% - Accent2 2 7 7 3" xfId="27974"/>
    <cellStyle name="20% - Accent2 2 7 8" xfId="15502"/>
    <cellStyle name="20% - Accent2 2 7 9" xfId="27960"/>
    <cellStyle name="20% - Accent2 2 8" xfId="2780"/>
    <cellStyle name="20% - Accent2 2 8 2" xfId="2781"/>
    <cellStyle name="20% - Accent2 2 8 2 2" xfId="2782"/>
    <cellStyle name="20% - Accent2 2 8 2 2 2" xfId="15519"/>
    <cellStyle name="20% - Accent2 2 8 2 2 3" xfId="27977"/>
    <cellStyle name="20% - Accent2 2 8 2 3" xfId="2783"/>
    <cellStyle name="20% - Accent2 2 8 2 3 2" xfId="15520"/>
    <cellStyle name="20% - Accent2 2 8 2 3 3" xfId="27978"/>
    <cellStyle name="20% - Accent2 2 8 2 4" xfId="15518"/>
    <cellStyle name="20% - Accent2 2 8 2 5" xfId="27976"/>
    <cellStyle name="20% - Accent2 2 8 3" xfId="2784"/>
    <cellStyle name="20% - Accent2 2 8 3 2" xfId="15521"/>
    <cellStyle name="20% - Accent2 2 8 3 3" xfId="27979"/>
    <cellStyle name="20% - Accent2 2 8 4" xfId="2785"/>
    <cellStyle name="20% - Accent2 2 8 4 2" xfId="15522"/>
    <cellStyle name="20% - Accent2 2 8 4 3" xfId="27980"/>
    <cellStyle name="20% - Accent2 2 8 5" xfId="15517"/>
    <cellStyle name="20% - Accent2 2 8 6" xfId="27975"/>
    <cellStyle name="20% - Accent2 2 9" xfId="2786"/>
    <cellStyle name="20% - Accent2 2 9 2" xfId="2787"/>
    <cellStyle name="20% - Accent2 2 9 2 2" xfId="2788"/>
    <cellStyle name="20% - Accent2 2 9 2 2 2" xfId="15525"/>
    <cellStyle name="20% - Accent2 2 9 2 2 3" xfId="27983"/>
    <cellStyle name="20% - Accent2 2 9 2 3" xfId="2789"/>
    <cellStyle name="20% - Accent2 2 9 2 3 2" xfId="15526"/>
    <cellStyle name="20% - Accent2 2 9 2 3 3" xfId="27984"/>
    <cellStyle name="20% - Accent2 2 9 2 4" xfId="15524"/>
    <cellStyle name="20% - Accent2 2 9 2 5" xfId="27982"/>
    <cellStyle name="20% - Accent2 2 9 3" xfId="2790"/>
    <cellStyle name="20% - Accent2 2 9 3 2" xfId="15527"/>
    <cellStyle name="20% - Accent2 2 9 3 3" xfId="27985"/>
    <cellStyle name="20% - Accent2 2 9 4" xfId="2791"/>
    <cellStyle name="20% - Accent2 2 9 4 2" xfId="15528"/>
    <cellStyle name="20% - Accent2 2 9 4 3" xfId="27986"/>
    <cellStyle name="20% - Accent2 2 9 5" xfId="15523"/>
    <cellStyle name="20% - Accent2 2 9 6" xfId="27981"/>
    <cellStyle name="20% - Accent2 3" xfId="28"/>
    <cellStyle name="20% - Accent2 3 10" xfId="2792"/>
    <cellStyle name="20% - Accent2 3 10 2" xfId="2793"/>
    <cellStyle name="20% - Accent2 3 10 2 2" xfId="15530"/>
    <cellStyle name="20% - Accent2 3 10 2 3" xfId="27988"/>
    <cellStyle name="20% - Accent2 3 10 3" xfId="2794"/>
    <cellStyle name="20% - Accent2 3 10 3 2" xfId="15531"/>
    <cellStyle name="20% - Accent2 3 10 3 3" xfId="27989"/>
    <cellStyle name="20% - Accent2 3 10 4" xfId="15529"/>
    <cellStyle name="20% - Accent2 3 10 5" xfId="27987"/>
    <cellStyle name="20% - Accent2 3 11" xfId="2795"/>
    <cellStyle name="20% - Accent2 3 11 2" xfId="2796"/>
    <cellStyle name="20% - Accent2 3 11 2 2" xfId="15533"/>
    <cellStyle name="20% - Accent2 3 11 2 3" xfId="27991"/>
    <cellStyle name="20% - Accent2 3 11 3" xfId="2797"/>
    <cellStyle name="20% - Accent2 3 11 3 2" xfId="15534"/>
    <cellStyle name="20% - Accent2 3 11 3 3" xfId="27992"/>
    <cellStyle name="20% - Accent2 3 11 4" xfId="15532"/>
    <cellStyle name="20% - Accent2 3 11 5" xfId="27990"/>
    <cellStyle name="20% - Accent2 3 12" xfId="2798"/>
    <cellStyle name="20% - Accent2 3 12 2" xfId="2799"/>
    <cellStyle name="20% - Accent2 3 12 2 2" xfId="15536"/>
    <cellStyle name="20% - Accent2 3 12 2 3" xfId="27994"/>
    <cellStyle name="20% - Accent2 3 12 3" xfId="2800"/>
    <cellStyle name="20% - Accent2 3 12 3 2" xfId="15537"/>
    <cellStyle name="20% - Accent2 3 12 3 3" xfId="27995"/>
    <cellStyle name="20% - Accent2 3 12 4" xfId="15535"/>
    <cellStyle name="20% - Accent2 3 12 5" xfId="27993"/>
    <cellStyle name="20% - Accent2 3 13" xfId="2801"/>
    <cellStyle name="20% - Accent2 3 13 2" xfId="2802"/>
    <cellStyle name="20% - Accent2 3 13 2 2" xfId="15539"/>
    <cellStyle name="20% - Accent2 3 13 2 3" xfId="27997"/>
    <cellStyle name="20% - Accent2 3 13 3" xfId="2803"/>
    <cellStyle name="20% - Accent2 3 13 3 2" xfId="15540"/>
    <cellStyle name="20% - Accent2 3 13 3 3" xfId="27998"/>
    <cellStyle name="20% - Accent2 3 13 4" xfId="15538"/>
    <cellStyle name="20% - Accent2 3 13 5" xfId="27996"/>
    <cellStyle name="20% - Accent2 3 14" xfId="2804"/>
    <cellStyle name="20% - Accent2 3 14 2" xfId="2805"/>
    <cellStyle name="20% - Accent2 3 14 2 2" xfId="15542"/>
    <cellStyle name="20% - Accent2 3 14 2 3" xfId="28000"/>
    <cellStyle name="20% - Accent2 3 14 3" xfId="2806"/>
    <cellStyle name="20% - Accent2 3 14 3 2" xfId="15543"/>
    <cellStyle name="20% - Accent2 3 14 3 3" xfId="28001"/>
    <cellStyle name="20% - Accent2 3 14 4" xfId="15541"/>
    <cellStyle name="20% - Accent2 3 14 5" xfId="27999"/>
    <cellStyle name="20% - Accent2 3 15" xfId="2807"/>
    <cellStyle name="20% - Accent2 3 15 2" xfId="2808"/>
    <cellStyle name="20% - Accent2 3 15 2 2" xfId="15545"/>
    <cellStyle name="20% - Accent2 3 15 2 3" xfId="28003"/>
    <cellStyle name="20% - Accent2 3 15 3" xfId="2809"/>
    <cellStyle name="20% - Accent2 3 15 3 2" xfId="15546"/>
    <cellStyle name="20% - Accent2 3 15 3 3" xfId="28004"/>
    <cellStyle name="20% - Accent2 3 15 4" xfId="15544"/>
    <cellStyle name="20% - Accent2 3 15 5" xfId="28002"/>
    <cellStyle name="20% - Accent2 3 16" xfId="2810"/>
    <cellStyle name="20% - Accent2 3 16 2" xfId="15547"/>
    <cellStyle name="20% - Accent2 3 16 3" xfId="28005"/>
    <cellStyle name="20% - Accent2 3 17" xfId="2811"/>
    <cellStyle name="20% - Accent2 3 17 2" xfId="15548"/>
    <cellStyle name="20% - Accent2 3 17 3" xfId="28006"/>
    <cellStyle name="20% - Accent2 3 2" xfId="29"/>
    <cellStyle name="20% - Accent2 3 2 10" xfId="2812"/>
    <cellStyle name="20% - Accent2 3 2 10 2" xfId="2813"/>
    <cellStyle name="20% - Accent2 3 2 10 2 2" xfId="15550"/>
    <cellStyle name="20% - Accent2 3 2 10 2 3" xfId="28008"/>
    <cellStyle name="20% - Accent2 3 2 10 3" xfId="2814"/>
    <cellStyle name="20% - Accent2 3 2 10 3 2" xfId="15551"/>
    <cellStyle name="20% - Accent2 3 2 10 3 3" xfId="28009"/>
    <cellStyle name="20% - Accent2 3 2 10 4" xfId="15549"/>
    <cellStyle name="20% - Accent2 3 2 10 5" xfId="28007"/>
    <cellStyle name="20% - Accent2 3 2 11" xfId="2815"/>
    <cellStyle name="20% - Accent2 3 2 11 2" xfId="2816"/>
    <cellStyle name="20% - Accent2 3 2 11 2 2" xfId="15553"/>
    <cellStyle name="20% - Accent2 3 2 11 2 3" xfId="28011"/>
    <cellStyle name="20% - Accent2 3 2 11 3" xfId="2817"/>
    <cellStyle name="20% - Accent2 3 2 11 3 2" xfId="15554"/>
    <cellStyle name="20% - Accent2 3 2 11 3 3" xfId="28012"/>
    <cellStyle name="20% - Accent2 3 2 11 4" xfId="15552"/>
    <cellStyle name="20% - Accent2 3 2 11 5" xfId="28010"/>
    <cellStyle name="20% - Accent2 3 2 12" xfId="2818"/>
    <cellStyle name="20% - Accent2 3 2 12 2" xfId="2819"/>
    <cellStyle name="20% - Accent2 3 2 12 2 2" xfId="15556"/>
    <cellStyle name="20% - Accent2 3 2 12 2 3" xfId="28014"/>
    <cellStyle name="20% - Accent2 3 2 12 3" xfId="2820"/>
    <cellStyle name="20% - Accent2 3 2 12 3 2" xfId="15557"/>
    <cellStyle name="20% - Accent2 3 2 12 3 3" xfId="28015"/>
    <cellStyle name="20% - Accent2 3 2 12 4" xfId="15555"/>
    <cellStyle name="20% - Accent2 3 2 12 5" xfId="28013"/>
    <cellStyle name="20% - Accent2 3 2 13" xfId="2821"/>
    <cellStyle name="20% - Accent2 3 2 13 2" xfId="2822"/>
    <cellStyle name="20% - Accent2 3 2 13 2 2" xfId="15559"/>
    <cellStyle name="20% - Accent2 3 2 13 2 3" xfId="28017"/>
    <cellStyle name="20% - Accent2 3 2 13 3" xfId="2823"/>
    <cellStyle name="20% - Accent2 3 2 13 3 2" xfId="15560"/>
    <cellStyle name="20% - Accent2 3 2 13 3 3" xfId="28018"/>
    <cellStyle name="20% - Accent2 3 2 13 4" xfId="15558"/>
    <cellStyle name="20% - Accent2 3 2 13 5" xfId="28016"/>
    <cellStyle name="20% - Accent2 3 2 14" xfId="2824"/>
    <cellStyle name="20% - Accent2 3 2 14 2" xfId="15561"/>
    <cellStyle name="20% - Accent2 3 2 14 3" xfId="28019"/>
    <cellStyle name="20% - Accent2 3 2 15" xfId="2825"/>
    <cellStyle name="20% - Accent2 3 2 15 2" xfId="15562"/>
    <cellStyle name="20% - Accent2 3 2 15 3" xfId="28020"/>
    <cellStyle name="20% - Accent2 3 2 16" xfId="1644"/>
    <cellStyle name="20% - Accent2 3 2 17" xfId="14383"/>
    <cellStyle name="20% - Accent2 3 2 18" xfId="26841"/>
    <cellStyle name="20% - Accent2 3 2 2" xfId="1076"/>
    <cellStyle name="20% - Accent2 3 2 2 10" xfId="28021"/>
    <cellStyle name="20% - Accent2 3 2 2 2" xfId="2827"/>
    <cellStyle name="20% - Accent2 3 2 2 2 2" xfId="2828"/>
    <cellStyle name="20% - Accent2 3 2 2 2 2 2" xfId="15565"/>
    <cellStyle name="20% - Accent2 3 2 2 2 2 3" xfId="28023"/>
    <cellStyle name="20% - Accent2 3 2 2 2 3" xfId="2829"/>
    <cellStyle name="20% - Accent2 3 2 2 2 3 2" xfId="15566"/>
    <cellStyle name="20% - Accent2 3 2 2 2 3 3" xfId="28024"/>
    <cellStyle name="20% - Accent2 3 2 2 2 4" xfId="15564"/>
    <cellStyle name="20% - Accent2 3 2 2 2 5" xfId="28022"/>
    <cellStyle name="20% - Accent2 3 2 2 3" xfId="2830"/>
    <cellStyle name="20% - Accent2 3 2 2 3 2" xfId="2831"/>
    <cellStyle name="20% - Accent2 3 2 2 3 2 2" xfId="15568"/>
    <cellStyle name="20% - Accent2 3 2 2 3 2 3" xfId="28026"/>
    <cellStyle name="20% - Accent2 3 2 2 3 3" xfId="2832"/>
    <cellStyle name="20% - Accent2 3 2 2 3 3 2" xfId="15569"/>
    <cellStyle name="20% - Accent2 3 2 2 3 3 3" xfId="28027"/>
    <cellStyle name="20% - Accent2 3 2 2 3 4" xfId="15567"/>
    <cellStyle name="20% - Accent2 3 2 2 3 5" xfId="28025"/>
    <cellStyle name="20% - Accent2 3 2 2 4" xfId="2833"/>
    <cellStyle name="20% - Accent2 3 2 2 4 2" xfId="2834"/>
    <cellStyle name="20% - Accent2 3 2 2 4 2 2" xfId="15571"/>
    <cellStyle name="20% - Accent2 3 2 2 4 2 3" xfId="28029"/>
    <cellStyle name="20% - Accent2 3 2 2 4 3" xfId="2835"/>
    <cellStyle name="20% - Accent2 3 2 2 4 3 2" xfId="15572"/>
    <cellStyle name="20% - Accent2 3 2 2 4 3 3" xfId="28030"/>
    <cellStyle name="20% - Accent2 3 2 2 4 4" xfId="15570"/>
    <cellStyle name="20% - Accent2 3 2 2 4 5" xfId="28028"/>
    <cellStyle name="20% - Accent2 3 2 2 5" xfId="2836"/>
    <cellStyle name="20% - Accent2 3 2 2 5 2" xfId="2837"/>
    <cellStyle name="20% - Accent2 3 2 2 5 2 2" xfId="15574"/>
    <cellStyle name="20% - Accent2 3 2 2 5 2 3" xfId="28032"/>
    <cellStyle name="20% - Accent2 3 2 2 5 3" xfId="2838"/>
    <cellStyle name="20% - Accent2 3 2 2 5 3 2" xfId="15575"/>
    <cellStyle name="20% - Accent2 3 2 2 5 3 3" xfId="28033"/>
    <cellStyle name="20% - Accent2 3 2 2 5 4" xfId="15573"/>
    <cellStyle name="20% - Accent2 3 2 2 5 5" xfId="28031"/>
    <cellStyle name="20% - Accent2 3 2 2 6" xfId="2839"/>
    <cellStyle name="20% - Accent2 3 2 2 6 2" xfId="15576"/>
    <cellStyle name="20% - Accent2 3 2 2 6 3" xfId="28034"/>
    <cellStyle name="20% - Accent2 3 2 2 7" xfId="2840"/>
    <cellStyle name="20% - Accent2 3 2 2 7 2" xfId="15577"/>
    <cellStyle name="20% - Accent2 3 2 2 7 3" xfId="28035"/>
    <cellStyle name="20% - Accent2 3 2 2 8" xfId="2826"/>
    <cellStyle name="20% - Accent2 3 2 2 9" xfId="15563"/>
    <cellStyle name="20% - Accent2 3 2 3" xfId="2841"/>
    <cellStyle name="20% - Accent2 3 2 3 2" xfId="2842"/>
    <cellStyle name="20% - Accent2 3 2 3 2 2" xfId="2843"/>
    <cellStyle name="20% - Accent2 3 2 3 2 2 2" xfId="15580"/>
    <cellStyle name="20% - Accent2 3 2 3 2 2 3" xfId="28038"/>
    <cellStyle name="20% - Accent2 3 2 3 2 3" xfId="2844"/>
    <cellStyle name="20% - Accent2 3 2 3 2 3 2" xfId="15581"/>
    <cellStyle name="20% - Accent2 3 2 3 2 3 3" xfId="28039"/>
    <cellStyle name="20% - Accent2 3 2 3 2 4" xfId="15579"/>
    <cellStyle name="20% - Accent2 3 2 3 2 5" xfId="28037"/>
    <cellStyle name="20% - Accent2 3 2 3 3" xfId="2845"/>
    <cellStyle name="20% - Accent2 3 2 3 3 2" xfId="2846"/>
    <cellStyle name="20% - Accent2 3 2 3 3 2 2" xfId="15583"/>
    <cellStyle name="20% - Accent2 3 2 3 3 2 3" xfId="28041"/>
    <cellStyle name="20% - Accent2 3 2 3 3 3" xfId="2847"/>
    <cellStyle name="20% - Accent2 3 2 3 3 3 2" xfId="15584"/>
    <cellStyle name="20% - Accent2 3 2 3 3 3 3" xfId="28042"/>
    <cellStyle name="20% - Accent2 3 2 3 3 4" xfId="15582"/>
    <cellStyle name="20% - Accent2 3 2 3 3 5" xfId="28040"/>
    <cellStyle name="20% - Accent2 3 2 3 4" xfId="2848"/>
    <cellStyle name="20% - Accent2 3 2 3 4 2" xfId="2849"/>
    <cellStyle name="20% - Accent2 3 2 3 4 2 2" xfId="15586"/>
    <cellStyle name="20% - Accent2 3 2 3 4 2 3" xfId="28044"/>
    <cellStyle name="20% - Accent2 3 2 3 4 3" xfId="2850"/>
    <cellStyle name="20% - Accent2 3 2 3 4 3 2" xfId="15587"/>
    <cellStyle name="20% - Accent2 3 2 3 4 3 3" xfId="28045"/>
    <cellStyle name="20% - Accent2 3 2 3 4 4" xfId="15585"/>
    <cellStyle name="20% - Accent2 3 2 3 4 5" xfId="28043"/>
    <cellStyle name="20% - Accent2 3 2 3 5" xfId="2851"/>
    <cellStyle name="20% - Accent2 3 2 3 5 2" xfId="2852"/>
    <cellStyle name="20% - Accent2 3 2 3 5 2 2" xfId="15589"/>
    <cellStyle name="20% - Accent2 3 2 3 5 2 3" xfId="28047"/>
    <cellStyle name="20% - Accent2 3 2 3 5 3" xfId="2853"/>
    <cellStyle name="20% - Accent2 3 2 3 5 3 2" xfId="15590"/>
    <cellStyle name="20% - Accent2 3 2 3 5 3 3" xfId="28048"/>
    <cellStyle name="20% - Accent2 3 2 3 5 4" xfId="15588"/>
    <cellStyle name="20% - Accent2 3 2 3 5 5" xfId="28046"/>
    <cellStyle name="20% - Accent2 3 2 3 6" xfId="2854"/>
    <cellStyle name="20% - Accent2 3 2 3 6 2" xfId="15591"/>
    <cellStyle name="20% - Accent2 3 2 3 6 3" xfId="28049"/>
    <cellStyle name="20% - Accent2 3 2 3 7" xfId="2855"/>
    <cellStyle name="20% - Accent2 3 2 3 7 2" xfId="15592"/>
    <cellStyle name="20% - Accent2 3 2 3 7 3" xfId="28050"/>
    <cellStyle name="20% - Accent2 3 2 3 8" xfId="15578"/>
    <cellStyle name="20% - Accent2 3 2 3 9" xfId="28036"/>
    <cellStyle name="20% - Accent2 3 2 4" xfId="2856"/>
    <cellStyle name="20% - Accent2 3 2 4 2" xfId="2857"/>
    <cellStyle name="20% - Accent2 3 2 4 2 2" xfId="2858"/>
    <cellStyle name="20% - Accent2 3 2 4 2 2 2" xfId="15595"/>
    <cellStyle name="20% - Accent2 3 2 4 2 2 3" xfId="28053"/>
    <cellStyle name="20% - Accent2 3 2 4 2 3" xfId="2859"/>
    <cellStyle name="20% - Accent2 3 2 4 2 3 2" xfId="15596"/>
    <cellStyle name="20% - Accent2 3 2 4 2 3 3" xfId="28054"/>
    <cellStyle name="20% - Accent2 3 2 4 2 4" xfId="15594"/>
    <cellStyle name="20% - Accent2 3 2 4 2 5" xfId="28052"/>
    <cellStyle name="20% - Accent2 3 2 4 3" xfId="2860"/>
    <cellStyle name="20% - Accent2 3 2 4 3 2" xfId="15597"/>
    <cellStyle name="20% - Accent2 3 2 4 3 3" xfId="28055"/>
    <cellStyle name="20% - Accent2 3 2 4 4" xfId="2861"/>
    <cellStyle name="20% - Accent2 3 2 4 4 2" xfId="15598"/>
    <cellStyle name="20% - Accent2 3 2 4 4 3" xfId="28056"/>
    <cellStyle name="20% - Accent2 3 2 4 5" xfId="15593"/>
    <cellStyle name="20% - Accent2 3 2 4 6" xfId="28051"/>
    <cellStyle name="20% - Accent2 3 2 5" xfId="2862"/>
    <cellStyle name="20% - Accent2 3 2 5 2" xfId="2863"/>
    <cellStyle name="20% - Accent2 3 2 5 2 2" xfId="2864"/>
    <cellStyle name="20% - Accent2 3 2 5 2 2 2" xfId="15601"/>
    <cellStyle name="20% - Accent2 3 2 5 2 2 3" xfId="28059"/>
    <cellStyle name="20% - Accent2 3 2 5 2 3" xfId="2865"/>
    <cellStyle name="20% - Accent2 3 2 5 2 3 2" xfId="15602"/>
    <cellStyle name="20% - Accent2 3 2 5 2 3 3" xfId="28060"/>
    <cellStyle name="20% - Accent2 3 2 5 2 4" xfId="15600"/>
    <cellStyle name="20% - Accent2 3 2 5 2 5" xfId="28058"/>
    <cellStyle name="20% - Accent2 3 2 5 3" xfId="2866"/>
    <cellStyle name="20% - Accent2 3 2 5 3 2" xfId="15603"/>
    <cellStyle name="20% - Accent2 3 2 5 3 3" xfId="28061"/>
    <cellStyle name="20% - Accent2 3 2 5 4" xfId="2867"/>
    <cellStyle name="20% - Accent2 3 2 5 4 2" xfId="15604"/>
    <cellStyle name="20% - Accent2 3 2 5 4 3" xfId="28062"/>
    <cellStyle name="20% - Accent2 3 2 5 5" xfId="15599"/>
    <cellStyle name="20% - Accent2 3 2 5 6" xfId="28057"/>
    <cellStyle name="20% - Accent2 3 2 6" xfId="2868"/>
    <cellStyle name="20% - Accent2 3 2 6 2" xfId="2869"/>
    <cellStyle name="20% - Accent2 3 2 6 2 2" xfId="15606"/>
    <cellStyle name="20% - Accent2 3 2 6 2 3" xfId="28064"/>
    <cellStyle name="20% - Accent2 3 2 6 3" xfId="2870"/>
    <cellStyle name="20% - Accent2 3 2 6 3 2" xfId="15607"/>
    <cellStyle name="20% - Accent2 3 2 6 3 3" xfId="28065"/>
    <cellStyle name="20% - Accent2 3 2 6 4" xfId="15605"/>
    <cellStyle name="20% - Accent2 3 2 6 5" xfId="28063"/>
    <cellStyle name="20% - Accent2 3 2 7" xfId="2871"/>
    <cellStyle name="20% - Accent2 3 2 7 2" xfId="2872"/>
    <cellStyle name="20% - Accent2 3 2 7 2 2" xfId="15609"/>
    <cellStyle name="20% - Accent2 3 2 7 2 3" xfId="28067"/>
    <cellStyle name="20% - Accent2 3 2 7 3" xfId="2873"/>
    <cellStyle name="20% - Accent2 3 2 7 3 2" xfId="15610"/>
    <cellStyle name="20% - Accent2 3 2 7 3 3" xfId="28068"/>
    <cellStyle name="20% - Accent2 3 2 7 4" xfId="15608"/>
    <cellStyle name="20% - Accent2 3 2 7 5" xfId="28066"/>
    <cellStyle name="20% - Accent2 3 2 8" xfId="2874"/>
    <cellStyle name="20% - Accent2 3 2 8 2" xfId="2875"/>
    <cellStyle name="20% - Accent2 3 2 8 2 2" xfId="15612"/>
    <cellStyle name="20% - Accent2 3 2 8 2 3" xfId="28070"/>
    <cellStyle name="20% - Accent2 3 2 8 3" xfId="2876"/>
    <cellStyle name="20% - Accent2 3 2 8 3 2" xfId="15613"/>
    <cellStyle name="20% - Accent2 3 2 8 3 3" xfId="28071"/>
    <cellStyle name="20% - Accent2 3 2 8 4" xfId="15611"/>
    <cellStyle name="20% - Accent2 3 2 8 5" xfId="28069"/>
    <cellStyle name="20% - Accent2 3 2 9" xfId="2877"/>
    <cellStyle name="20% - Accent2 3 2 9 2" xfId="2878"/>
    <cellStyle name="20% - Accent2 3 2 9 2 2" xfId="15615"/>
    <cellStyle name="20% - Accent2 3 2 9 2 3" xfId="28073"/>
    <cellStyle name="20% - Accent2 3 2 9 3" xfId="2879"/>
    <cellStyle name="20% - Accent2 3 2 9 3 2" xfId="15616"/>
    <cellStyle name="20% - Accent2 3 2 9 3 3" xfId="28074"/>
    <cellStyle name="20% - Accent2 3 2 9 4" xfId="15614"/>
    <cellStyle name="20% - Accent2 3 2 9 5" xfId="28072"/>
    <cellStyle name="20% - Accent2 3 2_BALANCE SHEET- BOARD-A" xfId="1358"/>
    <cellStyle name="20% - Accent2 3 3" xfId="30"/>
    <cellStyle name="20% - Accent2 3 3 10" xfId="14313"/>
    <cellStyle name="20% - Accent2 3 3 11" xfId="26771"/>
    <cellStyle name="20% - Accent2 3 3 2" xfId="1006"/>
    <cellStyle name="20% - Accent2 3 3 2 2" xfId="2881"/>
    <cellStyle name="20% - Accent2 3 3 2 2 2" xfId="15618"/>
    <cellStyle name="20% - Accent2 3 3 2 2 3" xfId="28076"/>
    <cellStyle name="20% - Accent2 3 3 2 3" xfId="2882"/>
    <cellStyle name="20% - Accent2 3 3 2 3 2" xfId="15619"/>
    <cellStyle name="20% - Accent2 3 3 2 3 3" xfId="28077"/>
    <cellStyle name="20% - Accent2 3 3 2 4" xfId="2880"/>
    <cellStyle name="20% - Accent2 3 3 2 5" xfId="15617"/>
    <cellStyle name="20% - Accent2 3 3 2 6" xfId="28075"/>
    <cellStyle name="20% - Accent2 3 3 3" xfId="2883"/>
    <cellStyle name="20% - Accent2 3 3 3 2" xfId="2884"/>
    <cellStyle name="20% - Accent2 3 3 3 2 2" xfId="15621"/>
    <cellStyle name="20% - Accent2 3 3 3 2 3" xfId="28079"/>
    <cellStyle name="20% - Accent2 3 3 3 3" xfId="2885"/>
    <cellStyle name="20% - Accent2 3 3 3 3 2" xfId="15622"/>
    <cellStyle name="20% - Accent2 3 3 3 3 3" xfId="28080"/>
    <cellStyle name="20% - Accent2 3 3 3 4" xfId="15620"/>
    <cellStyle name="20% - Accent2 3 3 3 5" xfId="28078"/>
    <cellStyle name="20% - Accent2 3 3 4" xfId="2886"/>
    <cellStyle name="20% - Accent2 3 3 4 2" xfId="2887"/>
    <cellStyle name="20% - Accent2 3 3 4 2 2" xfId="15624"/>
    <cellStyle name="20% - Accent2 3 3 4 2 3" xfId="28082"/>
    <cellStyle name="20% - Accent2 3 3 4 3" xfId="2888"/>
    <cellStyle name="20% - Accent2 3 3 4 3 2" xfId="15625"/>
    <cellStyle name="20% - Accent2 3 3 4 3 3" xfId="28083"/>
    <cellStyle name="20% - Accent2 3 3 4 4" xfId="15623"/>
    <cellStyle name="20% - Accent2 3 3 4 5" xfId="28081"/>
    <cellStyle name="20% - Accent2 3 3 5" xfId="2889"/>
    <cellStyle name="20% - Accent2 3 3 5 2" xfId="2890"/>
    <cellStyle name="20% - Accent2 3 3 5 2 2" xfId="15627"/>
    <cellStyle name="20% - Accent2 3 3 5 2 3" xfId="28085"/>
    <cellStyle name="20% - Accent2 3 3 5 3" xfId="2891"/>
    <cellStyle name="20% - Accent2 3 3 5 3 2" xfId="15628"/>
    <cellStyle name="20% - Accent2 3 3 5 3 3" xfId="28086"/>
    <cellStyle name="20% - Accent2 3 3 5 4" xfId="15626"/>
    <cellStyle name="20% - Accent2 3 3 5 5" xfId="28084"/>
    <cellStyle name="20% - Accent2 3 3 6" xfId="2892"/>
    <cellStyle name="20% - Accent2 3 3 6 2" xfId="2893"/>
    <cellStyle name="20% - Accent2 3 3 6 2 2" xfId="15630"/>
    <cellStyle name="20% - Accent2 3 3 6 2 3" xfId="28088"/>
    <cellStyle name="20% - Accent2 3 3 6 3" xfId="2894"/>
    <cellStyle name="20% - Accent2 3 3 6 3 2" xfId="15631"/>
    <cellStyle name="20% - Accent2 3 3 6 3 3" xfId="28089"/>
    <cellStyle name="20% - Accent2 3 3 6 4" xfId="15629"/>
    <cellStyle name="20% - Accent2 3 3 6 5" xfId="28087"/>
    <cellStyle name="20% - Accent2 3 3 7" xfId="2895"/>
    <cellStyle name="20% - Accent2 3 3 7 2" xfId="15632"/>
    <cellStyle name="20% - Accent2 3 3 7 3" xfId="28090"/>
    <cellStyle name="20% - Accent2 3 3 8" xfId="2896"/>
    <cellStyle name="20% - Accent2 3 3 8 2" xfId="15633"/>
    <cellStyle name="20% - Accent2 3 3 8 3" xfId="28091"/>
    <cellStyle name="20% - Accent2 3 3 9" xfId="1574"/>
    <cellStyle name="20% - Accent2 3 3_BALANCE SHEET- BOARD-A" xfId="1359"/>
    <cellStyle name="20% - Accent2 3 4" xfId="2897"/>
    <cellStyle name="20% - Accent2 3 4 2" xfId="2898"/>
    <cellStyle name="20% - Accent2 3 4 2 2" xfId="2899"/>
    <cellStyle name="20% - Accent2 3 4 2 2 2" xfId="15636"/>
    <cellStyle name="20% - Accent2 3 4 2 2 3" xfId="28094"/>
    <cellStyle name="20% - Accent2 3 4 2 3" xfId="2900"/>
    <cellStyle name="20% - Accent2 3 4 2 3 2" xfId="15637"/>
    <cellStyle name="20% - Accent2 3 4 2 3 3" xfId="28095"/>
    <cellStyle name="20% - Accent2 3 4 2 4" xfId="15635"/>
    <cellStyle name="20% - Accent2 3 4 2 5" xfId="28093"/>
    <cellStyle name="20% - Accent2 3 4 3" xfId="2901"/>
    <cellStyle name="20% - Accent2 3 4 3 2" xfId="2902"/>
    <cellStyle name="20% - Accent2 3 4 3 2 2" xfId="15639"/>
    <cellStyle name="20% - Accent2 3 4 3 2 3" xfId="28097"/>
    <cellStyle name="20% - Accent2 3 4 3 3" xfId="2903"/>
    <cellStyle name="20% - Accent2 3 4 3 3 2" xfId="15640"/>
    <cellStyle name="20% - Accent2 3 4 3 3 3" xfId="28098"/>
    <cellStyle name="20% - Accent2 3 4 3 4" xfId="15638"/>
    <cellStyle name="20% - Accent2 3 4 3 5" xfId="28096"/>
    <cellStyle name="20% - Accent2 3 4 4" xfId="2904"/>
    <cellStyle name="20% - Accent2 3 4 4 2" xfId="2905"/>
    <cellStyle name="20% - Accent2 3 4 4 2 2" xfId="15642"/>
    <cellStyle name="20% - Accent2 3 4 4 2 3" xfId="28100"/>
    <cellStyle name="20% - Accent2 3 4 4 3" xfId="2906"/>
    <cellStyle name="20% - Accent2 3 4 4 3 2" xfId="15643"/>
    <cellStyle name="20% - Accent2 3 4 4 3 3" xfId="28101"/>
    <cellStyle name="20% - Accent2 3 4 4 4" xfId="15641"/>
    <cellStyle name="20% - Accent2 3 4 4 5" xfId="28099"/>
    <cellStyle name="20% - Accent2 3 4 5" xfId="2907"/>
    <cellStyle name="20% - Accent2 3 4 5 2" xfId="2908"/>
    <cellStyle name="20% - Accent2 3 4 5 2 2" xfId="15645"/>
    <cellStyle name="20% - Accent2 3 4 5 2 3" xfId="28103"/>
    <cellStyle name="20% - Accent2 3 4 5 3" xfId="2909"/>
    <cellStyle name="20% - Accent2 3 4 5 3 2" xfId="15646"/>
    <cellStyle name="20% - Accent2 3 4 5 3 3" xfId="28104"/>
    <cellStyle name="20% - Accent2 3 4 5 4" xfId="15644"/>
    <cellStyle name="20% - Accent2 3 4 5 5" xfId="28102"/>
    <cellStyle name="20% - Accent2 3 4 6" xfId="2910"/>
    <cellStyle name="20% - Accent2 3 4 6 2" xfId="15647"/>
    <cellStyle name="20% - Accent2 3 4 6 3" xfId="28105"/>
    <cellStyle name="20% - Accent2 3 4 7" xfId="2911"/>
    <cellStyle name="20% - Accent2 3 4 7 2" xfId="15648"/>
    <cellStyle name="20% - Accent2 3 4 7 3" xfId="28106"/>
    <cellStyle name="20% - Accent2 3 4 8" xfId="15634"/>
    <cellStyle name="20% - Accent2 3 4 9" xfId="28092"/>
    <cellStyle name="20% - Accent2 3 5" xfId="2912"/>
    <cellStyle name="20% - Accent2 3 5 2" xfId="2913"/>
    <cellStyle name="20% - Accent2 3 5 2 2" xfId="2914"/>
    <cellStyle name="20% - Accent2 3 5 2 2 2" xfId="15651"/>
    <cellStyle name="20% - Accent2 3 5 2 2 3" xfId="28109"/>
    <cellStyle name="20% - Accent2 3 5 2 3" xfId="2915"/>
    <cellStyle name="20% - Accent2 3 5 2 3 2" xfId="15652"/>
    <cellStyle name="20% - Accent2 3 5 2 3 3" xfId="28110"/>
    <cellStyle name="20% - Accent2 3 5 2 4" xfId="15650"/>
    <cellStyle name="20% - Accent2 3 5 2 5" xfId="28108"/>
    <cellStyle name="20% - Accent2 3 5 3" xfId="2916"/>
    <cellStyle name="20% - Accent2 3 5 3 2" xfId="2917"/>
    <cellStyle name="20% - Accent2 3 5 3 2 2" xfId="15654"/>
    <cellStyle name="20% - Accent2 3 5 3 2 3" xfId="28112"/>
    <cellStyle name="20% - Accent2 3 5 3 3" xfId="2918"/>
    <cellStyle name="20% - Accent2 3 5 3 3 2" xfId="15655"/>
    <cellStyle name="20% - Accent2 3 5 3 3 3" xfId="28113"/>
    <cellStyle name="20% - Accent2 3 5 3 4" xfId="15653"/>
    <cellStyle name="20% - Accent2 3 5 3 5" xfId="28111"/>
    <cellStyle name="20% - Accent2 3 5 4" xfId="2919"/>
    <cellStyle name="20% - Accent2 3 5 4 2" xfId="2920"/>
    <cellStyle name="20% - Accent2 3 5 4 2 2" xfId="15657"/>
    <cellStyle name="20% - Accent2 3 5 4 2 3" xfId="28115"/>
    <cellStyle name="20% - Accent2 3 5 4 3" xfId="2921"/>
    <cellStyle name="20% - Accent2 3 5 4 3 2" xfId="15658"/>
    <cellStyle name="20% - Accent2 3 5 4 3 3" xfId="28116"/>
    <cellStyle name="20% - Accent2 3 5 4 4" xfId="15656"/>
    <cellStyle name="20% - Accent2 3 5 4 5" xfId="28114"/>
    <cellStyle name="20% - Accent2 3 5 5" xfId="2922"/>
    <cellStyle name="20% - Accent2 3 5 5 2" xfId="2923"/>
    <cellStyle name="20% - Accent2 3 5 5 2 2" xfId="15660"/>
    <cellStyle name="20% - Accent2 3 5 5 2 3" xfId="28118"/>
    <cellStyle name="20% - Accent2 3 5 5 3" xfId="2924"/>
    <cellStyle name="20% - Accent2 3 5 5 3 2" xfId="15661"/>
    <cellStyle name="20% - Accent2 3 5 5 3 3" xfId="28119"/>
    <cellStyle name="20% - Accent2 3 5 5 4" xfId="15659"/>
    <cellStyle name="20% - Accent2 3 5 5 5" xfId="28117"/>
    <cellStyle name="20% - Accent2 3 5 6" xfId="2925"/>
    <cellStyle name="20% - Accent2 3 5 6 2" xfId="15662"/>
    <cellStyle name="20% - Accent2 3 5 6 3" xfId="28120"/>
    <cellStyle name="20% - Accent2 3 5 7" xfId="2926"/>
    <cellStyle name="20% - Accent2 3 5 7 2" xfId="15663"/>
    <cellStyle name="20% - Accent2 3 5 7 3" xfId="28121"/>
    <cellStyle name="20% - Accent2 3 5 8" xfId="15649"/>
    <cellStyle name="20% - Accent2 3 5 9" xfId="28107"/>
    <cellStyle name="20% - Accent2 3 6" xfId="2927"/>
    <cellStyle name="20% - Accent2 3 6 2" xfId="2928"/>
    <cellStyle name="20% - Accent2 3 6 2 2" xfId="2929"/>
    <cellStyle name="20% - Accent2 3 6 2 2 2" xfId="15666"/>
    <cellStyle name="20% - Accent2 3 6 2 2 3" xfId="28124"/>
    <cellStyle name="20% - Accent2 3 6 2 3" xfId="2930"/>
    <cellStyle name="20% - Accent2 3 6 2 3 2" xfId="15667"/>
    <cellStyle name="20% - Accent2 3 6 2 3 3" xfId="28125"/>
    <cellStyle name="20% - Accent2 3 6 2 4" xfId="15665"/>
    <cellStyle name="20% - Accent2 3 6 2 5" xfId="28123"/>
    <cellStyle name="20% - Accent2 3 6 3" xfId="2931"/>
    <cellStyle name="20% - Accent2 3 6 3 2" xfId="15668"/>
    <cellStyle name="20% - Accent2 3 6 3 3" xfId="28126"/>
    <cellStyle name="20% - Accent2 3 6 4" xfId="2932"/>
    <cellStyle name="20% - Accent2 3 6 4 2" xfId="15669"/>
    <cellStyle name="20% - Accent2 3 6 4 3" xfId="28127"/>
    <cellStyle name="20% - Accent2 3 6 5" xfId="15664"/>
    <cellStyle name="20% - Accent2 3 6 6" xfId="28122"/>
    <cellStyle name="20% - Accent2 3 7" xfId="2933"/>
    <cellStyle name="20% - Accent2 3 7 2" xfId="2934"/>
    <cellStyle name="20% - Accent2 3 7 2 2" xfId="2935"/>
    <cellStyle name="20% - Accent2 3 7 2 2 2" xfId="15672"/>
    <cellStyle name="20% - Accent2 3 7 2 2 3" xfId="28130"/>
    <cellStyle name="20% - Accent2 3 7 2 3" xfId="2936"/>
    <cellStyle name="20% - Accent2 3 7 2 3 2" xfId="15673"/>
    <cellStyle name="20% - Accent2 3 7 2 3 3" xfId="28131"/>
    <cellStyle name="20% - Accent2 3 7 2 4" xfId="15671"/>
    <cellStyle name="20% - Accent2 3 7 2 5" xfId="28129"/>
    <cellStyle name="20% - Accent2 3 7 3" xfId="2937"/>
    <cellStyle name="20% - Accent2 3 7 3 2" xfId="15674"/>
    <cellStyle name="20% - Accent2 3 7 3 3" xfId="28132"/>
    <cellStyle name="20% - Accent2 3 7 4" xfId="2938"/>
    <cellStyle name="20% - Accent2 3 7 4 2" xfId="15675"/>
    <cellStyle name="20% - Accent2 3 7 4 3" xfId="28133"/>
    <cellStyle name="20% - Accent2 3 7 5" xfId="15670"/>
    <cellStyle name="20% - Accent2 3 7 6" xfId="28128"/>
    <cellStyle name="20% - Accent2 3 8" xfId="2939"/>
    <cellStyle name="20% - Accent2 3 8 2" xfId="2940"/>
    <cellStyle name="20% - Accent2 3 8 2 2" xfId="15677"/>
    <cellStyle name="20% - Accent2 3 8 2 3" xfId="28135"/>
    <cellStyle name="20% - Accent2 3 8 3" xfId="2941"/>
    <cellStyle name="20% - Accent2 3 8 3 2" xfId="15678"/>
    <cellStyle name="20% - Accent2 3 8 3 3" xfId="28136"/>
    <cellStyle name="20% - Accent2 3 8 4" xfId="15676"/>
    <cellStyle name="20% - Accent2 3 8 5" xfId="28134"/>
    <cellStyle name="20% - Accent2 3 9" xfId="2942"/>
    <cellStyle name="20% - Accent2 3 9 2" xfId="2943"/>
    <cellStyle name="20% - Accent2 3 9 2 2" xfId="15680"/>
    <cellStyle name="20% - Accent2 3 9 2 3" xfId="28138"/>
    <cellStyle name="20% - Accent2 3 9 3" xfId="2944"/>
    <cellStyle name="20% - Accent2 3 9 3 2" xfId="15681"/>
    <cellStyle name="20% - Accent2 3 9 3 3" xfId="28139"/>
    <cellStyle name="20% - Accent2 3 9 4" xfId="15679"/>
    <cellStyle name="20% - Accent2 3 9 5" xfId="28137"/>
    <cellStyle name="20% - Accent2 4" xfId="31"/>
    <cellStyle name="20% - Accent2 4 10" xfId="2945"/>
    <cellStyle name="20% - Accent2 4 10 2" xfId="2946"/>
    <cellStyle name="20% - Accent2 4 10 2 2" xfId="15683"/>
    <cellStyle name="20% - Accent2 4 10 2 3" xfId="28141"/>
    <cellStyle name="20% - Accent2 4 10 3" xfId="2947"/>
    <cellStyle name="20% - Accent2 4 10 3 2" xfId="15684"/>
    <cellStyle name="20% - Accent2 4 10 3 3" xfId="28142"/>
    <cellStyle name="20% - Accent2 4 10 4" xfId="15682"/>
    <cellStyle name="20% - Accent2 4 10 5" xfId="28140"/>
    <cellStyle name="20% - Accent2 4 11" xfId="2948"/>
    <cellStyle name="20% - Accent2 4 11 2" xfId="2949"/>
    <cellStyle name="20% - Accent2 4 11 2 2" xfId="15686"/>
    <cellStyle name="20% - Accent2 4 11 2 3" xfId="28144"/>
    <cellStyle name="20% - Accent2 4 11 3" xfId="2950"/>
    <cellStyle name="20% - Accent2 4 11 3 2" xfId="15687"/>
    <cellStyle name="20% - Accent2 4 11 3 3" xfId="28145"/>
    <cellStyle name="20% - Accent2 4 11 4" xfId="15685"/>
    <cellStyle name="20% - Accent2 4 11 5" xfId="28143"/>
    <cellStyle name="20% - Accent2 4 12" xfId="2951"/>
    <cellStyle name="20% - Accent2 4 12 2" xfId="2952"/>
    <cellStyle name="20% - Accent2 4 12 2 2" xfId="15689"/>
    <cellStyle name="20% - Accent2 4 12 2 3" xfId="28147"/>
    <cellStyle name="20% - Accent2 4 12 3" xfId="2953"/>
    <cellStyle name="20% - Accent2 4 12 3 2" xfId="15690"/>
    <cellStyle name="20% - Accent2 4 12 3 3" xfId="28148"/>
    <cellStyle name="20% - Accent2 4 12 4" xfId="15688"/>
    <cellStyle name="20% - Accent2 4 12 5" xfId="28146"/>
    <cellStyle name="20% - Accent2 4 13" xfId="2954"/>
    <cellStyle name="20% - Accent2 4 13 2" xfId="2955"/>
    <cellStyle name="20% - Accent2 4 13 2 2" xfId="15692"/>
    <cellStyle name="20% - Accent2 4 13 2 3" xfId="28150"/>
    <cellStyle name="20% - Accent2 4 13 3" xfId="2956"/>
    <cellStyle name="20% - Accent2 4 13 3 2" xfId="15693"/>
    <cellStyle name="20% - Accent2 4 13 3 3" xfId="28151"/>
    <cellStyle name="20% - Accent2 4 13 4" xfId="15691"/>
    <cellStyle name="20% - Accent2 4 13 5" xfId="28149"/>
    <cellStyle name="20% - Accent2 4 14" xfId="2957"/>
    <cellStyle name="20% - Accent2 4 14 2" xfId="2958"/>
    <cellStyle name="20% - Accent2 4 14 2 2" xfId="15695"/>
    <cellStyle name="20% - Accent2 4 14 2 3" xfId="28153"/>
    <cellStyle name="20% - Accent2 4 14 3" xfId="2959"/>
    <cellStyle name="20% - Accent2 4 14 3 2" xfId="15696"/>
    <cellStyle name="20% - Accent2 4 14 3 3" xfId="28154"/>
    <cellStyle name="20% - Accent2 4 14 4" xfId="15694"/>
    <cellStyle name="20% - Accent2 4 14 5" xfId="28152"/>
    <cellStyle name="20% - Accent2 4 15" xfId="2960"/>
    <cellStyle name="20% - Accent2 4 15 2" xfId="15697"/>
    <cellStyle name="20% - Accent2 4 15 3" xfId="28155"/>
    <cellStyle name="20% - Accent2 4 16" xfId="2961"/>
    <cellStyle name="20% - Accent2 4 16 2" xfId="15698"/>
    <cellStyle name="20% - Accent2 4 16 3" xfId="28156"/>
    <cellStyle name="20% - Accent2 4 17" xfId="1610"/>
    <cellStyle name="20% - Accent2 4 18" xfId="14349"/>
    <cellStyle name="20% - Accent2 4 19" xfId="26807"/>
    <cellStyle name="20% - Accent2 4 2" xfId="1042"/>
    <cellStyle name="20% - Accent2 4 2 10" xfId="15699"/>
    <cellStyle name="20% - Accent2 4 2 11" xfId="28157"/>
    <cellStyle name="20% - Accent2 4 2 2" xfId="2963"/>
    <cellStyle name="20% - Accent2 4 2 2 2" xfId="2964"/>
    <cellStyle name="20% - Accent2 4 2 2 2 2" xfId="15701"/>
    <cellStyle name="20% - Accent2 4 2 2 2 3" xfId="28159"/>
    <cellStyle name="20% - Accent2 4 2 2 3" xfId="2965"/>
    <cellStyle name="20% - Accent2 4 2 2 3 2" xfId="15702"/>
    <cellStyle name="20% - Accent2 4 2 2 3 3" xfId="28160"/>
    <cellStyle name="20% - Accent2 4 2 2 4" xfId="15700"/>
    <cellStyle name="20% - Accent2 4 2 2 5" xfId="28158"/>
    <cellStyle name="20% - Accent2 4 2 3" xfId="2966"/>
    <cellStyle name="20% - Accent2 4 2 3 2" xfId="2967"/>
    <cellStyle name="20% - Accent2 4 2 3 2 2" xfId="15704"/>
    <cellStyle name="20% - Accent2 4 2 3 2 3" xfId="28162"/>
    <cellStyle name="20% - Accent2 4 2 3 3" xfId="2968"/>
    <cellStyle name="20% - Accent2 4 2 3 3 2" xfId="15705"/>
    <cellStyle name="20% - Accent2 4 2 3 3 3" xfId="28163"/>
    <cellStyle name="20% - Accent2 4 2 3 4" xfId="15703"/>
    <cellStyle name="20% - Accent2 4 2 3 5" xfId="28161"/>
    <cellStyle name="20% - Accent2 4 2 4" xfId="2969"/>
    <cellStyle name="20% - Accent2 4 2 4 2" xfId="2970"/>
    <cellStyle name="20% - Accent2 4 2 4 2 2" xfId="15707"/>
    <cellStyle name="20% - Accent2 4 2 4 2 3" xfId="28165"/>
    <cellStyle name="20% - Accent2 4 2 4 3" xfId="2971"/>
    <cellStyle name="20% - Accent2 4 2 4 3 2" xfId="15708"/>
    <cellStyle name="20% - Accent2 4 2 4 3 3" xfId="28166"/>
    <cellStyle name="20% - Accent2 4 2 4 4" xfId="15706"/>
    <cellStyle name="20% - Accent2 4 2 4 5" xfId="28164"/>
    <cellStyle name="20% - Accent2 4 2 5" xfId="2972"/>
    <cellStyle name="20% - Accent2 4 2 5 2" xfId="2973"/>
    <cellStyle name="20% - Accent2 4 2 5 2 2" xfId="15710"/>
    <cellStyle name="20% - Accent2 4 2 5 2 3" xfId="28168"/>
    <cellStyle name="20% - Accent2 4 2 5 3" xfId="2974"/>
    <cellStyle name="20% - Accent2 4 2 5 3 2" xfId="15711"/>
    <cellStyle name="20% - Accent2 4 2 5 3 3" xfId="28169"/>
    <cellStyle name="20% - Accent2 4 2 5 4" xfId="15709"/>
    <cellStyle name="20% - Accent2 4 2 5 5" xfId="28167"/>
    <cellStyle name="20% - Accent2 4 2 6" xfId="2975"/>
    <cellStyle name="20% - Accent2 4 2 6 2" xfId="2976"/>
    <cellStyle name="20% - Accent2 4 2 6 2 2" xfId="15713"/>
    <cellStyle name="20% - Accent2 4 2 6 2 3" xfId="28171"/>
    <cellStyle name="20% - Accent2 4 2 6 3" xfId="2977"/>
    <cellStyle name="20% - Accent2 4 2 6 3 2" xfId="15714"/>
    <cellStyle name="20% - Accent2 4 2 6 3 3" xfId="28172"/>
    <cellStyle name="20% - Accent2 4 2 6 4" xfId="15712"/>
    <cellStyle name="20% - Accent2 4 2 6 5" xfId="28170"/>
    <cellStyle name="20% - Accent2 4 2 7" xfId="2978"/>
    <cellStyle name="20% - Accent2 4 2 7 2" xfId="15715"/>
    <cellStyle name="20% - Accent2 4 2 7 3" xfId="28173"/>
    <cellStyle name="20% - Accent2 4 2 8" xfId="2979"/>
    <cellStyle name="20% - Accent2 4 2 8 2" xfId="15716"/>
    <cellStyle name="20% - Accent2 4 2 8 3" xfId="28174"/>
    <cellStyle name="20% - Accent2 4 2 9" xfId="2962"/>
    <cellStyle name="20% - Accent2 4 3" xfId="2980"/>
    <cellStyle name="20% - Accent2 4 3 2" xfId="2981"/>
    <cellStyle name="20% - Accent2 4 3 2 2" xfId="2982"/>
    <cellStyle name="20% - Accent2 4 3 2 2 2" xfId="15719"/>
    <cellStyle name="20% - Accent2 4 3 2 2 3" xfId="28177"/>
    <cellStyle name="20% - Accent2 4 3 2 3" xfId="2983"/>
    <cellStyle name="20% - Accent2 4 3 2 3 2" xfId="15720"/>
    <cellStyle name="20% - Accent2 4 3 2 3 3" xfId="28178"/>
    <cellStyle name="20% - Accent2 4 3 2 4" xfId="15718"/>
    <cellStyle name="20% - Accent2 4 3 2 5" xfId="28176"/>
    <cellStyle name="20% - Accent2 4 3 3" xfId="2984"/>
    <cellStyle name="20% - Accent2 4 3 3 2" xfId="2985"/>
    <cellStyle name="20% - Accent2 4 3 3 2 2" xfId="15722"/>
    <cellStyle name="20% - Accent2 4 3 3 2 3" xfId="28180"/>
    <cellStyle name="20% - Accent2 4 3 3 3" xfId="2986"/>
    <cellStyle name="20% - Accent2 4 3 3 3 2" xfId="15723"/>
    <cellStyle name="20% - Accent2 4 3 3 3 3" xfId="28181"/>
    <cellStyle name="20% - Accent2 4 3 3 4" xfId="15721"/>
    <cellStyle name="20% - Accent2 4 3 3 5" xfId="28179"/>
    <cellStyle name="20% - Accent2 4 3 4" xfId="2987"/>
    <cellStyle name="20% - Accent2 4 3 4 2" xfId="2988"/>
    <cellStyle name="20% - Accent2 4 3 4 2 2" xfId="15725"/>
    <cellStyle name="20% - Accent2 4 3 4 2 3" xfId="28183"/>
    <cellStyle name="20% - Accent2 4 3 4 3" xfId="2989"/>
    <cellStyle name="20% - Accent2 4 3 4 3 2" xfId="15726"/>
    <cellStyle name="20% - Accent2 4 3 4 3 3" xfId="28184"/>
    <cellStyle name="20% - Accent2 4 3 4 4" xfId="15724"/>
    <cellStyle name="20% - Accent2 4 3 4 5" xfId="28182"/>
    <cellStyle name="20% - Accent2 4 3 5" xfId="2990"/>
    <cellStyle name="20% - Accent2 4 3 5 2" xfId="2991"/>
    <cellStyle name="20% - Accent2 4 3 5 2 2" xfId="15728"/>
    <cellStyle name="20% - Accent2 4 3 5 2 3" xfId="28186"/>
    <cellStyle name="20% - Accent2 4 3 5 3" xfId="2992"/>
    <cellStyle name="20% - Accent2 4 3 5 3 2" xfId="15729"/>
    <cellStyle name="20% - Accent2 4 3 5 3 3" xfId="28187"/>
    <cellStyle name="20% - Accent2 4 3 5 4" xfId="15727"/>
    <cellStyle name="20% - Accent2 4 3 5 5" xfId="28185"/>
    <cellStyle name="20% - Accent2 4 3 6" xfId="2993"/>
    <cellStyle name="20% - Accent2 4 3 6 2" xfId="15730"/>
    <cellStyle name="20% - Accent2 4 3 6 3" xfId="28188"/>
    <cellStyle name="20% - Accent2 4 3 7" xfId="2994"/>
    <cellStyle name="20% - Accent2 4 3 7 2" xfId="15731"/>
    <cellStyle name="20% - Accent2 4 3 7 3" xfId="28189"/>
    <cellStyle name="20% - Accent2 4 3 8" xfId="15717"/>
    <cellStyle name="20% - Accent2 4 3 9" xfId="28175"/>
    <cellStyle name="20% - Accent2 4 4" xfId="2995"/>
    <cellStyle name="20% - Accent2 4 4 2" xfId="2996"/>
    <cellStyle name="20% - Accent2 4 4 2 2" xfId="2997"/>
    <cellStyle name="20% - Accent2 4 4 2 2 2" xfId="15734"/>
    <cellStyle name="20% - Accent2 4 4 2 2 3" xfId="28192"/>
    <cellStyle name="20% - Accent2 4 4 2 3" xfId="2998"/>
    <cellStyle name="20% - Accent2 4 4 2 3 2" xfId="15735"/>
    <cellStyle name="20% - Accent2 4 4 2 3 3" xfId="28193"/>
    <cellStyle name="20% - Accent2 4 4 2 4" xfId="15733"/>
    <cellStyle name="20% - Accent2 4 4 2 5" xfId="28191"/>
    <cellStyle name="20% - Accent2 4 4 3" xfId="2999"/>
    <cellStyle name="20% - Accent2 4 4 3 2" xfId="3000"/>
    <cellStyle name="20% - Accent2 4 4 3 2 2" xfId="15737"/>
    <cellStyle name="20% - Accent2 4 4 3 2 3" xfId="28195"/>
    <cellStyle name="20% - Accent2 4 4 3 3" xfId="3001"/>
    <cellStyle name="20% - Accent2 4 4 3 3 2" xfId="15738"/>
    <cellStyle name="20% - Accent2 4 4 3 3 3" xfId="28196"/>
    <cellStyle name="20% - Accent2 4 4 3 4" xfId="15736"/>
    <cellStyle name="20% - Accent2 4 4 3 5" xfId="28194"/>
    <cellStyle name="20% - Accent2 4 4 4" xfId="3002"/>
    <cellStyle name="20% - Accent2 4 4 4 2" xfId="3003"/>
    <cellStyle name="20% - Accent2 4 4 4 2 2" xfId="15740"/>
    <cellStyle name="20% - Accent2 4 4 4 2 3" xfId="28198"/>
    <cellStyle name="20% - Accent2 4 4 4 3" xfId="3004"/>
    <cellStyle name="20% - Accent2 4 4 4 3 2" xfId="15741"/>
    <cellStyle name="20% - Accent2 4 4 4 3 3" xfId="28199"/>
    <cellStyle name="20% - Accent2 4 4 4 4" xfId="15739"/>
    <cellStyle name="20% - Accent2 4 4 4 5" xfId="28197"/>
    <cellStyle name="20% - Accent2 4 4 5" xfId="3005"/>
    <cellStyle name="20% - Accent2 4 4 5 2" xfId="3006"/>
    <cellStyle name="20% - Accent2 4 4 5 2 2" xfId="15743"/>
    <cellStyle name="20% - Accent2 4 4 5 2 3" xfId="28201"/>
    <cellStyle name="20% - Accent2 4 4 5 3" xfId="3007"/>
    <cellStyle name="20% - Accent2 4 4 5 3 2" xfId="15744"/>
    <cellStyle name="20% - Accent2 4 4 5 3 3" xfId="28202"/>
    <cellStyle name="20% - Accent2 4 4 5 4" xfId="15742"/>
    <cellStyle name="20% - Accent2 4 4 5 5" xfId="28200"/>
    <cellStyle name="20% - Accent2 4 4 6" xfId="3008"/>
    <cellStyle name="20% - Accent2 4 4 6 2" xfId="15745"/>
    <cellStyle name="20% - Accent2 4 4 6 3" xfId="28203"/>
    <cellStyle name="20% - Accent2 4 4 7" xfId="3009"/>
    <cellStyle name="20% - Accent2 4 4 7 2" xfId="15746"/>
    <cellStyle name="20% - Accent2 4 4 7 3" xfId="28204"/>
    <cellStyle name="20% - Accent2 4 4 8" xfId="15732"/>
    <cellStyle name="20% - Accent2 4 4 9" xfId="28190"/>
    <cellStyle name="20% - Accent2 4 5" xfId="3010"/>
    <cellStyle name="20% - Accent2 4 5 2" xfId="3011"/>
    <cellStyle name="20% - Accent2 4 5 2 2" xfId="3012"/>
    <cellStyle name="20% - Accent2 4 5 2 2 2" xfId="15749"/>
    <cellStyle name="20% - Accent2 4 5 2 2 3" xfId="28207"/>
    <cellStyle name="20% - Accent2 4 5 2 3" xfId="3013"/>
    <cellStyle name="20% - Accent2 4 5 2 3 2" xfId="15750"/>
    <cellStyle name="20% - Accent2 4 5 2 3 3" xfId="28208"/>
    <cellStyle name="20% - Accent2 4 5 2 4" xfId="15748"/>
    <cellStyle name="20% - Accent2 4 5 2 5" xfId="28206"/>
    <cellStyle name="20% - Accent2 4 5 3" xfId="3014"/>
    <cellStyle name="20% - Accent2 4 5 3 2" xfId="15751"/>
    <cellStyle name="20% - Accent2 4 5 3 3" xfId="28209"/>
    <cellStyle name="20% - Accent2 4 5 4" xfId="3015"/>
    <cellStyle name="20% - Accent2 4 5 4 2" xfId="15752"/>
    <cellStyle name="20% - Accent2 4 5 4 3" xfId="28210"/>
    <cellStyle name="20% - Accent2 4 5 5" xfId="15747"/>
    <cellStyle name="20% - Accent2 4 5 6" xfId="28205"/>
    <cellStyle name="20% - Accent2 4 6" xfId="3016"/>
    <cellStyle name="20% - Accent2 4 6 2" xfId="3017"/>
    <cellStyle name="20% - Accent2 4 6 2 2" xfId="3018"/>
    <cellStyle name="20% - Accent2 4 6 2 2 2" xfId="15755"/>
    <cellStyle name="20% - Accent2 4 6 2 2 3" xfId="28213"/>
    <cellStyle name="20% - Accent2 4 6 2 3" xfId="3019"/>
    <cellStyle name="20% - Accent2 4 6 2 3 2" xfId="15756"/>
    <cellStyle name="20% - Accent2 4 6 2 3 3" xfId="28214"/>
    <cellStyle name="20% - Accent2 4 6 2 4" xfId="15754"/>
    <cellStyle name="20% - Accent2 4 6 2 5" xfId="28212"/>
    <cellStyle name="20% - Accent2 4 6 3" xfId="3020"/>
    <cellStyle name="20% - Accent2 4 6 3 2" xfId="15757"/>
    <cellStyle name="20% - Accent2 4 6 3 3" xfId="28215"/>
    <cellStyle name="20% - Accent2 4 6 4" xfId="3021"/>
    <cellStyle name="20% - Accent2 4 6 4 2" xfId="15758"/>
    <cellStyle name="20% - Accent2 4 6 4 3" xfId="28216"/>
    <cellStyle name="20% - Accent2 4 6 5" xfId="15753"/>
    <cellStyle name="20% - Accent2 4 6 6" xfId="28211"/>
    <cellStyle name="20% - Accent2 4 7" xfId="3022"/>
    <cellStyle name="20% - Accent2 4 7 2" xfId="3023"/>
    <cellStyle name="20% - Accent2 4 7 2 2" xfId="15760"/>
    <cellStyle name="20% - Accent2 4 7 2 3" xfId="28218"/>
    <cellStyle name="20% - Accent2 4 7 3" xfId="3024"/>
    <cellStyle name="20% - Accent2 4 7 3 2" xfId="15761"/>
    <cellStyle name="20% - Accent2 4 7 3 3" xfId="28219"/>
    <cellStyle name="20% - Accent2 4 7 4" xfId="15759"/>
    <cellStyle name="20% - Accent2 4 7 5" xfId="28217"/>
    <cellStyle name="20% - Accent2 4 8" xfId="3025"/>
    <cellStyle name="20% - Accent2 4 8 2" xfId="3026"/>
    <cellStyle name="20% - Accent2 4 8 2 2" xfId="15763"/>
    <cellStyle name="20% - Accent2 4 8 2 3" xfId="28221"/>
    <cellStyle name="20% - Accent2 4 8 3" xfId="3027"/>
    <cellStyle name="20% - Accent2 4 8 3 2" xfId="15764"/>
    <cellStyle name="20% - Accent2 4 8 3 3" xfId="28222"/>
    <cellStyle name="20% - Accent2 4 8 4" xfId="15762"/>
    <cellStyle name="20% - Accent2 4 8 5" xfId="28220"/>
    <cellStyle name="20% - Accent2 4 9" xfId="3028"/>
    <cellStyle name="20% - Accent2 4 9 2" xfId="3029"/>
    <cellStyle name="20% - Accent2 4 9 2 2" xfId="15766"/>
    <cellStyle name="20% - Accent2 4 9 2 3" xfId="28224"/>
    <cellStyle name="20% - Accent2 4 9 3" xfId="3030"/>
    <cellStyle name="20% - Accent2 4 9 3 2" xfId="15767"/>
    <cellStyle name="20% - Accent2 4 9 3 3" xfId="28225"/>
    <cellStyle name="20% - Accent2 4 9 4" xfId="15765"/>
    <cellStyle name="20% - Accent2 4 9 5" xfId="28223"/>
    <cellStyle name="20% - Accent2 4_BALANCE SHEET- BOARD-A" xfId="1360"/>
    <cellStyle name="20% - Accent2 5" xfId="32"/>
    <cellStyle name="20% - Accent2 5 10" xfId="14278"/>
    <cellStyle name="20% - Accent2 5 11" xfId="26736"/>
    <cellStyle name="20% - Accent2 5 2" xfId="971"/>
    <cellStyle name="20% - Accent2 5 2 2" xfId="3032"/>
    <cellStyle name="20% - Accent2 5 2 2 2" xfId="15769"/>
    <cellStyle name="20% - Accent2 5 2 2 3" xfId="28227"/>
    <cellStyle name="20% - Accent2 5 2 3" xfId="3033"/>
    <cellStyle name="20% - Accent2 5 2 3 2" xfId="15770"/>
    <cellStyle name="20% - Accent2 5 2 3 3" xfId="28228"/>
    <cellStyle name="20% - Accent2 5 2 4" xfId="3031"/>
    <cellStyle name="20% - Accent2 5 2 5" xfId="15768"/>
    <cellStyle name="20% - Accent2 5 2 6" xfId="28226"/>
    <cellStyle name="20% - Accent2 5 3" xfId="3034"/>
    <cellStyle name="20% - Accent2 5 3 2" xfId="3035"/>
    <cellStyle name="20% - Accent2 5 3 2 2" xfId="15772"/>
    <cellStyle name="20% - Accent2 5 3 2 3" xfId="28230"/>
    <cellStyle name="20% - Accent2 5 3 3" xfId="3036"/>
    <cellStyle name="20% - Accent2 5 3 3 2" xfId="15773"/>
    <cellStyle name="20% - Accent2 5 3 3 3" xfId="28231"/>
    <cellStyle name="20% - Accent2 5 3 4" xfId="15771"/>
    <cellStyle name="20% - Accent2 5 3 5" xfId="28229"/>
    <cellStyle name="20% - Accent2 5 4" xfId="3037"/>
    <cellStyle name="20% - Accent2 5 4 2" xfId="3038"/>
    <cellStyle name="20% - Accent2 5 4 2 2" xfId="15775"/>
    <cellStyle name="20% - Accent2 5 4 2 3" xfId="28233"/>
    <cellStyle name="20% - Accent2 5 4 3" xfId="3039"/>
    <cellStyle name="20% - Accent2 5 4 3 2" xfId="15776"/>
    <cellStyle name="20% - Accent2 5 4 3 3" xfId="28234"/>
    <cellStyle name="20% - Accent2 5 4 4" xfId="15774"/>
    <cellStyle name="20% - Accent2 5 4 5" xfId="28232"/>
    <cellStyle name="20% - Accent2 5 5" xfId="3040"/>
    <cellStyle name="20% - Accent2 5 5 2" xfId="3041"/>
    <cellStyle name="20% - Accent2 5 5 2 2" xfId="15778"/>
    <cellStyle name="20% - Accent2 5 5 2 3" xfId="28236"/>
    <cellStyle name="20% - Accent2 5 5 3" xfId="3042"/>
    <cellStyle name="20% - Accent2 5 5 3 2" xfId="15779"/>
    <cellStyle name="20% - Accent2 5 5 3 3" xfId="28237"/>
    <cellStyle name="20% - Accent2 5 5 4" xfId="15777"/>
    <cellStyle name="20% - Accent2 5 5 5" xfId="28235"/>
    <cellStyle name="20% - Accent2 5 6" xfId="3043"/>
    <cellStyle name="20% - Accent2 5 6 2" xfId="3044"/>
    <cellStyle name="20% - Accent2 5 6 2 2" xfId="15781"/>
    <cellStyle name="20% - Accent2 5 6 2 3" xfId="28239"/>
    <cellStyle name="20% - Accent2 5 6 3" xfId="3045"/>
    <cellStyle name="20% - Accent2 5 6 3 2" xfId="15782"/>
    <cellStyle name="20% - Accent2 5 6 3 3" xfId="28240"/>
    <cellStyle name="20% - Accent2 5 6 4" xfId="15780"/>
    <cellStyle name="20% - Accent2 5 6 5" xfId="28238"/>
    <cellStyle name="20% - Accent2 5 7" xfId="3046"/>
    <cellStyle name="20% - Accent2 5 7 2" xfId="15783"/>
    <cellStyle name="20% - Accent2 5 7 3" xfId="28241"/>
    <cellStyle name="20% - Accent2 5 8" xfId="3047"/>
    <cellStyle name="20% - Accent2 5 8 2" xfId="15784"/>
    <cellStyle name="20% - Accent2 5 8 3" xfId="28242"/>
    <cellStyle name="20% - Accent2 5 9" xfId="1539"/>
    <cellStyle name="20% - Accent2 5_BALANCE SHEET- BOARD-A" xfId="1361"/>
    <cellStyle name="20% - Accent2 6" xfId="900"/>
    <cellStyle name="20% - Accent2 6 10" xfId="15785"/>
    <cellStyle name="20% - Accent2 6 11" xfId="28243"/>
    <cellStyle name="20% - Accent2 6 2" xfId="3049"/>
    <cellStyle name="20% - Accent2 6 2 2" xfId="3050"/>
    <cellStyle name="20% - Accent2 6 2 2 2" xfId="15787"/>
    <cellStyle name="20% - Accent2 6 2 2 3" xfId="28245"/>
    <cellStyle name="20% - Accent2 6 2 3" xfId="3051"/>
    <cellStyle name="20% - Accent2 6 2 3 2" xfId="15788"/>
    <cellStyle name="20% - Accent2 6 2 3 3" xfId="28246"/>
    <cellStyle name="20% - Accent2 6 2 4" xfId="15786"/>
    <cellStyle name="20% - Accent2 6 2 5" xfId="28244"/>
    <cellStyle name="20% - Accent2 6 3" xfId="3052"/>
    <cellStyle name="20% - Accent2 6 3 2" xfId="3053"/>
    <cellStyle name="20% - Accent2 6 3 2 2" xfId="15790"/>
    <cellStyle name="20% - Accent2 6 3 2 3" xfId="28248"/>
    <cellStyle name="20% - Accent2 6 3 3" xfId="3054"/>
    <cellStyle name="20% - Accent2 6 3 3 2" xfId="15791"/>
    <cellStyle name="20% - Accent2 6 3 3 3" xfId="28249"/>
    <cellStyle name="20% - Accent2 6 3 4" xfId="15789"/>
    <cellStyle name="20% - Accent2 6 3 5" xfId="28247"/>
    <cellStyle name="20% - Accent2 6 4" xfId="3055"/>
    <cellStyle name="20% - Accent2 6 4 2" xfId="3056"/>
    <cellStyle name="20% - Accent2 6 4 2 2" xfId="15793"/>
    <cellStyle name="20% - Accent2 6 4 2 3" xfId="28251"/>
    <cellStyle name="20% - Accent2 6 4 3" xfId="3057"/>
    <cellStyle name="20% - Accent2 6 4 3 2" xfId="15794"/>
    <cellStyle name="20% - Accent2 6 4 3 3" xfId="28252"/>
    <cellStyle name="20% - Accent2 6 4 4" xfId="15792"/>
    <cellStyle name="20% - Accent2 6 4 5" xfId="28250"/>
    <cellStyle name="20% - Accent2 6 5" xfId="3058"/>
    <cellStyle name="20% - Accent2 6 5 2" xfId="3059"/>
    <cellStyle name="20% - Accent2 6 5 2 2" xfId="15796"/>
    <cellStyle name="20% - Accent2 6 5 2 3" xfId="28254"/>
    <cellStyle name="20% - Accent2 6 5 3" xfId="3060"/>
    <cellStyle name="20% - Accent2 6 5 3 2" xfId="15797"/>
    <cellStyle name="20% - Accent2 6 5 3 3" xfId="28255"/>
    <cellStyle name="20% - Accent2 6 5 4" xfId="15795"/>
    <cellStyle name="20% - Accent2 6 5 5" xfId="28253"/>
    <cellStyle name="20% - Accent2 6 6" xfId="3061"/>
    <cellStyle name="20% - Accent2 6 6 2" xfId="3062"/>
    <cellStyle name="20% - Accent2 6 6 2 2" xfId="15799"/>
    <cellStyle name="20% - Accent2 6 6 2 3" xfId="28257"/>
    <cellStyle name="20% - Accent2 6 6 3" xfId="3063"/>
    <cellStyle name="20% - Accent2 6 6 3 2" xfId="15800"/>
    <cellStyle name="20% - Accent2 6 6 3 3" xfId="28258"/>
    <cellStyle name="20% - Accent2 6 6 4" xfId="15798"/>
    <cellStyle name="20% - Accent2 6 6 5" xfId="28256"/>
    <cellStyle name="20% - Accent2 6 7" xfId="3064"/>
    <cellStyle name="20% - Accent2 6 7 2" xfId="15801"/>
    <cellStyle name="20% - Accent2 6 7 3" xfId="28259"/>
    <cellStyle name="20% - Accent2 6 8" xfId="3065"/>
    <cellStyle name="20% - Accent2 6 8 2" xfId="15802"/>
    <cellStyle name="20% - Accent2 6 8 3" xfId="28260"/>
    <cellStyle name="20% - Accent2 6 9" xfId="3048"/>
    <cellStyle name="20% - Accent2 7" xfId="3066"/>
    <cellStyle name="20% - Accent2 7 10" xfId="28261"/>
    <cellStyle name="20% - Accent2 7 2" xfId="3067"/>
    <cellStyle name="20% - Accent2 7 2 2" xfId="3068"/>
    <cellStyle name="20% - Accent2 7 2 2 2" xfId="15805"/>
    <cellStyle name="20% - Accent2 7 2 2 3" xfId="28263"/>
    <cellStyle name="20% - Accent2 7 2 3" xfId="3069"/>
    <cellStyle name="20% - Accent2 7 2 3 2" xfId="15806"/>
    <cellStyle name="20% - Accent2 7 2 3 3" xfId="28264"/>
    <cellStyle name="20% - Accent2 7 2 4" xfId="15804"/>
    <cellStyle name="20% - Accent2 7 2 5" xfId="28262"/>
    <cellStyle name="20% - Accent2 7 3" xfId="3070"/>
    <cellStyle name="20% - Accent2 7 3 2" xfId="3071"/>
    <cellStyle name="20% - Accent2 7 3 2 2" xfId="15808"/>
    <cellStyle name="20% - Accent2 7 3 2 3" xfId="28266"/>
    <cellStyle name="20% - Accent2 7 3 3" xfId="3072"/>
    <cellStyle name="20% - Accent2 7 3 3 2" xfId="15809"/>
    <cellStyle name="20% - Accent2 7 3 3 3" xfId="28267"/>
    <cellStyle name="20% - Accent2 7 3 4" xfId="15807"/>
    <cellStyle name="20% - Accent2 7 3 5" xfId="28265"/>
    <cellStyle name="20% - Accent2 7 4" xfId="3073"/>
    <cellStyle name="20% - Accent2 7 4 2" xfId="3074"/>
    <cellStyle name="20% - Accent2 7 4 2 2" xfId="15811"/>
    <cellStyle name="20% - Accent2 7 4 2 3" xfId="28269"/>
    <cellStyle name="20% - Accent2 7 4 3" xfId="3075"/>
    <cellStyle name="20% - Accent2 7 4 3 2" xfId="15812"/>
    <cellStyle name="20% - Accent2 7 4 3 3" xfId="28270"/>
    <cellStyle name="20% - Accent2 7 4 4" xfId="15810"/>
    <cellStyle name="20% - Accent2 7 4 5" xfId="28268"/>
    <cellStyle name="20% - Accent2 7 5" xfId="3076"/>
    <cellStyle name="20% - Accent2 7 5 2" xfId="3077"/>
    <cellStyle name="20% - Accent2 7 5 2 2" xfId="15814"/>
    <cellStyle name="20% - Accent2 7 5 2 3" xfId="28272"/>
    <cellStyle name="20% - Accent2 7 5 3" xfId="3078"/>
    <cellStyle name="20% - Accent2 7 5 3 2" xfId="15815"/>
    <cellStyle name="20% - Accent2 7 5 3 3" xfId="28273"/>
    <cellStyle name="20% - Accent2 7 5 4" xfId="15813"/>
    <cellStyle name="20% - Accent2 7 5 5" xfId="28271"/>
    <cellStyle name="20% - Accent2 7 6" xfId="3079"/>
    <cellStyle name="20% - Accent2 7 6 2" xfId="3080"/>
    <cellStyle name="20% - Accent2 7 6 2 2" xfId="15817"/>
    <cellStyle name="20% - Accent2 7 6 2 3" xfId="28275"/>
    <cellStyle name="20% - Accent2 7 6 3" xfId="3081"/>
    <cellStyle name="20% - Accent2 7 6 3 2" xfId="15818"/>
    <cellStyle name="20% - Accent2 7 6 3 3" xfId="28276"/>
    <cellStyle name="20% - Accent2 7 6 4" xfId="15816"/>
    <cellStyle name="20% - Accent2 7 6 5" xfId="28274"/>
    <cellStyle name="20% - Accent2 7 7" xfId="3082"/>
    <cellStyle name="20% - Accent2 7 7 2" xfId="15819"/>
    <cellStyle name="20% - Accent2 7 7 3" xfId="28277"/>
    <cellStyle name="20% - Accent2 7 8" xfId="3083"/>
    <cellStyle name="20% - Accent2 7 8 2" xfId="15820"/>
    <cellStyle name="20% - Accent2 7 8 3" xfId="28278"/>
    <cellStyle name="20% - Accent2 7 9" xfId="15803"/>
    <cellStyle name="20% - Accent2 8" xfId="3084"/>
    <cellStyle name="20% - Accent2 8 2" xfId="3085"/>
    <cellStyle name="20% - Accent2 8 2 2" xfId="3086"/>
    <cellStyle name="20% - Accent2 8 2 2 2" xfId="15823"/>
    <cellStyle name="20% - Accent2 8 2 2 3" xfId="28281"/>
    <cellStyle name="20% - Accent2 8 2 3" xfId="3087"/>
    <cellStyle name="20% - Accent2 8 2 3 2" xfId="15824"/>
    <cellStyle name="20% - Accent2 8 2 3 3" xfId="28282"/>
    <cellStyle name="20% - Accent2 8 2 4" xfId="15822"/>
    <cellStyle name="20% - Accent2 8 2 5" xfId="28280"/>
    <cellStyle name="20% - Accent2 8 3" xfId="3088"/>
    <cellStyle name="20% - Accent2 8 3 2" xfId="3089"/>
    <cellStyle name="20% - Accent2 8 3 2 2" xfId="15826"/>
    <cellStyle name="20% - Accent2 8 3 2 3" xfId="28284"/>
    <cellStyle name="20% - Accent2 8 3 3" xfId="3090"/>
    <cellStyle name="20% - Accent2 8 3 3 2" xfId="15827"/>
    <cellStyle name="20% - Accent2 8 3 3 3" xfId="28285"/>
    <cellStyle name="20% - Accent2 8 3 4" xfId="15825"/>
    <cellStyle name="20% - Accent2 8 3 5" xfId="28283"/>
    <cellStyle name="20% - Accent2 8 4" xfId="3091"/>
    <cellStyle name="20% - Accent2 8 4 2" xfId="3092"/>
    <cellStyle name="20% - Accent2 8 4 2 2" xfId="15829"/>
    <cellStyle name="20% - Accent2 8 4 2 3" xfId="28287"/>
    <cellStyle name="20% - Accent2 8 4 3" xfId="3093"/>
    <cellStyle name="20% - Accent2 8 4 3 2" xfId="15830"/>
    <cellStyle name="20% - Accent2 8 4 3 3" xfId="28288"/>
    <cellStyle name="20% - Accent2 8 4 4" xfId="15828"/>
    <cellStyle name="20% - Accent2 8 4 5" xfId="28286"/>
    <cellStyle name="20% - Accent2 8 5" xfId="3094"/>
    <cellStyle name="20% - Accent2 8 5 2" xfId="3095"/>
    <cellStyle name="20% - Accent2 8 5 2 2" xfId="15832"/>
    <cellStyle name="20% - Accent2 8 5 2 3" xfId="28290"/>
    <cellStyle name="20% - Accent2 8 5 3" xfId="3096"/>
    <cellStyle name="20% - Accent2 8 5 3 2" xfId="15833"/>
    <cellStyle name="20% - Accent2 8 5 3 3" xfId="28291"/>
    <cellStyle name="20% - Accent2 8 5 4" xfId="15831"/>
    <cellStyle name="20% - Accent2 8 5 5" xfId="28289"/>
    <cellStyle name="20% - Accent2 8 6" xfId="3097"/>
    <cellStyle name="20% - Accent2 8 6 2" xfId="15834"/>
    <cellStyle name="20% - Accent2 8 6 3" xfId="28292"/>
    <cellStyle name="20% - Accent2 8 7" xfId="3098"/>
    <cellStyle name="20% - Accent2 8 7 2" xfId="15835"/>
    <cellStyle name="20% - Accent2 8 7 3" xfId="28293"/>
    <cellStyle name="20% - Accent2 8 8" xfId="15821"/>
    <cellStyle name="20% - Accent2 8 9" xfId="28279"/>
    <cellStyle name="20% - Accent2 9" xfId="3099"/>
    <cellStyle name="20% - Accent2 9 2" xfId="3100"/>
    <cellStyle name="20% - Accent2 9 2 2" xfId="3101"/>
    <cellStyle name="20% - Accent2 9 2 2 2" xfId="15837"/>
    <cellStyle name="20% - Accent2 9 2 2 3" xfId="28295"/>
    <cellStyle name="20% - Accent2 9 2 3" xfId="3102"/>
    <cellStyle name="20% - Accent2 9 2 3 2" xfId="15838"/>
    <cellStyle name="20% - Accent2 9 2 3 3" xfId="28296"/>
    <cellStyle name="20% - Accent2 9 2 4" xfId="15836"/>
    <cellStyle name="20% - Accent2 9 2 5" xfId="28294"/>
    <cellStyle name="20% - Accent3 10" xfId="3103"/>
    <cellStyle name="20% - Accent3 10 2" xfId="3104"/>
    <cellStyle name="20% - Accent3 10 2 2" xfId="3105"/>
    <cellStyle name="20% - Accent3 10 2 2 2" xfId="15841"/>
    <cellStyle name="20% - Accent3 10 2 2 3" xfId="28299"/>
    <cellStyle name="20% - Accent3 10 2 3" xfId="3106"/>
    <cellStyle name="20% - Accent3 10 2 3 2" xfId="15842"/>
    <cellStyle name="20% - Accent3 10 2 3 3" xfId="28300"/>
    <cellStyle name="20% - Accent3 10 2 4" xfId="15840"/>
    <cellStyle name="20% - Accent3 10 2 5" xfId="28298"/>
    <cellStyle name="20% - Accent3 10 3" xfId="3107"/>
    <cellStyle name="20% - Accent3 10 3 2" xfId="15843"/>
    <cellStyle name="20% - Accent3 10 3 3" xfId="28301"/>
    <cellStyle name="20% - Accent3 10 4" xfId="3108"/>
    <cellStyle name="20% - Accent3 10 4 2" xfId="15844"/>
    <cellStyle name="20% - Accent3 10 4 3" xfId="28302"/>
    <cellStyle name="20% - Accent3 10 5" xfId="15839"/>
    <cellStyle name="20% - Accent3 10 6" xfId="28297"/>
    <cellStyle name="20% - Accent3 11" xfId="3109"/>
    <cellStyle name="20% - Accent3 11 2" xfId="3110"/>
    <cellStyle name="20% - Accent3 11 2 2" xfId="3111"/>
    <cellStyle name="20% - Accent3 11 2 2 2" xfId="15847"/>
    <cellStyle name="20% - Accent3 11 2 2 3" xfId="28305"/>
    <cellStyle name="20% - Accent3 11 2 3" xfId="3112"/>
    <cellStyle name="20% - Accent3 11 2 3 2" xfId="15848"/>
    <cellStyle name="20% - Accent3 11 2 3 3" xfId="28306"/>
    <cellStyle name="20% - Accent3 11 2 4" xfId="15846"/>
    <cellStyle name="20% - Accent3 11 2 5" xfId="28304"/>
    <cellStyle name="20% - Accent3 11 3" xfId="3113"/>
    <cellStyle name="20% - Accent3 11 3 2" xfId="15849"/>
    <cellStyle name="20% - Accent3 11 3 3" xfId="28307"/>
    <cellStyle name="20% - Accent3 11 4" xfId="3114"/>
    <cellStyle name="20% - Accent3 11 4 2" xfId="15850"/>
    <cellStyle name="20% - Accent3 11 4 3" xfId="28308"/>
    <cellStyle name="20% - Accent3 11 5" xfId="15845"/>
    <cellStyle name="20% - Accent3 11 6" xfId="28303"/>
    <cellStyle name="20% - Accent3 12" xfId="3115"/>
    <cellStyle name="20% - Accent3 12 2" xfId="3116"/>
    <cellStyle name="20% - Accent3 12 2 2" xfId="15852"/>
    <cellStyle name="20% - Accent3 12 2 3" xfId="28310"/>
    <cellStyle name="20% - Accent3 12 3" xfId="3117"/>
    <cellStyle name="20% - Accent3 12 3 2" xfId="15853"/>
    <cellStyle name="20% - Accent3 12 3 3" xfId="28311"/>
    <cellStyle name="20% - Accent3 12 4" xfId="15851"/>
    <cellStyle name="20% - Accent3 12 5" xfId="28309"/>
    <cellStyle name="20% - Accent3 13" xfId="3118"/>
    <cellStyle name="20% - Accent3 13 2" xfId="3119"/>
    <cellStyle name="20% - Accent3 13 2 2" xfId="15855"/>
    <cellStyle name="20% - Accent3 13 2 3" xfId="28313"/>
    <cellStyle name="20% - Accent3 13 3" xfId="3120"/>
    <cellStyle name="20% - Accent3 13 3 2" xfId="15856"/>
    <cellStyle name="20% - Accent3 13 3 3" xfId="28314"/>
    <cellStyle name="20% - Accent3 13 4" xfId="15854"/>
    <cellStyle name="20% - Accent3 13 5" xfId="28312"/>
    <cellStyle name="20% - Accent3 14" xfId="3121"/>
    <cellStyle name="20% - Accent3 14 2" xfId="3122"/>
    <cellStyle name="20% - Accent3 14 2 2" xfId="15858"/>
    <cellStyle name="20% - Accent3 14 2 3" xfId="28316"/>
    <cellStyle name="20% - Accent3 14 3" xfId="3123"/>
    <cellStyle name="20% - Accent3 14 3 2" xfId="15859"/>
    <cellStyle name="20% - Accent3 14 3 3" xfId="28317"/>
    <cellStyle name="20% - Accent3 14 4" xfId="15857"/>
    <cellStyle name="20% - Accent3 14 5" xfId="28315"/>
    <cellStyle name="20% - Accent3 15" xfId="3124"/>
    <cellStyle name="20% - Accent3 15 2" xfId="3125"/>
    <cellStyle name="20% - Accent3 15 2 2" xfId="15861"/>
    <cellStyle name="20% - Accent3 15 2 3" xfId="28319"/>
    <cellStyle name="20% - Accent3 15 3" xfId="3126"/>
    <cellStyle name="20% - Accent3 15 3 2" xfId="15862"/>
    <cellStyle name="20% - Accent3 15 3 3" xfId="28320"/>
    <cellStyle name="20% - Accent3 15 4" xfId="15860"/>
    <cellStyle name="20% - Accent3 15 5" xfId="28318"/>
    <cellStyle name="20% - Accent3 16" xfId="3127"/>
    <cellStyle name="20% - Accent3 16 2" xfId="3128"/>
    <cellStyle name="20% - Accent3 16 2 2" xfId="15864"/>
    <cellStyle name="20% - Accent3 16 2 3" xfId="28322"/>
    <cellStyle name="20% - Accent3 16 3" xfId="3129"/>
    <cellStyle name="20% - Accent3 16 3 2" xfId="15865"/>
    <cellStyle name="20% - Accent3 16 3 3" xfId="28323"/>
    <cellStyle name="20% - Accent3 16 4" xfId="15863"/>
    <cellStyle name="20% - Accent3 16 5" xfId="28321"/>
    <cellStyle name="20% - Accent3 17" xfId="3130"/>
    <cellStyle name="20% - Accent3 17 2" xfId="3131"/>
    <cellStyle name="20% - Accent3 17 2 2" xfId="15867"/>
    <cellStyle name="20% - Accent3 17 2 3" xfId="28325"/>
    <cellStyle name="20% - Accent3 17 3" xfId="3132"/>
    <cellStyle name="20% - Accent3 17 3 2" xfId="15868"/>
    <cellStyle name="20% - Accent3 17 3 3" xfId="28326"/>
    <cellStyle name="20% - Accent3 17 4" xfId="15866"/>
    <cellStyle name="20% - Accent3 17 5" xfId="28324"/>
    <cellStyle name="20% - Accent3 18" xfId="3133"/>
    <cellStyle name="20% - Accent3 18 2" xfId="3134"/>
    <cellStyle name="20% - Accent3 18 2 2" xfId="15870"/>
    <cellStyle name="20% - Accent3 18 2 3" xfId="28328"/>
    <cellStyle name="20% - Accent3 18 3" xfId="3135"/>
    <cellStyle name="20% - Accent3 18 3 2" xfId="15871"/>
    <cellStyle name="20% - Accent3 18 3 3" xfId="28329"/>
    <cellStyle name="20% - Accent3 18 4" xfId="15869"/>
    <cellStyle name="20% - Accent3 18 5" xfId="28327"/>
    <cellStyle name="20% - Accent3 19" xfId="1495"/>
    <cellStyle name="20% - Accent3 2" xfId="33"/>
    <cellStyle name="20% - Accent3 2 10" xfId="3136"/>
    <cellStyle name="20% - Accent3 2 10 2" xfId="3137"/>
    <cellStyle name="20% - Accent3 2 10 2 2" xfId="15873"/>
    <cellStyle name="20% - Accent3 2 10 2 3" xfId="28331"/>
    <cellStyle name="20% - Accent3 2 10 3" xfId="3138"/>
    <cellStyle name="20% - Accent3 2 10 3 2" xfId="15874"/>
    <cellStyle name="20% - Accent3 2 10 3 3" xfId="28332"/>
    <cellStyle name="20% - Accent3 2 10 4" xfId="15872"/>
    <cellStyle name="20% - Accent3 2 10 5" xfId="28330"/>
    <cellStyle name="20% - Accent3 2 11" xfId="3139"/>
    <cellStyle name="20% - Accent3 2 11 2" xfId="3140"/>
    <cellStyle name="20% - Accent3 2 11 2 2" xfId="15876"/>
    <cellStyle name="20% - Accent3 2 11 2 3" xfId="28334"/>
    <cellStyle name="20% - Accent3 2 11 3" xfId="3141"/>
    <cellStyle name="20% - Accent3 2 11 3 2" xfId="15877"/>
    <cellStyle name="20% - Accent3 2 11 3 3" xfId="28335"/>
    <cellStyle name="20% - Accent3 2 11 4" xfId="15875"/>
    <cellStyle name="20% - Accent3 2 11 5" xfId="28333"/>
    <cellStyle name="20% - Accent3 2 12" xfId="3142"/>
    <cellStyle name="20% - Accent3 2 12 2" xfId="3143"/>
    <cellStyle name="20% - Accent3 2 12 2 2" xfId="15879"/>
    <cellStyle name="20% - Accent3 2 12 2 3" xfId="28337"/>
    <cellStyle name="20% - Accent3 2 12 3" xfId="3144"/>
    <cellStyle name="20% - Accent3 2 12 3 2" xfId="15880"/>
    <cellStyle name="20% - Accent3 2 12 3 3" xfId="28338"/>
    <cellStyle name="20% - Accent3 2 12 4" xfId="15878"/>
    <cellStyle name="20% - Accent3 2 12 5" xfId="28336"/>
    <cellStyle name="20% - Accent3 2 13" xfId="3145"/>
    <cellStyle name="20% - Accent3 2 13 2" xfId="3146"/>
    <cellStyle name="20% - Accent3 2 13 2 2" xfId="15882"/>
    <cellStyle name="20% - Accent3 2 13 2 3" xfId="28340"/>
    <cellStyle name="20% - Accent3 2 13 3" xfId="3147"/>
    <cellStyle name="20% - Accent3 2 13 3 2" xfId="15883"/>
    <cellStyle name="20% - Accent3 2 13 3 3" xfId="28341"/>
    <cellStyle name="20% - Accent3 2 13 4" xfId="15881"/>
    <cellStyle name="20% - Accent3 2 13 5" xfId="28339"/>
    <cellStyle name="20% - Accent3 2 14" xfId="3148"/>
    <cellStyle name="20% - Accent3 2 14 2" xfId="3149"/>
    <cellStyle name="20% - Accent3 2 14 2 2" xfId="15885"/>
    <cellStyle name="20% - Accent3 2 14 2 3" xfId="28343"/>
    <cellStyle name="20% - Accent3 2 14 3" xfId="3150"/>
    <cellStyle name="20% - Accent3 2 14 3 2" xfId="15886"/>
    <cellStyle name="20% - Accent3 2 14 3 3" xfId="28344"/>
    <cellStyle name="20% - Accent3 2 14 4" xfId="15884"/>
    <cellStyle name="20% - Accent3 2 14 5" xfId="28342"/>
    <cellStyle name="20% - Accent3 2 15" xfId="3151"/>
    <cellStyle name="20% - Accent3 2 15 2" xfId="3152"/>
    <cellStyle name="20% - Accent3 2 15 2 2" xfId="15888"/>
    <cellStyle name="20% - Accent3 2 15 2 3" xfId="28346"/>
    <cellStyle name="20% - Accent3 2 15 3" xfId="3153"/>
    <cellStyle name="20% - Accent3 2 15 3 2" xfId="15889"/>
    <cellStyle name="20% - Accent3 2 15 3 3" xfId="28347"/>
    <cellStyle name="20% - Accent3 2 15 4" xfId="15887"/>
    <cellStyle name="20% - Accent3 2 15 5" xfId="28345"/>
    <cellStyle name="20% - Accent3 2 16" xfId="3154"/>
    <cellStyle name="20% - Accent3 2 16 2" xfId="3155"/>
    <cellStyle name="20% - Accent3 2 16 2 2" xfId="15891"/>
    <cellStyle name="20% - Accent3 2 16 2 3" xfId="28349"/>
    <cellStyle name="20% - Accent3 2 16 3" xfId="3156"/>
    <cellStyle name="20% - Accent3 2 16 3 2" xfId="15892"/>
    <cellStyle name="20% - Accent3 2 16 3 3" xfId="28350"/>
    <cellStyle name="20% - Accent3 2 16 4" xfId="15890"/>
    <cellStyle name="20% - Accent3 2 16 5" xfId="28348"/>
    <cellStyle name="20% - Accent3 2 17" xfId="3157"/>
    <cellStyle name="20% - Accent3 2 17 2" xfId="15893"/>
    <cellStyle name="20% - Accent3 2 17 3" xfId="28351"/>
    <cellStyle name="20% - Accent3 2 18" xfId="3158"/>
    <cellStyle name="20% - Accent3 2 18 2" xfId="15894"/>
    <cellStyle name="20% - Accent3 2 18 3" xfId="28352"/>
    <cellStyle name="20% - Accent3 2 2" xfId="34"/>
    <cellStyle name="20% - Accent3 2 2 10" xfId="3159"/>
    <cellStyle name="20% - Accent3 2 2 10 2" xfId="3160"/>
    <cellStyle name="20% - Accent3 2 2 10 2 2" xfId="15896"/>
    <cellStyle name="20% - Accent3 2 2 10 2 3" xfId="28354"/>
    <cellStyle name="20% - Accent3 2 2 10 3" xfId="3161"/>
    <cellStyle name="20% - Accent3 2 2 10 3 2" xfId="15897"/>
    <cellStyle name="20% - Accent3 2 2 10 3 3" xfId="28355"/>
    <cellStyle name="20% - Accent3 2 2 10 4" xfId="15895"/>
    <cellStyle name="20% - Accent3 2 2 10 5" xfId="28353"/>
    <cellStyle name="20% - Accent3 2 2 11" xfId="3162"/>
    <cellStyle name="20% - Accent3 2 2 11 2" xfId="3163"/>
    <cellStyle name="20% - Accent3 2 2 11 2 2" xfId="15899"/>
    <cellStyle name="20% - Accent3 2 2 11 2 3" xfId="28357"/>
    <cellStyle name="20% - Accent3 2 2 11 3" xfId="3164"/>
    <cellStyle name="20% - Accent3 2 2 11 3 2" xfId="15900"/>
    <cellStyle name="20% - Accent3 2 2 11 3 3" xfId="28358"/>
    <cellStyle name="20% - Accent3 2 2 11 4" xfId="15898"/>
    <cellStyle name="20% - Accent3 2 2 11 5" xfId="28356"/>
    <cellStyle name="20% - Accent3 2 2 12" xfId="3165"/>
    <cellStyle name="20% - Accent3 2 2 12 2" xfId="3166"/>
    <cellStyle name="20% - Accent3 2 2 12 2 2" xfId="15902"/>
    <cellStyle name="20% - Accent3 2 2 12 2 3" xfId="28360"/>
    <cellStyle name="20% - Accent3 2 2 12 3" xfId="3167"/>
    <cellStyle name="20% - Accent3 2 2 12 3 2" xfId="15903"/>
    <cellStyle name="20% - Accent3 2 2 12 3 3" xfId="28361"/>
    <cellStyle name="20% - Accent3 2 2 12 4" xfId="15901"/>
    <cellStyle name="20% - Accent3 2 2 12 5" xfId="28359"/>
    <cellStyle name="20% - Accent3 2 2 13" xfId="3168"/>
    <cellStyle name="20% - Accent3 2 2 13 2" xfId="3169"/>
    <cellStyle name="20% - Accent3 2 2 13 2 2" xfId="15905"/>
    <cellStyle name="20% - Accent3 2 2 13 2 3" xfId="28363"/>
    <cellStyle name="20% - Accent3 2 2 13 3" xfId="3170"/>
    <cellStyle name="20% - Accent3 2 2 13 3 2" xfId="15906"/>
    <cellStyle name="20% - Accent3 2 2 13 3 3" xfId="28364"/>
    <cellStyle name="20% - Accent3 2 2 13 4" xfId="15904"/>
    <cellStyle name="20% - Accent3 2 2 13 5" xfId="28362"/>
    <cellStyle name="20% - Accent3 2 2 14" xfId="3171"/>
    <cellStyle name="20% - Accent3 2 2 14 2" xfId="3172"/>
    <cellStyle name="20% - Accent3 2 2 14 2 2" xfId="15908"/>
    <cellStyle name="20% - Accent3 2 2 14 2 3" xfId="28366"/>
    <cellStyle name="20% - Accent3 2 2 14 3" xfId="3173"/>
    <cellStyle name="20% - Accent3 2 2 14 3 2" xfId="15909"/>
    <cellStyle name="20% - Accent3 2 2 14 3 3" xfId="28367"/>
    <cellStyle name="20% - Accent3 2 2 14 4" xfId="15907"/>
    <cellStyle name="20% - Accent3 2 2 14 5" xfId="28365"/>
    <cellStyle name="20% - Accent3 2 2 15" xfId="3174"/>
    <cellStyle name="20% - Accent3 2 2 15 2" xfId="15910"/>
    <cellStyle name="20% - Accent3 2 2 15 3" xfId="28368"/>
    <cellStyle name="20% - Accent3 2 2 16" xfId="3175"/>
    <cellStyle name="20% - Accent3 2 2 16 2" xfId="15911"/>
    <cellStyle name="20% - Accent3 2 2 16 3" xfId="28369"/>
    <cellStyle name="20% - Accent3 2 2 2" xfId="35"/>
    <cellStyle name="20% - Accent3 2 2 2 10" xfId="3176"/>
    <cellStyle name="20% - Accent3 2 2 2 10 2" xfId="3177"/>
    <cellStyle name="20% - Accent3 2 2 2 10 2 2" xfId="15913"/>
    <cellStyle name="20% - Accent3 2 2 2 10 2 3" xfId="28371"/>
    <cellStyle name="20% - Accent3 2 2 2 10 3" xfId="3178"/>
    <cellStyle name="20% - Accent3 2 2 2 10 3 2" xfId="15914"/>
    <cellStyle name="20% - Accent3 2 2 2 10 3 3" xfId="28372"/>
    <cellStyle name="20% - Accent3 2 2 2 10 4" xfId="15912"/>
    <cellStyle name="20% - Accent3 2 2 2 10 5" xfId="28370"/>
    <cellStyle name="20% - Accent3 2 2 2 11" xfId="3179"/>
    <cellStyle name="20% - Accent3 2 2 2 11 2" xfId="3180"/>
    <cellStyle name="20% - Accent3 2 2 2 11 2 2" xfId="15916"/>
    <cellStyle name="20% - Accent3 2 2 2 11 2 3" xfId="28374"/>
    <cellStyle name="20% - Accent3 2 2 2 11 3" xfId="3181"/>
    <cellStyle name="20% - Accent3 2 2 2 11 3 2" xfId="15917"/>
    <cellStyle name="20% - Accent3 2 2 2 11 3 3" xfId="28375"/>
    <cellStyle name="20% - Accent3 2 2 2 11 4" xfId="15915"/>
    <cellStyle name="20% - Accent3 2 2 2 11 5" xfId="28373"/>
    <cellStyle name="20% - Accent3 2 2 2 12" xfId="3182"/>
    <cellStyle name="20% - Accent3 2 2 2 12 2" xfId="3183"/>
    <cellStyle name="20% - Accent3 2 2 2 12 2 2" xfId="15919"/>
    <cellStyle name="20% - Accent3 2 2 2 12 2 3" xfId="28377"/>
    <cellStyle name="20% - Accent3 2 2 2 12 3" xfId="3184"/>
    <cellStyle name="20% - Accent3 2 2 2 12 3 2" xfId="15920"/>
    <cellStyle name="20% - Accent3 2 2 2 12 3 3" xfId="28378"/>
    <cellStyle name="20% - Accent3 2 2 2 12 4" xfId="15918"/>
    <cellStyle name="20% - Accent3 2 2 2 12 5" xfId="28376"/>
    <cellStyle name="20% - Accent3 2 2 2 13" xfId="3185"/>
    <cellStyle name="20% - Accent3 2 2 2 13 2" xfId="3186"/>
    <cellStyle name="20% - Accent3 2 2 2 13 2 2" xfId="15922"/>
    <cellStyle name="20% - Accent3 2 2 2 13 2 3" xfId="28380"/>
    <cellStyle name="20% - Accent3 2 2 2 13 3" xfId="3187"/>
    <cellStyle name="20% - Accent3 2 2 2 13 3 2" xfId="15923"/>
    <cellStyle name="20% - Accent3 2 2 2 13 3 3" xfId="28381"/>
    <cellStyle name="20% - Accent3 2 2 2 13 4" xfId="15921"/>
    <cellStyle name="20% - Accent3 2 2 2 13 5" xfId="28379"/>
    <cellStyle name="20% - Accent3 2 2 2 14" xfId="3188"/>
    <cellStyle name="20% - Accent3 2 2 2 14 2" xfId="15924"/>
    <cellStyle name="20% - Accent3 2 2 2 14 3" xfId="28382"/>
    <cellStyle name="20% - Accent3 2 2 2 15" xfId="3189"/>
    <cellStyle name="20% - Accent3 2 2 2 15 2" xfId="15925"/>
    <cellStyle name="20% - Accent3 2 2 2 15 3" xfId="28383"/>
    <cellStyle name="20% - Accent3 2 2 2 16" xfId="1663"/>
    <cellStyle name="20% - Accent3 2 2 2 17" xfId="14402"/>
    <cellStyle name="20% - Accent3 2 2 2 18" xfId="26860"/>
    <cellStyle name="20% - Accent3 2 2 2 2" xfId="1095"/>
    <cellStyle name="20% - Accent3 2 2 2 2 10" xfId="28384"/>
    <cellStyle name="20% - Accent3 2 2 2 2 2" xfId="3191"/>
    <cellStyle name="20% - Accent3 2 2 2 2 2 2" xfId="3192"/>
    <cellStyle name="20% - Accent3 2 2 2 2 2 2 2" xfId="15928"/>
    <cellStyle name="20% - Accent3 2 2 2 2 2 2 3" xfId="28386"/>
    <cellStyle name="20% - Accent3 2 2 2 2 2 3" xfId="3193"/>
    <cellStyle name="20% - Accent3 2 2 2 2 2 3 2" xfId="15929"/>
    <cellStyle name="20% - Accent3 2 2 2 2 2 3 3" xfId="28387"/>
    <cellStyle name="20% - Accent3 2 2 2 2 2 4" xfId="15927"/>
    <cellStyle name="20% - Accent3 2 2 2 2 2 5" xfId="28385"/>
    <cellStyle name="20% - Accent3 2 2 2 2 3" xfId="3194"/>
    <cellStyle name="20% - Accent3 2 2 2 2 3 2" xfId="3195"/>
    <cellStyle name="20% - Accent3 2 2 2 2 3 2 2" xfId="15931"/>
    <cellStyle name="20% - Accent3 2 2 2 2 3 2 3" xfId="28389"/>
    <cellStyle name="20% - Accent3 2 2 2 2 3 3" xfId="3196"/>
    <cellStyle name="20% - Accent3 2 2 2 2 3 3 2" xfId="15932"/>
    <cellStyle name="20% - Accent3 2 2 2 2 3 3 3" xfId="28390"/>
    <cellStyle name="20% - Accent3 2 2 2 2 3 4" xfId="15930"/>
    <cellStyle name="20% - Accent3 2 2 2 2 3 5" xfId="28388"/>
    <cellStyle name="20% - Accent3 2 2 2 2 4" xfId="3197"/>
    <cellStyle name="20% - Accent3 2 2 2 2 4 2" xfId="3198"/>
    <cellStyle name="20% - Accent3 2 2 2 2 4 2 2" xfId="15934"/>
    <cellStyle name="20% - Accent3 2 2 2 2 4 2 3" xfId="28392"/>
    <cellStyle name="20% - Accent3 2 2 2 2 4 3" xfId="3199"/>
    <cellStyle name="20% - Accent3 2 2 2 2 4 3 2" xfId="15935"/>
    <cellStyle name="20% - Accent3 2 2 2 2 4 3 3" xfId="28393"/>
    <cellStyle name="20% - Accent3 2 2 2 2 4 4" xfId="15933"/>
    <cellStyle name="20% - Accent3 2 2 2 2 4 5" xfId="28391"/>
    <cellStyle name="20% - Accent3 2 2 2 2 5" xfId="3200"/>
    <cellStyle name="20% - Accent3 2 2 2 2 5 2" xfId="3201"/>
    <cellStyle name="20% - Accent3 2 2 2 2 5 2 2" xfId="15937"/>
    <cellStyle name="20% - Accent3 2 2 2 2 5 2 3" xfId="28395"/>
    <cellStyle name="20% - Accent3 2 2 2 2 5 3" xfId="3202"/>
    <cellStyle name="20% - Accent3 2 2 2 2 5 3 2" xfId="15938"/>
    <cellStyle name="20% - Accent3 2 2 2 2 5 3 3" xfId="28396"/>
    <cellStyle name="20% - Accent3 2 2 2 2 5 4" xfId="15936"/>
    <cellStyle name="20% - Accent3 2 2 2 2 5 5" xfId="28394"/>
    <cellStyle name="20% - Accent3 2 2 2 2 6" xfId="3203"/>
    <cellStyle name="20% - Accent3 2 2 2 2 6 2" xfId="15939"/>
    <cellStyle name="20% - Accent3 2 2 2 2 6 3" xfId="28397"/>
    <cellStyle name="20% - Accent3 2 2 2 2 7" xfId="3204"/>
    <cellStyle name="20% - Accent3 2 2 2 2 7 2" xfId="15940"/>
    <cellStyle name="20% - Accent3 2 2 2 2 7 3" xfId="28398"/>
    <cellStyle name="20% - Accent3 2 2 2 2 8" xfId="3190"/>
    <cellStyle name="20% - Accent3 2 2 2 2 9" xfId="15926"/>
    <cellStyle name="20% - Accent3 2 2 2 3" xfId="3205"/>
    <cellStyle name="20% - Accent3 2 2 2 3 2" xfId="3206"/>
    <cellStyle name="20% - Accent3 2 2 2 3 2 2" xfId="3207"/>
    <cellStyle name="20% - Accent3 2 2 2 3 2 2 2" xfId="15943"/>
    <cellStyle name="20% - Accent3 2 2 2 3 2 2 3" xfId="28401"/>
    <cellStyle name="20% - Accent3 2 2 2 3 2 3" xfId="3208"/>
    <cellStyle name="20% - Accent3 2 2 2 3 2 3 2" xfId="15944"/>
    <cellStyle name="20% - Accent3 2 2 2 3 2 3 3" xfId="28402"/>
    <cellStyle name="20% - Accent3 2 2 2 3 2 4" xfId="15942"/>
    <cellStyle name="20% - Accent3 2 2 2 3 2 5" xfId="28400"/>
    <cellStyle name="20% - Accent3 2 2 2 3 3" xfId="3209"/>
    <cellStyle name="20% - Accent3 2 2 2 3 3 2" xfId="3210"/>
    <cellStyle name="20% - Accent3 2 2 2 3 3 2 2" xfId="15946"/>
    <cellStyle name="20% - Accent3 2 2 2 3 3 2 3" xfId="28404"/>
    <cellStyle name="20% - Accent3 2 2 2 3 3 3" xfId="3211"/>
    <cellStyle name="20% - Accent3 2 2 2 3 3 3 2" xfId="15947"/>
    <cellStyle name="20% - Accent3 2 2 2 3 3 3 3" xfId="28405"/>
    <cellStyle name="20% - Accent3 2 2 2 3 3 4" xfId="15945"/>
    <cellStyle name="20% - Accent3 2 2 2 3 3 5" xfId="28403"/>
    <cellStyle name="20% - Accent3 2 2 2 3 4" xfId="3212"/>
    <cellStyle name="20% - Accent3 2 2 2 3 4 2" xfId="3213"/>
    <cellStyle name="20% - Accent3 2 2 2 3 4 2 2" xfId="15949"/>
    <cellStyle name="20% - Accent3 2 2 2 3 4 2 3" xfId="28407"/>
    <cellStyle name="20% - Accent3 2 2 2 3 4 3" xfId="3214"/>
    <cellStyle name="20% - Accent3 2 2 2 3 4 3 2" xfId="15950"/>
    <cellStyle name="20% - Accent3 2 2 2 3 4 3 3" xfId="28408"/>
    <cellStyle name="20% - Accent3 2 2 2 3 4 4" xfId="15948"/>
    <cellStyle name="20% - Accent3 2 2 2 3 4 5" xfId="28406"/>
    <cellStyle name="20% - Accent3 2 2 2 3 5" xfId="3215"/>
    <cellStyle name="20% - Accent3 2 2 2 3 5 2" xfId="3216"/>
    <cellStyle name="20% - Accent3 2 2 2 3 5 2 2" xfId="15952"/>
    <cellStyle name="20% - Accent3 2 2 2 3 5 2 3" xfId="28410"/>
    <cellStyle name="20% - Accent3 2 2 2 3 5 3" xfId="3217"/>
    <cellStyle name="20% - Accent3 2 2 2 3 5 3 2" xfId="15953"/>
    <cellStyle name="20% - Accent3 2 2 2 3 5 3 3" xfId="28411"/>
    <cellStyle name="20% - Accent3 2 2 2 3 5 4" xfId="15951"/>
    <cellStyle name="20% - Accent3 2 2 2 3 5 5" xfId="28409"/>
    <cellStyle name="20% - Accent3 2 2 2 3 6" xfId="3218"/>
    <cellStyle name="20% - Accent3 2 2 2 3 6 2" xfId="15954"/>
    <cellStyle name="20% - Accent3 2 2 2 3 6 3" xfId="28412"/>
    <cellStyle name="20% - Accent3 2 2 2 3 7" xfId="3219"/>
    <cellStyle name="20% - Accent3 2 2 2 3 7 2" xfId="15955"/>
    <cellStyle name="20% - Accent3 2 2 2 3 7 3" xfId="28413"/>
    <cellStyle name="20% - Accent3 2 2 2 3 8" xfId="15941"/>
    <cellStyle name="20% - Accent3 2 2 2 3 9" xfId="28399"/>
    <cellStyle name="20% - Accent3 2 2 2 4" xfId="3220"/>
    <cellStyle name="20% - Accent3 2 2 2 4 2" xfId="3221"/>
    <cellStyle name="20% - Accent3 2 2 2 4 2 2" xfId="3222"/>
    <cellStyle name="20% - Accent3 2 2 2 4 2 2 2" xfId="15958"/>
    <cellStyle name="20% - Accent3 2 2 2 4 2 2 3" xfId="28416"/>
    <cellStyle name="20% - Accent3 2 2 2 4 2 3" xfId="3223"/>
    <cellStyle name="20% - Accent3 2 2 2 4 2 3 2" xfId="15959"/>
    <cellStyle name="20% - Accent3 2 2 2 4 2 3 3" xfId="28417"/>
    <cellStyle name="20% - Accent3 2 2 2 4 2 4" xfId="15957"/>
    <cellStyle name="20% - Accent3 2 2 2 4 2 5" xfId="28415"/>
    <cellStyle name="20% - Accent3 2 2 2 4 3" xfId="3224"/>
    <cellStyle name="20% - Accent3 2 2 2 4 3 2" xfId="15960"/>
    <cellStyle name="20% - Accent3 2 2 2 4 3 3" xfId="28418"/>
    <cellStyle name="20% - Accent3 2 2 2 4 4" xfId="3225"/>
    <cellStyle name="20% - Accent3 2 2 2 4 4 2" xfId="15961"/>
    <cellStyle name="20% - Accent3 2 2 2 4 4 3" xfId="28419"/>
    <cellStyle name="20% - Accent3 2 2 2 4 5" xfId="15956"/>
    <cellStyle name="20% - Accent3 2 2 2 4 6" xfId="28414"/>
    <cellStyle name="20% - Accent3 2 2 2 5" xfId="3226"/>
    <cellStyle name="20% - Accent3 2 2 2 5 2" xfId="3227"/>
    <cellStyle name="20% - Accent3 2 2 2 5 2 2" xfId="3228"/>
    <cellStyle name="20% - Accent3 2 2 2 5 2 2 2" xfId="15964"/>
    <cellStyle name="20% - Accent3 2 2 2 5 2 2 3" xfId="28422"/>
    <cellStyle name="20% - Accent3 2 2 2 5 2 3" xfId="3229"/>
    <cellStyle name="20% - Accent3 2 2 2 5 2 3 2" xfId="15965"/>
    <cellStyle name="20% - Accent3 2 2 2 5 2 3 3" xfId="28423"/>
    <cellStyle name="20% - Accent3 2 2 2 5 2 4" xfId="15963"/>
    <cellStyle name="20% - Accent3 2 2 2 5 2 5" xfId="28421"/>
    <cellStyle name="20% - Accent3 2 2 2 5 3" xfId="3230"/>
    <cellStyle name="20% - Accent3 2 2 2 5 3 2" xfId="15966"/>
    <cellStyle name="20% - Accent3 2 2 2 5 3 3" xfId="28424"/>
    <cellStyle name="20% - Accent3 2 2 2 5 4" xfId="3231"/>
    <cellStyle name="20% - Accent3 2 2 2 5 4 2" xfId="15967"/>
    <cellStyle name="20% - Accent3 2 2 2 5 4 3" xfId="28425"/>
    <cellStyle name="20% - Accent3 2 2 2 5 5" xfId="15962"/>
    <cellStyle name="20% - Accent3 2 2 2 5 6" xfId="28420"/>
    <cellStyle name="20% - Accent3 2 2 2 6" xfId="3232"/>
    <cellStyle name="20% - Accent3 2 2 2 6 2" xfId="3233"/>
    <cellStyle name="20% - Accent3 2 2 2 6 2 2" xfId="15969"/>
    <cellStyle name="20% - Accent3 2 2 2 6 2 3" xfId="28427"/>
    <cellStyle name="20% - Accent3 2 2 2 6 3" xfId="3234"/>
    <cellStyle name="20% - Accent3 2 2 2 6 3 2" xfId="15970"/>
    <cellStyle name="20% - Accent3 2 2 2 6 3 3" xfId="28428"/>
    <cellStyle name="20% - Accent3 2 2 2 6 4" xfId="15968"/>
    <cellStyle name="20% - Accent3 2 2 2 6 5" xfId="28426"/>
    <cellStyle name="20% - Accent3 2 2 2 7" xfId="3235"/>
    <cellStyle name="20% - Accent3 2 2 2 7 2" xfId="3236"/>
    <cellStyle name="20% - Accent3 2 2 2 7 2 2" xfId="15972"/>
    <cellStyle name="20% - Accent3 2 2 2 7 2 3" xfId="28430"/>
    <cellStyle name="20% - Accent3 2 2 2 7 3" xfId="3237"/>
    <cellStyle name="20% - Accent3 2 2 2 7 3 2" xfId="15973"/>
    <cellStyle name="20% - Accent3 2 2 2 7 3 3" xfId="28431"/>
    <cellStyle name="20% - Accent3 2 2 2 7 4" xfId="15971"/>
    <cellStyle name="20% - Accent3 2 2 2 7 5" xfId="28429"/>
    <cellStyle name="20% - Accent3 2 2 2 8" xfId="3238"/>
    <cellStyle name="20% - Accent3 2 2 2 8 2" xfId="3239"/>
    <cellStyle name="20% - Accent3 2 2 2 8 2 2" xfId="15975"/>
    <cellStyle name="20% - Accent3 2 2 2 8 2 3" xfId="28433"/>
    <cellStyle name="20% - Accent3 2 2 2 8 3" xfId="3240"/>
    <cellStyle name="20% - Accent3 2 2 2 8 3 2" xfId="15976"/>
    <cellStyle name="20% - Accent3 2 2 2 8 3 3" xfId="28434"/>
    <cellStyle name="20% - Accent3 2 2 2 8 4" xfId="15974"/>
    <cellStyle name="20% - Accent3 2 2 2 8 5" xfId="28432"/>
    <cellStyle name="20% - Accent3 2 2 2 9" xfId="3241"/>
    <cellStyle name="20% - Accent3 2 2 2 9 2" xfId="3242"/>
    <cellStyle name="20% - Accent3 2 2 2 9 2 2" xfId="15978"/>
    <cellStyle name="20% - Accent3 2 2 2 9 2 3" xfId="28436"/>
    <cellStyle name="20% - Accent3 2 2 2 9 3" xfId="3243"/>
    <cellStyle name="20% - Accent3 2 2 2 9 3 2" xfId="15979"/>
    <cellStyle name="20% - Accent3 2 2 2 9 3 3" xfId="28437"/>
    <cellStyle name="20% - Accent3 2 2 2 9 4" xfId="15977"/>
    <cellStyle name="20% - Accent3 2 2 2 9 5" xfId="28435"/>
    <cellStyle name="20% - Accent3 2 2 2_BALANCE SHEET- BOARD-A" xfId="1362"/>
    <cellStyle name="20% - Accent3 2 2 3" xfId="36"/>
    <cellStyle name="20% - Accent3 2 2 3 10" xfId="14332"/>
    <cellStyle name="20% - Accent3 2 2 3 11" xfId="26790"/>
    <cellStyle name="20% - Accent3 2 2 3 2" xfId="1025"/>
    <cellStyle name="20% - Accent3 2 2 3 2 2" xfId="3245"/>
    <cellStyle name="20% - Accent3 2 2 3 2 2 2" xfId="15981"/>
    <cellStyle name="20% - Accent3 2 2 3 2 2 3" xfId="28439"/>
    <cellStyle name="20% - Accent3 2 2 3 2 3" xfId="3246"/>
    <cellStyle name="20% - Accent3 2 2 3 2 3 2" xfId="15982"/>
    <cellStyle name="20% - Accent3 2 2 3 2 3 3" xfId="28440"/>
    <cellStyle name="20% - Accent3 2 2 3 2 4" xfId="3244"/>
    <cellStyle name="20% - Accent3 2 2 3 2 5" xfId="15980"/>
    <cellStyle name="20% - Accent3 2 2 3 2 6" xfId="28438"/>
    <cellStyle name="20% - Accent3 2 2 3 3" xfId="3247"/>
    <cellStyle name="20% - Accent3 2 2 3 3 2" xfId="3248"/>
    <cellStyle name="20% - Accent3 2 2 3 3 2 2" xfId="15984"/>
    <cellStyle name="20% - Accent3 2 2 3 3 2 3" xfId="28442"/>
    <cellStyle name="20% - Accent3 2 2 3 3 3" xfId="3249"/>
    <cellStyle name="20% - Accent3 2 2 3 3 3 2" xfId="15985"/>
    <cellStyle name="20% - Accent3 2 2 3 3 3 3" xfId="28443"/>
    <cellStyle name="20% - Accent3 2 2 3 3 4" xfId="15983"/>
    <cellStyle name="20% - Accent3 2 2 3 3 5" xfId="28441"/>
    <cellStyle name="20% - Accent3 2 2 3 4" xfId="3250"/>
    <cellStyle name="20% - Accent3 2 2 3 4 2" xfId="3251"/>
    <cellStyle name="20% - Accent3 2 2 3 4 2 2" xfId="15987"/>
    <cellStyle name="20% - Accent3 2 2 3 4 2 3" xfId="28445"/>
    <cellStyle name="20% - Accent3 2 2 3 4 3" xfId="3252"/>
    <cellStyle name="20% - Accent3 2 2 3 4 3 2" xfId="15988"/>
    <cellStyle name="20% - Accent3 2 2 3 4 3 3" xfId="28446"/>
    <cellStyle name="20% - Accent3 2 2 3 4 4" xfId="15986"/>
    <cellStyle name="20% - Accent3 2 2 3 4 5" xfId="28444"/>
    <cellStyle name="20% - Accent3 2 2 3 5" xfId="3253"/>
    <cellStyle name="20% - Accent3 2 2 3 5 2" xfId="3254"/>
    <cellStyle name="20% - Accent3 2 2 3 5 2 2" xfId="15990"/>
    <cellStyle name="20% - Accent3 2 2 3 5 2 3" xfId="28448"/>
    <cellStyle name="20% - Accent3 2 2 3 5 3" xfId="3255"/>
    <cellStyle name="20% - Accent3 2 2 3 5 3 2" xfId="15991"/>
    <cellStyle name="20% - Accent3 2 2 3 5 3 3" xfId="28449"/>
    <cellStyle name="20% - Accent3 2 2 3 5 4" xfId="15989"/>
    <cellStyle name="20% - Accent3 2 2 3 5 5" xfId="28447"/>
    <cellStyle name="20% - Accent3 2 2 3 6" xfId="3256"/>
    <cellStyle name="20% - Accent3 2 2 3 6 2" xfId="3257"/>
    <cellStyle name="20% - Accent3 2 2 3 6 2 2" xfId="15993"/>
    <cellStyle name="20% - Accent3 2 2 3 6 2 3" xfId="28451"/>
    <cellStyle name="20% - Accent3 2 2 3 6 3" xfId="3258"/>
    <cellStyle name="20% - Accent3 2 2 3 6 3 2" xfId="15994"/>
    <cellStyle name="20% - Accent3 2 2 3 6 3 3" xfId="28452"/>
    <cellStyle name="20% - Accent3 2 2 3 6 4" xfId="15992"/>
    <cellStyle name="20% - Accent3 2 2 3 6 5" xfId="28450"/>
    <cellStyle name="20% - Accent3 2 2 3 7" xfId="3259"/>
    <cellStyle name="20% - Accent3 2 2 3 7 2" xfId="15995"/>
    <cellStyle name="20% - Accent3 2 2 3 7 3" xfId="28453"/>
    <cellStyle name="20% - Accent3 2 2 3 8" xfId="3260"/>
    <cellStyle name="20% - Accent3 2 2 3 8 2" xfId="15996"/>
    <cellStyle name="20% - Accent3 2 2 3 8 3" xfId="28454"/>
    <cellStyle name="20% - Accent3 2 2 3 9" xfId="1593"/>
    <cellStyle name="20% - Accent3 2 2 3_BALANCE SHEET- BOARD-A" xfId="1363"/>
    <cellStyle name="20% - Accent3 2 2 4" xfId="3261"/>
    <cellStyle name="20% - Accent3 2 2 4 2" xfId="3262"/>
    <cellStyle name="20% - Accent3 2 2 4 2 2" xfId="3263"/>
    <cellStyle name="20% - Accent3 2 2 4 2 2 2" xfId="15999"/>
    <cellStyle name="20% - Accent3 2 2 4 2 2 3" xfId="28457"/>
    <cellStyle name="20% - Accent3 2 2 4 2 3" xfId="3264"/>
    <cellStyle name="20% - Accent3 2 2 4 2 3 2" xfId="16000"/>
    <cellStyle name="20% - Accent3 2 2 4 2 3 3" xfId="28458"/>
    <cellStyle name="20% - Accent3 2 2 4 2 4" xfId="15998"/>
    <cellStyle name="20% - Accent3 2 2 4 2 5" xfId="28456"/>
    <cellStyle name="20% - Accent3 2 2 4 3" xfId="3265"/>
    <cellStyle name="20% - Accent3 2 2 4 3 2" xfId="3266"/>
    <cellStyle name="20% - Accent3 2 2 4 3 2 2" xfId="16002"/>
    <cellStyle name="20% - Accent3 2 2 4 3 2 3" xfId="28460"/>
    <cellStyle name="20% - Accent3 2 2 4 3 3" xfId="3267"/>
    <cellStyle name="20% - Accent3 2 2 4 3 3 2" xfId="16003"/>
    <cellStyle name="20% - Accent3 2 2 4 3 3 3" xfId="28461"/>
    <cellStyle name="20% - Accent3 2 2 4 3 4" xfId="16001"/>
    <cellStyle name="20% - Accent3 2 2 4 3 5" xfId="28459"/>
    <cellStyle name="20% - Accent3 2 2 4 4" xfId="3268"/>
    <cellStyle name="20% - Accent3 2 2 4 4 2" xfId="3269"/>
    <cellStyle name="20% - Accent3 2 2 4 4 2 2" xfId="16005"/>
    <cellStyle name="20% - Accent3 2 2 4 4 2 3" xfId="28463"/>
    <cellStyle name="20% - Accent3 2 2 4 4 3" xfId="3270"/>
    <cellStyle name="20% - Accent3 2 2 4 4 3 2" xfId="16006"/>
    <cellStyle name="20% - Accent3 2 2 4 4 3 3" xfId="28464"/>
    <cellStyle name="20% - Accent3 2 2 4 4 4" xfId="16004"/>
    <cellStyle name="20% - Accent3 2 2 4 4 5" xfId="28462"/>
    <cellStyle name="20% - Accent3 2 2 4 5" xfId="3271"/>
    <cellStyle name="20% - Accent3 2 2 4 5 2" xfId="3272"/>
    <cellStyle name="20% - Accent3 2 2 4 5 2 2" xfId="16008"/>
    <cellStyle name="20% - Accent3 2 2 4 5 2 3" xfId="28466"/>
    <cellStyle name="20% - Accent3 2 2 4 5 3" xfId="3273"/>
    <cellStyle name="20% - Accent3 2 2 4 5 3 2" xfId="16009"/>
    <cellStyle name="20% - Accent3 2 2 4 5 3 3" xfId="28467"/>
    <cellStyle name="20% - Accent3 2 2 4 5 4" xfId="16007"/>
    <cellStyle name="20% - Accent3 2 2 4 5 5" xfId="28465"/>
    <cellStyle name="20% - Accent3 2 2 4 6" xfId="3274"/>
    <cellStyle name="20% - Accent3 2 2 4 6 2" xfId="16010"/>
    <cellStyle name="20% - Accent3 2 2 4 6 3" xfId="28468"/>
    <cellStyle name="20% - Accent3 2 2 4 7" xfId="3275"/>
    <cellStyle name="20% - Accent3 2 2 4 7 2" xfId="16011"/>
    <cellStyle name="20% - Accent3 2 2 4 7 3" xfId="28469"/>
    <cellStyle name="20% - Accent3 2 2 4 8" xfId="15997"/>
    <cellStyle name="20% - Accent3 2 2 4 9" xfId="28455"/>
    <cellStyle name="20% - Accent3 2 2 5" xfId="3276"/>
    <cellStyle name="20% - Accent3 2 2 5 2" xfId="3277"/>
    <cellStyle name="20% - Accent3 2 2 5 2 2" xfId="3278"/>
    <cellStyle name="20% - Accent3 2 2 5 2 2 2" xfId="16014"/>
    <cellStyle name="20% - Accent3 2 2 5 2 2 3" xfId="28472"/>
    <cellStyle name="20% - Accent3 2 2 5 2 3" xfId="3279"/>
    <cellStyle name="20% - Accent3 2 2 5 2 3 2" xfId="16015"/>
    <cellStyle name="20% - Accent3 2 2 5 2 3 3" xfId="28473"/>
    <cellStyle name="20% - Accent3 2 2 5 2 4" xfId="16013"/>
    <cellStyle name="20% - Accent3 2 2 5 2 5" xfId="28471"/>
    <cellStyle name="20% - Accent3 2 2 5 3" xfId="3280"/>
    <cellStyle name="20% - Accent3 2 2 5 3 2" xfId="3281"/>
    <cellStyle name="20% - Accent3 2 2 5 3 2 2" xfId="16017"/>
    <cellStyle name="20% - Accent3 2 2 5 3 2 3" xfId="28475"/>
    <cellStyle name="20% - Accent3 2 2 5 3 3" xfId="3282"/>
    <cellStyle name="20% - Accent3 2 2 5 3 3 2" xfId="16018"/>
    <cellStyle name="20% - Accent3 2 2 5 3 3 3" xfId="28476"/>
    <cellStyle name="20% - Accent3 2 2 5 3 4" xfId="16016"/>
    <cellStyle name="20% - Accent3 2 2 5 3 5" xfId="28474"/>
    <cellStyle name="20% - Accent3 2 2 5 4" xfId="3283"/>
    <cellStyle name="20% - Accent3 2 2 5 4 2" xfId="3284"/>
    <cellStyle name="20% - Accent3 2 2 5 4 2 2" xfId="16020"/>
    <cellStyle name="20% - Accent3 2 2 5 4 2 3" xfId="28478"/>
    <cellStyle name="20% - Accent3 2 2 5 4 3" xfId="3285"/>
    <cellStyle name="20% - Accent3 2 2 5 4 3 2" xfId="16021"/>
    <cellStyle name="20% - Accent3 2 2 5 4 3 3" xfId="28479"/>
    <cellStyle name="20% - Accent3 2 2 5 4 4" xfId="16019"/>
    <cellStyle name="20% - Accent3 2 2 5 4 5" xfId="28477"/>
    <cellStyle name="20% - Accent3 2 2 5 5" xfId="3286"/>
    <cellStyle name="20% - Accent3 2 2 5 5 2" xfId="3287"/>
    <cellStyle name="20% - Accent3 2 2 5 5 2 2" xfId="16023"/>
    <cellStyle name="20% - Accent3 2 2 5 5 2 3" xfId="28481"/>
    <cellStyle name="20% - Accent3 2 2 5 5 3" xfId="3288"/>
    <cellStyle name="20% - Accent3 2 2 5 5 3 2" xfId="16024"/>
    <cellStyle name="20% - Accent3 2 2 5 5 3 3" xfId="28482"/>
    <cellStyle name="20% - Accent3 2 2 5 5 4" xfId="16022"/>
    <cellStyle name="20% - Accent3 2 2 5 5 5" xfId="28480"/>
    <cellStyle name="20% - Accent3 2 2 5 6" xfId="3289"/>
    <cellStyle name="20% - Accent3 2 2 5 6 2" xfId="16025"/>
    <cellStyle name="20% - Accent3 2 2 5 6 3" xfId="28483"/>
    <cellStyle name="20% - Accent3 2 2 5 7" xfId="3290"/>
    <cellStyle name="20% - Accent3 2 2 5 7 2" xfId="16026"/>
    <cellStyle name="20% - Accent3 2 2 5 7 3" xfId="28484"/>
    <cellStyle name="20% - Accent3 2 2 5 8" xfId="16012"/>
    <cellStyle name="20% - Accent3 2 2 5 9" xfId="28470"/>
    <cellStyle name="20% - Accent3 2 2 6" xfId="3291"/>
    <cellStyle name="20% - Accent3 2 2 6 2" xfId="3292"/>
    <cellStyle name="20% - Accent3 2 2 6 2 2" xfId="3293"/>
    <cellStyle name="20% - Accent3 2 2 6 2 2 2" xfId="16029"/>
    <cellStyle name="20% - Accent3 2 2 6 2 2 3" xfId="28487"/>
    <cellStyle name="20% - Accent3 2 2 6 2 3" xfId="3294"/>
    <cellStyle name="20% - Accent3 2 2 6 2 3 2" xfId="16030"/>
    <cellStyle name="20% - Accent3 2 2 6 2 3 3" xfId="28488"/>
    <cellStyle name="20% - Accent3 2 2 6 2 4" xfId="16028"/>
    <cellStyle name="20% - Accent3 2 2 6 2 5" xfId="28486"/>
    <cellStyle name="20% - Accent3 2 2 6 3" xfId="3295"/>
    <cellStyle name="20% - Accent3 2 2 6 3 2" xfId="16031"/>
    <cellStyle name="20% - Accent3 2 2 6 3 3" xfId="28489"/>
    <cellStyle name="20% - Accent3 2 2 6 4" xfId="3296"/>
    <cellStyle name="20% - Accent3 2 2 6 4 2" xfId="16032"/>
    <cellStyle name="20% - Accent3 2 2 6 4 3" xfId="28490"/>
    <cellStyle name="20% - Accent3 2 2 6 5" xfId="16027"/>
    <cellStyle name="20% - Accent3 2 2 6 6" xfId="28485"/>
    <cellStyle name="20% - Accent3 2 2 7" xfId="3297"/>
    <cellStyle name="20% - Accent3 2 2 7 2" xfId="3298"/>
    <cellStyle name="20% - Accent3 2 2 7 2 2" xfId="3299"/>
    <cellStyle name="20% - Accent3 2 2 7 2 2 2" xfId="16035"/>
    <cellStyle name="20% - Accent3 2 2 7 2 2 3" xfId="28493"/>
    <cellStyle name="20% - Accent3 2 2 7 2 3" xfId="3300"/>
    <cellStyle name="20% - Accent3 2 2 7 2 3 2" xfId="16036"/>
    <cellStyle name="20% - Accent3 2 2 7 2 3 3" xfId="28494"/>
    <cellStyle name="20% - Accent3 2 2 7 2 4" xfId="16034"/>
    <cellStyle name="20% - Accent3 2 2 7 2 5" xfId="28492"/>
    <cellStyle name="20% - Accent3 2 2 7 3" xfId="3301"/>
    <cellStyle name="20% - Accent3 2 2 7 3 2" xfId="16037"/>
    <cellStyle name="20% - Accent3 2 2 7 3 3" xfId="28495"/>
    <cellStyle name="20% - Accent3 2 2 7 4" xfId="3302"/>
    <cellStyle name="20% - Accent3 2 2 7 4 2" xfId="16038"/>
    <cellStyle name="20% - Accent3 2 2 7 4 3" xfId="28496"/>
    <cellStyle name="20% - Accent3 2 2 7 5" xfId="16033"/>
    <cellStyle name="20% - Accent3 2 2 7 6" xfId="28491"/>
    <cellStyle name="20% - Accent3 2 2 8" xfId="3303"/>
    <cellStyle name="20% - Accent3 2 2 8 2" xfId="3304"/>
    <cellStyle name="20% - Accent3 2 2 8 2 2" xfId="16040"/>
    <cellStyle name="20% - Accent3 2 2 8 2 3" xfId="28498"/>
    <cellStyle name="20% - Accent3 2 2 8 3" xfId="3305"/>
    <cellStyle name="20% - Accent3 2 2 8 3 2" xfId="16041"/>
    <cellStyle name="20% - Accent3 2 2 8 3 3" xfId="28499"/>
    <cellStyle name="20% - Accent3 2 2 8 4" xfId="16039"/>
    <cellStyle name="20% - Accent3 2 2 8 5" xfId="28497"/>
    <cellStyle name="20% - Accent3 2 2 9" xfId="3306"/>
    <cellStyle name="20% - Accent3 2 2 9 2" xfId="3307"/>
    <cellStyle name="20% - Accent3 2 2 9 2 2" xfId="16043"/>
    <cellStyle name="20% - Accent3 2 2 9 2 3" xfId="28501"/>
    <cellStyle name="20% - Accent3 2 2 9 3" xfId="3308"/>
    <cellStyle name="20% - Accent3 2 2 9 3 2" xfId="16044"/>
    <cellStyle name="20% - Accent3 2 2 9 3 3" xfId="28502"/>
    <cellStyle name="20% - Accent3 2 2 9 4" xfId="16042"/>
    <cellStyle name="20% - Accent3 2 2 9 5" xfId="28500"/>
    <cellStyle name="20% - Accent3 2 3" xfId="37"/>
    <cellStyle name="20% - Accent3 2 3 10" xfId="3309"/>
    <cellStyle name="20% - Accent3 2 3 10 2" xfId="3310"/>
    <cellStyle name="20% - Accent3 2 3 10 2 2" xfId="16046"/>
    <cellStyle name="20% - Accent3 2 3 10 2 3" xfId="28504"/>
    <cellStyle name="20% - Accent3 2 3 10 3" xfId="3311"/>
    <cellStyle name="20% - Accent3 2 3 10 3 2" xfId="16047"/>
    <cellStyle name="20% - Accent3 2 3 10 3 3" xfId="28505"/>
    <cellStyle name="20% - Accent3 2 3 10 4" xfId="16045"/>
    <cellStyle name="20% - Accent3 2 3 10 5" xfId="28503"/>
    <cellStyle name="20% - Accent3 2 3 11" xfId="3312"/>
    <cellStyle name="20% - Accent3 2 3 11 2" xfId="3313"/>
    <cellStyle name="20% - Accent3 2 3 11 2 2" xfId="16049"/>
    <cellStyle name="20% - Accent3 2 3 11 2 3" xfId="28507"/>
    <cellStyle name="20% - Accent3 2 3 11 3" xfId="3314"/>
    <cellStyle name="20% - Accent3 2 3 11 3 2" xfId="16050"/>
    <cellStyle name="20% - Accent3 2 3 11 3 3" xfId="28508"/>
    <cellStyle name="20% - Accent3 2 3 11 4" xfId="16048"/>
    <cellStyle name="20% - Accent3 2 3 11 5" xfId="28506"/>
    <cellStyle name="20% - Accent3 2 3 12" xfId="3315"/>
    <cellStyle name="20% - Accent3 2 3 12 2" xfId="3316"/>
    <cellStyle name="20% - Accent3 2 3 12 2 2" xfId="16052"/>
    <cellStyle name="20% - Accent3 2 3 12 2 3" xfId="28510"/>
    <cellStyle name="20% - Accent3 2 3 12 3" xfId="3317"/>
    <cellStyle name="20% - Accent3 2 3 12 3 2" xfId="16053"/>
    <cellStyle name="20% - Accent3 2 3 12 3 3" xfId="28511"/>
    <cellStyle name="20% - Accent3 2 3 12 4" xfId="16051"/>
    <cellStyle name="20% - Accent3 2 3 12 5" xfId="28509"/>
    <cellStyle name="20% - Accent3 2 3 13" xfId="3318"/>
    <cellStyle name="20% - Accent3 2 3 13 2" xfId="3319"/>
    <cellStyle name="20% - Accent3 2 3 13 2 2" xfId="16055"/>
    <cellStyle name="20% - Accent3 2 3 13 2 3" xfId="28513"/>
    <cellStyle name="20% - Accent3 2 3 13 3" xfId="3320"/>
    <cellStyle name="20% - Accent3 2 3 13 3 2" xfId="16056"/>
    <cellStyle name="20% - Accent3 2 3 13 3 3" xfId="28514"/>
    <cellStyle name="20% - Accent3 2 3 13 4" xfId="16054"/>
    <cellStyle name="20% - Accent3 2 3 13 5" xfId="28512"/>
    <cellStyle name="20% - Accent3 2 3 14" xfId="3321"/>
    <cellStyle name="20% - Accent3 2 3 14 2" xfId="16057"/>
    <cellStyle name="20% - Accent3 2 3 14 3" xfId="28515"/>
    <cellStyle name="20% - Accent3 2 3 15" xfId="3322"/>
    <cellStyle name="20% - Accent3 2 3 15 2" xfId="16058"/>
    <cellStyle name="20% - Accent3 2 3 15 3" xfId="28516"/>
    <cellStyle name="20% - Accent3 2 3 16" xfId="1629"/>
    <cellStyle name="20% - Accent3 2 3 17" xfId="14368"/>
    <cellStyle name="20% - Accent3 2 3 18" xfId="26826"/>
    <cellStyle name="20% - Accent3 2 3 2" xfId="1061"/>
    <cellStyle name="20% - Accent3 2 3 2 10" xfId="16059"/>
    <cellStyle name="20% - Accent3 2 3 2 11" xfId="28517"/>
    <cellStyle name="20% - Accent3 2 3 2 2" xfId="3324"/>
    <cellStyle name="20% - Accent3 2 3 2 2 2" xfId="3325"/>
    <cellStyle name="20% - Accent3 2 3 2 2 2 2" xfId="16061"/>
    <cellStyle name="20% - Accent3 2 3 2 2 2 3" xfId="28519"/>
    <cellStyle name="20% - Accent3 2 3 2 2 3" xfId="3326"/>
    <cellStyle name="20% - Accent3 2 3 2 2 3 2" xfId="16062"/>
    <cellStyle name="20% - Accent3 2 3 2 2 3 3" xfId="28520"/>
    <cellStyle name="20% - Accent3 2 3 2 2 4" xfId="16060"/>
    <cellStyle name="20% - Accent3 2 3 2 2 5" xfId="28518"/>
    <cellStyle name="20% - Accent3 2 3 2 3" xfId="3327"/>
    <cellStyle name="20% - Accent3 2 3 2 3 2" xfId="3328"/>
    <cellStyle name="20% - Accent3 2 3 2 3 2 2" xfId="16064"/>
    <cellStyle name="20% - Accent3 2 3 2 3 2 3" xfId="28522"/>
    <cellStyle name="20% - Accent3 2 3 2 3 3" xfId="3329"/>
    <cellStyle name="20% - Accent3 2 3 2 3 3 2" xfId="16065"/>
    <cellStyle name="20% - Accent3 2 3 2 3 3 3" xfId="28523"/>
    <cellStyle name="20% - Accent3 2 3 2 3 4" xfId="16063"/>
    <cellStyle name="20% - Accent3 2 3 2 3 5" xfId="28521"/>
    <cellStyle name="20% - Accent3 2 3 2 4" xfId="3330"/>
    <cellStyle name="20% - Accent3 2 3 2 4 2" xfId="3331"/>
    <cellStyle name="20% - Accent3 2 3 2 4 2 2" xfId="16067"/>
    <cellStyle name="20% - Accent3 2 3 2 4 2 3" xfId="28525"/>
    <cellStyle name="20% - Accent3 2 3 2 4 3" xfId="3332"/>
    <cellStyle name="20% - Accent3 2 3 2 4 3 2" xfId="16068"/>
    <cellStyle name="20% - Accent3 2 3 2 4 3 3" xfId="28526"/>
    <cellStyle name="20% - Accent3 2 3 2 4 4" xfId="16066"/>
    <cellStyle name="20% - Accent3 2 3 2 4 5" xfId="28524"/>
    <cellStyle name="20% - Accent3 2 3 2 5" xfId="3333"/>
    <cellStyle name="20% - Accent3 2 3 2 5 2" xfId="3334"/>
    <cellStyle name="20% - Accent3 2 3 2 5 2 2" xfId="16070"/>
    <cellStyle name="20% - Accent3 2 3 2 5 2 3" xfId="28528"/>
    <cellStyle name="20% - Accent3 2 3 2 5 3" xfId="3335"/>
    <cellStyle name="20% - Accent3 2 3 2 5 3 2" xfId="16071"/>
    <cellStyle name="20% - Accent3 2 3 2 5 3 3" xfId="28529"/>
    <cellStyle name="20% - Accent3 2 3 2 5 4" xfId="16069"/>
    <cellStyle name="20% - Accent3 2 3 2 5 5" xfId="28527"/>
    <cellStyle name="20% - Accent3 2 3 2 6" xfId="3336"/>
    <cellStyle name="20% - Accent3 2 3 2 6 2" xfId="3337"/>
    <cellStyle name="20% - Accent3 2 3 2 6 2 2" xfId="16073"/>
    <cellStyle name="20% - Accent3 2 3 2 6 2 3" xfId="28531"/>
    <cellStyle name="20% - Accent3 2 3 2 6 3" xfId="3338"/>
    <cellStyle name="20% - Accent3 2 3 2 6 3 2" xfId="16074"/>
    <cellStyle name="20% - Accent3 2 3 2 6 3 3" xfId="28532"/>
    <cellStyle name="20% - Accent3 2 3 2 6 4" xfId="16072"/>
    <cellStyle name="20% - Accent3 2 3 2 6 5" xfId="28530"/>
    <cellStyle name="20% - Accent3 2 3 2 7" xfId="3339"/>
    <cellStyle name="20% - Accent3 2 3 2 7 2" xfId="16075"/>
    <cellStyle name="20% - Accent3 2 3 2 7 3" xfId="28533"/>
    <cellStyle name="20% - Accent3 2 3 2 8" xfId="3340"/>
    <cellStyle name="20% - Accent3 2 3 2 8 2" xfId="16076"/>
    <cellStyle name="20% - Accent3 2 3 2 8 3" xfId="28534"/>
    <cellStyle name="20% - Accent3 2 3 2 9" xfId="3323"/>
    <cellStyle name="20% - Accent3 2 3 3" xfId="3341"/>
    <cellStyle name="20% - Accent3 2 3 3 2" xfId="3342"/>
    <cellStyle name="20% - Accent3 2 3 3 2 2" xfId="3343"/>
    <cellStyle name="20% - Accent3 2 3 3 2 2 2" xfId="16079"/>
    <cellStyle name="20% - Accent3 2 3 3 2 2 3" xfId="28537"/>
    <cellStyle name="20% - Accent3 2 3 3 2 3" xfId="3344"/>
    <cellStyle name="20% - Accent3 2 3 3 2 3 2" xfId="16080"/>
    <cellStyle name="20% - Accent3 2 3 3 2 3 3" xfId="28538"/>
    <cellStyle name="20% - Accent3 2 3 3 2 4" xfId="16078"/>
    <cellStyle name="20% - Accent3 2 3 3 2 5" xfId="28536"/>
    <cellStyle name="20% - Accent3 2 3 3 3" xfId="3345"/>
    <cellStyle name="20% - Accent3 2 3 3 3 2" xfId="3346"/>
    <cellStyle name="20% - Accent3 2 3 3 3 2 2" xfId="16082"/>
    <cellStyle name="20% - Accent3 2 3 3 3 2 3" xfId="28540"/>
    <cellStyle name="20% - Accent3 2 3 3 3 3" xfId="3347"/>
    <cellStyle name="20% - Accent3 2 3 3 3 3 2" xfId="16083"/>
    <cellStyle name="20% - Accent3 2 3 3 3 3 3" xfId="28541"/>
    <cellStyle name="20% - Accent3 2 3 3 3 4" xfId="16081"/>
    <cellStyle name="20% - Accent3 2 3 3 3 5" xfId="28539"/>
    <cellStyle name="20% - Accent3 2 3 3 4" xfId="3348"/>
    <cellStyle name="20% - Accent3 2 3 3 4 2" xfId="3349"/>
    <cellStyle name="20% - Accent3 2 3 3 4 2 2" xfId="16085"/>
    <cellStyle name="20% - Accent3 2 3 3 4 2 3" xfId="28543"/>
    <cellStyle name="20% - Accent3 2 3 3 4 3" xfId="3350"/>
    <cellStyle name="20% - Accent3 2 3 3 4 3 2" xfId="16086"/>
    <cellStyle name="20% - Accent3 2 3 3 4 3 3" xfId="28544"/>
    <cellStyle name="20% - Accent3 2 3 3 4 4" xfId="16084"/>
    <cellStyle name="20% - Accent3 2 3 3 4 5" xfId="28542"/>
    <cellStyle name="20% - Accent3 2 3 3 5" xfId="3351"/>
    <cellStyle name="20% - Accent3 2 3 3 5 2" xfId="3352"/>
    <cellStyle name="20% - Accent3 2 3 3 5 2 2" xfId="16088"/>
    <cellStyle name="20% - Accent3 2 3 3 5 2 3" xfId="28546"/>
    <cellStyle name="20% - Accent3 2 3 3 5 3" xfId="3353"/>
    <cellStyle name="20% - Accent3 2 3 3 5 3 2" xfId="16089"/>
    <cellStyle name="20% - Accent3 2 3 3 5 3 3" xfId="28547"/>
    <cellStyle name="20% - Accent3 2 3 3 5 4" xfId="16087"/>
    <cellStyle name="20% - Accent3 2 3 3 5 5" xfId="28545"/>
    <cellStyle name="20% - Accent3 2 3 3 6" xfId="3354"/>
    <cellStyle name="20% - Accent3 2 3 3 6 2" xfId="16090"/>
    <cellStyle name="20% - Accent3 2 3 3 6 3" xfId="28548"/>
    <cellStyle name="20% - Accent3 2 3 3 7" xfId="3355"/>
    <cellStyle name="20% - Accent3 2 3 3 7 2" xfId="16091"/>
    <cellStyle name="20% - Accent3 2 3 3 7 3" xfId="28549"/>
    <cellStyle name="20% - Accent3 2 3 3 8" xfId="16077"/>
    <cellStyle name="20% - Accent3 2 3 3 9" xfId="28535"/>
    <cellStyle name="20% - Accent3 2 3 4" xfId="3356"/>
    <cellStyle name="20% - Accent3 2 3 4 2" xfId="3357"/>
    <cellStyle name="20% - Accent3 2 3 4 2 2" xfId="3358"/>
    <cellStyle name="20% - Accent3 2 3 4 2 2 2" xfId="16094"/>
    <cellStyle name="20% - Accent3 2 3 4 2 2 3" xfId="28552"/>
    <cellStyle name="20% - Accent3 2 3 4 2 3" xfId="3359"/>
    <cellStyle name="20% - Accent3 2 3 4 2 3 2" xfId="16095"/>
    <cellStyle name="20% - Accent3 2 3 4 2 3 3" xfId="28553"/>
    <cellStyle name="20% - Accent3 2 3 4 2 4" xfId="16093"/>
    <cellStyle name="20% - Accent3 2 3 4 2 5" xfId="28551"/>
    <cellStyle name="20% - Accent3 2 3 4 3" xfId="3360"/>
    <cellStyle name="20% - Accent3 2 3 4 3 2" xfId="3361"/>
    <cellStyle name="20% - Accent3 2 3 4 3 2 2" xfId="16097"/>
    <cellStyle name="20% - Accent3 2 3 4 3 2 3" xfId="28555"/>
    <cellStyle name="20% - Accent3 2 3 4 3 3" xfId="3362"/>
    <cellStyle name="20% - Accent3 2 3 4 3 3 2" xfId="16098"/>
    <cellStyle name="20% - Accent3 2 3 4 3 3 3" xfId="28556"/>
    <cellStyle name="20% - Accent3 2 3 4 3 4" xfId="16096"/>
    <cellStyle name="20% - Accent3 2 3 4 3 5" xfId="28554"/>
    <cellStyle name="20% - Accent3 2 3 4 4" xfId="3363"/>
    <cellStyle name="20% - Accent3 2 3 4 4 2" xfId="3364"/>
    <cellStyle name="20% - Accent3 2 3 4 4 2 2" xfId="16100"/>
    <cellStyle name="20% - Accent3 2 3 4 4 2 3" xfId="28558"/>
    <cellStyle name="20% - Accent3 2 3 4 4 3" xfId="3365"/>
    <cellStyle name="20% - Accent3 2 3 4 4 3 2" xfId="16101"/>
    <cellStyle name="20% - Accent3 2 3 4 4 3 3" xfId="28559"/>
    <cellStyle name="20% - Accent3 2 3 4 4 4" xfId="16099"/>
    <cellStyle name="20% - Accent3 2 3 4 4 5" xfId="28557"/>
    <cellStyle name="20% - Accent3 2 3 4 5" xfId="3366"/>
    <cellStyle name="20% - Accent3 2 3 4 5 2" xfId="3367"/>
    <cellStyle name="20% - Accent3 2 3 4 5 2 2" xfId="16103"/>
    <cellStyle name="20% - Accent3 2 3 4 5 2 3" xfId="28561"/>
    <cellStyle name="20% - Accent3 2 3 4 5 3" xfId="3368"/>
    <cellStyle name="20% - Accent3 2 3 4 5 3 2" xfId="16104"/>
    <cellStyle name="20% - Accent3 2 3 4 5 3 3" xfId="28562"/>
    <cellStyle name="20% - Accent3 2 3 4 5 4" xfId="16102"/>
    <cellStyle name="20% - Accent3 2 3 4 5 5" xfId="28560"/>
    <cellStyle name="20% - Accent3 2 3 4 6" xfId="3369"/>
    <cellStyle name="20% - Accent3 2 3 4 6 2" xfId="16105"/>
    <cellStyle name="20% - Accent3 2 3 4 6 3" xfId="28563"/>
    <cellStyle name="20% - Accent3 2 3 4 7" xfId="3370"/>
    <cellStyle name="20% - Accent3 2 3 4 7 2" xfId="16106"/>
    <cellStyle name="20% - Accent3 2 3 4 7 3" xfId="28564"/>
    <cellStyle name="20% - Accent3 2 3 4 8" xfId="16092"/>
    <cellStyle name="20% - Accent3 2 3 4 9" xfId="28550"/>
    <cellStyle name="20% - Accent3 2 3 5" xfId="3371"/>
    <cellStyle name="20% - Accent3 2 3 5 2" xfId="3372"/>
    <cellStyle name="20% - Accent3 2 3 5 2 2" xfId="3373"/>
    <cellStyle name="20% - Accent3 2 3 5 2 2 2" xfId="16109"/>
    <cellStyle name="20% - Accent3 2 3 5 2 2 3" xfId="28567"/>
    <cellStyle name="20% - Accent3 2 3 5 2 3" xfId="3374"/>
    <cellStyle name="20% - Accent3 2 3 5 2 3 2" xfId="16110"/>
    <cellStyle name="20% - Accent3 2 3 5 2 3 3" xfId="28568"/>
    <cellStyle name="20% - Accent3 2 3 5 2 4" xfId="16108"/>
    <cellStyle name="20% - Accent3 2 3 5 2 5" xfId="28566"/>
    <cellStyle name="20% - Accent3 2 3 5 3" xfId="3375"/>
    <cellStyle name="20% - Accent3 2 3 5 3 2" xfId="16111"/>
    <cellStyle name="20% - Accent3 2 3 5 3 3" xfId="28569"/>
    <cellStyle name="20% - Accent3 2 3 5 4" xfId="3376"/>
    <cellStyle name="20% - Accent3 2 3 5 4 2" xfId="16112"/>
    <cellStyle name="20% - Accent3 2 3 5 4 3" xfId="28570"/>
    <cellStyle name="20% - Accent3 2 3 5 5" xfId="16107"/>
    <cellStyle name="20% - Accent3 2 3 5 6" xfId="28565"/>
    <cellStyle name="20% - Accent3 2 3 6" xfId="3377"/>
    <cellStyle name="20% - Accent3 2 3 6 2" xfId="3378"/>
    <cellStyle name="20% - Accent3 2 3 6 2 2" xfId="3379"/>
    <cellStyle name="20% - Accent3 2 3 6 2 2 2" xfId="16115"/>
    <cellStyle name="20% - Accent3 2 3 6 2 2 3" xfId="28573"/>
    <cellStyle name="20% - Accent3 2 3 6 2 3" xfId="3380"/>
    <cellStyle name="20% - Accent3 2 3 6 2 3 2" xfId="16116"/>
    <cellStyle name="20% - Accent3 2 3 6 2 3 3" xfId="28574"/>
    <cellStyle name="20% - Accent3 2 3 6 2 4" xfId="16114"/>
    <cellStyle name="20% - Accent3 2 3 6 2 5" xfId="28572"/>
    <cellStyle name="20% - Accent3 2 3 6 3" xfId="3381"/>
    <cellStyle name="20% - Accent3 2 3 6 3 2" xfId="16117"/>
    <cellStyle name="20% - Accent3 2 3 6 3 3" xfId="28575"/>
    <cellStyle name="20% - Accent3 2 3 6 4" xfId="3382"/>
    <cellStyle name="20% - Accent3 2 3 6 4 2" xfId="16118"/>
    <cellStyle name="20% - Accent3 2 3 6 4 3" xfId="28576"/>
    <cellStyle name="20% - Accent3 2 3 6 5" xfId="16113"/>
    <cellStyle name="20% - Accent3 2 3 6 6" xfId="28571"/>
    <cellStyle name="20% - Accent3 2 3 7" xfId="3383"/>
    <cellStyle name="20% - Accent3 2 3 7 2" xfId="3384"/>
    <cellStyle name="20% - Accent3 2 3 7 2 2" xfId="16120"/>
    <cellStyle name="20% - Accent3 2 3 7 2 3" xfId="28578"/>
    <cellStyle name="20% - Accent3 2 3 7 3" xfId="3385"/>
    <cellStyle name="20% - Accent3 2 3 7 3 2" xfId="16121"/>
    <cellStyle name="20% - Accent3 2 3 7 3 3" xfId="28579"/>
    <cellStyle name="20% - Accent3 2 3 7 4" xfId="16119"/>
    <cellStyle name="20% - Accent3 2 3 7 5" xfId="28577"/>
    <cellStyle name="20% - Accent3 2 3 8" xfId="3386"/>
    <cellStyle name="20% - Accent3 2 3 8 2" xfId="3387"/>
    <cellStyle name="20% - Accent3 2 3 8 2 2" xfId="16123"/>
    <cellStyle name="20% - Accent3 2 3 8 2 3" xfId="28581"/>
    <cellStyle name="20% - Accent3 2 3 8 3" xfId="3388"/>
    <cellStyle name="20% - Accent3 2 3 8 3 2" xfId="16124"/>
    <cellStyle name="20% - Accent3 2 3 8 3 3" xfId="28582"/>
    <cellStyle name="20% - Accent3 2 3 8 4" xfId="16122"/>
    <cellStyle name="20% - Accent3 2 3 8 5" xfId="28580"/>
    <cellStyle name="20% - Accent3 2 3 9" xfId="3389"/>
    <cellStyle name="20% - Accent3 2 3 9 2" xfId="3390"/>
    <cellStyle name="20% - Accent3 2 3 9 2 2" xfId="16126"/>
    <cellStyle name="20% - Accent3 2 3 9 2 3" xfId="28584"/>
    <cellStyle name="20% - Accent3 2 3 9 3" xfId="3391"/>
    <cellStyle name="20% - Accent3 2 3 9 3 2" xfId="16127"/>
    <cellStyle name="20% - Accent3 2 3 9 3 3" xfId="28585"/>
    <cellStyle name="20% - Accent3 2 3 9 4" xfId="16125"/>
    <cellStyle name="20% - Accent3 2 3 9 5" xfId="28583"/>
    <cellStyle name="20% - Accent3 2 3_BALANCE SHEET- BOARD-A" xfId="1364"/>
    <cellStyle name="20% - Accent3 2 4" xfId="38"/>
    <cellStyle name="20% - Accent3 2 4 10" xfId="14298"/>
    <cellStyle name="20% - Accent3 2 4 11" xfId="26756"/>
    <cellStyle name="20% - Accent3 2 4 2" xfId="991"/>
    <cellStyle name="20% - Accent3 2 4 2 2" xfId="3393"/>
    <cellStyle name="20% - Accent3 2 4 2 2 2" xfId="16129"/>
    <cellStyle name="20% - Accent3 2 4 2 2 3" xfId="28587"/>
    <cellStyle name="20% - Accent3 2 4 2 3" xfId="3394"/>
    <cellStyle name="20% - Accent3 2 4 2 3 2" xfId="16130"/>
    <cellStyle name="20% - Accent3 2 4 2 3 3" xfId="28588"/>
    <cellStyle name="20% - Accent3 2 4 2 4" xfId="3392"/>
    <cellStyle name="20% - Accent3 2 4 2 5" xfId="16128"/>
    <cellStyle name="20% - Accent3 2 4 2 6" xfId="28586"/>
    <cellStyle name="20% - Accent3 2 4 3" xfId="3395"/>
    <cellStyle name="20% - Accent3 2 4 3 2" xfId="3396"/>
    <cellStyle name="20% - Accent3 2 4 3 2 2" xfId="16132"/>
    <cellStyle name="20% - Accent3 2 4 3 2 3" xfId="28590"/>
    <cellStyle name="20% - Accent3 2 4 3 3" xfId="3397"/>
    <cellStyle name="20% - Accent3 2 4 3 3 2" xfId="16133"/>
    <cellStyle name="20% - Accent3 2 4 3 3 3" xfId="28591"/>
    <cellStyle name="20% - Accent3 2 4 3 4" xfId="16131"/>
    <cellStyle name="20% - Accent3 2 4 3 5" xfId="28589"/>
    <cellStyle name="20% - Accent3 2 4 4" xfId="3398"/>
    <cellStyle name="20% - Accent3 2 4 4 2" xfId="3399"/>
    <cellStyle name="20% - Accent3 2 4 4 2 2" xfId="16135"/>
    <cellStyle name="20% - Accent3 2 4 4 2 3" xfId="28593"/>
    <cellStyle name="20% - Accent3 2 4 4 3" xfId="3400"/>
    <cellStyle name="20% - Accent3 2 4 4 3 2" xfId="16136"/>
    <cellStyle name="20% - Accent3 2 4 4 3 3" xfId="28594"/>
    <cellStyle name="20% - Accent3 2 4 4 4" xfId="16134"/>
    <cellStyle name="20% - Accent3 2 4 4 5" xfId="28592"/>
    <cellStyle name="20% - Accent3 2 4 5" xfId="3401"/>
    <cellStyle name="20% - Accent3 2 4 5 2" xfId="3402"/>
    <cellStyle name="20% - Accent3 2 4 5 2 2" xfId="16138"/>
    <cellStyle name="20% - Accent3 2 4 5 2 3" xfId="28596"/>
    <cellStyle name="20% - Accent3 2 4 5 3" xfId="3403"/>
    <cellStyle name="20% - Accent3 2 4 5 3 2" xfId="16139"/>
    <cellStyle name="20% - Accent3 2 4 5 3 3" xfId="28597"/>
    <cellStyle name="20% - Accent3 2 4 5 4" xfId="16137"/>
    <cellStyle name="20% - Accent3 2 4 5 5" xfId="28595"/>
    <cellStyle name="20% - Accent3 2 4 6" xfId="3404"/>
    <cellStyle name="20% - Accent3 2 4 6 2" xfId="3405"/>
    <cellStyle name="20% - Accent3 2 4 6 2 2" xfId="16141"/>
    <cellStyle name="20% - Accent3 2 4 6 2 3" xfId="28599"/>
    <cellStyle name="20% - Accent3 2 4 6 3" xfId="3406"/>
    <cellStyle name="20% - Accent3 2 4 6 3 2" xfId="16142"/>
    <cellStyle name="20% - Accent3 2 4 6 3 3" xfId="28600"/>
    <cellStyle name="20% - Accent3 2 4 6 4" xfId="16140"/>
    <cellStyle name="20% - Accent3 2 4 6 5" xfId="28598"/>
    <cellStyle name="20% - Accent3 2 4 7" xfId="3407"/>
    <cellStyle name="20% - Accent3 2 4 7 2" xfId="16143"/>
    <cellStyle name="20% - Accent3 2 4 7 3" xfId="28601"/>
    <cellStyle name="20% - Accent3 2 4 8" xfId="3408"/>
    <cellStyle name="20% - Accent3 2 4 8 2" xfId="16144"/>
    <cellStyle name="20% - Accent3 2 4 8 3" xfId="28602"/>
    <cellStyle name="20% - Accent3 2 4 9" xfId="1559"/>
    <cellStyle name="20% - Accent3 2 4_BALANCE SHEET- BOARD-A" xfId="1365"/>
    <cellStyle name="20% - Accent3 2 5" xfId="1116"/>
    <cellStyle name="20% - Accent3 2 5 10" xfId="14422"/>
    <cellStyle name="20% - Accent3 2 5 11" xfId="26880"/>
    <cellStyle name="20% - Accent3 2 5 2" xfId="3409"/>
    <cellStyle name="20% - Accent3 2 5 2 2" xfId="3410"/>
    <cellStyle name="20% - Accent3 2 5 2 2 2" xfId="16146"/>
    <cellStyle name="20% - Accent3 2 5 2 2 3" xfId="28604"/>
    <cellStyle name="20% - Accent3 2 5 2 3" xfId="3411"/>
    <cellStyle name="20% - Accent3 2 5 2 3 2" xfId="16147"/>
    <cellStyle name="20% - Accent3 2 5 2 3 3" xfId="28605"/>
    <cellStyle name="20% - Accent3 2 5 2 4" xfId="16145"/>
    <cellStyle name="20% - Accent3 2 5 2 5" xfId="28603"/>
    <cellStyle name="20% - Accent3 2 5 3" xfId="3412"/>
    <cellStyle name="20% - Accent3 2 5 3 2" xfId="3413"/>
    <cellStyle name="20% - Accent3 2 5 3 2 2" xfId="16149"/>
    <cellStyle name="20% - Accent3 2 5 3 2 3" xfId="28607"/>
    <cellStyle name="20% - Accent3 2 5 3 3" xfId="3414"/>
    <cellStyle name="20% - Accent3 2 5 3 3 2" xfId="16150"/>
    <cellStyle name="20% - Accent3 2 5 3 3 3" xfId="28608"/>
    <cellStyle name="20% - Accent3 2 5 3 4" xfId="16148"/>
    <cellStyle name="20% - Accent3 2 5 3 5" xfId="28606"/>
    <cellStyle name="20% - Accent3 2 5 4" xfId="3415"/>
    <cellStyle name="20% - Accent3 2 5 4 2" xfId="3416"/>
    <cellStyle name="20% - Accent3 2 5 4 2 2" xfId="16152"/>
    <cellStyle name="20% - Accent3 2 5 4 2 3" xfId="28610"/>
    <cellStyle name="20% - Accent3 2 5 4 3" xfId="3417"/>
    <cellStyle name="20% - Accent3 2 5 4 3 2" xfId="16153"/>
    <cellStyle name="20% - Accent3 2 5 4 3 3" xfId="28611"/>
    <cellStyle name="20% - Accent3 2 5 4 4" xfId="16151"/>
    <cellStyle name="20% - Accent3 2 5 4 5" xfId="28609"/>
    <cellStyle name="20% - Accent3 2 5 5" xfId="3418"/>
    <cellStyle name="20% - Accent3 2 5 5 2" xfId="3419"/>
    <cellStyle name="20% - Accent3 2 5 5 2 2" xfId="16155"/>
    <cellStyle name="20% - Accent3 2 5 5 2 3" xfId="28613"/>
    <cellStyle name="20% - Accent3 2 5 5 3" xfId="3420"/>
    <cellStyle name="20% - Accent3 2 5 5 3 2" xfId="16156"/>
    <cellStyle name="20% - Accent3 2 5 5 3 3" xfId="28614"/>
    <cellStyle name="20% - Accent3 2 5 5 4" xfId="16154"/>
    <cellStyle name="20% - Accent3 2 5 5 5" xfId="28612"/>
    <cellStyle name="20% - Accent3 2 5 6" xfId="3421"/>
    <cellStyle name="20% - Accent3 2 5 6 2" xfId="3422"/>
    <cellStyle name="20% - Accent3 2 5 6 2 2" xfId="16158"/>
    <cellStyle name="20% - Accent3 2 5 6 2 3" xfId="28616"/>
    <cellStyle name="20% - Accent3 2 5 6 3" xfId="3423"/>
    <cellStyle name="20% - Accent3 2 5 6 3 2" xfId="16159"/>
    <cellStyle name="20% - Accent3 2 5 6 3 3" xfId="28617"/>
    <cellStyle name="20% - Accent3 2 5 6 4" xfId="16157"/>
    <cellStyle name="20% - Accent3 2 5 6 5" xfId="28615"/>
    <cellStyle name="20% - Accent3 2 5 7" xfId="3424"/>
    <cellStyle name="20% - Accent3 2 5 7 2" xfId="16160"/>
    <cellStyle name="20% - Accent3 2 5 7 3" xfId="28618"/>
    <cellStyle name="20% - Accent3 2 5 8" xfId="3425"/>
    <cellStyle name="20% - Accent3 2 5 8 2" xfId="16161"/>
    <cellStyle name="20% - Accent3 2 5 8 3" xfId="28619"/>
    <cellStyle name="20% - Accent3 2 5 9" xfId="1683"/>
    <cellStyle name="20% - Accent3 2 6" xfId="1316"/>
    <cellStyle name="20% - Accent3 2 6 10" xfId="26919"/>
    <cellStyle name="20% - Accent3 2 6 2" xfId="3426"/>
    <cellStyle name="20% - Accent3 2 6 2 2" xfId="3427"/>
    <cellStyle name="20% - Accent3 2 6 2 2 2" xfId="16163"/>
    <cellStyle name="20% - Accent3 2 6 2 2 3" xfId="28621"/>
    <cellStyle name="20% - Accent3 2 6 2 3" xfId="3428"/>
    <cellStyle name="20% - Accent3 2 6 2 3 2" xfId="16164"/>
    <cellStyle name="20% - Accent3 2 6 2 3 3" xfId="28622"/>
    <cellStyle name="20% - Accent3 2 6 2 4" xfId="16162"/>
    <cellStyle name="20% - Accent3 2 6 2 5" xfId="28620"/>
    <cellStyle name="20% - Accent3 2 6 3" xfId="3429"/>
    <cellStyle name="20% - Accent3 2 6 3 2" xfId="3430"/>
    <cellStyle name="20% - Accent3 2 6 3 2 2" xfId="16166"/>
    <cellStyle name="20% - Accent3 2 6 3 2 3" xfId="28624"/>
    <cellStyle name="20% - Accent3 2 6 3 3" xfId="3431"/>
    <cellStyle name="20% - Accent3 2 6 3 3 2" xfId="16167"/>
    <cellStyle name="20% - Accent3 2 6 3 3 3" xfId="28625"/>
    <cellStyle name="20% - Accent3 2 6 3 4" xfId="16165"/>
    <cellStyle name="20% - Accent3 2 6 3 5" xfId="28623"/>
    <cellStyle name="20% - Accent3 2 6 4" xfId="3432"/>
    <cellStyle name="20% - Accent3 2 6 4 2" xfId="3433"/>
    <cellStyle name="20% - Accent3 2 6 4 2 2" xfId="16169"/>
    <cellStyle name="20% - Accent3 2 6 4 2 3" xfId="28627"/>
    <cellStyle name="20% - Accent3 2 6 4 3" xfId="3434"/>
    <cellStyle name="20% - Accent3 2 6 4 3 2" xfId="16170"/>
    <cellStyle name="20% - Accent3 2 6 4 3 3" xfId="28628"/>
    <cellStyle name="20% - Accent3 2 6 4 4" xfId="16168"/>
    <cellStyle name="20% - Accent3 2 6 4 5" xfId="28626"/>
    <cellStyle name="20% - Accent3 2 6 5" xfId="3435"/>
    <cellStyle name="20% - Accent3 2 6 5 2" xfId="3436"/>
    <cellStyle name="20% - Accent3 2 6 5 2 2" xfId="16172"/>
    <cellStyle name="20% - Accent3 2 6 5 2 3" xfId="28630"/>
    <cellStyle name="20% - Accent3 2 6 5 3" xfId="3437"/>
    <cellStyle name="20% - Accent3 2 6 5 3 2" xfId="16173"/>
    <cellStyle name="20% - Accent3 2 6 5 3 3" xfId="28631"/>
    <cellStyle name="20% - Accent3 2 6 5 4" xfId="16171"/>
    <cellStyle name="20% - Accent3 2 6 5 5" xfId="28629"/>
    <cellStyle name="20% - Accent3 2 6 6" xfId="3438"/>
    <cellStyle name="20% - Accent3 2 6 6 2" xfId="16174"/>
    <cellStyle name="20% - Accent3 2 6 6 3" xfId="28632"/>
    <cellStyle name="20% - Accent3 2 6 7" xfId="3439"/>
    <cellStyle name="20% - Accent3 2 6 7 2" xfId="16175"/>
    <cellStyle name="20% - Accent3 2 6 7 3" xfId="28633"/>
    <cellStyle name="20% - Accent3 2 6 8" xfId="1722"/>
    <cellStyle name="20% - Accent3 2 6 9" xfId="14461"/>
    <cellStyle name="20% - Accent3 2 7" xfId="3440"/>
    <cellStyle name="20% - Accent3 2 7 2" xfId="3441"/>
    <cellStyle name="20% - Accent3 2 7 2 2" xfId="3442"/>
    <cellStyle name="20% - Accent3 2 7 2 2 2" xfId="16178"/>
    <cellStyle name="20% - Accent3 2 7 2 2 3" xfId="28636"/>
    <cellStyle name="20% - Accent3 2 7 2 3" xfId="3443"/>
    <cellStyle name="20% - Accent3 2 7 2 3 2" xfId="16179"/>
    <cellStyle name="20% - Accent3 2 7 2 3 3" xfId="28637"/>
    <cellStyle name="20% - Accent3 2 7 2 4" xfId="16177"/>
    <cellStyle name="20% - Accent3 2 7 2 5" xfId="28635"/>
    <cellStyle name="20% - Accent3 2 7 3" xfId="3444"/>
    <cellStyle name="20% - Accent3 2 7 3 2" xfId="3445"/>
    <cellStyle name="20% - Accent3 2 7 3 2 2" xfId="16181"/>
    <cellStyle name="20% - Accent3 2 7 3 2 3" xfId="28639"/>
    <cellStyle name="20% - Accent3 2 7 3 3" xfId="3446"/>
    <cellStyle name="20% - Accent3 2 7 3 3 2" xfId="16182"/>
    <cellStyle name="20% - Accent3 2 7 3 3 3" xfId="28640"/>
    <cellStyle name="20% - Accent3 2 7 3 4" xfId="16180"/>
    <cellStyle name="20% - Accent3 2 7 3 5" xfId="28638"/>
    <cellStyle name="20% - Accent3 2 7 4" xfId="3447"/>
    <cellStyle name="20% - Accent3 2 7 4 2" xfId="3448"/>
    <cellStyle name="20% - Accent3 2 7 4 2 2" xfId="16184"/>
    <cellStyle name="20% - Accent3 2 7 4 2 3" xfId="28642"/>
    <cellStyle name="20% - Accent3 2 7 4 3" xfId="3449"/>
    <cellStyle name="20% - Accent3 2 7 4 3 2" xfId="16185"/>
    <cellStyle name="20% - Accent3 2 7 4 3 3" xfId="28643"/>
    <cellStyle name="20% - Accent3 2 7 4 4" xfId="16183"/>
    <cellStyle name="20% - Accent3 2 7 4 5" xfId="28641"/>
    <cellStyle name="20% - Accent3 2 7 5" xfId="3450"/>
    <cellStyle name="20% - Accent3 2 7 5 2" xfId="3451"/>
    <cellStyle name="20% - Accent3 2 7 5 2 2" xfId="16187"/>
    <cellStyle name="20% - Accent3 2 7 5 2 3" xfId="28645"/>
    <cellStyle name="20% - Accent3 2 7 5 3" xfId="3452"/>
    <cellStyle name="20% - Accent3 2 7 5 3 2" xfId="16188"/>
    <cellStyle name="20% - Accent3 2 7 5 3 3" xfId="28646"/>
    <cellStyle name="20% - Accent3 2 7 5 4" xfId="16186"/>
    <cellStyle name="20% - Accent3 2 7 5 5" xfId="28644"/>
    <cellStyle name="20% - Accent3 2 7 6" xfId="3453"/>
    <cellStyle name="20% - Accent3 2 7 6 2" xfId="16189"/>
    <cellStyle name="20% - Accent3 2 7 6 3" xfId="28647"/>
    <cellStyle name="20% - Accent3 2 7 7" xfId="3454"/>
    <cellStyle name="20% - Accent3 2 7 7 2" xfId="16190"/>
    <cellStyle name="20% - Accent3 2 7 7 3" xfId="28648"/>
    <cellStyle name="20% - Accent3 2 7 8" xfId="16176"/>
    <cellStyle name="20% - Accent3 2 7 9" xfId="28634"/>
    <cellStyle name="20% - Accent3 2 8" xfId="3455"/>
    <cellStyle name="20% - Accent3 2 8 2" xfId="3456"/>
    <cellStyle name="20% - Accent3 2 8 2 2" xfId="3457"/>
    <cellStyle name="20% - Accent3 2 8 2 2 2" xfId="16193"/>
    <cellStyle name="20% - Accent3 2 8 2 2 3" xfId="28651"/>
    <cellStyle name="20% - Accent3 2 8 2 3" xfId="3458"/>
    <cellStyle name="20% - Accent3 2 8 2 3 2" xfId="16194"/>
    <cellStyle name="20% - Accent3 2 8 2 3 3" xfId="28652"/>
    <cellStyle name="20% - Accent3 2 8 2 4" xfId="16192"/>
    <cellStyle name="20% - Accent3 2 8 2 5" xfId="28650"/>
    <cellStyle name="20% - Accent3 2 8 3" xfId="3459"/>
    <cellStyle name="20% - Accent3 2 8 3 2" xfId="16195"/>
    <cellStyle name="20% - Accent3 2 8 3 3" xfId="28653"/>
    <cellStyle name="20% - Accent3 2 8 4" xfId="3460"/>
    <cellStyle name="20% - Accent3 2 8 4 2" xfId="16196"/>
    <cellStyle name="20% - Accent3 2 8 4 3" xfId="28654"/>
    <cellStyle name="20% - Accent3 2 8 5" xfId="16191"/>
    <cellStyle name="20% - Accent3 2 8 6" xfId="28649"/>
    <cellStyle name="20% - Accent3 2 9" xfId="3461"/>
    <cellStyle name="20% - Accent3 2 9 2" xfId="3462"/>
    <cellStyle name="20% - Accent3 2 9 2 2" xfId="3463"/>
    <cellStyle name="20% - Accent3 2 9 2 2 2" xfId="16199"/>
    <cellStyle name="20% - Accent3 2 9 2 2 3" xfId="28657"/>
    <cellStyle name="20% - Accent3 2 9 2 3" xfId="3464"/>
    <cellStyle name="20% - Accent3 2 9 2 3 2" xfId="16200"/>
    <cellStyle name="20% - Accent3 2 9 2 3 3" xfId="28658"/>
    <cellStyle name="20% - Accent3 2 9 2 4" xfId="16198"/>
    <cellStyle name="20% - Accent3 2 9 2 5" xfId="28656"/>
    <cellStyle name="20% - Accent3 2 9 3" xfId="3465"/>
    <cellStyle name="20% - Accent3 2 9 3 2" xfId="16201"/>
    <cellStyle name="20% - Accent3 2 9 3 3" xfId="28659"/>
    <cellStyle name="20% - Accent3 2 9 4" xfId="3466"/>
    <cellStyle name="20% - Accent3 2 9 4 2" xfId="16202"/>
    <cellStyle name="20% - Accent3 2 9 4 3" xfId="28660"/>
    <cellStyle name="20% - Accent3 2 9 5" xfId="16197"/>
    <cellStyle name="20% - Accent3 2 9 6" xfId="28655"/>
    <cellStyle name="20% - Accent3 3" xfId="39"/>
    <cellStyle name="20% - Accent3 3 10" xfId="3467"/>
    <cellStyle name="20% - Accent3 3 10 2" xfId="3468"/>
    <cellStyle name="20% - Accent3 3 10 2 2" xfId="16204"/>
    <cellStyle name="20% - Accent3 3 10 2 3" xfId="28662"/>
    <cellStyle name="20% - Accent3 3 10 3" xfId="3469"/>
    <cellStyle name="20% - Accent3 3 10 3 2" xfId="16205"/>
    <cellStyle name="20% - Accent3 3 10 3 3" xfId="28663"/>
    <cellStyle name="20% - Accent3 3 10 4" xfId="16203"/>
    <cellStyle name="20% - Accent3 3 10 5" xfId="28661"/>
    <cellStyle name="20% - Accent3 3 11" xfId="3470"/>
    <cellStyle name="20% - Accent3 3 11 2" xfId="3471"/>
    <cellStyle name="20% - Accent3 3 11 2 2" xfId="16207"/>
    <cellStyle name="20% - Accent3 3 11 2 3" xfId="28665"/>
    <cellStyle name="20% - Accent3 3 11 3" xfId="3472"/>
    <cellStyle name="20% - Accent3 3 11 3 2" xfId="16208"/>
    <cellStyle name="20% - Accent3 3 11 3 3" xfId="28666"/>
    <cellStyle name="20% - Accent3 3 11 4" xfId="16206"/>
    <cellStyle name="20% - Accent3 3 11 5" xfId="28664"/>
    <cellStyle name="20% - Accent3 3 12" xfId="3473"/>
    <cellStyle name="20% - Accent3 3 12 2" xfId="3474"/>
    <cellStyle name="20% - Accent3 3 12 2 2" xfId="16210"/>
    <cellStyle name="20% - Accent3 3 12 2 3" xfId="28668"/>
    <cellStyle name="20% - Accent3 3 12 3" xfId="3475"/>
    <cellStyle name="20% - Accent3 3 12 3 2" xfId="16211"/>
    <cellStyle name="20% - Accent3 3 12 3 3" xfId="28669"/>
    <cellStyle name="20% - Accent3 3 12 4" xfId="16209"/>
    <cellStyle name="20% - Accent3 3 12 5" xfId="28667"/>
    <cellStyle name="20% - Accent3 3 13" xfId="3476"/>
    <cellStyle name="20% - Accent3 3 13 2" xfId="3477"/>
    <cellStyle name="20% - Accent3 3 13 2 2" xfId="16213"/>
    <cellStyle name="20% - Accent3 3 13 2 3" xfId="28671"/>
    <cellStyle name="20% - Accent3 3 13 3" xfId="3478"/>
    <cellStyle name="20% - Accent3 3 13 3 2" xfId="16214"/>
    <cellStyle name="20% - Accent3 3 13 3 3" xfId="28672"/>
    <cellStyle name="20% - Accent3 3 13 4" xfId="16212"/>
    <cellStyle name="20% - Accent3 3 13 5" xfId="28670"/>
    <cellStyle name="20% - Accent3 3 14" xfId="3479"/>
    <cellStyle name="20% - Accent3 3 14 2" xfId="3480"/>
    <cellStyle name="20% - Accent3 3 14 2 2" xfId="16216"/>
    <cellStyle name="20% - Accent3 3 14 2 3" xfId="28674"/>
    <cellStyle name="20% - Accent3 3 14 3" xfId="3481"/>
    <cellStyle name="20% - Accent3 3 14 3 2" xfId="16217"/>
    <cellStyle name="20% - Accent3 3 14 3 3" xfId="28675"/>
    <cellStyle name="20% - Accent3 3 14 4" xfId="16215"/>
    <cellStyle name="20% - Accent3 3 14 5" xfId="28673"/>
    <cellStyle name="20% - Accent3 3 15" xfId="3482"/>
    <cellStyle name="20% - Accent3 3 15 2" xfId="3483"/>
    <cellStyle name="20% - Accent3 3 15 2 2" xfId="16219"/>
    <cellStyle name="20% - Accent3 3 15 2 3" xfId="28677"/>
    <cellStyle name="20% - Accent3 3 15 3" xfId="3484"/>
    <cellStyle name="20% - Accent3 3 15 3 2" xfId="16220"/>
    <cellStyle name="20% - Accent3 3 15 3 3" xfId="28678"/>
    <cellStyle name="20% - Accent3 3 15 4" xfId="16218"/>
    <cellStyle name="20% - Accent3 3 15 5" xfId="28676"/>
    <cellStyle name="20% - Accent3 3 16" xfId="3485"/>
    <cellStyle name="20% - Accent3 3 16 2" xfId="16221"/>
    <cellStyle name="20% - Accent3 3 16 3" xfId="28679"/>
    <cellStyle name="20% - Accent3 3 17" xfId="3486"/>
    <cellStyle name="20% - Accent3 3 17 2" xfId="16222"/>
    <cellStyle name="20% - Accent3 3 17 3" xfId="28680"/>
    <cellStyle name="20% - Accent3 3 2" xfId="40"/>
    <cellStyle name="20% - Accent3 3 2 10" xfId="3487"/>
    <cellStyle name="20% - Accent3 3 2 10 2" xfId="3488"/>
    <cellStyle name="20% - Accent3 3 2 10 2 2" xfId="16224"/>
    <cellStyle name="20% - Accent3 3 2 10 2 3" xfId="28682"/>
    <cellStyle name="20% - Accent3 3 2 10 3" xfId="3489"/>
    <cellStyle name="20% - Accent3 3 2 10 3 2" xfId="16225"/>
    <cellStyle name="20% - Accent3 3 2 10 3 3" xfId="28683"/>
    <cellStyle name="20% - Accent3 3 2 10 4" xfId="16223"/>
    <cellStyle name="20% - Accent3 3 2 10 5" xfId="28681"/>
    <cellStyle name="20% - Accent3 3 2 11" xfId="3490"/>
    <cellStyle name="20% - Accent3 3 2 11 2" xfId="3491"/>
    <cellStyle name="20% - Accent3 3 2 11 2 2" xfId="16227"/>
    <cellStyle name="20% - Accent3 3 2 11 2 3" xfId="28685"/>
    <cellStyle name="20% - Accent3 3 2 11 3" xfId="3492"/>
    <cellStyle name="20% - Accent3 3 2 11 3 2" xfId="16228"/>
    <cellStyle name="20% - Accent3 3 2 11 3 3" xfId="28686"/>
    <cellStyle name="20% - Accent3 3 2 11 4" xfId="16226"/>
    <cellStyle name="20% - Accent3 3 2 11 5" xfId="28684"/>
    <cellStyle name="20% - Accent3 3 2 12" xfId="3493"/>
    <cellStyle name="20% - Accent3 3 2 12 2" xfId="3494"/>
    <cellStyle name="20% - Accent3 3 2 12 2 2" xfId="16230"/>
    <cellStyle name="20% - Accent3 3 2 12 2 3" xfId="28688"/>
    <cellStyle name="20% - Accent3 3 2 12 3" xfId="3495"/>
    <cellStyle name="20% - Accent3 3 2 12 3 2" xfId="16231"/>
    <cellStyle name="20% - Accent3 3 2 12 3 3" xfId="28689"/>
    <cellStyle name="20% - Accent3 3 2 12 4" xfId="16229"/>
    <cellStyle name="20% - Accent3 3 2 12 5" xfId="28687"/>
    <cellStyle name="20% - Accent3 3 2 13" xfId="3496"/>
    <cellStyle name="20% - Accent3 3 2 13 2" xfId="3497"/>
    <cellStyle name="20% - Accent3 3 2 13 2 2" xfId="16233"/>
    <cellStyle name="20% - Accent3 3 2 13 2 3" xfId="28691"/>
    <cellStyle name="20% - Accent3 3 2 13 3" xfId="3498"/>
    <cellStyle name="20% - Accent3 3 2 13 3 2" xfId="16234"/>
    <cellStyle name="20% - Accent3 3 2 13 3 3" xfId="28692"/>
    <cellStyle name="20% - Accent3 3 2 13 4" xfId="16232"/>
    <cellStyle name="20% - Accent3 3 2 13 5" xfId="28690"/>
    <cellStyle name="20% - Accent3 3 2 14" xfId="3499"/>
    <cellStyle name="20% - Accent3 3 2 14 2" xfId="16235"/>
    <cellStyle name="20% - Accent3 3 2 14 3" xfId="28693"/>
    <cellStyle name="20% - Accent3 3 2 15" xfId="3500"/>
    <cellStyle name="20% - Accent3 3 2 15 2" xfId="16236"/>
    <cellStyle name="20% - Accent3 3 2 15 3" xfId="28694"/>
    <cellStyle name="20% - Accent3 3 2 16" xfId="1646"/>
    <cellStyle name="20% - Accent3 3 2 17" xfId="14385"/>
    <cellStyle name="20% - Accent3 3 2 18" xfId="26843"/>
    <cellStyle name="20% - Accent3 3 2 2" xfId="1078"/>
    <cellStyle name="20% - Accent3 3 2 2 10" xfId="28695"/>
    <cellStyle name="20% - Accent3 3 2 2 2" xfId="3502"/>
    <cellStyle name="20% - Accent3 3 2 2 2 2" xfId="3503"/>
    <cellStyle name="20% - Accent3 3 2 2 2 2 2" xfId="16239"/>
    <cellStyle name="20% - Accent3 3 2 2 2 2 3" xfId="28697"/>
    <cellStyle name="20% - Accent3 3 2 2 2 3" xfId="3504"/>
    <cellStyle name="20% - Accent3 3 2 2 2 3 2" xfId="16240"/>
    <cellStyle name="20% - Accent3 3 2 2 2 3 3" xfId="28698"/>
    <cellStyle name="20% - Accent3 3 2 2 2 4" xfId="16238"/>
    <cellStyle name="20% - Accent3 3 2 2 2 5" xfId="28696"/>
    <cellStyle name="20% - Accent3 3 2 2 3" xfId="3505"/>
    <cellStyle name="20% - Accent3 3 2 2 3 2" xfId="3506"/>
    <cellStyle name="20% - Accent3 3 2 2 3 2 2" xfId="16242"/>
    <cellStyle name="20% - Accent3 3 2 2 3 2 3" xfId="28700"/>
    <cellStyle name="20% - Accent3 3 2 2 3 3" xfId="3507"/>
    <cellStyle name="20% - Accent3 3 2 2 3 3 2" xfId="16243"/>
    <cellStyle name="20% - Accent3 3 2 2 3 3 3" xfId="28701"/>
    <cellStyle name="20% - Accent3 3 2 2 3 4" xfId="16241"/>
    <cellStyle name="20% - Accent3 3 2 2 3 5" xfId="28699"/>
    <cellStyle name="20% - Accent3 3 2 2 4" xfId="3508"/>
    <cellStyle name="20% - Accent3 3 2 2 4 2" xfId="3509"/>
    <cellStyle name="20% - Accent3 3 2 2 4 2 2" xfId="16245"/>
    <cellStyle name="20% - Accent3 3 2 2 4 2 3" xfId="28703"/>
    <cellStyle name="20% - Accent3 3 2 2 4 3" xfId="3510"/>
    <cellStyle name="20% - Accent3 3 2 2 4 3 2" xfId="16246"/>
    <cellStyle name="20% - Accent3 3 2 2 4 3 3" xfId="28704"/>
    <cellStyle name="20% - Accent3 3 2 2 4 4" xfId="16244"/>
    <cellStyle name="20% - Accent3 3 2 2 4 5" xfId="28702"/>
    <cellStyle name="20% - Accent3 3 2 2 5" xfId="3511"/>
    <cellStyle name="20% - Accent3 3 2 2 5 2" xfId="3512"/>
    <cellStyle name="20% - Accent3 3 2 2 5 2 2" xfId="16248"/>
    <cellStyle name="20% - Accent3 3 2 2 5 2 3" xfId="28706"/>
    <cellStyle name="20% - Accent3 3 2 2 5 3" xfId="3513"/>
    <cellStyle name="20% - Accent3 3 2 2 5 3 2" xfId="16249"/>
    <cellStyle name="20% - Accent3 3 2 2 5 3 3" xfId="28707"/>
    <cellStyle name="20% - Accent3 3 2 2 5 4" xfId="16247"/>
    <cellStyle name="20% - Accent3 3 2 2 5 5" xfId="28705"/>
    <cellStyle name="20% - Accent3 3 2 2 6" xfId="3514"/>
    <cellStyle name="20% - Accent3 3 2 2 6 2" xfId="16250"/>
    <cellStyle name="20% - Accent3 3 2 2 6 3" xfId="28708"/>
    <cellStyle name="20% - Accent3 3 2 2 7" xfId="3515"/>
    <cellStyle name="20% - Accent3 3 2 2 7 2" xfId="16251"/>
    <cellStyle name="20% - Accent3 3 2 2 7 3" xfId="28709"/>
    <cellStyle name="20% - Accent3 3 2 2 8" xfId="3501"/>
    <cellStyle name="20% - Accent3 3 2 2 9" xfId="16237"/>
    <cellStyle name="20% - Accent3 3 2 3" xfId="3516"/>
    <cellStyle name="20% - Accent3 3 2 3 2" xfId="3517"/>
    <cellStyle name="20% - Accent3 3 2 3 2 2" xfId="3518"/>
    <cellStyle name="20% - Accent3 3 2 3 2 2 2" xfId="16254"/>
    <cellStyle name="20% - Accent3 3 2 3 2 2 3" xfId="28712"/>
    <cellStyle name="20% - Accent3 3 2 3 2 3" xfId="3519"/>
    <cellStyle name="20% - Accent3 3 2 3 2 3 2" xfId="16255"/>
    <cellStyle name="20% - Accent3 3 2 3 2 3 3" xfId="28713"/>
    <cellStyle name="20% - Accent3 3 2 3 2 4" xfId="16253"/>
    <cellStyle name="20% - Accent3 3 2 3 2 5" xfId="28711"/>
    <cellStyle name="20% - Accent3 3 2 3 3" xfId="3520"/>
    <cellStyle name="20% - Accent3 3 2 3 3 2" xfId="3521"/>
    <cellStyle name="20% - Accent3 3 2 3 3 2 2" xfId="16257"/>
    <cellStyle name="20% - Accent3 3 2 3 3 2 3" xfId="28715"/>
    <cellStyle name="20% - Accent3 3 2 3 3 3" xfId="3522"/>
    <cellStyle name="20% - Accent3 3 2 3 3 3 2" xfId="16258"/>
    <cellStyle name="20% - Accent3 3 2 3 3 3 3" xfId="28716"/>
    <cellStyle name="20% - Accent3 3 2 3 3 4" xfId="16256"/>
    <cellStyle name="20% - Accent3 3 2 3 3 5" xfId="28714"/>
    <cellStyle name="20% - Accent3 3 2 3 4" xfId="3523"/>
    <cellStyle name="20% - Accent3 3 2 3 4 2" xfId="3524"/>
    <cellStyle name="20% - Accent3 3 2 3 4 2 2" xfId="16260"/>
    <cellStyle name="20% - Accent3 3 2 3 4 2 3" xfId="28718"/>
    <cellStyle name="20% - Accent3 3 2 3 4 3" xfId="3525"/>
    <cellStyle name="20% - Accent3 3 2 3 4 3 2" xfId="16261"/>
    <cellStyle name="20% - Accent3 3 2 3 4 3 3" xfId="28719"/>
    <cellStyle name="20% - Accent3 3 2 3 4 4" xfId="16259"/>
    <cellStyle name="20% - Accent3 3 2 3 4 5" xfId="28717"/>
    <cellStyle name="20% - Accent3 3 2 3 5" xfId="3526"/>
    <cellStyle name="20% - Accent3 3 2 3 5 2" xfId="3527"/>
    <cellStyle name="20% - Accent3 3 2 3 5 2 2" xfId="16263"/>
    <cellStyle name="20% - Accent3 3 2 3 5 2 3" xfId="28721"/>
    <cellStyle name="20% - Accent3 3 2 3 5 3" xfId="3528"/>
    <cellStyle name="20% - Accent3 3 2 3 5 3 2" xfId="16264"/>
    <cellStyle name="20% - Accent3 3 2 3 5 3 3" xfId="28722"/>
    <cellStyle name="20% - Accent3 3 2 3 5 4" xfId="16262"/>
    <cellStyle name="20% - Accent3 3 2 3 5 5" xfId="28720"/>
    <cellStyle name="20% - Accent3 3 2 3 6" xfId="3529"/>
    <cellStyle name="20% - Accent3 3 2 3 6 2" xfId="16265"/>
    <cellStyle name="20% - Accent3 3 2 3 6 3" xfId="28723"/>
    <cellStyle name="20% - Accent3 3 2 3 7" xfId="3530"/>
    <cellStyle name="20% - Accent3 3 2 3 7 2" xfId="16266"/>
    <cellStyle name="20% - Accent3 3 2 3 7 3" xfId="28724"/>
    <cellStyle name="20% - Accent3 3 2 3 8" xfId="16252"/>
    <cellStyle name="20% - Accent3 3 2 3 9" xfId="28710"/>
    <cellStyle name="20% - Accent3 3 2 4" xfId="3531"/>
    <cellStyle name="20% - Accent3 3 2 4 2" xfId="3532"/>
    <cellStyle name="20% - Accent3 3 2 4 2 2" xfId="3533"/>
    <cellStyle name="20% - Accent3 3 2 4 2 2 2" xfId="16269"/>
    <cellStyle name="20% - Accent3 3 2 4 2 2 3" xfId="28727"/>
    <cellStyle name="20% - Accent3 3 2 4 2 3" xfId="3534"/>
    <cellStyle name="20% - Accent3 3 2 4 2 3 2" xfId="16270"/>
    <cellStyle name="20% - Accent3 3 2 4 2 3 3" xfId="28728"/>
    <cellStyle name="20% - Accent3 3 2 4 2 4" xfId="16268"/>
    <cellStyle name="20% - Accent3 3 2 4 2 5" xfId="28726"/>
    <cellStyle name="20% - Accent3 3 2 4 3" xfId="3535"/>
    <cellStyle name="20% - Accent3 3 2 4 3 2" xfId="16271"/>
    <cellStyle name="20% - Accent3 3 2 4 3 3" xfId="28729"/>
    <cellStyle name="20% - Accent3 3 2 4 4" xfId="3536"/>
    <cellStyle name="20% - Accent3 3 2 4 4 2" xfId="16272"/>
    <cellStyle name="20% - Accent3 3 2 4 4 3" xfId="28730"/>
    <cellStyle name="20% - Accent3 3 2 4 5" xfId="16267"/>
    <cellStyle name="20% - Accent3 3 2 4 6" xfId="28725"/>
    <cellStyle name="20% - Accent3 3 2 5" xfId="3537"/>
    <cellStyle name="20% - Accent3 3 2 5 2" xfId="3538"/>
    <cellStyle name="20% - Accent3 3 2 5 2 2" xfId="3539"/>
    <cellStyle name="20% - Accent3 3 2 5 2 2 2" xfId="16275"/>
    <cellStyle name="20% - Accent3 3 2 5 2 2 3" xfId="28733"/>
    <cellStyle name="20% - Accent3 3 2 5 2 3" xfId="3540"/>
    <cellStyle name="20% - Accent3 3 2 5 2 3 2" xfId="16276"/>
    <cellStyle name="20% - Accent3 3 2 5 2 3 3" xfId="28734"/>
    <cellStyle name="20% - Accent3 3 2 5 2 4" xfId="16274"/>
    <cellStyle name="20% - Accent3 3 2 5 2 5" xfId="28732"/>
    <cellStyle name="20% - Accent3 3 2 5 3" xfId="3541"/>
    <cellStyle name="20% - Accent3 3 2 5 3 2" xfId="16277"/>
    <cellStyle name="20% - Accent3 3 2 5 3 3" xfId="28735"/>
    <cellStyle name="20% - Accent3 3 2 5 4" xfId="3542"/>
    <cellStyle name="20% - Accent3 3 2 5 4 2" xfId="16278"/>
    <cellStyle name="20% - Accent3 3 2 5 4 3" xfId="28736"/>
    <cellStyle name="20% - Accent3 3 2 5 5" xfId="16273"/>
    <cellStyle name="20% - Accent3 3 2 5 6" xfId="28731"/>
    <cellStyle name="20% - Accent3 3 2 6" xfId="3543"/>
    <cellStyle name="20% - Accent3 3 2 6 2" xfId="3544"/>
    <cellStyle name="20% - Accent3 3 2 6 2 2" xfId="16280"/>
    <cellStyle name="20% - Accent3 3 2 6 2 3" xfId="28738"/>
    <cellStyle name="20% - Accent3 3 2 6 3" xfId="3545"/>
    <cellStyle name="20% - Accent3 3 2 6 3 2" xfId="16281"/>
    <cellStyle name="20% - Accent3 3 2 6 3 3" xfId="28739"/>
    <cellStyle name="20% - Accent3 3 2 6 4" xfId="16279"/>
    <cellStyle name="20% - Accent3 3 2 6 5" xfId="28737"/>
    <cellStyle name="20% - Accent3 3 2 7" xfId="3546"/>
    <cellStyle name="20% - Accent3 3 2 7 2" xfId="3547"/>
    <cellStyle name="20% - Accent3 3 2 7 2 2" xfId="16283"/>
    <cellStyle name="20% - Accent3 3 2 7 2 3" xfId="28741"/>
    <cellStyle name="20% - Accent3 3 2 7 3" xfId="3548"/>
    <cellStyle name="20% - Accent3 3 2 7 3 2" xfId="16284"/>
    <cellStyle name="20% - Accent3 3 2 7 3 3" xfId="28742"/>
    <cellStyle name="20% - Accent3 3 2 7 4" xfId="16282"/>
    <cellStyle name="20% - Accent3 3 2 7 5" xfId="28740"/>
    <cellStyle name="20% - Accent3 3 2 8" xfId="3549"/>
    <cellStyle name="20% - Accent3 3 2 8 2" xfId="3550"/>
    <cellStyle name="20% - Accent3 3 2 8 2 2" xfId="16286"/>
    <cellStyle name="20% - Accent3 3 2 8 2 3" xfId="28744"/>
    <cellStyle name="20% - Accent3 3 2 8 3" xfId="3551"/>
    <cellStyle name="20% - Accent3 3 2 8 3 2" xfId="16287"/>
    <cellStyle name="20% - Accent3 3 2 8 3 3" xfId="28745"/>
    <cellStyle name="20% - Accent3 3 2 8 4" xfId="16285"/>
    <cellStyle name="20% - Accent3 3 2 8 5" xfId="28743"/>
    <cellStyle name="20% - Accent3 3 2 9" xfId="3552"/>
    <cellStyle name="20% - Accent3 3 2 9 2" xfId="3553"/>
    <cellStyle name="20% - Accent3 3 2 9 2 2" xfId="16289"/>
    <cellStyle name="20% - Accent3 3 2 9 2 3" xfId="28747"/>
    <cellStyle name="20% - Accent3 3 2 9 3" xfId="3554"/>
    <cellStyle name="20% - Accent3 3 2 9 3 2" xfId="16290"/>
    <cellStyle name="20% - Accent3 3 2 9 3 3" xfId="28748"/>
    <cellStyle name="20% - Accent3 3 2 9 4" xfId="16288"/>
    <cellStyle name="20% - Accent3 3 2 9 5" xfId="28746"/>
    <cellStyle name="20% - Accent3 3 2_BALANCE SHEET- BOARD-A" xfId="1366"/>
    <cellStyle name="20% - Accent3 3 3" xfId="41"/>
    <cellStyle name="20% - Accent3 3 3 10" xfId="14315"/>
    <cellStyle name="20% - Accent3 3 3 11" xfId="26773"/>
    <cellStyle name="20% - Accent3 3 3 2" xfId="1008"/>
    <cellStyle name="20% - Accent3 3 3 2 2" xfId="3556"/>
    <cellStyle name="20% - Accent3 3 3 2 2 2" xfId="16292"/>
    <cellStyle name="20% - Accent3 3 3 2 2 3" xfId="28750"/>
    <cellStyle name="20% - Accent3 3 3 2 3" xfId="3557"/>
    <cellStyle name="20% - Accent3 3 3 2 3 2" xfId="16293"/>
    <cellStyle name="20% - Accent3 3 3 2 3 3" xfId="28751"/>
    <cellStyle name="20% - Accent3 3 3 2 4" xfId="3555"/>
    <cellStyle name="20% - Accent3 3 3 2 5" xfId="16291"/>
    <cellStyle name="20% - Accent3 3 3 2 6" xfId="28749"/>
    <cellStyle name="20% - Accent3 3 3 3" xfId="3558"/>
    <cellStyle name="20% - Accent3 3 3 3 2" xfId="3559"/>
    <cellStyle name="20% - Accent3 3 3 3 2 2" xfId="16295"/>
    <cellStyle name="20% - Accent3 3 3 3 2 3" xfId="28753"/>
    <cellStyle name="20% - Accent3 3 3 3 3" xfId="3560"/>
    <cellStyle name="20% - Accent3 3 3 3 3 2" xfId="16296"/>
    <cellStyle name="20% - Accent3 3 3 3 3 3" xfId="28754"/>
    <cellStyle name="20% - Accent3 3 3 3 4" xfId="16294"/>
    <cellStyle name="20% - Accent3 3 3 3 5" xfId="28752"/>
    <cellStyle name="20% - Accent3 3 3 4" xfId="3561"/>
    <cellStyle name="20% - Accent3 3 3 4 2" xfId="3562"/>
    <cellStyle name="20% - Accent3 3 3 4 2 2" xfId="16298"/>
    <cellStyle name="20% - Accent3 3 3 4 2 3" xfId="28756"/>
    <cellStyle name="20% - Accent3 3 3 4 3" xfId="3563"/>
    <cellStyle name="20% - Accent3 3 3 4 3 2" xfId="16299"/>
    <cellStyle name="20% - Accent3 3 3 4 3 3" xfId="28757"/>
    <cellStyle name="20% - Accent3 3 3 4 4" xfId="16297"/>
    <cellStyle name="20% - Accent3 3 3 4 5" xfId="28755"/>
    <cellStyle name="20% - Accent3 3 3 5" xfId="3564"/>
    <cellStyle name="20% - Accent3 3 3 5 2" xfId="3565"/>
    <cellStyle name="20% - Accent3 3 3 5 2 2" xfId="16301"/>
    <cellStyle name="20% - Accent3 3 3 5 2 3" xfId="28759"/>
    <cellStyle name="20% - Accent3 3 3 5 3" xfId="3566"/>
    <cellStyle name="20% - Accent3 3 3 5 3 2" xfId="16302"/>
    <cellStyle name="20% - Accent3 3 3 5 3 3" xfId="28760"/>
    <cellStyle name="20% - Accent3 3 3 5 4" xfId="16300"/>
    <cellStyle name="20% - Accent3 3 3 5 5" xfId="28758"/>
    <cellStyle name="20% - Accent3 3 3 6" xfId="3567"/>
    <cellStyle name="20% - Accent3 3 3 6 2" xfId="3568"/>
    <cellStyle name="20% - Accent3 3 3 6 2 2" xfId="16304"/>
    <cellStyle name="20% - Accent3 3 3 6 2 3" xfId="28762"/>
    <cellStyle name="20% - Accent3 3 3 6 3" xfId="3569"/>
    <cellStyle name="20% - Accent3 3 3 6 3 2" xfId="16305"/>
    <cellStyle name="20% - Accent3 3 3 6 3 3" xfId="28763"/>
    <cellStyle name="20% - Accent3 3 3 6 4" xfId="16303"/>
    <cellStyle name="20% - Accent3 3 3 6 5" xfId="28761"/>
    <cellStyle name="20% - Accent3 3 3 7" xfId="3570"/>
    <cellStyle name="20% - Accent3 3 3 7 2" xfId="16306"/>
    <cellStyle name="20% - Accent3 3 3 7 3" xfId="28764"/>
    <cellStyle name="20% - Accent3 3 3 8" xfId="3571"/>
    <cellStyle name="20% - Accent3 3 3 8 2" xfId="16307"/>
    <cellStyle name="20% - Accent3 3 3 8 3" xfId="28765"/>
    <cellStyle name="20% - Accent3 3 3 9" xfId="1576"/>
    <cellStyle name="20% - Accent3 3 3_BALANCE SHEET- BOARD-A" xfId="1367"/>
    <cellStyle name="20% - Accent3 3 4" xfId="3572"/>
    <cellStyle name="20% - Accent3 3 4 2" xfId="3573"/>
    <cellStyle name="20% - Accent3 3 4 2 2" xfId="3574"/>
    <cellStyle name="20% - Accent3 3 4 2 2 2" xfId="16310"/>
    <cellStyle name="20% - Accent3 3 4 2 2 3" xfId="28768"/>
    <cellStyle name="20% - Accent3 3 4 2 3" xfId="3575"/>
    <cellStyle name="20% - Accent3 3 4 2 3 2" xfId="16311"/>
    <cellStyle name="20% - Accent3 3 4 2 3 3" xfId="28769"/>
    <cellStyle name="20% - Accent3 3 4 2 4" xfId="16309"/>
    <cellStyle name="20% - Accent3 3 4 2 5" xfId="28767"/>
    <cellStyle name="20% - Accent3 3 4 3" xfId="3576"/>
    <cellStyle name="20% - Accent3 3 4 3 2" xfId="3577"/>
    <cellStyle name="20% - Accent3 3 4 3 2 2" xfId="16313"/>
    <cellStyle name="20% - Accent3 3 4 3 2 3" xfId="28771"/>
    <cellStyle name="20% - Accent3 3 4 3 3" xfId="3578"/>
    <cellStyle name="20% - Accent3 3 4 3 3 2" xfId="16314"/>
    <cellStyle name="20% - Accent3 3 4 3 3 3" xfId="28772"/>
    <cellStyle name="20% - Accent3 3 4 3 4" xfId="16312"/>
    <cellStyle name="20% - Accent3 3 4 3 5" xfId="28770"/>
    <cellStyle name="20% - Accent3 3 4 4" xfId="3579"/>
    <cellStyle name="20% - Accent3 3 4 4 2" xfId="3580"/>
    <cellStyle name="20% - Accent3 3 4 4 2 2" xfId="16316"/>
    <cellStyle name="20% - Accent3 3 4 4 2 3" xfId="28774"/>
    <cellStyle name="20% - Accent3 3 4 4 3" xfId="3581"/>
    <cellStyle name="20% - Accent3 3 4 4 3 2" xfId="16317"/>
    <cellStyle name="20% - Accent3 3 4 4 3 3" xfId="28775"/>
    <cellStyle name="20% - Accent3 3 4 4 4" xfId="16315"/>
    <cellStyle name="20% - Accent3 3 4 4 5" xfId="28773"/>
    <cellStyle name="20% - Accent3 3 4 5" xfId="3582"/>
    <cellStyle name="20% - Accent3 3 4 5 2" xfId="3583"/>
    <cellStyle name="20% - Accent3 3 4 5 2 2" xfId="16319"/>
    <cellStyle name="20% - Accent3 3 4 5 2 3" xfId="28777"/>
    <cellStyle name="20% - Accent3 3 4 5 3" xfId="3584"/>
    <cellStyle name="20% - Accent3 3 4 5 3 2" xfId="16320"/>
    <cellStyle name="20% - Accent3 3 4 5 3 3" xfId="28778"/>
    <cellStyle name="20% - Accent3 3 4 5 4" xfId="16318"/>
    <cellStyle name="20% - Accent3 3 4 5 5" xfId="28776"/>
    <cellStyle name="20% - Accent3 3 4 6" xfId="3585"/>
    <cellStyle name="20% - Accent3 3 4 6 2" xfId="16321"/>
    <cellStyle name="20% - Accent3 3 4 6 3" xfId="28779"/>
    <cellStyle name="20% - Accent3 3 4 7" xfId="3586"/>
    <cellStyle name="20% - Accent3 3 4 7 2" xfId="16322"/>
    <cellStyle name="20% - Accent3 3 4 7 3" xfId="28780"/>
    <cellStyle name="20% - Accent3 3 4 8" xfId="16308"/>
    <cellStyle name="20% - Accent3 3 4 9" xfId="28766"/>
    <cellStyle name="20% - Accent3 3 5" xfId="3587"/>
    <cellStyle name="20% - Accent3 3 5 2" xfId="3588"/>
    <cellStyle name="20% - Accent3 3 5 2 2" xfId="3589"/>
    <cellStyle name="20% - Accent3 3 5 2 2 2" xfId="16325"/>
    <cellStyle name="20% - Accent3 3 5 2 2 3" xfId="28783"/>
    <cellStyle name="20% - Accent3 3 5 2 3" xfId="3590"/>
    <cellStyle name="20% - Accent3 3 5 2 3 2" xfId="16326"/>
    <cellStyle name="20% - Accent3 3 5 2 3 3" xfId="28784"/>
    <cellStyle name="20% - Accent3 3 5 2 4" xfId="16324"/>
    <cellStyle name="20% - Accent3 3 5 2 5" xfId="28782"/>
    <cellStyle name="20% - Accent3 3 5 3" xfId="3591"/>
    <cellStyle name="20% - Accent3 3 5 3 2" xfId="3592"/>
    <cellStyle name="20% - Accent3 3 5 3 2 2" xfId="16328"/>
    <cellStyle name="20% - Accent3 3 5 3 2 3" xfId="28786"/>
    <cellStyle name="20% - Accent3 3 5 3 3" xfId="3593"/>
    <cellStyle name="20% - Accent3 3 5 3 3 2" xfId="16329"/>
    <cellStyle name="20% - Accent3 3 5 3 3 3" xfId="28787"/>
    <cellStyle name="20% - Accent3 3 5 3 4" xfId="16327"/>
    <cellStyle name="20% - Accent3 3 5 3 5" xfId="28785"/>
    <cellStyle name="20% - Accent3 3 5 4" xfId="3594"/>
    <cellStyle name="20% - Accent3 3 5 4 2" xfId="3595"/>
    <cellStyle name="20% - Accent3 3 5 4 2 2" xfId="16331"/>
    <cellStyle name="20% - Accent3 3 5 4 2 3" xfId="28789"/>
    <cellStyle name="20% - Accent3 3 5 4 3" xfId="3596"/>
    <cellStyle name="20% - Accent3 3 5 4 3 2" xfId="16332"/>
    <cellStyle name="20% - Accent3 3 5 4 3 3" xfId="28790"/>
    <cellStyle name="20% - Accent3 3 5 4 4" xfId="16330"/>
    <cellStyle name="20% - Accent3 3 5 4 5" xfId="28788"/>
    <cellStyle name="20% - Accent3 3 5 5" xfId="3597"/>
    <cellStyle name="20% - Accent3 3 5 5 2" xfId="3598"/>
    <cellStyle name="20% - Accent3 3 5 5 2 2" xfId="16334"/>
    <cellStyle name="20% - Accent3 3 5 5 2 3" xfId="28792"/>
    <cellStyle name="20% - Accent3 3 5 5 3" xfId="3599"/>
    <cellStyle name="20% - Accent3 3 5 5 3 2" xfId="16335"/>
    <cellStyle name="20% - Accent3 3 5 5 3 3" xfId="28793"/>
    <cellStyle name="20% - Accent3 3 5 5 4" xfId="16333"/>
    <cellStyle name="20% - Accent3 3 5 5 5" xfId="28791"/>
    <cellStyle name="20% - Accent3 3 5 6" xfId="3600"/>
    <cellStyle name="20% - Accent3 3 5 6 2" xfId="16336"/>
    <cellStyle name="20% - Accent3 3 5 6 3" xfId="28794"/>
    <cellStyle name="20% - Accent3 3 5 7" xfId="3601"/>
    <cellStyle name="20% - Accent3 3 5 7 2" xfId="16337"/>
    <cellStyle name="20% - Accent3 3 5 7 3" xfId="28795"/>
    <cellStyle name="20% - Accent3 3 5 8" xfId="16323"/>
    <cellStyle name="20% - Accent3 3 5 9" xfId="28781"/>
    <cellStyle name="20% - Accent3 3 6" xfId="3602"/>
    <cellStyle name="20% - Accent3 3 6 2" xfId="3603"/>
    <cellStyle name="20% - Accent3 3 6 2 2" xfId="3604"/>
    <cellStyle name="20% - Accent3 3 6 2 2 2" xfId="16340"/>
    <cellStyle name="20% - Accent3 3 6 2 2 3" xfId="28798"/>
    <cellStyle name="20% - Accent3 3 6 2 3" xfId="3605"/>
    <cellStyle name="20% - Accent3 3 6 2 3 2" xfId="16341"/>
    <cellStyle name="20% - Accent3 3 6 2 3 3" xfId="28799"/>
    <cellStyle name="20% - Accent3 3 6 2 4" xfId="16339"/>
    <cellStyle name="20% - Accent3 3 6 2 5" xfId="28797"/>
    <cellStyle name="20% - Accent3 3 6 3" xfId="3606"/>
    <cellStyle name="20% - Accent3 3 6 3 2" xfId="16342"/>
    <cellStyle name="20% - Accent3 3 6 3 3" xfId="28800"/>
    <cellStyle name="20% - Accent3 3 6 4" xfId="3607"/>
    <cellStyle name="20% - Accent3 3 6 4 2" xfId="16343"/>
    <cellStyle name="20% - Accent3 3 6 4 3" xfId="28801"/>
    <cellStyle name="20% - Accent3 3 6 5" xfId="16338"/>
    <cellStyle name="20% - Accent3 3 6 6" xfId="28796"/>
    <cellStyle name="20% - Accent3 3 7" xfId="3608"/>
    <cellStyle name="20% - Accent3 3 7 2" xfId="3609"/>
    <cellStyle name="20% - Accent3 3 7 2 2" xfId="3610"/>
    <cellStyle name="20% - Accent3 3 7 2 2 2" xfId="16346"/>
    <cellStyle name="20% - Accent3 3 7 2 2 3" xfId="28804"/>
    <cellStyle name="20% - Accent3 3 7 2 3" xfId="3611"/>
    <cellStyle name="20% - Accent3 3 7 2 3 2" xfId="16347"/>
    <cellStyle name="20% - Accent3 3 7 2 3 3" xfId="28805"/>
    <cellStyle name="20% - Accent3 3 7 2 4" xfId="16345"/>
    <cellStyle name="20% - Accent3 3 7 2 5" xfId="28803"/>
    <cellStyle name="20% - Accent3 3 7 3" xfId="3612"/>
    <cellStyle name="20% - Accent3 3 7 3 2" xfId="16348"/>
    <cellStyle name="20% - Accent3 3 7 3 3" xfId="28806"/>
    <cellStyle name="20% - Accent3 3 7 4" xfId="3613"/>
    <cellStyle name="20% - Accent3 3 7 4 2" xfId="16349"/>
    <cellStyle name="20% - Accent3 3 7 4 3" xfId="28807"/>
    <cellStyle name="20% - Accent3 3 7 5" xfId="16344"/>
    <cellStyle name="20% - Accent3 3 7 6" xfId="28802"/>
    <cellStyle name="20% - Accent3 3 8" xfId="3614"/>
    <cellStyle name="20% - Accent3 3 8 2" xfId="3615"/>
    <cellStyle name="20% - Accent3 3 8 2 2" xfId="16351"/>
    <cellStyle name="20% - Accent3 3 8 2 3" xfId="28809"/>
    <cellStyle name="20% - Accent3 3 8 3" xfId="3616"/>
    <cellStyle name="20% - Accent3 3 8 3 2" xfId="16352"/>
    <cellStyle name="20% - Accent3 3 8 3 3" xfId="28810"/>
    <cellStyle name="20% - Accent3 3 8 4" xfId="16350"/>
    <cellStyle name="20% - Accent3 3 8 5" xfId="28808"/>
    <cellStyle name="20% - Accent3 3 9" xfId="3617"/>
    <cellStyle name="20% - Accent3 3 9 2" xfId="3618"/>
    <cellStyle name="20% - Accent3 3 9 2 2" xfId="16354"/>
    <cellStyle name="20% - Accent3 3 9 2 3" xfId="28812"/>
    <cellStyle name="20% - Accent3 3 9 3" xfId="3619"/>
    <cellStyle name="20% - Accent3 3 9 3 2" xfId="16355"/>
    <cellStyle name="20% - Accent3 3 9 3 3" xfId="28813"/>
    <cellStyle name="20% - Accent3 3 9 4" xfId="16353"/>
    <cellStyle name="20% - Accent3 3 9 5" xfId="28811"/>
    <cellStyle name="20% - Accent3 4" xfId="42"/>
    <cellStyle name="20% - Accent3 4 10" xfId="3620"/>
    <cellStyle name="20% - Accent3 4 10 2" xfId="3621"/>
    <cellStyle name="20% - Accent3 4 10 2 2" xfId="16357"/>
    <cellStyle name="20% - Accent3 4 10 2 3" xfId="28815"/>
    <cellStyle name="20% - Accent3 4 10 3" xfId="3622"/>
    <cellStyle name="20% - Accent3 4 10 3 2" xfId="16358"/>
    <cellStyle name="20% - Accent3 4 10 3 3" xfId="28816"/>
    <cellStyle name="20% - Accent3 4 10 4" xfId="16356"/>
    <cellStyle name="20% - Accent3 4 10 5" xfId="28814"/>
    <cellStyle name="20% - Accent3 4 11" xfId="3623"/>
    <cellStyle name="20% - Accent3 4 11 2" xfId="3624"/>
    <cellStyle name="20% - Accent3 4 11 2 2" xfId="16360"/>
    <cellStyle name="20% - Accent3 4 11 2 3" xfId="28818"/>
    <cellStyle name="20% - Accent3 4 11 3" xfId="3625"/>
    <cellStyle name="20% - Accent3 4 11 3 2" xfId="16361"/>
    <cellStyle name="20% - Accent3 4 11 3 3" xfId="28819"/>
    <cellStyle name="20% - Accent3 4 11 4" xfId="16359"/>
    <cellStyle name="20% - Accent3 4 11 5" xfId="28817"/>
    <cellStyle name="20% - Accent3 4 12" xfId="3626"/>
    <cellStyle name="20% - Accent3 4 12 2" xfId="3627"/>
    <cellStyle name="20% - Accent3 4 12 2 2" xfId="16363"/>
    <cellStyle name="20% - Accent3 4 12 2 3" xfId="28821"/>
    <cellStyle name="20% - Accent3 4 12 3" xfId="3628"/>
    <cellStyle name="20% - Accent3 4 12 3 2" xfId="16364"/>
    <cellStyle name="20% - Accent3 4 12 3 3" xfId="28822"/>
    <cellStyle name="20% - Accent3 4 12 4" xfId="16362"/>
    <cellStyle name="20% - Accent3 4 12 5" xfId="28820"/>
    <cellStyle name="20% - Accent3 4 13" xfId="3629"/>
    <cellStyle name="20% - Accent3 4 13 2" xfId="3630"/>
    <cellStyle name="20% - Accent3 4 13 2 2" xfId="16366"/>
    <cellStyle name="20% - Accent3 4 13 2 3" xfId="28824"/>
    <cellStyle name="20% - Accent3 4 13 3" xfId="3631"/>
    <cellStyle name="20% - Accent3 4 13 3 2" xfId="16367"/>
    <cellStyle name="20% - Accent3 4 13 3 3" xfId="28825"/>
    <cellStyle name="20% - Accent3 4 13 4" xfId="16365"/>
    <cellStyle name="20% - Accent3 4 13 5" xfId="28823"/>
    <cellStyle name="20% - Accent3 4 14" xfId="3632"/>
    <cellStyle name="20% - Accent3 4 14 2" xfId="3633"/>
    <cellStyle name="20% - Accent3 4 14 2 2" xfId="16369"/>
    <cellStyle name="20% - Accent3 4 14 2 3" xfId="28827"/>
    <cellStyle name="20% - Accent3 4 14 3" xfId="3634"/>
    <cellStyle name="20% - Accent3 4 14 3 2" xfId="16370"/>
    <cellStyle name="20% - Accent3 4 14 3 3" xfId="28828"/>
    <cellStyle name="20% - Accent3 4 14 4" xfId="16368"/>
    <cellStyle name="20% - Accent3 4 14 5" xfId="28826"/>
    <cellStyle name="20% - Accent3 4 15" xfId="3635"/>
    <cellStyle name="20% - Accent3 4 15 2" xfId="16371"/>
    <cellStyle name="20% - Accent3 4 15 3" xfId="28829"/>
    <cellStyle name="20% - Accent3 4 16" xfId="3636"/>
    <cellStyle name="20% - Accent3 4 16 2" xfId="16372"/>
    <cellStyle name="20% - Accent3 4 16 3" xfId="28830"/>
    <cellStyle name="20% - Accent3 4 17" xfId="1612"/>
    <cellStyle name="20% - Accent3 4 18" xfId="14351"/>
    <cellStyle name="20% - Accent3 4 19" xfId="26809"/>
    <cellStyle name="20% - Accent3 4 2" xfId="1044"/>
    <cellStyle name="20% - Accent3 4 2 10" xfId="16373"/>
    <cellStyle name="20% - Accent3 4 2 11" xfId="28831"/>
    <cellStyle name="20% - Accent3 4 2 2" xfId="3638"/>
    <cellStyle name="20% - Accent3 4 2 2 2" xfId="3639"/>
    <cellStyle name="20% - Accent3 4 2 2 2 2" xfId="16375"/>
    <cellStyle name="20% - Accent3 4 2 2 2 3" xfId="28833"/>
    <cellStyle name="20% - Accent3 4 2 2 3" xfId="3640"/>
    <cellStyle name="20% - Accent3 4 2 2 3 2" xfId="16376"/>
    <cellStyle name="20% - Accent3 4 2 2 3 3" xfId="28834"/>
    <cellStyle name="20% - Accent3 4 2 2 4" xfId="16374"/>
    <cellStyle name="20% - Accent3 4 2 2 5" xfId="28832"/>
    <cellStyle name="20% - Accent3 4 2 3" xfId="3641"/>
    <cellStyle name="20% - Accent3 4 2 3 2" xfId="3642"/>
    <cellStyle name="20% - Accent3 4 2 3 2 2" xfId="16378"/>
    <cellStyle name="20% - Accent3 4 2 3 2 3" xfId="28836"/>
    <cellStyle name="20% - Accent3 4 2 3 3" xfId="3643"/>
    <cellStyle name="20% - Accent3 4 2 3 3 2" xfId="16379"/>
    <cellStyle name="20% - Accent3 4 2 3 3 3" xfId="28837"/>
    <cellStyle name="20% - Accent3 4 2 3 4" xfId="16377"/>
    <cellStyle name="20% - Accent3 4 2 3 5" xfId="28835"/>
    <cellStyle name="20% - Accent3 4 2 4" xfId="3644"/>
    <cellStyle name="20% - Accent3 4 2 4 2" xfId="3645"/>
    <cellStyle name="20% - Accent3 4 2 4 2 2" xfId="16381"/>
    <cellStyle name="20% - Accent3 4 2 4 2 3" xfId="28839"/>
    <cellStyle name="20% - Accent3 4 2 4 3" xfId="3646"/>
    <cellStyle name="20% - Accent3 4 2 4 3 2" xfId="16382"/>
    <cellStyle name="20% - Accent3 4 2 4 3 3" xfId="28840"/>
    <cellStyle name="20% - Accent3 4 2 4 4" xfId="16380"/>
    <cellStyle name="20% - Accent3 4 2 4 5" xfId="28838"/>
    <cellStyle name="20% - Accent3 4 2 5" xfId="3647"/>
    <cellStyle name="20% - Accent3 4 2 5 2" xfId="3648"/>
    <cellStyle name="20% - Accent3 4 2 5 2 2" xfId="16384"/>
    <cellStyle name="20% - Accent3 4 2 5 2 3" xfId="28842"/>
    <cellStyle name="20% - Accent3 4 2 5 3" xfId="3649"/>
    <cellStyle name="20% - Accent3 4 2 5 3 2" xfId="16385"/>
    <cellStyle name="20% - Accent3 4 2 5 3 3" xfId="28843"/>
    <cellStyle name="20% - Accent3 4 2 5 4" xfId="16383"/>
    <cellStyle name="20% - Accent3 4 2 5 5" xfId="28841"/>
    <cellStyle name="20% - Accent3 4 2 6" xfId="3650"/>
    <cellStyle name="20% - Accent3 4 2 6 2" xfId="3651"/>
    <cellStyle name="20% - Accent3 4 2 6 2 2" xfId="16387"/>
    <cellStyle name="20% - Accent3 4 2 6 2 3" xfId="28845"/>
    <cellStyle name="20% - Accent3 4 2 6 3" xfId="3652"/>
    <cellStyle name="20% - Accent3 4 2 6 3 2" xfId="16388"/>
    <cellStyle name="20% - Accent3 4 2 6 3 3" xfId="28846"/>
    <cellStyle name="20% - Accent3 4 2 6 4" xfId="16386"/>
    <cellStyle name="20% - Accent3 4 2 6 5" xfId="28844"/>
    <cellStyle name="20% - Accent3 4 2 7" xfId="3653"/>
    <cellStyle name="20% - Accent3 4 2 7 2" xfId="16389"/>
    <cellStyle name="20% - Accent3 4 2 7 3" xfId="28847"/>
    <cellStyle name="20% - Accent3 4 2 8" xfId="3654"/>
    <cellStyle name="20% - Accent3 4 2 8 2" xfId="16390"/>
    <cellStyle name="20% - Accent3 4 2 8 3" xfId="28848"/>
    <cellStyle name="20% - Accent3 4 2 9" xfId="3637"/>
    <cellStyle name="20% - Accent3 4 3" xfId="3655"/>
    <cellStyle name="20% - Accent3 4 3 2" xfId="3656"/>
    <cellStyle name="20% - Accent3 4 3 2 2" xfId="3657"/>
    <cellStyle name="20% - Accent3 4 3 2 2 2" xfId="16393"/>
    <cellStyle name="20% - Accent3 4 3 2 2 3" xfId="28851"/>
    <cellStyle name="20% - Accent3 4 3 2 3" xfId="3658"/>
    <cellStyle name="20% - Accent3 4 3 2 3 2" xfId="16394"/>
    <cellStyle name="20% - Accent3 4 3 2 3 3" xfId="28852"/>
    <cellStyle name="20% - Accent3 4 3 2 4" xfId="16392"/>
    <cellStyle name="20% - Accent3 4 3 2 5" xfId="28850"/>
    <cellStyle name="20% - Accent3 4 3 3" xfId="3659"/>
    <cellStyle name="20% - Accent3 4 3 3 2" xfId="3660"/>
    <cellStyle name="20% - Accent3 4 3 3 2 2" xfId="16396"/>
    <cellStyle name="20% - Accent3 4 3 3 2 3" xfId="28854"/>
    <cellStyle name="20% - Accent3 4 3 3 3" xfId="3661"/>
    <cellStyle name="20% - Accent3 4 3 3 3 2" xfId="16397"/>
    <cellStyle name="20% - Accent3 4 3 3 3 3" xfId="28855"/>
    <cellStyle name="20% - Accent3 4 3 3 4" xfId="16395"/>
    <cellStyle name="20% - Accent3 4 3 3 5" xfId="28853"/>
    <cellStyle name="20% - Accent3 4 3 4" xfId="3662"/>
    <cellStyle name="20% - Accent3 4 3 4 2" xfId="3663"/>
    <cellStyle name="20% - Accent3 4 3 4 2 2" xfId="16399"/>
    <cellStyle name="20% - Accent3 4 3 4 2 3" xfId="28857"/>
    <cellStyle name="20% - Accent3 4 3 4 3" xfId="3664"/>
    <cellStyle name="20% - Accent3 4 3 4 3 2" xfId="16400"/>
    <cellStyle name="20% - Accent3 4 3 4 3 3" xfId="28858"/>
    <cellStyle name="20% - Accent3 4 3 4 4" xfId="16398"/>
    <cellStyle name="20% - Accent3 4 3 4 5" xfId="28856"/>
    <cellStyle name="20% - Accent3 4 3 5" xfId="3665"/>
    <cellStyle name="20% - Accent3 4 3 5 2" xfId="3666"/>
    <cellStyle name="20% - Accent3 4 3 5 2 2" xfId="16402"/>
    <cellStyle name="20% - Accent3 4 3 5 2 3" xfId="28860"/>
    <cellStyle name="20% - Accent3 4 3 5 3" xfId="3667"/>
    <cellStyle name="20% - Accent3 4 3 5 3 2" xfId="16403"/>
    <cellStyle name="20% - Accent3 4 3 5 3 3" xfId="28861"/>
    <cellStyle name="20% - Accent3 4 3 5 4" xfId="16401"/>
    <cellStyle name="20% - Accent3 4 3 5 5" xfId="28859"/>
    <cellStyle name="20% - Accent3 4 3 6" xfId="3668"/>
    <cellStyle name="20% - Accent3 4 3 6 2" xfId="16404"/>
    <cellStyle name="20% - Accent3 4 3 6 3" xfId="28862"/>
    <cellStyle name="20% - Accent3 4 3 7" xfId="3669"/>
    <cellStyle name="20% - Accent3 4 3 7 2" xfId="16405"/>
    <cellStyle name="20% - Accent3 4 3 7 3" xfId="28863"/>
    <cellStyle name="20% - Accent3 4 3 8" xfId="16391"/>
    <cellStyle name="20% - Accent3 4 3 9" xfId="28849"/>
    <cellStyle name="20% - Accent3 4 4" xfId="3670"/>
    <cellStyle name="20% - Accent3 4 4 2" xfId="3671"/>
    <cellStyle name="20% - Accent3 4 4 2 2" xfId="3672"/>
    <cellStyle name="20% - Accent3 4 4 2 2 2" xfId="16408"/>
    <cellStyle name="20% - Accent3 4 4 2 2 3" xfId="28866"/>
    <cellStyle name="20% - Accent3 4 4 2 3" xfId="3673"/>
    <cellStyle name="20% - Accent3 4 4 2 3 2" xfId="16409"/>
    <cellStyle name="20% - Accent3 4 4 2 3 3" xfId="28867"/>
    <cellStyle name="20% - Accent3 4 4 2 4" xfId="16407"/>
    <cellStyle name="20% - Accent3 4 4 2 5" xfId="28865"/>
    <cellStyle name="20% - Accent3 4 4 3" xfId="3674"/>
    <cellStyle name="20% - Accent3 4 4 3 2" xfId="3675"/>
    <cellStyle name="20% - Accent3 4 4 3 2 2" xfId="16411"/>
    <cellStyle name="20% - Accent3 4 4 3 2 3" xfId="28869"/>
    <cellStyle name="20% - Accent3 4 4 3 3" xfId="3676"/>
    <cellStyle name="20% - Accent3 4 4 3 3 2" xfId="16412"/>
    <cellStyle name="20% - Accent3 4 4 3 3 3" xfId="28870"/>
    <cellStyle name="20% - Accent3 4 4 3 4" xfId="16410"/>
    <cellStyle name="20% - Accent3 4 4 3 5" xfId="28868"/>
    <cellStyle name="20% - Accent3 4 4 4" xfId="3677"/>
    <cellStyle name="20% - Accent3 4 4 4 2" xfId="3678"/>
    <cellStyle name="20% - Accent3 4 4 4 2 2" xfId="16414"/>
    <cellStyle name="20% - Accent3 4 4 4 2 3" xfId="28872"/>
    <cellStyle name="20% - Accent3 4 4 4 3" xfId="3679"/>
    <cellStyle name="20% - Accent3 4 4 4 3 2" xfId="16415"/>
    <cellStyle name="20% - Accent3 4 4 4 3 3" xfId="28873"/>
    <cellStyle name="20% - Accent3 4 4 4 4" xfId="16413"/>
    <cellStyle name="20% - Accent3 4 4 4 5" xfId="28871"/>
    <cellStyle name="20% - Accent3 4 4 5" xfId="3680"/>
    <cellStyle name="20% - Accent3 4 4 5 2" xfId="3681"/>
    <cellStyle name="20% - Accent3 4 4 5 2 2" xfId="16417"/>
    <cellStyle name="20% - Accent3 4 4 5 2 3" xfId="28875"/>
    <cellStyle name="20% - Accent3 4 4 5 3" xfId="3682"/>
    <cellStyle name="20% - Accent3 4 4 5 3 2" xfId="16418"/>
    <cellStyle name="20% - Accent3 4 4 5 3 3" xfId="28876"/>
    <cellStyle name="20% - Accent3 4 4 5 4" xfId="16416"/>
    <cellStyle name="20% - Accent3 4 4 5 5" xfId="28874"/>
    <cellStyle name="20% - Accent3 4 4 6" xfId="3683"/>
    <cellStyle name="20% - Accent3 4 4 6 2" xfId="16419"/>
    <cellStyle name="20% - Accent3 4 4 6 3" xfId="28877"/>
    <cellStyle name="20% - Accent3 4 4 7" xfId="3684"/>
    <cellStyle name="20% - Accent3 4 4 7 2" xfId="16420"/>
    <cellStyle name="20% - Accent3 4 4 7 3" xfId="28878"/>
    <cellStyle name="20% - Accent3 4 4 8" xfId="16406"/>
    <cellStyle name="20% - Accent3 4 4 9" xfId="28864"/>
    <cellStyle name="20% - Accent3 4 5" xfId="3685"/>
    <cellStyle name="20% - Accent3 4 5 2" xfId="3686"/>
    <cellStyle name="20% - Accent3 4 5 2 2" xfId="3687"/>
    <cellStyle name="20% - Accent3 4 5 2 2 2" xfId="16423"/>
    <cellStyle name="20% - Accent3 4 5 2 2 3" xfId="28881"/>
    <cellStyle name="20% - Accent3 4 5 2 3" xfId="3688"/>
    <cellStyle name="20% - Accent3 4 5 2 3 2" xfId="16424"/>
    <cellStyle name="20% - Accent3 4 5 2 3 3" xfId="28882"/>
    <cellStyle name="20% - Accent3 4 5 2 4" xfId="16422"/>
    <cellStyle name="20% - Accent3 4 5 2 5" xfId="28880"/>
    <cellStyle name="20% - Accent3 4 5 3" xfId="3689"/>
    <cellStyle name="20% - Accent3 4 5 3 2" xfId="16425"/>
    <cellStyle name="20% - Accent3 4 5 3 3" xfId="28883"/>
    <cellStyle name="20% - Accent3 4 5 4" xfId="3690"/>
    <cellStyle name="20% - Accent3 4 5 4 2" xfId="16426"/>
    <cellStyle name="20% - Accent3 4 5 4 3" xfId="28884"/>
    <cellStyle name="20% - Accent3 4 5 5" xfId="16421"/>
    <cellStyle name="20% - Accent3 4 5 6" xfId="28879"/>
    <cellStyle name="20% - Accent3 4 6" xfId="3691"/>
    <cellStyle name="20% - Accent3 4 6 2" xfId="3692"/>
    <cellStyle name="20% - Accent3 4 6 2 2" xfId="3693"/>
    <cellStyle name="20% - Accent3 4 6 2 2 2" xfId="16429"/>
    <cellStyle name="20% - Accent3 4 6 2 2 3" xfId="28887"/>
    <cellStyle name="20% - Accent3 4 6 2 3" xfId="3694"/>
    <cellStyle name="20% - Accent3 4 6 2 3 2" xfId="16430"/>
    <cellStyle name="20% - Accent3 4 6 2 3 3" xfId="28888"/>
    <cellStyle name="20% - Accent3 4 6 2 4" xfId="16428"/>
    <cellStyle name="20% - Accent3 4 6 2 5" xfId="28886"/>
    <cellStyle name="20% - Accent3 4 6 3" xfId="3695"/>
    <cellStyle name="20% - Accent3 4 6 3 2" xfId="16431"/>
    <cellStyle name="20% - Accent3 4 6 3 3" xfId="28889"/>
    <cellStyle name="20% - Accent3 4 6 4" xfId="3696"/>
    <cellStyle name="20% - Accent3 4 6 4 2" xfId="16432"/>
    <cellStyle name="20% - Accent3 4 6 4 3" xfId="28890"/>
    <cellStyle name="20% - Accent3 4 6 5" xfId="16427"/>
    <cellStyle name="20% - Accent3 4 6 6" xfId="28885"/>
    <cellStyle name="20% - Accent3 4 7" xfId="3697"/>
    <cellStyle name="20% - Accent3 4 7 2" xfId="3698"/>
    <cellStyle name="20% - Accent3 4 7 2 2" xfId="16434"/>
    <cellStyle name="20% - Accent3 4 7 2 3" xfId="28892"/>
    <cellStyle name="20% - Accent3 4 7 3" xfId="3699"/>
    <cellStyle name="20% - Accent3 4 7 3 2" xfId="16435"/>
    <cellStyle name="20% - Accent3 4 7 3 3" xfId="28893"/>
    <cellStyle name="20% - Accent3 4 7 4" xfId="16433"/>
    <cellStyle name="20% - Accent3 4 7 5" xfId="28891"/>
    <cellStyle name="20% - Accent3 4 8" xfId="3700"/>
    <cellStyle name="20% - Accent3 4 8 2" xfId="3701"/>
    <cellStyle name="20% - Accent3 4 8 2 2" xfId="16437"/>
    <cellStyle name="20% - Accent3 4 8 2 3" xfId="28895"/>
    <cellStyle name="20% - Accent3 4 8 3" xfId="3702"/>
    <cellStyle name="20% - Accent3 4 8 3 2" xfId="16438"/>
    <cellStyle name="20% - Accent3 4 8 3 3" xfId="28896"/>
    <cellStyle name="20% - Accent3 4 8 4" xfId="16436"/>
    <cellStyle name="20% - Accent3 4 8 5" xfId="28894"/>
    <cellStyle name="20% - Accent3 4 9" xfId="3703"/>
    <cellStyle name="20% - Accent3 4 9 2" xfId="3704"/>
    <cellStyle name="20% - Accent3 4 9 2 2" xfId="16440"/>
    <cellStyle name="20% - Accent3 4 9 2 3" xfId="28898"/>
    <cellStyle name="20% - Accent3 4 9 3" xfId="3705"/>
    <cellStyle name="20% - Accent3 4 9 3 2" xfId="16441"/>
    <cellStyle name="20% - Accent3 4 9 3 3" xfId="28899"/>
    <cellStyle name="20% - Accent3 4 9 4" xfId="16439"/>
    <cellStyle name="20% - Accent3 4 9 5" xfId="28897"/>
    <cellStyle name="20% - Accent3 4_BALANCE SHEET- BOARD-A" xfId="1368"/>
    <cellStyle name="20% - Accent3 5" xfId="43"/>
    <cellStyle name="20% - Accent3 5 10" xfId="14280"/>
    <cellStyle name="20% - Accent3 5 11" xfId="26738"/>
    <cellStyle name="20% - Accent3 5 2" xfId="973"/>
    <cellStyle name="20% - Accent3 5 2 2" xfId="3707"/>
    <cellStyle name="20% - Accent3 5 2 2 2" xfId="16443"/>
    <cellStyle name="20% - Accent3 5 2 2 3" xfId="28901"/>
    <cellStyle name="20% - Accent3 5 2 3" xfId="3708"/>
    <cellStyle name="20% - Accent3 5 2 3 2" xfId="16444"/>
    <cellStyle name="20% - Accent3 5 2 3 3" xfId="28902"/>
    <cellStyle name="20% - Accent3 5 2 4" xfId="3706"/>
    <cellStyle name="20% - Accent3 5 2 5" xfId="16442"/>
    <cellStyle name="20% - Accent3 5 2 6" xfId="28900"/>
    <cellStyle name="20% - Accent3 5 3" xfId="3709"/>
    <cellStyle name="20% - Accent3 5 3 2" xfId="3710"/>
    <cellStyle name="20% - Accent3 5 3 2 2" xfId="16446"/>
    <cellStyle name="20% - Accent3 5 3 2 3" xfId="28904"/>
    <cellStyle name="20% - Accent3 5 3 3" xfId="3711"/>
    <cellStyle name="20% - Accent3 5 3 3 2" xfId="16447"/>
    <cellStyle name="20% - Accent3 5 3 3 3" xfId="28905"/>
    <cellStyle name="20% - Accent3 5 3 4" xfId="16445"/>
    <cellStyle name="20% - Accent3 5 3 5" xfId="28903"/>
    <cellStyle name="20% - Accent3 5 4" xfId="3712"/>
    <cellStyle name="20% - Accent3 5 4 2" xfId="3713"/>
    <cellStyle name="20% - Accent3 5 4 2 2" xfId="16449"/>
    <cellStyle name="20% - Accent3 5 4 2 3" xfId="28907"/>
    <cellStyle name="20% - Accent3 5 4 3" xfId="3714"/>
    <cellStyle name="20% - Accent3 5 4 3 2" xfId="16450"/>
    <cellStyle name="20% - Accent3 5 4 3 3" xfId="28908"/>
    <cellStyle name="20% - Accent3 5 4 4" xfId="16448"/>
    <cellStyle name="20% - Accent3 5 4 5" xfId="28906"/>
    <cellStyle name="20% - Accent3 5 5" xfId="3715"/>
    <cellStyle name="20% - Accent3 5 5 2" xfId="3716"/>
    <cellStyle name="20% - Accent3 5 5 2 2" xfId="16452"/>
    <cellStyle name="20% - Accent3 5 5 2 3" xfId="28910"/>
    <cellStyle name="20% - Accent3 5 5 3" xfId="3717"/>
    <cellStyle name="20% - Accent3 5 5 3 2" xfId="16453"/>
    <cellStyle name="20% - Accent3 5 5 3 3" xfId="28911"/>
    <cellStyle name="20% - Accent3 5 5 4" xfId="16451"/>
    <cellStyle name="20% - Accent3 5 5 5" xfId="28909"/>
    <cellStyle name="20% - Accent3 5 6" xfId="3718"/>
    <cellStyle name="20% - Accent3 5 6 2" xfId="3719"/>
    <cellStyle name="20% - Accent3 5 6 2 2" xfId="16455"/>
    <cellStyle name="20% - Accent3 5 6 2 3" xfId="28913"/>
    <cellStyle name="20% - Accent3 5 6 3" xfId="3720"/>
    <cellStyle name="20% - Accent3 5 6 3 2" xfId="16456"/>
    <cellStyle name="20% - Accent3 5 6 3 3" xfId="28914"/>
    <cellStyle name="20% - Accent3 5 6 4" xfId="16454"/>
    <cellStyle name="20% - Accent3 5 6 5" xfId="28912"/>
    <cellStyle name="20% - Accent3 5 7" xfId="3721"/>
    <cellStyle name="20% - Accent3 5 7 2" xfId="16457"/>
    <cellStyle name="20% - Accent3 5 7 3" xfId="28915"/>
    <cellStyle name="20% - Accent3 5 8" xfId="3722"/>
    <cellStyle name="20% - Accent3 5 8 2" xfId="16458"/>
    <cellStyle name="20% - Accent3 5 8 3" xfId="28916"/>
    <cellStyle name="20% - Accent3 5 9" xfId="1541"/>
    <cellStyle name="20% - Accent3 5_BALANCE SHEET- BOARD-A" xfId="1369"/>
    <cellStyle name="20% - Accent3 6" xfId="901"/>
    <cellStyle name="20% - Accent3 6 10" xfId="16459"/>
    <cellStyle name="20% - Accent3 6 11" xfId="28917"/>
    <cellStyle name="20% - Accent3 6 2" xfId="3724"/>
    <cellStyle name="20% - Accent3 6 2 2" xfId="3725"/>
    <cellStyle name="20% - Accent3 6 2 2 2" xfId="16461"/>
    <cellStyle name="20% - Accent3 6 2 2 3" xfId="28919"/>
    <cellStyle name="20% - Accent3 6 2 3" xfId="3726"/>
    <cellStyle name="20% - Accent3 6 2 3 2" xfId="16462"/>
    <cellStyle name="20% - Accent3 6 2 3 3" xfId="28920"/>
    <cellStyle name="20% - Accent3 6 2 4" xfId="16460"/>
    <cellStyle name="20% - Accent3 6 2 5" xfId="28918"/>
    <cellStyle name="20% - Accent3 6 3" xfId="3727"/>
    <cellStyle name="20% - Accent3 6 3 2" xfId="3728"/>
    <cellStyle name="20% - Accent3 6 3 2 2" xfId="16464"/>
    <cellStyle name="20% - Accent3 6 3 2 3" xfId="28922"/>
    <cellStyle name="20% - Accent3 6 3 3" xfId="3729"/>
    <cellStyle name="20% - Accent3 6 3 3 2" xfId="16465"/>
    <cellStyle name="20% - Accent3 6 3 3 3" xfId="28923"/>
    <cellStyle name="20% - Accent3 6 3 4" xfId="16463"/>
    <cellStyle name="20% - Accent3 6 3 5" xfId="28921"/>
    <cellStyle name="20% - Accent3 6 4" xfId="3730"/>
    <cellStyle name="20% - Accent3 6 4 2" xfId="3731"/>
    <cellStyle name="20% - Accent3 6 4 2 2" xfId="16467"/>
    <cellStyle name="20% - Accent3 6 4 2 3" xfId="28925"/>
    <cellStyle name="20% - Accent3 6 4 3" xfId="3732"/>
    <cellStyle name="20% - Accent3 6 4 3 2" xfId="16468"/>
    <cellStyle name="20% - Accent3 6 4 3 3" xfId="28926"/>
    <cellStyle name="20% - Accent3 6 4 4" xfId="16466"/>
    <cellStyle name="20% - Accent3 6 4 5" xfId="28924"/>
    <cellStyle name="20% - Accent3 6 5" xfId="3733"/>
    <cellStyle name="20% - Accent3 6 5 2" xfId="3734"/>
    <cellStyle name="20% - Accent3 6 5 2 2" xfId="16470"/>
    <cellStyle name="20% - Accent3 6 5 2 3" xfId="28928"/>
    <cellStyle name="20% - Accent3 6 5 3" xfId="3735"/>
    <cellStyle name="20% - Accent3 6 5 3 2" xfId="16471"/>
    <cellStyle name="20% - Accent3 6 5 3 3" xfId="28929"/>
    <cellStyle name="20% - Accent3 6 5 4" xfId="16469"/>
    <cellStyle name="20% - Accent3 6 5 5" xfId="28927"/>
    <cellStyle name="20% - Accent3 6 6" xfId="3736"/>
    <cellStyle name="20% - Accent3 6 6 2" xfId="3737"/>
    <cellStyle name="20% - Accent3 6 6 2 2" xfId="16473"/>
    <cellStyle name="20% - Accent3 6 6 2 3" xfId="28931"/>
    <cellStyle name="20% - Accent3 6 6 3" xfId="3738"/>
    <cellStyle name="20% - Accent3 6 6 3 2" xfId="16474"/>
    <cellStyle name="20% - Accent3 6 6 3 3" xfId="28932"/>
    <cellStyle name="20% - Accent3 6 6 4" xfId="16472"/>
    <cellStyle name="20% - Accent3 6 6 5" xfId="28930"/>
    <cellStyle name="20% - Accent3 6 7" xfId="3739"/>
    <cellStyle name="20% - Accent3 6 7 2" xfId="16475"/>
    <cellStyle name="20% - Accent3 6 7 3" xfId="28933"/>
    <cellStyle name="20% - Accent3 6 8" xfId="3740"/>
    <cellStyle name="20% - Accent3 6 8 2" xfId="16476"/>
    <cellStyle name="20% - Accent3 6 8 3" xfId="28934"/>
    <cellStyle name="20% - Accent3 6 9" xfId="3723"/>
    <cellStyle name="20% - Accent3 7" xfId="3741"/>
    <cellStyle name="20% - Accent3 7 10" xfId="28935"/>
    <cellStyle name="20% - Accent3 7 2" xfId="3742"/>
    <cellStyle name="20% - Accent3 7 2 2" xfId="3743"/>
    <cellStyle name="20% - Accent3 7 2 2 2" xfId="16479"/>
    <cellStyle name="20% - Accent3 7 2 2 3" xfId="28937"/>
    <cellStyle name="20% - Accent3 7 2 3" xfId="3744"/>
    <cellStyle name="20% - Accent3 7 2 3 2" xfId="16480"/>
    <cellStyle name="20% - Accent3 7 2 3 3" xfId="28938"/>
    <cellStyle name="20% - Accent3 7 2 4" xfId="16478"/>
    <cellStyle name="20% - Accent3 7 2 5" xfId="28936"/>
    <cellStyle name="20% - Accent3 7 3" xfId="3745"/>
    <cellStyle name="20% - Accent3 7 3 2" xfId="3746"/>
    <cellStyle name="20% - Accent3 7 3 2 2" xfId="16482"/>
    <cellStyle name="20% - Accent3 7 3 2 3" xfId="28940"/>
    <cellStyle name="20% - Accent3 7 3 3" xfId="3747"/>
    <cellStyle name="20% - Accent3 7 3 3 2" xfId="16483"/>
    <cellStyle name="20% - Accent3 7 3 3 3" xfId="28941"/>
    <cellStyle name="20% - Accent3 7 3 4" xfId="16481"/>
    <cellStyle name="20% - Accent3 7 3 5" xfId="28939"/>
    <cellStyle name="20% - Accent3 7 4" xfId="3748"/>
    <cellStyle name="20% - Accent3 7 4 2" xfId="3749"/>
    <cellStyle name="20% - Accent3 7 4 2 2" xfId="16485"/>
    <cellStyle name="20% - Accent3 7 4 2 3" xfId="28943"/>
    <cellStyle name="20% - Accent3 7 4 3" xfId="3750"/>
    <cellStyle name="20% - Accent3 7 4 3 2" xfId="16486"/>
    <cellStyle name="20% - Accent3 7 4 3 3" xfId="28944"/>
    <cellStyle name="20% - Accent3 7 4 4" xfId="16484"/>
    <cellStyle name="20% - Accent3 7 4 5" xfId="28942"/>
    <cellStyle name="20% - Accent3 7 5" xfId="3751"/>
    <cellStyle name="20% - Accent3 7 5 2" xfId="3752"/>
    <cellStyle name="20% - Accent3 7 5 2 2" xfId="16488"/>
    <cellStyle name="20% - Accent3 7 5 2 3" xfId="28946"/>
    <cellStyle name="20% - Accent3 7 5 3" xfId="3753"/>
    <cellStyle name="20% - Accent3 7 5 3 2" xfId="16489"/>
    <cellStyle name="20% - Accent3 7 5 3 3" xfId="28947"/>
    <cellStyle name="20% - Accent3 7 5 4" xfId="16487"/>
    <cellStyle name="20% - Accent3 7 5 5" xfId="28945"/>
    <cellStyle name="20% - Accent3 7 6" xfId="3754"/>
    <cellStyle name="20% - Accent3 7 6 2" xfId="3755"/>
    <cellStyle name="20% - Accent3 7 6 2 2" xfId="16491"/>
    <cellStyle name="20% - Accent3 7 6 2 3" xfId="28949"/>
    <cellStyle name="20% - Accent3 7 6 3" xfId="3756"/>
    <cellStyle name="20% - Accent3 7 6 3 2" xfId="16492"/>
    <cellStyle name="20% - Accent3 7 6 3 3" xfId="28950"/>
    <cellStyle name="20% - Accent3 7 6 4" xfId="16490"/>
    <cellStyle name="20% - Accent3 7 6 5" xfId="28948"/>
    <cellStyle name="20% - Accent3 7 7" xfId="3757"/>
    <cellStyle name="20% - Accent3 7 7 2" xfId="16493"/>
    <cellStyle name="20% - Accent3 7 7 3" xfId="28951"/>
    <cellStyle name="20% - Accent3 7 8" xfId="3758"/>
    <cellStyle name="20% - Accent3 7 8 2" xfId="16494"/>
    <cellStyle name="20% - Accent3 7 8 3" xfId="28952"/>
    <cellStyle name="20% - Accent3 7 9" xfId="16477"/>
    <cellStyle name="20% - Accent3 8" xfId="3759"/>
    <cellStyle name="20% - Accent3 8 2" xfId="3760"/>
    <cellStyle name="20% - Accent3 8 2 2" xfId="3761"/>
    <cellStyle name="20% - Accent3 8 2 2 2" xfId="16497"/>
    <cellStyle name="20% - Accent3 8 2 2 3" xfId="28955"/>
    <cellStyle name="20% - Accent3 8 2 3" xfId="3762"/>
    <cellStyle name="20% - Accent3 8 2 3 2" xfId="16498"/>
    <cellStyle name="20% - Accent3 8 2 3 3" xfId="28956"/>
    <cellStyle name="20% - Accent3 8 2 4" xfId="16496"/>
    <cellStyle name="20% - Accent3 8 2 5" xfId="28954"/>
    <cellStyle name="20% - Accent3 8 3" xfId="3763"/>
    <cellStyle name="20% - Accent3 8 3 2" xfId="3764"/>
    <cellStyle name="20% - Accent3 8 3 2 2" xfId="16500"/>
    <cellStyle name="20% - Accent3 8 3 2 3" xfId="28958"/>
    <cellStyle name="20% - Accent3 8 3 3" xfId="3765"/>
    <cellStyle name="20% - Accent3 8 3 3 2" xfId="16501"/>
    <cellStyle name="20% - Accent3 8 3 3 3" xfId="28959"/>
    <cellStyle name="20% - Accent3 8 3 4" xfId="16499"/>
    <cellStyle name="20% - Accent3 8 3 5" xfId="28957"/>
    <cellStyle name="20% - Accent3 8 4" xfId="3766"/>
    <cellStyle name="20% - Accent3 8 4 2" xfId="3767"/>
    <cellStyle name="20% - Accent3 8 4 2 2" xfId="16503"/>
    <cellStyle name="20% - Accent3 8 4 2 3" xfId="28961"/>
    <cellStyle name="20% - Accent3 8 4 3" xfId="3768"/>
    <cellStyle name="20% - Accent3 8 4 3 2" xfId="16504"/>
    <cellStyle name="20% - Accent3 8 4 3 3" xfId="28962"/>
    <cellStyle name="20% - Accent3 8 4 4" xfId="16502"/>
    <cellStyle name="20% - Accent3 8 4 5" xfId="28960"/>
    <cellStyle name="20% - Accent3 8 5" xfId="3769"/>
    <cellStyle name="20% - Accent3 8 5 2" xfId="3770"/>
    <cellStyle name="20% - Accent3 8 5 2 2" xfId="16506"/>
    <cellStyle name="20% - Accent3 8 5 2 3" xfId="28964"/>
    <cellStyle name="20% - Accent3 8 5 3" xfId="3771"/>
    <cellStyle name="20% - Accent3 8 5 3 2" xfId="16507"/>
    <cellStyle name="20% - Accent3 8 5 3 3" xfId="28965"/>
    <cellStyle name="20% - Accent3 8 5 4" xfId="16505"/>
    <cellStyle name="20% - Accent3 8 5 5" xfId="28963"/>
    <cellStyle name="20% - Accent3 8 6" xfId="3772"/>
    <cellStyle name="20% - Accent3 8 6 2" xfId="16508"/>
    <cellStyle name="20% - Accent3 8 6 3" xfId="28966"/>
    <cellStyle name="20% - Accent3 8 7" xfId="3773"/>
    <cellStyle name="20% - Accent3 8 7 2" xfId="16509"/>
    <cellStyle name="20% - Accent3 8 7 3" xfId="28967"/>
    <cellStyle name="20% - Accent3 8 8" xfId="16495"/>
    <cellStyle name="20% - Accent3 8 9" xfId="28953"/>
    <cellStyle name="20% - Accent3 9" xfId="3774"/>
    <cellStyle name="20% - Accent3 9 2" xfId="3775"/>
    <cellStyle name="20% - Accent3 9 2 2" xfId="3776"/>
    <cellStyle name="20% - Accent3 9 2 2 2" xfId="16511"/>
    <cellStyle name="20% - Accent3 9 2 2 3" xfId="28969"/>
    <cellStyle name="20% - Accent3 9 2 3" xfId="3777"/>
    <cellStyle name="20% - Accent3 9 2 3 2" xfId="16512"/>
    <cellStyle name="20% - Accent3 9 2 3 3" xfId="28970"/>
    <cellStyle name="20% - Accent3 9 2 4" xfId="16510"/>
    <cellStyle name="20% - Accent3 9 2 5" xfId="28968"/>
    <cellStyle name="20% - Accent4 10" xfId="3778"/>
    <cellStyle name="20% - Accent4 10 2" xfId="3779"/>
    <cellStyle name="20% - Accent4 10 2 2" xfId="3780"/>
    <cellStyle name="20% - Accent4 10 2 2 2" xfId="16515"/>
    <cellStyle name="20% - Accent4 10 2 2 3" xfId="28973"/>
    <cellStyle name="20% - Accent4 10 2 3" xfId="3781"/>
    <cellStyle name="20% - Accent4 10 2 3 2" xfId="16516"/>
    <cellStyle name="20% - Accent4 10 2 3 3" xfId="28974"/>
    <cellStyle name="20% - Accent4 10 2 4" xfId="16514"/>
    <cellStyle name="20% - Accent4 10 2 5" xfId="28972"/>
    <cellStyle name="20% - Accent4 10 3" xfId="3782"/>
    <cellStyle name="20% - Accent4 10 3 2" xfId="16517"/>
    <cellStyle name="20% - Accent4 10 3 3" xfId="28975"/>
    <cellStyle name="20% - Accent4 10 4" xfId="3783"/>
    <cellStyle name="20% - Accent4 10 4 2" xfId="16518"/>
    <cellStyle name="20% - Accent4 10 4 3" xfId="28976"/>
    <cellStyle name="20% - Accent4 10 5" xfId="16513"/>
    <cellStyle name="20% - Accent4 10 6" xfId="28971"/>
    <cellStyle name="20% - Accent4 11" xfId="3784"/>
    <cellStyle name="20% - Accent4 11 2" xfId="3785"/>
    <cellStyle name="20% - Accent4 11 2 2" xfId="3786"/>
    <cellStyle name="20% - Accent4 11 2 2 2" xfId="16521"/>
    <cellStyle name="20% - Accent4 11 2 2 3" xfId="28979"/>
    <cellStyle name="20% - Accent4 11 2 3" xfId="3787"/>
    <cellStyle name="20% - Accent4 11 2 3 2" xfId="16522"/>
    <cellStyle name="20% - Accent4 11 2 3 3" xfId="28980"/>
    <cellStyle name="20% - Accent4 11 2 4" xfId="16520"/>
    <cellStyle name="20% - Accent4 11 2 5" xfId="28978"/>
    <cellStyle name="20% - Accent4 11 3" xfId="3788"/>
    <cellStyle name="20% - Accent4 11 3 2" xfId="16523"/>
    <cellStyle name="20% - Accent4 11 3 3" xfId="28981"/>
    <cellStyle name="20% - Accent4 11 4" xfId="3789"/>
    <cellStyle name="20% - Accent4 11 4 2" xfId="16524"/>
    <cellStyle name="20% - Accent4 11 4 3" xfId="28982"/>
    <cellStyle name="20% - Accent4 11 5" xfId="16519"/>
    <cellStyle name="20% - Accent4 11 6" xfId="28977"/>
    <cellStyle name="20% - Accent4 12" xfId="3790"/>
    <cellStyle name="20% - Accent4 12 2" xfId="3791"/>
    <cellStyle name="20% - Accent4 12 2 2" xfId="16526"/>
    <cellStyle name="20% - Accent4 12 2 3" xfId="28984"/>
    <cellStyle name="20% - Accent4 12 3" xfId="3792"/>
    <cellStyle name="20% - Accent4 12 3 2" xfId="16527"/>
    <cellStyle name="20% - Accent4 12 3 3" xfId="28985"/>
    <cellStyle name="20% - Accent4 12 4" xfId="16525"/>
    <cellStyle name="20% - Accent4 12 5" xfId="28983"/>
    <cellStyle name="20% - Accent4 13" xfId="3793"/>
    <cellStyle name="20% - Accent4 13 2" xfId="3794"/>
    <cellStyle name="20% - Accent4 13 2 2" xfId="16529"/>
    <cellStyle name="20% - Accent4 13 2 3" xfId="28987"/>
    <cellStyle name="20% - Accent4 13 3" xfId="3795"/>
    <cellStyle name="20% - Accent4 13 3 2" xfId="16530"/>
    <cellStyle name="20% - Accent4 13 3 3" xfId="28988"/>
    <cellStyle name="20% - Accent4 13 4" xfId="16528"/>
    <cellStyle name="20% - Accent4 13 5" xfId="28986"/>
    <cellStyle name="20% - Accent4 14" xfId="3796"/>
    <cellStyle name="20% - Accent4 14 2" xfId="3797"/>
    <cellStyle name="20% - Accent4 14 2 2" xfId="16532"/>
    <cellStyle name="20% - Accent4 14 2 3" xfId="28990"/>
    <cellStyle name="20% - Accent4 14 3" xfId="3798"/>
    <cellStyle name="20% - Accent4 14 3 2" xfId="16533"/>
    <cellStyle name="20% - Accent4 14 3 3" xfId="28991"/>
    <cellStyle name="20% - Accent4 14 4" xfId="16531"/>
    <cellStyle name="20% - Accent4 14 5" xfId="28989"/>
    <cellStyle name="20% - Accent4 15" xfId="3799"/>
    <cellStyle name="20% - Accent4 15 2" xfId="3800"/>
    <cellStyle name="20% - Accent4 15 2 2" xfId="16535"/>
    <cellStyle name="20% - Accent4 15 2 3" xfId="28993"/>
    <cellStyle name="20% - Accent4 15 3" xfId="3801"/>
    <cellStyle name="20% - Accent4 15 3 2" xfId="16536"/>
    <cellStyle name="20% - Accent4 15 3 3" xfId="28994"/>
    <cellStyle name="20% - Accent4 15 4" xfId="16534"/>
    <cellStyle name="20% - Accent4 15 5" xfId="28992"/>
    <cellStyle name="20% - Accent4 16" xfId="3802"/>
    <cellStyle name="20% - Accent4 16 2" xfId="3803"/>
    <cellStyle name="20% - Accent4 16 2 2" xfId="16538"/>
    <cellStyle name="20% - Accent4 16 2 3" xfId="28996"/>
    <cellStyle name="20% - Accent4 16 3" xfId="3804"/>
    <cellStyle name="20% - Accent4 16 3 2" xfId="16539"/>
    <cellStyle name="20% - Accent4 16 3 3" xfId="28997"/>
    <cellStyle name="20% - Accent4 16 4" xfId="16537"/>
    <cellStyle name="20% - Accent4 16 5" xfId="28995"/>
    <cellStyle name="20% - Accent4 17" xfId="3805"/>
    <cellStyle name="20% - Accent4 17 2" xfId="3806"/>
    <cellStyle name="20% - Accent4 17 2 2" xfId="16541"/>
    <cellStyle name="20% - Accent4 17 2 3" xfId="28999"/>
    <cellStyle name="20% - Accent4 17 3" xfId="3807"/>
    <cellStyle name="20% - Accent4 17 3 2" xfId="16542"/>
    <cellStyle name="20% - Accent4 17 3 3" xfId="29000"/>
    <cellStyle name="20% - Accent4 17 4" xfId="16540"/>
    <cellStyle name="20% - Accent4 17 5" xfId="28998"/>
    <cellStyle name="20% - Accent4 18" xfId="3808"/>
    <cellStyle name="20% - Accent4 18 2" xfId="3809"/>
    <cellStyle name="20% - Accent4 18 2 2" xfId="16544"/>
    <cellStyle name="20% - Accent4 18 2 3" xfId="29002"/>
    <cellStyle name="20% - Accent4 18 3" xfId="3810"/>
    <cellStyle name="20% - Accent4 18 3 2" xfId="16545"/>
    <cellStyle name="20% - Accent4 18 3 3" xfId="29003"/>
    <cellStyle name="20% - Accent4 18 4" xfId="16543"/>
    <cellStyle name="20% - Accent4 18 5" xfId="29001"/>
    <cellStyle name="20% - Accent4 19" xfId="1496"/>
    <cellStyle name="20% - Accent4 2" xfId="44"/>
    <cellStyle name="20% - Accent4 2 10" xfId="3811"/>
    <cellStyle name="20% - Accent4 2 10 2" xfId="3812"/>
    <cellStyle name="20% - Accent4 2 10 2 2" xfId="16547"/>
    <cellStyle name="20% - Accent4 2 10 2 3" xfId="29005"/>
    <cellStyle name="20% - Accent4 2 10 3" xfId="3813"/>
    <cellStyle name="20% - Accent4 2 10 3 2" xfId="16548"/>
    <cellStyle name="20% - Accent4 2 10 3 3" xfId="29006"/>
    <cellStyle name="20% - Accent4 2 10 4" xfId="16546"/>
    <cellStyle name="20% - Accent4 2 10 5" xfId="29004"/>
    <cellStyle name="20% - Accent4 2 11" xfId="3814"/>
    <cellStyle name="20% - Accent4 2 11 2" xfId="3815"/>
    <cellStyle name="20% - Accent4 2 11 2 2" xfId="16550"/>
    <cellStyle name="20% - Accent4 2 11 2 3" xfId="29008"/>
    <cellStyle name="20% - Accent4 2 11 3" xfId="3816"/>
    <cellStyle name="20% - Accent4 2 11 3 2" xfId="16551"/>
    <cellStyle name="20% - Accent4 2 11 3 3" xfId="29009"/>
    <cellStyle name="20% - Accent4 2 11 4" xfId="16549"/>
    <cellStyle name="20% - Accent4 2 11 5" xfId="29007"/>
    <cellStyle name="20% - Accent4 2 12" xfId="3817"/>
    <cellStyle name="20% - Accent4 2 12 2" xfId="3818"/>
    <cellStyle name="20% - Accent4 2 12 2 2" xfId="16553"/>
    <cellStyle name="20% - Accent4 2 12 2 3" xfId="29011"/>
    <cellStyle name="20% - Accent4 2 12 3" xfId="3819"/>
    <cellStyle name="20% - Accent4 2 12 3 2" xfId="16554"/>
    <cellStyle name="20% - Accent4 2 12 3 3" xfId="29012"/>
    <cellStyle name="20% - Accent4 2 12 4" xfId="16552"/>
    <cellStyle name="20% - Accent4 2 12 5" xfId="29010"/>
    <cellStyle name="20% - Accent4 2 13" xfId="3820"/>
    <cellStyle name="20% - Accent4 2 13 2" xfId="3821"/>
    <cellStyle name="20% - Accent4 2 13 2 2" xfId="16556"/>
    <cellStyle name="20% - Accent4 2 13 2 3" xfId="29014"/>
    <cellStyle name="20% - Accent4 2 13 3" xfId="3822"/>
    <cellStyle name="20% - Accent4 2 13 3 2" xfId="16557"/>
    <cellStyle name="20% - Accent4 2 13 3 3" xfId="29015"/>
    <cellStyle name="20% - Accent4 2 13 4" xfId="16555"/>
    <cellStyle name="20% - Accent4 2 13 5" xfId="29013"/>
    <cellStyle name="20% - Accent4 2 14" xfId="3823"/>
    <cellStyle name="20% - Accent4 2 14 2" xfId="3824"/>
    <cellStyle name="20% - Accent4 2 14 2 2" xfId="16559"/>
    <cellStyle name="20% - Accent4 2 14 2 3" xfId="29017"/>
    <cellStyle name="20% - Accent4 2 14 3" xfId="3825"/>
    <cellStyle name="20% - Accent4 2 14 3 2" xfId="16560"/>
    <cellStyle name="20% - Accent4 2 14 3 3" xfId="29018"/>
    <cellStyle name="20% - Accent4 2 14 4" xfId="16558"/>
    <cellStyle name="20% - Accent4 2 14 5" xfId="29016"/>
    <cellStyle name="20% - Accent4 2 15" xfId="3826"/>
    <cellStyle name="20% - Accent4 2 15 2" xfId="3827"/>
    <cellStyle name="20% - Accent4 2 15 2 2" xfId="16562"/>
    <cellStyle name="20% - Accent4 2 15 2 3" xfId="29020"/>
    <cellStyle name="20% - Accent4 2 15 3" xfId="3828"/>
    <cellStyle name="20% - Accent4 2 15 3 2" xfId="16563"/>
    <cellStyle name="20% - Accent4 2 15 3 3" xfId="29021"/>
    <cellStyle name="20% - Accent4 2 15 4" xfId="16561"/>
    <cellStyle name="20% - Accent4 2 15 5" xfId="29019"/>
    <cellStyle name="20% - Accent4 2 16" xfId="3829"/>
    <cellStyle name="20% - Accent4 2 16 2" xfId="3830"/>
    <cellStyle name="20% - Accent4 2 16 2 2" xfId="16565"/>
    <cellStyle name="20% - Accent4 2 16 2 3" xfId="29023"/>
    <cellStyle name="20% - Accent4 2 16 3" xfId="3831"/>
    <cellStyle name="20% - Accent4 2 16 3 2" xfId="16566"/>
    <cellStyle name="20% - Accent4 2 16 3 3" xfId="29024"/>
    <cellStyle name="20% - Accent4 2 16 4" xfId="16564"/>
    <cellStyle name="20% - Accent4 2 16 5" xfId="29022"/>
    <cellStyle name="20% - Accent4 2 17" xfId="3832"/>
    <cellStyle name="20% - Accent4 2 17 2" xfId="16567"/>
    <cellStyle name="20% - Accent4 2 17 3" xfId="29025"/>
    <cellStyle name="20% - Accent4 2 18" xfId="3833"/>
    <cellStyle name="20% - Accent4 2 18 2" xfId="16568"/>
    <cellStyle name="20% - Accent4 2 18 3" xfId="29026"/>
    <cellStyle name="20% - Accent4 2 2" xfId="45"/>
    <cellStyle name="20% - Accent4 2 2 10" xfId="3834"/>
    <cellStyle name="20% - Accent4 2 2 10 2" xfId="3835"/>
    <cellStyle name="20% - Accent4 2 2 10 2 2" xfId="16570"/>
    <cellStyle name="20% - Accent4 2 2 10 2 3" xfId="29028"/>
    <cellStyle name="20% - Accent4 2 2 10 3" xfId="3836"/>
    <cellStyle name="20% - Accent4 2 2 10 3 2" xfId="16571"/>
    <cellStyle name="20% - Accent4 2 2 10 3 3" xfId="29029"/>
    <cellStyle name="20% - Accent4 2 2 10 4" xfId="16569"/>
    <cellStyle name="20% - Accent4 2 2 10 5" xfId="29027"/>
    <cellStyle name="20% - Accent4 2 2 11" xfId="3837"/>
    <cellStyle name="20% - Accent4 2 2 11 2" xfId="3838"/>
    <cellStyle name="20% - Accent4 2 2 11 2 2" xfId="16573"/>
    <cellStyle name="20% - Accent4 2 2 11 2 3" xfId="29031"/>
    <cellStyle name="20% - Accent4 2 2 11 3" xfId="3839"/>
    <cellStyle name="20% - Accent4 2 2 11 3 2" xfId="16574"/>
    <cellStyle name="20% - Accent4 2 2 11 3 3" xfId="29032"/>
    <cellStyle name="20% - Accent4 2 2 11 4" xfId="16572"/>
    <cellStyle name="20% - Accent4 2 2 11 5" xfId="29030"/>
    <cellStyle name="20% - Accent4 2 2 12" xfId="3840"/>
    <cellStyle name="20% - Accent4 2 2 12 2" xfId="3841"/>
    <cellStyle name="20% - Accent4 2 2 12 2 2" xfId="16576"/>
    <cellStyle name="20% - Accent4 2 2 12 2 3" xfId="29034"/>
    <cellStyle name="20% - Accent4 2 2 12 3" xfId="3842"/>
    <cellStyle name="20% - Accent4 2 2 12 3 2" xfId="16577"/>
    <cellStyle name="20% - Accent4 2 2 12 3 3" xfId="29035"/>
    <cellStyle name="20% - Accent4 2 2 12 4" xfId="16575"/>
    <cellStyle name="20% - Accent4 2 2 12 5" xfId="29033"/>
    <cellStyle name="20% - Accent4 2 2 13" xfId="3843"/>
    <cellStyle name="20% - Accent4 2 2 13 2" xfId="3844"/>
    <cellStyle name="20% - Accent4 2 2 13 2 2" xfId="16579"/>
    <cellStyle name="20% - Accent4 2 2 13 2 3" xfId="29037"/>
    <cellStyle name="20% - Accent4 2 2 13 3" xfId="3845"/>
    <cellStyle name="20% - Accent4 2 2 13 3 2" xfId="16580"/>
    <cellStyle name="20% - Accent4 2 2 13 3 3" xfId="29038"/>
    <cellStyle name="20% - Accent4 2 2 13 4" xfId="16578"/>
    <cellStyle name="20% - Accent4 2 2 13 5" xfId="29036"/>
    <cellStyle name="20% - Accent4 2 2 14" xfId="3846"/>
    <cellStyle name="20% - Accent4 2 2 14 2" xfId="3847"/>
    <cellStyle name="20% - Accent4 2 2 14 2 2" xfId="16582"/>
    <cellStyle name="20% - Accent4 2 2 14 2 3" xfId="29040"/>
    <cellStyle name="20% - Accent4 2 2 14 3" xfId="3848"/>
    <cellStyle name="20% - Accent4 2 2 14 3 2" xfId="16583"/>
    <cellStyle name="20% - Accent4 2 2 14 3 3" xfId="29041"/>
    <cellStyle name="20% - Accent4 2 2 14 4" xfId="16581"/>
    <cellStyle name="20% - Accent4 2 2 14 5" xfId="29039"/>
    <cellStyle name="20% - Accent4 2 2 15" xfId="3849"/>
    <cellStyle name="20% - Accent4 2 2 15 2" xfId="16584"/>
    <cellStyle name="20% - Accent4 2 2 15 3" xfId="29042"/>
    <cellStyle name="20% - Accent4 2 2 16" xfId="3850"/>
    <cellStyle name="20% - Accent4 2 2 16 2" xfId="16585"/>
    <cellStyle name="20% - Accent4 2 2 16 3" xfId="29043"/>
    <cellStyle name="20% - Accent4 2 2 2" xfId="46"/>
    <cellStyle name="20% - Accent4 2 2 2 10" xfId="3851"/>
    <cellStyle name="20% - Accent4 2 2 2 10 2" xfId="3852"/>
    <cellStyle name="20% - Accent4 2 2 2 10 2 2" xfId="16587"/>
    <cellStyle name="20% - Accent4 2 2 2 10 2 3" xfId="29045"/>
    <cellStyle name="20% - Accent4 2 2 2 10 3" xfId="3853"/>
    <cellStyle name="20% - Accent4 2 2 2 10 3 2" xfId="16588"/>
    <cellStyle name="20% - Accent4 2 2 2 10 3 3" xfId="29046"/>
    <cellStyle name="20% - Accent4 2 2 2 10 4" xfId="16586"/>
    <cellStyle name="20% - Accent4 2 2 2 10 5" xfId="29044"/>
    <cellStyle name="20% - Accent4 2 2 2 11" xfId="3854"/>
    <cellStyle name="20% - Accent4 2 2 2 11 2" xfId="3855"/>
    <cellStyle name="20% - Accent4 2 2 2 11 2 2" xfId="16590"/>
    <cellStyle name="20% - Accent4 2 2 2 11 2 3" xfId="29048"/>
    <cellStyle name="20% - Accent4 2 2 2 11 3" xfId="3856"/>
    <cellStyle name="20% - Accent4 2 2 2 11 3 2" xfId="16591"/>
    <cellStyle name="20% - Accent4 2 2 2 11 3 3" xfId="29049"/>
    <cellStyle name="20% - Accent4 2 2 2 11 4" xfId="16589"/>
    <cellStyle name="20% - Accent4 2 2 2 11 5" xfId="29047"/>
    <cellStyle name="20% - Accent4 2 2 2 12" xfId="3857"/>
    <cellStyle name="20% - Accent4 2 2 2 12 2" xfId="3858"/>
    <cellStyle name="20% - Accent4 2 2 2 12 2 2" xfId="16593"/>
    <cellStyle name="20% - Accent4 2 2 2 12 2 3" xfId="29051"/>
    <cellStyle name="20% - Accent4 2 2 2 12 3" xfId="3859"/>
    <cellStyle name="20% - Accent4 2 2 2 12 3 2" xfId="16594"/>
    <cellStyle name="20% - Accent4 2 2 2 12 3 3" xfId="29052"/>
    <cellStyle name="20% - Accent4 2 2 2 12 4" xfId="16592"/>
    <cellStyle name="20% - Accent4 2 2 2 12 5" xfId="29050"/>
    <cellStyle name="20% - Accent4 2 2 2 13" xfId="3860"/>
    <cellStyle name="20% - Accent4 2 2 2 13 2" xfId="3861"/>
    <cellStyle name="20% - Accent4 2 2 2 13 2 2" xfId="16596"/>
    <cellStyle name="20% - Accent4 2 2 2 13 2 3" xfId="29054"/>
    <cellStyle name="20% - Accent4 2 2 2 13 3" xfId="3862"/>
    <cellStyle name="20% - Accent4 2 2 2 13 3 2" xfId="16597"/>
    <cellStyle name="20% - Accent4 2 2 2 13 3 3" xfId="29055"/>
    <cellStyle name="20% - Accent4 2 2 2 13 4" xfId="16595"/>
    <cellStyle name="20% - Accent4 2 2 2 13 5" xfId="29053"/>
    <cellStyle name="20% - Accent4 2 2 2 14" xfId="3863"/>
    <cellStyle name="20% - Accent4 2 2 2 14 2" xfId="16598"/>
    <cellStyle name="20% - Accent4 2 2 2 14 3" xfId="29056"/>
    <cellStyle name="20% - Accent4 2 2 2 15" xfId="3864"/>
    <cellStyle name="20% - Accent4 2 2 2 15 2" xfId="16599"/>
    <cellStyle name="20% - Accent4 2 2 2 15 3" xfId="29057"/>
    <cellStyle name="20% - Accent4 2 2 2 16" xfId="1665"/>
    <cellStyle name="20% - Accent4 2 2 2 17" xfId="14404"/>
    <cellStyle name="20% - Accent4 2 2 2 18" xfId="26862"/>
    <cellStyle name="20% - Accent4 2 2 2 2" xfId="1097"/>
    <cellStyle name="20% - Accent4 2 2 2 2 10" xfId="29058"/>
    <cellStyle name="20% - Accent4 2 2 2 2 2" xfId="3866"/>
    <cellStyle name="20% - Accent4 2 2 2 2 2 2" xfId="3867"/>
    <cellStyle name="20% - Accent4 2 2 2 2 2 2 2" xfId="16602"/>
    <cellStyle name="20% - Accent4 2 2 2 2 2 2 3" xfId="29060"/>
    <cellStyle name="20% - Accent4 2 2 2 2 2 3" xfId="3868"/>
    <cellStyle name="20% - Accent4 2 2 2 2 2 3 2" xfId="16603"/>
    <cellStyle name="20% - Accent4 2 2 2 2 2 3 3" xfId="29061"/>
    <cellStyle name="20% - Accent4 2 2 2 2 2 4" xfId="16601"/>
    <cellStyle name="20% - Accent4 2 2 2 2 2 5" xfId="29059"/>
    <cellStyle name="20% - Accent4 2 2 2 2 3" xfId="3869"/>
    <cellStyle name="20% - Accent4 2 2 2 2 3 2" xfId="3870"/>
    <cellStyle name="20% - Accent4 2 2 2 2 3 2 2" xfId="16605"/>
    <cellStyle name="20% - Accent4 2 2 2 2 3 2 3" xfId="29063"/>
    <cellStyle name="20% - Accent4 2 2 2 2 3 3" xfId="3871"/>
    <cellStyle name="20% - Accent4 2 2 2 2 3 3 2" xfId="16606"/>
    <cellStyle name="20% - Accent4 2 2 2 2 3 3 3" xfId="29064"/>
    <cellStyle name="20% - Accent4 2 2 2 2 3 4" xfId="16604"/>
    <cellStyle name="20% - Accent4 2 2 2 2 3 5" xfId="29062"/>
    <cellStyle name="20% - Accent4 2 2 2 2 4" xfId="3872"/>
    <cellStyle name="20% - Accent4 2 2 2 2 4 2" xfId="3873"/>
    <cellStyle name="20% - Accent4 2 2 2 2 4 2 2" xfId="16608"/>
    <cellStyle name="20% - Accent4 2 2 2 2 4 2 3" xfId="29066"/>
    <cellStyle name="20% - Accent4 2 2 2 2 4 3" xfId="3874"/>
    <cellStyle name="20% - Accent4 2 2 2 2 4 3 2" xfId="16609"/>
    <cellStyle name="20% - Accent4 2 2 2 2 4 3 3" xfId="29067"/>
    <cellStyle name="20% - Accent4 2 2 2 2 4 4" xfId="16607"/>
    <cellStyle name="20% - Accent4 2 2 2 2 4 5" xfId="29065"/>
    <cellStyle name="20% - Accent4 2 2 2 2 5" xfId="3875"/>
    <cellStyle name="20% - Accent4 2 2 2 2 5 2" xfId="3876"/>
    <cellStyle name="20% - Accent4 2 2 2 2 5 2 2" xfId="16611"/>
    <cellStyle name="20% - Accent4 2 2 2 2 5 2 3" xfId="29069"/>
    <cellStyle name="20% - Accent4 2 2 2 2 5 3" xfId="3877"/>
    <cellStyle name="20% - Accent4 2 2 2 2 5 3 2" xfId="16612"/>
    <cellStyle name="20% - Accent4 2 2 2 2 5 3 3" xfId="29070"/>
    <cellStyle name="20% - Accent4 2 2 2 2 5 4" xfId="16610"/>
    <cellStyle name="20% - Accent4 2 2 2 2 5 5" xfId="29068"/>
    <cellStyle name="20% - Accent4 2 2 2 2 6" xfId="3878"/>
    <cellStyle name="20% - Accent4 2 2 2 2 6 2" xfId="16613"/>
    <cellStyle name="20% - Accent4 2 2 2 2 6 3" xfId="29071"/>
    <cellStyle name="20% - Accent4 2 2 2 2 7" xfId="3879"/>
    <cellStyle name="20% - Accent4 2 2 2 2 7 2" xfId="16614"/>
    <cellStyle name="20% - Accent4 2 2 2 2 7 3" xfId="29072"/>
    <cellStyle name="20% - Accent4 2 2 2 2 8" xfId="3865"/>
    <cellStyle name="20% - Accent4 2 2 2 2 9" xfId="16600"/>
    <cellStyle name="20% - Accent4 2 2 2 3" xfId="3880"/>
    <cellStyle name="20% - Accent4 2 2 2 3 2" xfId="3881"/>
    <cellStyle name="20% - Accent4 2 2 2 3 2 2" xfId="3882"/>
    <cellStyle name="20% - Accent4 2 2 2 3 2 2 2" xfId="16617"/>
    <cellStyle name="20% - Accent4 2 2 2 3 2 2 3" xfId="29075"/>
    <cellStyle name="20% - Accent4 2 2 2 3 2 3" xfId="3883"/>
    <cellStyle name="20% - Accent4 2 2 2 3 2 3 2" xfId="16618"/>
    <cellStyle name="20% - Accent4 2 2 2 3 2 3 3" xfId="29076"/>
    <cellStyle name="20% - Accent4 2 2 2 3 2 4" xfId="16616"/>
    <cellStyle name="20% - Accent4 2 2 2 3 2 5" xfId="29074"/>
    <cellStyle name="20% - Accent4 2 2 2 3 3" xfId="3884"/>
    <cellStyle name="20% - Accent4 2 2 2 3 3 2" xfId="3885"/>
    <cellStyle name="20% - Accent4 2 2 2 3 3 2 2" xfId="16620"/>
    <cellStyle name="20% - Accent4 2 2 2 3 3 2 3" xfId="29078"/>
    <cellStyle name="20% - Accent4 2 2 2 3 3 3" xfId="3886"/>
    <cellStyle name="20% - Accent4 2 2 2 3 3 3 2" xfId="16621"/>
    <cellStyle name="20% - Accent4 2 2 2 3 3 3 3" xfId="29079"/>
    <cellStyle name="20% - Accent4 2 2 2 3 3 4" xfId="16619"/>
    <cellStyle name="20% - Accent4 2 2 2 3 3 5" xfId="29077"/>
    <cellStyle name="20% - Accent4 2 2 2 3 4" xfId="3887"/>
    <cellStyle name="20% - Accent4 2 2 2 3 4 2" xfId="3888"/>
    <cellStyle name="20% - Accent4 2 2 2 3 4 2 2" xfId="16623"/>
    <cellStyle name="20% - Accent4 2 2 2 3 4 2 3" xfId="29081"/>
    <cellStyle name="20% - Accent4 2 2 2 3 4 3" xfId="3889"/>
    <cellStyle name="20% - Accent4 2 2 2 3 4 3 2" xfId="16624"/>
    <cellStyle name="20% - Accent4 2 2 2 3 4 3 3" xfId="29082"/>
    <cellStyle name="20% - Accent4 2 2 2 3 4 4" xfId="16622"/>
    <cellStyle name="20% - Accent4 2 2 2 3 4 5" xfId="29080"/>
    <cellStyle name="20% - Accent4 2 2 2 3 5" xfId="3890"/>
    <cellStyle name="20% - Accent4 2 2 2 3 5 2" xfId="3891"/>
    <cellStyle name="20% - Accent4 2 2 2 3 5 2 2" xfId="16626"/>
    <cellStyle name="20% - Accent4 2 2 2 3 5 2 3" xfId="29084"/>
    <cellStyle name="20% - Accent4 2 2 2 3 5 3" xfId="3892"/>
    <cellStyle name="20% - Accent4 2 2 2 3 5 3 2" xfId="16627"/>
    <cellStyle name="20% - Accent4 2 2 2 3 5 3 3" xfId="29085"/>
    <cellStyle name="20% - Accent4 2 2 2 3 5 4" xfId="16625"/>
    <cellStyle name="20% - Accent4 2 2 2 3 5 5" xfId="29083"/>
    <cellStyle name="20% - Accent4 2 2 2 3 6" xfId="3893"/>
    <cellStyle name="20% - Accent4 2 2 2 3 6 2" xfId="16628"/>
    <cellStyle name="20% - Accent4 2 2 2 3 6 3" xfId="29086"/>
    <cellStyle name="20% - Accent4 2 2 2 3 7" xfId="3894"/>
    <cellStyle name="20% - Accent4 2 2 2 3 7 2" xfId="16629"/>
    <cellStyle name="20% - Accent4 2 2 2 3 7 3" xfId="29087"/>
    <cellStyle name="20% - Accent4 2 2 2 3 8" xfId="16615"/>
    <cellStyle name="20% - Accent4 2 2 2 3 9" xfId="29073"/>
    <cellStyle name="20% - Accent4 2 2 2 4" xfId="3895"/>
    <cellStyle name="20% - Accent4 2 2 2 4 2" xfId="3896"/>
    <cellStyle name="20% - Accent4 2 2 2 4 2 2" xfId="3897"/>
    <cellStyle name="20% - Accent4 2 2 2 4 2 2 2" xfId="16632"/>
    <cellStyle name="20% - Accent4 2 2 2 4 2 2 3" xfId="29090"/>
    <cellStyle name="20% - Accent4 2 2 2 4 2 3" xfId="3898"/>
    <cellStyle name="20% - Accent4 2 2 2 4 2 3 2" xfId="16633"/>
    <cellStyle name="20% - Accent4 2 2 2 4 2 3 3" xfId="29091"/>
    <cellStyle name="20% - Accent4 2 2 2 4 2 4" xfId="16631"/>
    <cellStyle name="20% - Accent4 2 2 2 4 2 5" xfId="29089"/>
    <cellStyle name="20% - Accent4 2 2 2 4 3" xfId="3899"/>
    <cellStyle name="20% - Accent4 2 2 2 4 3 2" xfId="16634"/>
    <cellStyle name="20% - Accent4 2 2 2 4 3 3" xfId="29092"/>
    <cellStyle name="20% - Accent4 2 2 2 4 4" xfId="3900"/>
    <cellStyle name="20% - Accent4 2 2 2 4 4 2" xfId="16635"/>
    <cellStyle name="20% - Accent4 2 2 2 4 4 3" xfId="29093"/>
    <cellStyle name="20% - Accent4 2 2 2 4 5" xfId="16630"/>
    <cellStyle name="20% - Accent4 2 2 2 4 6" xfId="29088"/>
    <cellStyle name="20% - Accent4 2 2 2 5" xfId="3901"/>
    <cellStyle name="20% - Accent4 2 2 2 5 2" xfId="3902"/>
    <cellStyle name="20% - Accent4 2 2 2 5 2 2" xfId="3903"/>
    <cellStyle name="20% - Accent4 2 2 2 5 2 2 2" xfId="16638"/>
    <cellStyle name="20% - Accent4 2 2 2 5 2 2 3" xfId="29096"/>
    <cellStyle name="20% - Accent4 2 2 2 5 2 3" xfId="3904"/>
    <cellStyle name="20% - Accent4 2 2 2 5 2 3 2" xfId="16639"/>
    <cellStyle name="20% - Accent4 2 2 2 5 2 3 3" xfId="29097"/>
    <cellStyle name="20% - Accent4 2 2 2 5 2 4" xfId="16637"/>
    <cellStyle name="20% - Accent4 2 2 2 5 2 5" xfId="29095"/>
    <cellStyle name="20% - Accent4 2 2 2 5 3" xfId="3905"/>
    <cellStyle name="20% - Accent4 2 2 2 5 3 2" xfId="16640"/>
    <cellStyle name="20% - Accent4 2 2 2 5 3 3" xfId="29098"/>
    <cellStyle name="20% - Accent4 2 2 2 5 4" xfId="3906"/>
    <cellStyle name="20% - Accent4 2 2 2 5 4 2" xfId="16641"/>
    <cellStyle name="20% - Accent4 2 2 2 5 4 3" xfId="29099"/>
    <cellStyle name="20% - Accent4 2 2 2 5 5" xfId="16636"/>
    <cellStyle name="20% - Accent4 2 2 2 5 6" xfId="29094"/>
    <cellStyle name="20% - Accent4 2 2 2 6" xfId="3907"/>
    <cellStyle name="20% - Accent4 2 2 2 6 2" xfId="3908"/>
    <cellStyle name="20% - Accent4 2 2 2 6 2 2" xfId="16643"/>
    <cellStyle name="20% - Accent4 2 2 2 6 2 3" xfId="29101"/>
    <cellStyle name="20% - Accent4 2 2 2 6 3" xfId="3909"/>
    <cellStyle name="20% - Accent4 2 2 2 6 3 2" xfId="16644"/>
    <cellStyle name="20% - Accent4 2 2 2 6 3 3" xfId="29102"/>
    <cellStyle name="20% - Accent4 2 2 2 6 4" xfId="16642"/>
    <cellStyle name="20% - Accent4 2 2 2 6 5" xfId="29100"/>
    <cellStyle name="20% - Accent4 2 2 2 7" xfId="3910"/>
    <cellStyle name="20% - Accent4 2 2 2 7 2" xfId="3911"/>
    <cellStyle name="20% - Accent4 2 2 2 7 2 2" xfId="16646"/>
    <cellStyle name="20% - Accent4 2 2 2 7 2 3" xfId="29104"/>
    <cellStyle name="20% - Accent4 2 2 2 7 3" xfId="3912"/>
    <cellStyle name="20% - Accent4 2 2 2 7 3 2" xfId="16647"/>
    <cellStyle name="20% - Accent4 2 2 2 7 3 3" xfId="29105"/>
    <cellStyle name="20% - Accent4 2 2 2 7 4" xfId="16645"/>
    <cellStyle name="20% - Accent4 2 2 2 7 5" xfId="29103"/>
    <cellStyle name="20% - Accent4 2 2 2 8" xfId="3913"/>
    <cellStyle name="20% - Accent4 2 2 2 8 2" xfId="3914"/>
    <cellStyle name="20% - Accent4 2 2 2 8 2 2" xfId="16649"/>
    <cellStyle name="20% - Accent4 2 2 2 8 2 3" xfId="29107"/>
    <cellStyle name="20% - Accent4 2 2 2 8 3" xfId="3915"/>
    <cellStyle name="20% - Accent4 2 2 2 8 3 2" xfId="16650"/>
    <cellStyle name="20% - Accent4 2 2 2 8 3 3" xfId="29108"/>
    <cellStyle name="20% - Accent4 2 2 2 8 4" xfId="16648"/>
    <cellStyle name="20% - Accent4 2 2 2 8 5" xfId="29106"/>
    <cellStyle name="20% - Accent4 2 2 2 9" xfId="3916"/>
    <cellStyle name="20% - Accent4 2 2 2 9 2" xfId="3917"/>
    <cellStyle name="20% - Accent4 2 2 2 9 2 2" xfId="16652"/>
    <cellStyle name="20% - Accent4 2 2 2 9 2 3" xfId="29110"/>
    <cellStyle name="20% - Accent4 2 2 2 9 3" xfId="3918"/>
    <cellStyle name="20% - Accent4 2 2 2 9 3 2" xfId="16653"/>
    <cellStyle name="20% - Accent4 2 2 2 9 3 3" xfId="29111"/>
    <cellStyle name="20% - Accent4 2 2 2 9 4" xfId="16651"/>
    <cellStyle name="20% - Accent4 2 2 2 9 5" xfId="29109"/>
    <cellStyle name="20% - Accent4 2 2 2_BALANCE SHEET- BOARD-A" xfId="1370"/>
    <cellStyle name="20% - Accent4 2 2 3" xfId="47"/>
    <cellStyle name="20% - Accent4 2 2 3 10" xfId="14334"/>
    <cellStyle name="20% - Accent4 2 2 3 11" xfId="26792"/>
    <cellStyle name="20% - Accent4 2 2 3 2" xfId="1027"/>
    <cellStyle name="20% - Accent4 2 2 3 2 2" xfId="3920"/>
    <cellStyle name="20% - Accent4 2 2 3 2 2 2" xfId="16655"/>
    <cellStyle name="20% - Accent4 2 2 3 2 2 3" xfId="29113"/>
    <cellStyle name="20% - Accent4 2 2 3 2 3" xfId="3921"/>
    <cellStyle name="20% - Accent4 2 2 3 2 3 2" xfId="16656"/>
    <cellStyle name="20% - Accent4 2 2 3 2 3 3" xfId="29114"/>
    <cellStyle name="20% - Accent4 2 2 3 2 4" xfId="3919"/>
    <cellStyle name="20% - Accent4 2 2 3 2 5" xfId="16654"/>
    <cellStyle name="20% - Accent4 2 2 3 2 6" xfId="29112"/>
    <cellStyle name="20% - Accent4 2 2 3 3" xfId="3922"/>
    <cellStyle name="20% - Accent4 2 2 3 3 2" xfId="3923"/>
    <cellStyle name="20% - Accent4 2 2 3 3 2 2" xfId="16658"/>
    <cellStyle name="20% - Accent4 2 2 3 3 2 3" xfId="29116"/>
    <cellStyle name="20% - Accent4 2 2 3 3 3" xfId="3924"/>
    <cellStyle name="20% - Accent4 2 2 3 3 3 2" xfId="16659"/>
    <cellStyle name="20% - Accent4 2 2 3 3 3 3" xfId="29117"/>
    <cellStyle name="20% - Accent4 2 2 3 3 4" xfId="16657"/>
    <cellStyle name="20% - Accent4 2 2 3 3 5" xfId="29115"/>
    <cellStyle name="20% - Accent4 2 2 3 4" xfId="3925"/>
    <cellStyle name="20% - Accent4 2 2 3 4 2" xfId="3926"/>
    <cellStyle name="20% - Accent4 2 2 3 4 2 2" xfId="16661"/>
    <cellStyle name="20% - Accent4 2 2 3 4 2 3" xfId="29119"/>
    <cellStyle name="20% - Accent4 2 2 3 4 3" xfId="3927"/>
    <cellStyle name="20% - Accent4 2 2 3 4 3 2" xfId="16662"/>
    <cellStyle name="20% - Accent4 2 2 3 4 3 3" xfId="29120"/>
    <cellStyle name="20% - Accent4 2 2 3 4 4" xfId="16660"/>
    <cellStyle name="20% - Accent4 2 2 3 4 5" xfId="29118"/>
    <cellStyle name="20% - Accent4 2 2 3 5" xfId="3928"/>
    <cellStyle name="20% - Accent4 2 2 3 5 2" xfId="3929"/>
    <cellStyle name="20% - Accent4 2 2 3 5 2 2" xfId="16664"/>
    <cellStyle name="20% - Accent4 2 2 3 5 2 3" xfId="29122"/>
    <cellStyle name="20% - Accent4 2 2 3 5 3" xfId="3930"/>
    <cellStyle name="20% - Accent4 2 2 3 5 3 2" xfId="16665"/>
    <cellStyle name="20% - Accent4 2 2 3 5 3 3" xfId="29123"/>
    <cellStyle name="20% - Accent4 2 2 3 5 4" xfId="16663"/>
    <cellStyle name="20% - Accent4 2 2 3 5 5" xfId="29121"/>
    <cellStyle name="20% - Accent4 2 2 3 6" xfId="3931"/>
    <cellStyle name="20% - Accent4 2 2 3 6 2" xfId="3932"/>
    <cellStyle name="20% - Accent4 2 2 3 6 2 2" xfId="16667"/>
    <cellStyle name="20% - Accent4 2 2 3 6 2 3" xfId="29125"/>
    <cellStyle name="20% - Accent4 2 2 3 6 3" xfId="3933"/>
    <cellStyle name="20% - Accent4 2 2 3 6 3 2" xfId="16668"/>
    <cellStyle name="20% - Accent4 2 2 3 6 3 3" xfId="29126"/>
    <cellStyle name="20% - Accent4 2 2 3 6 4" xfId="16666"/>
    <cellStyle name="20% - Accent4 2 2 3 6 5" xfId="29124"/>
    <cellStyle name="20% - Accent4 2 2 3 7" xfId="3934"/>
    <cellStyle name="20% - Accent4 2 2 3 7 2" xfId="16669"/>
    <cellStyle name="20% - Accent4 2 2 3 7 3" xfId="29127"/>
    <cellStyle name="20% - Accent4 2 2 3 8" xfId="3935"/>
    <cellStyle name="20% - Accent4 2 2 3 8 2" xfId="16670"/>
    <cellStyle name="20% - Accent4 2 2 3 8 3" xfId="29128"/>
    <cellStyle name="20% - Accent4 2 2 3 9" xfId="1595"/>
    <cellStyle name="20% - Accent4 2 2 3_BALANCE SHEET- BOARD-A" xfId="1371"/>
    <cellStyle name="20% - Accent4 2 2 4" xfId="3936"/>
    <cellStyle name="20% - Accent4 2 2 4 2" xfId="3937"/>
    <cellStyle name="20% - Accent4 2 2 4 2 2" xfId="3938"/>
    <cellStyle name="20% - Accent4 2 2 4 2 2 2" xfId="16673"/>
    <cellStyle name="20% - Accent4 2 2 4 2 2 3" xfId="29131"/>
    <cellStyle name="20% - Accent4 2 2 4 2 3" xfId="3939"/>
    <cellStyle name="20% - Accent4 2 2 4 2 3 2" xfId="16674"/>
    <cellStyle name="20% - Accent4 2 2 4 2 3 3" xfId="29132"/>
    <cellStyle name="20% - Accent4 2 2 4 2 4" xfId="16672"/>
    <cellStyle name="20% - Accent4 2 2 4 2 5" xfId="29130"/>
    <cellStyle name="20% - Accent4 2 2 4 3" xfId="3940"/>
    <cellStyle name="20% - Accent4 2 2 4 3 2" xfId="3941"/>
    <cellStyle name="20% - Accent4 2 2 4 3 2 2" xfId="16676"/>
    <cellStyle name="20% - Accent4 2 2 4 3 2 3" xfId="29134"/>
    <cellStyle name="20% - Accent4 2 2 4 3 3" xfId="3942"/>
    <cellStyle name="20% - Accent4 2 2 4 3 3 2" xfId="16677"/>
    <cellStyle name="20% - Accent4 2 2 4 3 3 3" xfId="29135"/>
    <cellStyle name="20% - Accent4 2 2 4 3 4" xfId="16675"/>
    <cellStyle name="20% - Accent4 2 2 4 3 5" xfId="29133"/>
    <cellStyle name="20% - Accent4 2 2 4 4" xfId="3943"/>
    <cellStyle name="20% - Accent4 2 2 4 4 2" xfId="3944"/>
    <cellStyle name="20% - Accent4 2 2 4 4 2 2" xfId="16679"/>
    <cellStyle name="20% - Accent4 2 2 4 4 2 3" xfId="29137"/>
    <cellStyle name="20% - Accent4 2 2 4 4 3" xfId="3945"/>
    <cellStyle name="20% - Accent4 2 2 4 4 3 2" xfId="16680"/>
    <cellStyle name="20% - Accent4 2 2 4 4 3 3" xfId="29138"/>
    <cellStyle name="20% - Accent4 2 2 4 4 4" xfId="16678"/>
    <cellStyle name="20% - Accent4 2 2 4 4 5" xfId="29136"/>
    <cellStyle name="20% - Accent4 2 2 4 5" xfId="3946"/>
    <cellStyle name="20% - Accent4 2 2 4 5 2" xfId="3947"/>
    <cellStyle name="20% - Accent4 2 2 4 5 2 2" xfId="16682"/>
    <cellStyle name="20% - Accent4 2 2 4 5 2 3" xfId="29140"/>
    <cellStyle name="20% - Accent4 2 2 4 5 3" xfId="3948"/>
    <cellStyle name="20% - Accent4 2 2 4 5 3 2" xfId="16683"/>
    <cellStyle name="20% - Accent4 2 2 4 5 3 3" xfId="29141"/>
    <cellStyle name="20% - Accent4 2 2 4 5 4" xfId="16681"/>
    <cellStyle name="20% - Accent4 2 2 4 5 5" xfId="29139"/>
    <cellStyle name="20% - Accent4 2 2 4 6" xfId="3949"/>
    <cellStyle name="20% - Accent4 2 2 4 6 2" xfId="16684"/>
    <cellStyle name="20% - Accent4 2 2 4 6 3" xfId="29142"/>
    <cellStyle name="20% - Accent4 2 2 4 7" xfId="3950"/>
    <cellStyle name="20% - Accent4 2 2 4 7 2" xfId="16685"/>
    <cellStyle name="20% - Accent4 2 2 4 7 3" xfId="29143"/>
    <cellStyle name="20% - Accent4 2 2 4 8" xfId="16671"/>
    <cellStyle name="20% - Accent4 2 2 4 9" xfId="29129"/>
    <cellStyle name="20% - Accent4 2 2 5" xfId="3951"/>
    <cellStyle name="20% - Accent4 2 2 5 2" xfId="3952"/>
    <cellStyle name="20% - Accent4 2 2 5 2 2" xfId="3953"/>
    <cellStyle name="20% - Accent4 2 2 5 2 2 2" xfId="16688"/>
    <cellStyle name="20% - Accent4 2 2 5 2 2 3" xfId="29146"/>
    <cellStyle name="20% - Accent4 2 2 5 2 3" xfId="3954"/>
    <cellStyle name="20% - Accent4 2 2 5 2 3 2" xfId="16689"/>
    <cellStyle name="20% - Accent4 2 2 5 2 3 3" xfId="29147"/>
    <cellStyle name="20% - Accent4 2 2 5 2 4" xfId="16687"/>
    <cellStyle name="20% - Accent4 2 2 5 2 5" xfId="29145"/>
    <cellStyle name="20% - Accent4 2 2 5 3" xfId="3955"/>
    <cellStyle name="20% - Accent4 2 2 5 3 2" xfId="3956"/>
    <cellStyle name="20% - Accent4 2 2 5 3 2 2" xfId="16691"/>
    <cellStyle name="20% - Accent4 2 2 5 3 2 3" xfId="29149"/>
    <cellStyle name="20% - Accent4 2 2 5 3 3" xfId="3957"/>
    <cellStyle name="20% - Accent4 2 2 5 3 3 2" xfId="16692"/>
    <cellStyle name="20% - Accent4 2 2 5 3 3 3" xfId="29150"/>
    <cellStyle name="20% - Accent4 2 2 5 3 4" xfId="16690"/>
    <cellStyle name="20% - Accent4 2 2 5 3 5" xfId="29148"/>
    <cellStyle name="20% - Accent4 2 2 5 4" xfId="3958"/>
    <cellStyle name="20% - Accent4 2 2 5 4 2" xfId="3959"/>
    <cellStyle name="20% - Accent4 2 2 5 4 2 2" xfId="16694"/>
    <cellStyle name="20% - Accent4 2 2 5 4 2 3" xfId="29152"/>
    <cellStyle name="20% - Accent4 2 2 5 4 3" xfId="3960"/>
    <cellStyle name="20% - Accent4 2 2 5 4 3 2" xfId="16695"/>
    <cellStyle name="20% - Accent4 2 2 5 4 3 3" xfId="29153"/>
    <cellStyle name="20% - Accent4 2 2 5 4 4" xfId="16693"/>
    <cellStyle name="20% - Accent4 2 2 5 4 5" xfId="29151"/>
    <cellStyle name="20% - Accent4 2 2 5 5" xfId="3961"/>
    <cellStyle name="20% - Accent4 2 2 5 5 2" xfId="3962"/>
    <cellStyle name="20% - Accent4 2 2 5 5 2 2" xfId="16697"/>
    <cellStyle name="20% - Accent4 2 2 5 5 2 3" xfId="29155"/>
    <cellStyle name="20% - Accent4 2 2 5 5 3" xfId="3963"/>
    <cellStyle name="20% - Accent4 2 2 5 5 3 2" xfId="16698"/>
    <cellStyle name="20% - Accent4 2 2 5 5 3 3" xfId="29156"/>
    <cellStyle name="20% - Accent4 2 2 5 5 4" xfId="16696"/>
    <cellStyle name="20% - Accent4 2 2 5 5 5" xfId="29154"/>
    <cellStyle name="20% - Accent4 2 2 5 6" xfId="3964"/>
    <cellStyle name="20% - Accent4 2 2 5 6 2" xfId="16699"/>
    <cellStyle name="20% - Accent4 2 2 5 6 3" xfId="29157"/>
    <cellStyle name="20% - Accent4 2 2 5 7" xfId="3965"/>
    <cellStyle name="20% - Accent4 2 2 5 7 2" xfId="16700"/>
    <cellStyle name="20% - Accent4 2 2 5 7 3" xfId="29158"/>
    <cellStyle name="20% - Accent4 2 2 5 8" xfId="16686"/>
    <cellStyle name="20% - Accent4 2 2 5 9" xfId="29144"/>
    <cellStyle name="20% - Accent4 2 2 6" xfId="3966"/>
    <cellStyle name="20% - Accent4 2 2 6 2" xfId="3967"/>
    <cellStyle name="20% - Accent4 2 2 6 2 2" xfId="3968"/>
    <cellStyle name="20% - Accent4 2 2 6 2 2 2" xfId="16703"/>
    <cellStyle name="20% - Accent4 2 2 6 2 2 3" xfId="29161"/>
    <cellStyle name="20% - Accent4 2 2 6 2 3" xfId="3969"/>
    <cellStyle name="20% - Accent4 2 2 6 2 3 2" xfId="16704"/>
    <cellStyle name="20% - Accent4 2 2 6 2 3 3" xfId="29162"/>
    <cellStyle name="20% - Accent4 2 2 6 2 4" xfId="16702"/>
    <cellStyle name="20% - Accent4 2 2 6 2 5" xfId="29160"/>
    <cellStyle name="20% - Accent4 2 2 6 3" xfId="3970"/>
    <cellStyle name="20% - Accent4 2 2 6 3 2" xfId="16705"/>
    <cellStyle name="20% - Accent4 2 2 6 3 3" xfId="29163"/>
    <cellStyle name="20% - Accent4 2 2 6 4" xfId="3971"/>
    <cellStyle name="20% - Accent4 2 2 6 4 2" xfId="16706"/>
    <cellStyle name="20% - Accent4 2 2 6 4 3" xfId="29164"/>
    <cellStyle name="20% - Accent4 2 2 6 5" xfId="16701"/>
    <cellStyle name="20% - Accent4 2 2 6 6" xfId="29159"/>
    <cellStyle name="20% - Accent4 2 2 7" xfId="3972"/>
    <cellStyle name="20% - Accent4 2 2 7 2" xfId="3973"/>
    <cellStyle name="20% - Accent4 2 2 7 2 2" xfId="3974"/>
    <cellStyle name="20% - Accent4 2 2 7 2 2 2" xfId="16709"/>
    <cellStyle name="20% - Accent4 2 2 7 2 2 3" xfId="29167"/>
    <cellStyle name="20% - Accent4 2 2 7 2 3" xfId="3975"/>
    <cellStyle name="20% - Accent4 2 2 7 2 3 2" xfId="16710"/>
    <cellStyle name="20% - Accent4 2 2 7 2 3 3" xfId="29168"/>
    <cellStyle name="20% - Accent4 2 2 7 2 4" xfId="16708"/>
    <cellStyle name="20% - Accent4 2 2 7 2 5" xfId="29166"/>
    <cellStyle name="20% - Accent4 2 2 7 3" xfId="3976"/>
    <cellStyle name="20% - Accent4 2 2 7 3 2" xfId="16711"/>
    <cellStyle name="20% - Accent4 2 2 7 3 3" xfId="29169"/>
    <cellStyle name="20% - Accent4 2 2 7 4" xfId="3977"/>
    <cellStyle name="20% - Accent4 2 2 7 4 2" xfId="16712"/>
    <cellStyle name="20% - Accent4 2 2 7 4 3" xfId="29170"/>
    <cellStyle name="20% - Accent4 2 2 7 5" xfId="16707"/>
    <cellStyle name="20% - Accent4 2 2 7 6" xfId="29165"/>
    <cellStyle name="20% - Accent4 2 2 8" xfId="3978"/>
    <cellStyle name="20% - Accent4 2 2 8 2" xfId="3979"/>
    <cellStyle name="20% - Accent4 2 2 8 2 2" xfId="16714"/>
    <cellStyle name="20% - Accent4 2 2 8 2 3" xfId="29172"/>
    <cellStyle name="20% - Accent4 2 2 8 3" xfId="3980"/>
    <cellStyle name="20% - Accent4 2 2 8 3 2" xfId="16715"/>
    <cellStyle name="20% - Accent4 2 2 8 3 3" xfId="29173"/>
    <cellStyle name="20% - Accent4 2 2 8 4" xfId="16713"/>
    <cellStyle name="20% - Accent4 2 2 8 5" xfId="29171"/>
    <cellStyle name="20% - Accent4 2 2 9" xfId="3981"/>
    <cellStyle name="20% - Accent4 2 2 9 2" xfId="3982"/>
    <cellStyle name="20% - Accent4 2 2 9 2 2" xfId="16717"/>
    <cellStyle name="20% - Accent4 2 2 9 2 3" xfId="29175"/>
    <cellStyle name="20% - Accent4 2 2 9 3" xfId="3983"/>
    <cellStyle name="20% - Accent4 2 2 9 3 2" xfId="16718"/>
    <cellStyle name="20% - Accent4 2 2 9 3 3" xfId="29176"/>
    <cellStyle name="20% - Accent4 2 2 9 4" xfId="16716"/>
    <cellStyle name="20% - Accent4 2 2 9 5" xfId="29174"/>
    <cellStyle name="20% - Accent4 2 3" xfId="48"/>
    <cellStyle name="20% - Accent4 2 3 10" xfId="3984"/>
    <cellStyle name="20% - Accent4 2 3 10 2" xfId="3985"/>
    <cellStyle name="20% - Accent4 2 3 10 2 2" xfId="16720"/>
    <cellStyle name="20% - Accent4 2 3 10 2 3" xfId="29178"/>
    <cellStyle name="20% - Accent4 2 3 10 3" xfId="3986"/>
    <cellStyle name="20% - Accent4 2 3 10 3 2" xfId="16721"/>
    <cellStyle name="20% - Accent4 2 3 10 3 3" xfId="29179"/>
    <cellStyle name="20% - Accent4 2 3 10 4" xfId="16719"/>
    <cellStyle name="20% - Accent4 2 3 10 5" xfId="29177"/>
    <cellStyle name="20% - Accent4 2 3 11" xfId="3987"/>
    <cellStyle name="20% - Accent4 2 3 11 2" xfId="3988"/>
    <cellStyle name="20% - Accent4 2 3 11 2 2" xfId="16723"/>
    <cellStyle name="20% - Accent4 2 3 11 2 3" xfId="29181"/>
    <cellStyle name="20% - Accent4 2 3 11 3" xfId="3989"/>
    <cellStyle name="20% - Accent4 2 3 11 3 2" xfId="16724"/>
    <cellStyle name="20% - Accent4 2 3 11 3 3" xfId="29182"/>
    <cellStyle name="20% - Accent4 2 3 11 4" xfId="16722"/>
    <cellStyle name="20% - Accent4 2 3 11 5" xfId="29180"/>
    <cellStyle name="20% - Accent4 2 3 12" xfId="3990"/>
    <cellStyle name="20% - Accent4 2 3 12 2" xfId="3991"/>
    <cellStyle name="20% - Accent4 2 3 12 2 2" xfId="16726"/>
    <cellStyle name="20% - Accent4 2 3 12 2 3" xfId="29184"/>
    <cellStyle name="20% - Accent4 2 3 12 3" xfId="3992"/>
    <cellStyle name="20% - Accent4 2 3 12 3 2" xfId="16727"/>
    <cellStyle name="20% - Accent4 2 3 12 3 3" xfId="29185"/>
    <cellStyle name="20% - Accent4 2 3 12 4" xfId="16725"/>
    <cellStyle name="20% - Accent4 2 3 12 5" xfId="29183"/>
    <cellStyle name="20% - Accent4 2 3 13" xfId="3993"/>
    <cellStyle name="20% - Accent4 2 3 13 2" xfId="3994"/>
    <cellStyle name="20% - Accent4 2 3 13 2 2" xfId="16729"/>
    <cellStyle name="20% - Accent4 2 3 13 2 3" xfId="29187"/>
    <cellStyle name="20% - Accent4 2 3 13 3" xfId="3995"/>
    <cellStyle name="20% - Accent4 2 3 13 3 2" xfId="16730"/>
    <cellStyle name="20% - Accent4 2 3 13 3 3" xfId="29188"/>
    <cellStyle name="20% - Accent4 2 3 13 4" xfId="16728"/>
    <cellStyle name="20% - Accent4 2 3 13 5" xfId="29186"/>
    <cellStyle name="20% - Accent4 2 3 14" xfId="3996"/>
    <cellStyle name="20% - Accent4 2 3 14 2" xfId="16731"/>
    <cellStyle name="20% - Accent4 2 3 14 3" xfId="29189"/>
    <cellStyle name="20% - Accent4 2 3 15" xfId="3997"/>
    <cellStyle name="20% - Accent4 2 3 15 2" xfId="16732"/>
    <cellStyle name="20% - Accent4 2 3 15 3" xfId="29190"/>
    <cellStyle name="20% - Accent4 2 3 16" xfId="1631"/>
    <cellStyle name="20% - Accent4 2 3 17" xfId="14370"/>
    <cellStyle name="20% - Accent4 2 3 18" xfId="26828"/>
    <cellStyle name="20% - Accent4 2 3 2" xfId="1063"/>
    <cellStyle name="20% - Accent4 2 3 2 10" xfId="16733"/>
    <cellStyle name="20% - Accent4 2 3 2 11" xfId="29191"/>
    <cellStyle name="20% - Accent4 2 3 2 2" xfId="3999"/>
    <cellStyle name="20% - Accent4 2 3 2 2 2" xfId="4000"/>
    <cellStyle name="20% - Accent4 2 3 2 2 2 2" xfId="16735"/>
    <cellStyle name="20% - Accent4 2 3 2 2 2 3" xfId="29193"/>
    <cellStyle name="20% - Accent4 2 3 2 2 3" xfId="4001"/>
    <cellStyle name="20% - Accent4 2 3 2 2 3 2" xfId="16736"/>
    <cellStyle name="20% - Accent4 2 3 2 2 3 3" xfId="29194"/>
    <cellStyle name="20% - Accent4 2 3 2 2 4" xfId="16734"/>
    <cellStyle name="20% - Accent4 2 3 2 2 5" xfId="29192"/>
    <cellStyle name="20% - Accent4 2 3 2 3" xfId="4002"/>
    <cellStyle name="20% - Accent4 2 3 2 3 2" xfId="4003"/>
    <cellStyle name="20% - Accent4 2 3 2 3 2 2" xfId="16738"/>
    <cellStyle name="20% - Accent4 2 3 2 3 2 3" xfId="29196"/>
    <cellStyle name="20% - Accent4 2 3 2 3 3" xfId="4004"/>
    <cellStyle name="20% - Accent4 2 3 2 3 3 2" xfId="16739"/>
    <cellStyle name="20% - Accent4 2 3 2 3 3 3" xfId="29197"/>
    <cellStyle name="20% - Accent4 2 3 2 3 4" xfId="16737"/>
    <cellStyle name="20% - Accent4 2 3 2 3 5" xfId="29195"/>
    <cellStyle name="20% - Accent4 2 3 2 4" xfId="4005"/>
    <cellStyle name="20% - Accent4 2 3 2 4 2" xfId="4006"/>
    <cellStyle name="20% - Accent4 2 3 2 4 2 2" xfId="16741"/>
    <cellStyle name="20% - Accent4 2 3 2 4 2 3" xfId="29199"/>
    <cellStyle name="20% - Accent4 2 3 2 4 3" xfId="4007"/>
    <cellStyle name="20% - Accent4 2 3 2 4 3 2" xfId="16742"/>
    <cellStyle name="20% - Accent4 2 3 2 4 3 3" xfId="29200"/>
    <cellStyle name="20% - Accent4 2 3 2 4 4" xfId="16740"/>
    <cellStyle name="20% - Accent4 2 3 2 4 5" xfId="29198"/>
    <cellStyle name="20% - Accent4 2 3 2 5" xfId="4008"/>
    <cellStyle name="20% - Accent4 2 3 2 5 2" xfId="4009"/>
    <cellStyle name="20% - Accent4 2 3 2 5 2 2" xfId="16744"/>
    <cellStyle name="20% - Accent4 2 3 2 5 2 3" xfId="29202"/>
    <cellStyle name="20% - Accent4 2 3 2 5 3" xfId="4010"/>
    <cellStyle name="20% - Accent4 2 3 2 5 3 2" xfId="16745"/>
    <cellStyle name="20% - Accent4 2 3 2 5 3 3" xfId="29203"/>
    <cellStyle name="20% - Accent4 2 3 2 5 4" xfId="16743"/>
    <cellStyle name="20% - Accent4 2 3 2 5 5" xfId="29201"/>
    <cellStyle name="20% - Accent4 2 3 2 6" xfId="4011"/>
    <cellStyle name="20% - Accent4 2 3 2 6 2" xfId="4012"/>
    <cellStyle name="20% - Accent4 2 3 2 6 2 2" xfId="16747"/>
    <cellStyle name="20% - Accent4 2 3 2 6 2 3" xfId="29205"/>
    <cellStyle name="20% - Accent4 2 3 2 6 3" xfId="4013"/>
    <cellStyle name="20% - Accent4 2 3 2 6 3 2" xfId="16748"/>
    <cellStyle name="20% - Accent4 2 3 2 6 3 3" xfId="29206"/>
    <cellStyle name="20% - Accent4 2 3 2 6 4" xfId="16746"/>
    <cellStyle name="20% - Accent4 2 3 2 6 5" xfId="29204"/>
    <cellStyle name="20% - Accent4 2 3 2 7" xfId="4014"/>
    <cellStyle name="20% - Accent4 2 3 2 7 2" xfId="16749"/>
    <cellStyle name="20% - Accent4 2 3 2 7 3" xfId="29207"/>
    <cellStyle name="20% - Accent4 2 3 2 8" xfId="4015"/>
    <cellStyle name="20% - Accent4 2 3 2 8 2" xfId="16750"/>
    <cellStyle name="20% - Accent4 2 3 2 8 3" xfId="29208"/>
    <cellStyle name="20% - Accent4 2 3 2 9" xfId="3998"/>
    <cellStyle name="20% - Accent4 2 3 3" xfId="4016"/>
    <cellStyle name="20% - Accent4 2 3 3 2" xfId="4017"/>
    <cellStyle name="20% - Accent4 2 3 3 2 2" xfId="4018"/>
    <cellStyle name="20% - Accent4 2 3 3 2 2 2" xfId="16753"/>
    <cellStyle name="20% - Accent4 2 3 3 2 2 3" xfId="29211"/>
    <cellStyle name="20% - Accent4 2 3 3 2 3" xfId="4019"/>
    <cellStyle name="20% - Accent4 2 3 3 2 3 2" xfId="16754"/>
    <cellStyle name="20% - Accent4 2 3 3 2 3 3" xfId="29212"/>
    <cellStyle name="20% - Accent4 2 3 3 2 4" xfId="16752"/>
    <cellStyle name="20% - Accent4 2 3 3 2 5" xfId="29210"/>
    <cellStyle name="20% - Accent4 2 3 3 3" xfId="4020"/>
    <cellStyle name="20% - Accent4 2 3 3 3 2" xfId="4021"/>
    <cellStyle name="20% - Accent4 2 3 3 3 2 2" xfId="16756"/>
    <cellStyle name="20% - Accent4 2 3 3 3 2 3" xfId="29214"/>
    <cellStyle name="20% - Accent4 2 3 3 3 3" xfId="4022"/>
    <cellStyle name="20% - Accent4 2 3 3 3 3 2" xfId="16757"/>
    <cellStyle name="20% - Accent4 2 3 3 3 3 3" xfId="29215"/>
    <cellStyle name="20% - Accent4 2 3 3 3 4" xfId="16755"/>
    <cellStyle name="20% - Accent4 2 3 3 3 5" xfId="29213"/>
    <cellStyle name="20% - Accent4 2 3 3 4" xfId="4023"/>
    <cellStyle name="20% - Accent4 2 3 3 4 2" xfId="4024"/>
    <cellStyle name="20% - Accent4 2 3 3 4 2 2" xfId="16759"/>
    <cellStyle name="20% - Accent4 2 3 3 4 2 3" xfId="29217"/>
    <cellStyle name="20% - Accent4 2 3 3 4 3" xfId="4025"/>
    <cellStyle name="20% - Accent4 2 3 3 4 3 2" xfId="16760"/>
    <cellStyle name="20% - Accent4 2 3 3 4 3 3" xfId="29218"/>
    <cellStyle name="20% - Accent4 2 3 3 4 4" xfId="16758"/>
    <cellStyle name="20% - Accent4 2 3 3 4 5" xfId="29216"/>
    <cellStyle name="20% - Accent4 2 3 3 5" xfId="4026"/>
    <cellStyle name="20% - Accent4 2 3 3 5 2" xfId="4027"/>
    <cellStyle name="20% - Accent4 2 3 3 5 2 2" xfId="16762"/>
    <cellStyle name="20% - Accent4 2 3 3 5 2 3" xfId="29220"/>
    <cellStyle name="20% - Accent4 2 3 3 5 3" xfId="4028"/>
    <cellStyle name="20% - Accent4 2 3 3 5 3 2" xfId="16763"/>
    <cellStyle name="20% - Accent4 2 3 3 5 3 3" xfId="29221"/>
    <cellStyle name="20% - Accent4 2 3 3 5 4" xfId="16761"/>
    <cellStyle name="20% - Accent4 2 3 3 5 5" xfId="29219"/>
    <cellStyle name="20% - Accent4 2 3 3 6" xfId="4029"/>
    <cellStyle name="20% - Accent4 2 3 3 6 2" xfId="16764"/>
    <cellStyle name="20% - Accent4 2 3 3 6 3" xfId="29222"/>
    <cellStyle name="20% - Accent4 2 3 3 7" xfId="4030"/>
    <cellStyle name="20% - Accent4 2 3 3 7 2" xfId="16765"/>
    <cellStyle name="20% - Accent4 2 3 3 7 3" xfId="29223"/>
    <cellStyle name="20% - Accent4 2 3 3 8" xfId="16751"/>
    <cellStyle name="20% - Accent4 2 3 3 9" xfId="29209"/>
    <cellStyle name="20% - Accent4 2 3 4" xfId="4031"/>
    <cellStyle name="20% - Accent4 2 3 4 2" xfId="4032"/>
    <cellStyle name="20% - Accent4 2 3 4 2 2" xfId="4033"/>
    <cellStyle name="20% - Accent4 2 3 4 2 2 2" xfId="16768"/>
    <cellStyle name="20% - Accent4 2 3 4 2 2 3" xfId="29226"/>
    <cellStyle name="20% - Accent4 2 3 4 2 3" xfId="4034"/>
    <cellStyle name="20% - Accent4 2 3 4 2 3 2" xfId="16769"/>
    <cellStyle name="20% - Accent4 2 3 4 2 3 3" xfId="29227"/>
    <cellStyle name="20% - Accent4 2 3 4 2 4" xfId="16767"/>
    <cellStyle name="20% - Accent4 2 3 4 2 5" xfId="29225"/>
    <cellStyle name="20% - Accent4 2 3 4 3" xfId="4035"/>
    <cellStyle name="20% - Accent4 2 3 4 3 2" xfId="4036"/>
    <cellStyle name="20% - Accent4 2 3 4 3 2 2" xfId="16771"/>
    <cellStyle name="20% - Accent4 2 3 4 3 2 3" xfId="29229"/>
    <cellStyle name="20% - Accent4 2 3 4 3 3" xfId="4037"/>
    <cellStyle name="20% - Accent4 2 3 4 3 3 2" xfId="16772"/>
    <cellStyle name="20% - Accent4 2 3 4 3 3 3" xfId="29230"/>
    <cellStyle name="20% - Accent4 2 3 4 3 4" xfId="16770"/>
    <cellStyle name="20% - Accent4 2 3 4 3 5" xfId="29228"/>
    <cellStyle name="20% - Accent4 2 3 4 4" xfId="4038"/>
    <cellStyle name="20% - Accent4 2 3 4 4 2" xfId="4039"/>
    <cellStyle name="20% - Accent4 2 3 4 4 2 2" xfId="16774"/>
    <cellStyle name="20% - Accent4 2 3 4 4 2 3" xfId="29232"/>
    <cellStyle name="20% - Accent4 2 3 4 4 3" xfId="4040"/>
    <cellStyle name="20% - Accent4 2 3 4 4 3 2" xfId="16775"/>
    <cellStyle name="20% - Accent4 2 3 4 4 3 3" xfId="29233"/>
    <cellStyle name="20% - Accent4 2 3 4 4 4" xfId="16773"/>
    <cellStyle name="20% - Accent4 2 3 4 4 5" xfId="29231"/>
    <cellStyle name="20% - Accent4 2 3 4 5" xfId="4041"/>
    <cellStyle name="20% - Accent4 2 3 4 5 2" xfId="4042"/>
    <cellStyle name="20% - Accent4 2 3 4 5 2 2" xfId="16777"/>
    <cellStyle name="20% - Accent4 2 3 4 5 2 3" xfId="29235"/>
    <cellStyle name="20% - Accent4 2 3 4 5 3" xfId="4043"/>
    <cellStyle name="20% - Accent4 2 3 4 5 3 2" xfId="16778"/>
    <cellStyle name="20% - Accent4 2 3 4 5 3 3" xfId="29236"/>
    <cellStyle name="20% - Accent4 2 3 4 5 4" xfId="16776"/>
    <cellStyle name="20% - Accent4 2 3 4 5 5" xfId="29234"/>
    <cellStyle name="20% - Accent4 2 3 4 6" xfId="4044"/>
    <cellStyle name="20% - Accent4 2 3 4 6 2" xfId="16779"/>
    <cellStyle name="20% - Accent4 2 3 4 6 3" xfId="29237"/>
    <cellStyle name="20% - Accent4 2 3 4 7" xfId="4045"/>
    <cellStyle name="20% - Accent4 2 3 4 7 2" xfId="16780"/>
    <cellStyle name="20% - Accent4 2 3 4 7 3" xfId="29238"/>
    <cellStyle name="20% - Accent4 2 3 4 8" xfId="16766"/>
    <cellStyle name="20% - Accent4 2 3 4 9" xfId="29224"/>
    <cellStyle name="20% - Accent4 2 3 5" xfId="4046"/>
    <cellStyle name="20% - Accent4 2 3 5 2" xfId="4047"/>
    <cellStyle name="20% - Accent4 2 3 5 2 2" xfId="4048"/>
    <cellStyle name="20% - Accent4 2 3 5 2 2 2" xfId="16783"/>
    <cellStyle name="20% - Accent4 2 3 5 2 2 3" xfId="29241"/>
    <cellStyle name="20% - Accent4 2 3 5 2 3" xfId="4049"/>
    <cellStyle name="20% - Accent4 2 3 5 2 3 2" xfId="16784"/>
    <cellStyle name="20% - Accent4 2 3 5 2 3 3" xfId="29242"/>
    <cellStyle name="20% - Accent4 2 3 5 2 4" xfId="16782"/>
    <cellStyle name="20% - Accent4 2 3 5 2 5" xfId="29240"/>
    <cellStyle name="20% - Accent4 2 3 5 3" xfId="4050"/>
    <cellStyle name="20% - Accent4 2 3 5 3 2" xfId="16785"/>
    <cellStyle name="20% - Accent4 2 3 5 3 3" xfId="29243"/>
    <cellStyle name="20% - Accent4 2 3 5 4" xfId="4051"/>
    <cellStyle name="20% - Accent4 2 3 5 4 2" xfId="16786"/>
    <cellStyle name="20% - Accent4 2 3 5 4 3" xfId="29244"/>
    <cellStyle name="20% - Accent4 2 3 5 5" xfId="16781"/>
    <cellStyle name="20% - Accent4 2 3 5 6" xfId="29239"/>
    <cellStyle name="20% - Accent4 2 3 6" xfId="4052"/>
    <cellStyle name="20% - Accent4 2 3 6 2" xfId="4053"/>
    <cellStyle name="20% - Accent4 2 3 6 2 2" xfId="4054"/>
    <cellStyle name="20% - Accent4 2 3 6 2 2 2" xfId="16789"/>
    <cellStyle name="20% - Accent4 2 3 6 2 2 3" xfId="29247"/>
    <cellStyle name="20% - Accent4 2 3 6 2 3" xfId="4055"/>
    <cellStyle name="20% - Accent4 2 3 6 2 3 2" xfId="16790"/>
    <cellStyle name="20% - Accent4 2 3 6 2 3 3" xfId="29248"/>
    <cellStyle name="20% - Accent4 2 3 6 2 4" xfId="16788"/>
    <cellStyle name="20% - Accent4 2 3 6 2 5" xfId="29246"/>
    <cellStyle name="20% - Accent4 2 3 6 3" xfId="4056"/>
    <cellStyle name="20% - Accent4 2 3 6 3 2" xfId="16791"/>
    <cellStyle name="20% - Accent4 2 3 6 3 3" xfId="29249"/>
    <cellStyle name="20% - Accent4 2 3 6 4" xfId="4057"/>
    <cellStyle name="20% - Accent4 2 3 6 4 2" xfId="16792"/>
    <cellStyle name="20% - Accent4 2 3 6 4 3" xfId="29250"/>
    <cellStyle name="20% - Accent4 2 3 6 5" xfId="16787"/>
    <cellStyle name="20% - Accent4 2 3 6 6" xfId="29245"/>
    <cellStyle name="20% - Accent4 2 3 7" xfId="4058"/>
    <cellStyle name="20% - Accent4 2 3 7 2" xfId="4059"/>
    <cellStyle name="20% - Accent4 2 3 7 2 2" xfId="16794"/>
    <cellStyle name="20% - Accent4 2 3 7 2 3" xfId="29252"/>
    <cellStyle name="20% - Accent4 2 3 7 3" xfId="4060"/>
    <cellStyle name="20% - Accent4 2 3 7 3 2" xfId="16795"/>
    <cellStyle name="20% - Accent4 2 3 7 3 3" xfId="29253"/>
    <cellStyle name="20% - Accent4 2 3 7 4" xfId="16793"/>
    <cellStyle name="20% - Accent4 2 3 7 5" xfId="29251"/>
    <cellStyle name="20% - Accent4 2 3 8" xfId="4061"/>
    <cellStyle name="20% - Accent4 2 3 8 2" xfId="4062"/>
    <cellStyle name="20% - Accent4 2 3 8 2 2" xfId="16797"/>
    <cellStyle name="20% - Accent4 2 3 8 2 3" xfId="29255"/>
    <cellStyle name="20% - Accent4 2 3 8 3" xfId="4063"/>
    <cellStyle name="20% - Accent4 2 3 8 3 2" xfId="16798"/>
    <cellStyle name="20% - Accent4 2 3 8 3 3" xfId="29256"/>
    <cellStyle name="20% - Accent4 2 3 8 4" xfId="16796"/>
    <cellStyle name="20% - Accent4 2 3 8 5" xfId="29254"/>
    <cellStyle name="20% - Accent4 2 3 9" xfId="4064"/>
    <cellStyle name="20% - Accent4 2 3 9 2" xfId="4065"/>
    <cellStyle name="20% - Accent4 2 3 9 2 2" xfId="16800"/>
    <cellStyle name="20% - Accent4 2 3 9 2 3" xfId="29258"/>
    <cellStyle name="20% - Accent4 2 3 9 3" xfId="4066"/>
    <cellStyle name="20% - Accent4 2 3 9 3 2" xfId="16801"/>
    <cellStyle name="20% - Accent4 2 3 9 3 3" xfId="29259"/>
    <cellStyle name="20% - Accent4 2 3 9 4" xfId="16799"/>
    <cellStyle name="20% - Accent4 2 3 9 5" xfId="29257"/>
    <cellStyle name="20% - Accent4 2 3_BALANCE SHEET- BOARD-A" xfId="1372"/>
    <cellStyle name="20% - Accent4 2 4" xfId="49"/>
    <cellStyle name="20% - Accent4 2 4 10" xfId="14300"/>
    <cellStyle name="20% - Accent4 2 4 11" xfId="26758"/>
    <cellStyle name="20% - Accent4 2 4 2" xfId="993"/>
    <cellStyle name="20% - Accent4 2 4 2 2" xfId="4068"/>
    <cellStyle name="20% - Accent4 2 4 2 2 2" xfId="16803"/>
    <cellStyle name="20% - Accent4 2 4 2 2 3" xfId="29261"/>
    <cellStyle name="20% - Accent4 2 4 2 3" xfId="4069"/>
    <cellStyle name="20% - Accent4 2 4 2 3 2" xfId="16804"/>
    <cellStyle name="20% - Accent4 2 4 2 3 3" xfId="29262"/>
    <cellStyle name="20% - Accent4 2 4 2 4" xfId="4067"/>
    <cellStyle name="20% - Accent4 2 4 2 5" xfId="16802"/>
    <cellStyle name="20% - Accent4 2 4 2 6" xfId="29260"/>
    <cellStyle name="20% - Accent4 2 4 3" xfId="4070"/>
    <cellStyle name="20% - Accent4 2 4 3 2" xfId="4071"/>
    <cellStyle name="20% - Accent4 2 4 3 2 2" xfId="16806"/>
    <cellStyle name="20% - Accent4 2 4 3 2 3" xfId="29264"/>
    <cellStyle name="20% - Accent4 2 4 3 3" xfId="4072"/>
    <cellStyle name="20% - Accent4 2 4 3 3 2" xfId="16807"/>
    <cellStyle name="20% - Accent4 2 4 3 3 3" xfId="29265"/>
    <cellStyle name="20% - Accent4 2 4 3 4" xfId="16805"/>
    <cellStyle name="20% - Accent4 2 4 3 5" xfId="29263"/>
    <cellStyle name="20% - Accent4 2 4 4" xfId="4073"/>
    <cellStyle name="20% - Accent4 2 4 4 2" xfId="4074"/>
    <cellStyle name="20% - Accent4 2 4 4 2 2" xfId="16809"/>
    <cellStyle name="20% - Accent4 2 4 4 2 3" xfId="29267"/>
    <cellStyle name="20% - Accent4 2 4 4 3" xfId="4075"/>
    <cellStyle name="20% - Accent4 2 4 4 3 2" xfId="16810"/>
    <cellStyle name="20% - Accent4 2 4 4 3 3" xfId="29268"/>
    <cellStyle name="20% - Accent4 2 4 4 4" xfId="16808"/>
    <cellStyle name="20% - Accent4 2 4 4 5" xfId="29266"/>
    <cellStyle name="20% - Accent4 2 4 5" xfId="4076"/>
    <cellStyle name="20% - Accent4 2 4 5 2" xfId="4077"/>
    <cellStyle name="20% - Accent4 2 4 5 2 2" xfId="16812"/>
    <cellStyle name="20% - Accent4 2 4 5 2 3" xfId="29270"/>
    <cellStyle name="20% - Accent4 2 4 5 3" xfId="4078"/>
    <cellStyle name="20% - Accent4 2 4 5 3 2" xfId="16813"/>
    <cellStyle name="20% - Accent4 2 4 5 3 3" xfId="29271"/>
    <cellStyle name="20% - Accent4 2 4 5 4" xfId="16811"/>
    <cellStyle name="20% - Accent4 2 4 5 5" xfId="29269"/>
    <cellStyle name="20% - Accent4 2 4 6" xfId="4079"/>
    <cellStyle name="20% - Accent4 2 4 6 2" xfId="4080"/>
    <cellStyle name="20% - Accent4 2 4 6 2 2" xfId="16815"/>
    <cellStyle name="20% - Accent4 2 4 6 2 3" xfId="29273"/>
    <cellStyle name="20% - Accent4 2 4 6 3" xfId="4081"/>
    <cellStyle name="20% - Accent4 2 4 6 3 2" xfId="16816"/>
    <cellStyle name="20% - Accent4 2 4 6 3 3" xfId="29274"/>
    <cellStyle name="20% - Accent4 2 4 6 4" xfId="16814"/>
    <cellStyle name="20% - Accent4 2 4 6 5" xfId="29272"/>
    <cellStyle name="20% - Accent4 2 4 7" xfId="4082"/>
    <cellStyle name="20% - Accent4 2 4 7 2" xfId="16817"/>
    <cellStyle name="20% - Accent4 2 4 7 3" xfId="29275"/>
    <cellStyle name="20% - Accent4 2 4 8" xfId="4083"/>
    <cellStyle name="20% - Accent4 2 4 8 2" xfId="16818"/>
    <cellStyle name="20% - Accent4 2 4 8 3" xfId="29276"/>
    <cellStyle name="20% - Accent4 2 4 9" xfId="1561"/>
    <cellStyle name="20% - Accent4 2 4_BALANCE SHEET- BOARD-A" xfId="1373"/>
    <cellStyle name="20% - Accent4 2 5" xfId="1117"/>
    <cellStyle name="20% - Accent4 2 5 10" xfId="14423"/>
    <cellStyle name="20% - Accent4 2 5 11" xfId="26881"/>
    <cellStyle name="20% - Accent4 2 5 2" xfId="4084"/>
    <cellStyle name="20% - Accent4 2 5 2 2" xfId="4085"/>
    <cellStyle name="20% - Accent4 2 5 2 2 2" xfId="16820"/>
    <cellStyle name="20% - Accent4 2 5 2 2 3" xfId="29278"/>
    <cellStyle name="20% - Accent4 2 5 2 3" xfId="4086"/>
    <cellStyle name="20% - Accent4 2 5 2 3 2" xfId="16821"/>
    <cellStyle name="20% - Accent4 2 5 2 3 3" xfId="29279"/>
    <cellStyle name="20% - Accent4 2 5 2 4" xfId="16819"/>
    <cellStyle name="20% - Accent4 2 5 2 5" xfId="29277"/>
    <cellStyle name="20% - Accent4 2 5 3" xfId="4087"/>
    <cellStyle name="20% - Accent4 2 5 3 2" xfId="4088"/>
    <cellStyle name="20% - Accent4 2 5 3 2 2" xfId="16823"/>
    <cellStyle name="20% - Accent4 2 5 3 2 3" xfId="29281"/>
    <cellStyle name="20% - Accent4 2 5 3 3" xfId="4089"/>
    <cellStyle name="20% - Accent4 2 5 3 3 2" xfId="16824"/>
    <cellStyle name="20% - Accent4 2 5 3 3 3" xfId="29282"/>
    <cellStyle name="20% - Accent4 2 5 3 4" xfId="16822"/>
    <cellStyle name="20% - Accent4 2 5 3 5" xfId="29280"/>
    <cellStyle name="20% - Accent4 2 5 4" xfId="4090"/>
    <cellStyle name="20% - Accent4 2 5 4 2" xfId="4091"/>
    <cellStyle name="20% - Accent4 2 5 4 2 2" xfId="16826"/>
    <cellStyle name="20% - Accent4 2 5 4 2 3" xfId="29284"/>
    <cellStyle name="20% - Accent4 2 5 4 3" xfId="4092"/>
    <cellStyle name="20% - Accent4 2 5 4 3 2" xfId="16827"/>
    <cellStyle name="20% - Accent4 2 5 4 3 3" xfId="29285"/>
    <cellStyle name="20% - Accent4 2 5 4 4" xfId="16825"/>
    <cellStyle name="20% - Accent4 2 5 4 5" xfId="29283"/>
    <cellStyle name="20% - Accent4 2 5 5" xfId="4093"/>
    <cellStyle name="20% - Accent4 2 5 5 2" xfId="4094"/>
    <cellStyle name="20% - Accent4 2 5 5 2 2" xfId="16829"/>
    <cellStyle name="20% - Accent4 2 5 5 2 3" xfId="29287"/>
    <cellStyle name="20% - Accent4 2 5 5 3" xfId="4095"/>
    <cellStyle name="20% - Accent4 2 5 5 3 2" xfId="16830"/>
    <cellStyle name="20% - Accent4 2 5 5 3 3" xfId="29288"/>
    <cellStyle name="20% - Accent4 2 5 5 4" xfId="16828"/>
    <cellStyle name="20% - Accent4 2 5 5 5" xfId="29286"/>
    <cellStyle name="20% - Accent4 2 5 6" xfId="4096"/>
    <cellStyle name="20% - Accent4 2 5 6 2" xfId="4097"/>
    <cellStyle name="20% - Accent4 2 5 6 2 2" xfId="16832"/>
    <cellStyle name="20% - Accent4 2 5 6 2 3" xfId="29290"/>
    <cellStyle name="20% - Accent4 2 5 6 3" xfId="4098"/>
    <cellStyle name="20% - Accent4 2 5 6 3 2" xfId="16833"/>
    <cellStyle name="20% - Accent4 2 5 6 3 3" xfId="29291"/>
    <cellStyle name="20% - Accent4 2 5 6 4" xfId="16831"/>
    <cellStyle name="20% - Accent4 2 5 6 5" xfId="29289"/>
    <cellStyle name="20% - Accent4 2 5 7" xfId="4099"/>
    <cellStyle name="20% - Accent4 2 5 7 2" xfId="16834"/>
    <cellStyle name="20% - Accent4 2 5 7 3" xfId="29292"/>
    <cellStyle name="20% - Accent4 2 5 8" xfId="4100"/>
    <cellStyle name="20% - Accent4 2 5 8 2" xfId="16835"/>
    <cellStyle name="20% - Accent4 2 5 8 3" xfId="29293"/>
    <cellStyle name="20% - Accent4 2 5 9" xfId="1684"/>
    <cellStyle name="20% - Accent4 2 6" xfId="1317"/>
    <cellStyle name="20% - Accent4 2 6 10" xfId="26920"/>
    <cellStyle name="20% - Accent4 2 6 2" xfId="4101"/>
    <cellStyle name="20% - Accent4 2 6 2 2" xfId="4102"/>
    <cellStyle name="20% - Accent4 2 6 2 2 2" xfId="16837"/>
    <cellStyle name="20% - Accent4 2 6 2 2 3" xfId="29295"/>
    <cellStyle name="20% - Accent4 2 6 2 3" xfId="4103"/>
    <cellStyle name="20% - Accent4 2 6 2 3 2" xfId="16838"/>
    <cellStyle name="20% - Accent4 2 6 2 3 3" xfId="29296"/>
    <cellStyle name="20% - Accent4 2 6 2 4" xfId="16836"/>
    <cellStyle name="20% - Accent4 2 6 2 5" xfId="29294"/>
    <cellStyle name="20% - Accent4 2 6 3" xfId="4104"/>
    <cellStyle name="20% - Accent4 2 6 3 2" xfId="4105"/>
    <cellStyle name="20% - Accent4 2 6 3 2 2" xfId="16840"/>
    <cellStyle name="20% - Accent4 2 6 3 2 3" xfId="29298"/>
    <cellStyle name="20% - Accent4 2 6 3 3" xfId="4106"/>
    <cellStyle name="20% - Accent4 2 6 3 3 2" xfId="16841"/>
    <cellStyle name="20% - Accent4 2 6 3 3 3" xfId="29299"/>
    <cellStyle name="20% - Accent4 2 6 3 4" xfId="16839"/>
    <cellStyle name="20% - Accent4 2 6 3 5" xfId="29297"/>
    <cellStyle name="20% - Accent4 2 6 4" xfId="4107"/>
    <cellStyle name="20% - Accent4 2 6 4 2" xfId="4108"/>
    <cellStyle name="20% - Accent4 2 6 4 2 2" xfId="16843"/>
    <cellStyle name="20% - Accent4 2 6 4 2 3" xfId="29301"/>
    <cellStyle name="20% - Accent4 2 6 4 3" xfId="4109"/>
    <cellStyle name="20% - Accent4 2 6 4 3 2" xfId="16844"/>
    <cellStyle name="20% - Accent4 2 6 4 3 3" xfId="29302"/>
    <cellStyle name="20% - Accent4 2 6 4 4" xfId="16842"/>
    <cellStyle name="20% - Accent4 2 6 4 5" xfId="29300"/>
    <cellStyle name="20% - Accent4 2 6 5" xfId="4110"/>
    <cellStyle name="20% - Accent4 2 6 5 2" xfId="4111"/>
    <cellStyle name="20% - Accent4 2 6 5 2 2" xfId="16846"/>
    <cellStyle name="20% - Accent4 2 6 5 2 3" xfId="29304"/>
    <cellStyle name="20% - Accent4 2 6 5 3" xfId="4112"/>
    <cellStyle name="20% - Accent4 2 6 5 3 2" xfId="16847"/>
    <cellStyle name="20% - Accent4 2 6 5 3 3" xfId="29305"/>
    <cellStyle name="20% - Accent4 2 6 5 4" xfId="16845"/>
    <cellStyle name="20% - Accent4 2 6 5 5" xfId="29303"/>
    <cellStyle name="20% - Accent4 2 6 6" xfId="4113"/>
    <cellStyle name="20% - Accent4 2 6 6 2" xfId="16848"/>
    <cellStyle name="20% - Accent4 2 6 6 3" xfId="29306"/>
    <cellStyle name="20% - Accent4 2 6 7" xfId="4114"/>
    <cellStyle name="20% - Accent4 2 6 7 2" xfId="16849"/>
    <cellStyle name="20% - Accent4 2 6 7 3" xfId="29307"/>
    <cellStyle name="20% - Accent4 2 6 8" xfId="1723"/>
    <cellStyle name="20% - Accent4 2 6 9" xfId="14462"/>
    <cellStyle name="20% - Accent4 2 7" xfId="4115"/>
    <cellStyle name="20% - Accent4 2 7 2" xfId="4116"/>
    <cellStyle name="20% - Accent4 2 7 2 2" xfId="4117"/>
    <cellStyle name="20% - Accent4 2 7 2 2 2" xfId="16852"/>
    <cellStyle name="20% - Accent4 2 7 2 2 3" xfId="29310"/>
    <cellStyle name="20% - Accent4 2 7 2 3" xfId="4118"/>
    <cellStyle name="20% - Accent4 2 7 2 3 2" xfId="16853"/>
    <cellStyle name="20% - Accent4 2 7 2 3 3" xfId="29311"/>
    <cellStyle name="20% - Accent4 2 7 2 4" xfId="16851"/>
    <cellStyle name="20% - Accent4 2 7 2 5" xfId="29309"/>
    <cellStyle name="20% - Accent4 2 7 3" xfId="4119"/>
    <cellStyle name="20% - Accent4 2 7 3 2" xfId="4120"/>
    <cellStyle name="20% - Accent4 2 7 3 2 2" xfId="16855"/>
    <cellStyle name="20% - Accent4 2 7 3 2 3" xfId="29313"/>
    <cellStyle name="20% - Accent4 2 7 3 3" xfId="4121"/>
    <cellStyle name="20% - Accent4 2 7 3 3 2" xfId="16856"/>
    <cellStyle name="20% - Accent4 2 7 3 3 3" xfId="29314"/>
    <cellStyle name="20% - Accent4 2 7 3 4" xfId="16854"/>
    <cellStyle name="20% - Accent4 2 7 3 5" xfId="29312"/>
    <cellStyle name="20% - Accent4 2 7 4" xfId="4122"/>
    <cellStyle name="20% - Accent4 2 7 4 2" xfId="4123"/>
    <cellStyle name="20% - Accent4 2 7 4 2 2" xfId="16858"/>
    <cellStyle name="20% - Accent4 2 7 4 2 3" xfId="29316"/>
    <cellStyle name="20% - Accent4 2 7 4 3" xfId="4124"/>
    <cellStyle name="20% - Accent4 2 7 4 3 2" xfId="16859"/>
    <cellStyle name="20% - Accent4 2 7 4 3 3" xfId="29317"/>
    <cellStyle name="20% - Accent4 2 7 4 4" xfId="16857"/>
    <cellStyle name="20% - Accent4 2 7 4 5" xfId="29315"/>
    <cellStyle name="20% - Accent4 2 7 5" xfId="4125"/>
    <cellStyle name="20% - Accent4 2 7 5 2" xfId="4126"/>
    <cellStyle name="20% - Accent4 2 7 5 2 2" xfId="16861"/>
    <cellStyle name="20% - Accent4 2 7 5 2 3" xfId="29319"/>
    <cellStyle name="20% - Accent4 2 7 5 3" xfId="4127"/>
    <cellStyle name="20% - Accent4 2 7 5 3 2" xfId="16862"/>
    <cellStyle name="20% - Accent4 2 7 5 3 3" xfId="29320"/>
    <cellStyle name="20% - Accent4 2 7 5 4" xfId="16860"/>
    <cellStyle name="20% - Accent4 2 7 5 5" xfId="29318"/>
    <cellStyle name="20% - Accent4 2 7 6" xfId="4128"/>
    <cellStyle name="20% - Accent4 2 7 6 2" xfId="16863"/>
    <cellStyle name="20% - Accent4 2 7 6 3" xfId="29321"/>
    <cellStyle name="20% - Accent4 2 7 7" xfId="4129"/>
    <cellStyle name="20% - Accent4 2 7 7 2" xfId="16864"/>
    <cellStyle name="20% - Accent4 2 7 7 3" xfId="29322"/>
    <cellStyle name="20% - Accent4 2 7 8" xfId="16850"/>
    <cellStyle name="20% - Accent4 2 7 9" xfId="29308"/>
    <cellStyle name="20% - Accent4 2 8" xfId="4130"/>
    <cellStyle name="20% - Accent4 2 8 2" xfId="4131"/>
    <cellStyle name="20% - Accent4 2 8 2 2" xfId="4132"/>
    <cellStyle name="20% - Accent4 2 8 2 2 2" xfId="16867"/>
    <cellStyle name="20% - Accent4 2 8 2 2 3" xfId="29325"/>
    <cellStyle name="20% - Accent4 2 8 2 3" xfId="4133"/>
    <cellStyle name="20% - Accent4 2 8 2 3 2" xfId="16868"/>
    <cellStyle name="20% - Accent4 2 8 2 3 3" xfId="29326"/>
    <cellStyle name="20% - Accent4 2 8 2 4" xfId="16866"/>
    <cellStyle name="20% - Accent4 2 8 2 5" xfId="29324"/>
    <cellStyle name="20% - Accent4 2 8 3" xfId="4134"/>
    <cellStyle name="20% - Accent4 2 8 3 2" xfId="16869"/>
    <cellStyle name="20% - Accent4 2 8 3 3" xfId="29327"/>
    <cellStyle name="20% - Accent4 2 8 4" xfId="4135"/>
    <cellStyle name="20% - Accent4 2 8 4 2" xfId="16870"/>
    <cellStyle name="20% - Accent4 2 8 4 3" xfId="29328"/>
    <cellStyle name="20% - Accent4 2 8 5" xfId="16865"/>
    <cellStyle name="20% - Accent4 2 8 6" xfId="29323"/>
    <cellStyle name="20% - Accent4 2 9" xfId="4136"/>
    <cellStyle name="20% - Accent4 2 9 2" xfId="4137"/>
    <cellStyle name="20% - Accent4 2 9 2 2" xfId="4138"/>
    <cellStyle name="20% - Accent4 2 9 2 2 2" xfId="16873"/>
    <cellStyle name="20% - Accent4 2 9 2 2 3" xfId="29331"/>
    <cellStyle name="20% - Accent4 2 9 2 3" xfId="4139"/>
    <cellStyle name="20% - Accent4 2 9 2 3 2" xfId="16874"/>
    <cellStyle name="20% - Accent4 2 9 2 3 3" xfId="29332"/>
    <cellStyle name="20% - Accent4 2 9 2 4" xfId="16872"/>
    <cellStyle name="20% - Accent4 2 9 2 5" xfId="29330"/>
    <cellStyle name="20% - Accent4 2 9 3" xfId="4140"/>
    <cellStyle name="20% - Accent4 2 9 3 2" xfId="16875"/>
    <cellStyle name="20% - Accent4 2 9 3 3" xfId="29333"/>
    <cellStyle name="20% - Accent4 2 9 4" xfId="4141"/>
    <cellStyle name="20% - Accent4 2 9 4 2" xfId="16876"/>
    <cellStyle name="20% - Accent4 2 9 4 3" xfId="29334"/>
    <cellStyle name="20% - Accent4 2 9 5" xfId="16871"/>
    <cellStyle name="20% - Accent4 2 9 6" xfId="29329"/>
    <cellStyle name="20% - Accent4 3" xfId="50"/>
    <cellStyle name="20% - Accent4 3 10" xfId="4142"/>
    <cellStyle name="20% - Accent4 3 10 2" xfId="4143"/>
    <cellStyle name="20% - Accent4 3 10 2 2" xfId="16878"/>
    <cellStyle name="20% - Accent4 3 10 2 3" xfId="29336"/>
    <cellStyle name="20% - Accent4 3 10 3" xfId="4144"/>
    <cellStyle name="20% - Accent4 3 10 3 2" xfId="16879"/>
    <cellStyle name="20% - Accent4 3 10 3 3" xfId="29337"/>
    <cellStyle name="20% - Accent4 3 10 4" xfId="16877"/>
    <cellStyle name="20% - Accent4 3 10 5" xfId="29335"/>
    <cellStyle name="20% - Accent4 3 11" xfId="4145"/>
    <cellStyle name="20% - Accent4 3 11 2" xfId="4146"/>
    <cellStyle name="20% - Accent4 3 11 2 2" xfId="16881"/>
    <cellStyle name="20% - Accent4 3 11 2 3" xfId="29339"/>
    <cellStyle name="20% - Accent4 3 11 3" xfId="4147"/>
    <cellStyle name="20% - Accent4 3 11 3 2" xfId="16882"/>
    <cellStyle name="20% - Accent4 3 11 3 3" xfId="29340"/>
    <cellStyle name="20% - Accent4 3 11 4" xfId="16880"/>
    <cellStyle name="20% - Accent4 3 11 5" xfId="29338"/>
    <cellStyle name="20% - Accent4 3 12" xfId="4148"/>
    <cellStyle name="20% - Accent4 3 12 2" xfId="4149"/>
    <cellStyle name="20% - Accent4 3 12 2 2" xfId="16884"/>
    <cellStyle name="20% - Accent4 3 12 2 3" xfId="29342"/>
    <cellStyle name="20% - Accent4 3 12 3" xfId="4150"/>
    <cellStyle name="20% - Accent4 3 12 3 2" xfId="16885"/>
    <cellStyle name="20% - Accent4 3 12 3 3" xfId="29343"/>
    <cellStyle name="20% - Accent4 3 12 4" xfId="16883"/>
    <cellStyle name="20% - Accent4 3 12 5" xfId="29341"/>
    <cellStyle name="20% - Accent4 3 13" xfId="4151"/>
    <cellStyle name="20% - Accent4 3 13 2" xfId="4152"/>
    <cellStyle name="20% - Accent4 3 13 2 2" xfId="16887"/>
    <cellStyle name="20% - Accent4 3 13 2 3" xfId="29345"/>
    <cellStyle name="20% - Accent4 3 13 3" xfId="4153"/>
    <cellStyle name="20% - Accent4 3 13 3 2" xfId="16888"/>
    <cellStyle name="20% - Accent4 3 13 3 3" xfId="29346"/>
    <cellStyle name="20% - Accent4 3 13 4" xfId="16886"/>
    <cellStyle name="20% - Accent4 3 13 5" xfId="29344"/>
    <cellStyle name="20% - Accent4 3 14" xfId="4154"/>
    <cellStyle name="20% - Accent4 3 14 2" xfId="4155"/>
    <cellStyle name="20% - Accent4 3 14 2 2" xfId="16890"/>
    <cellStyle name="20% - Accent4 3 14 2 3" xfId="29348"/>
    <cellStyle name="20% - Accent4 3 14 3" xfId="4156"/>
    <cellStyle name="20% - Accent4 3 14 3 2" xfId="16891"/>
    <cellStyle name="20% - Accent4 3 14 3 3" xfId="29349"/>
    <cellStyle name="20% - Accent4 3 14 4" xfId="16889"/>
    <cellStyle name="20% - Accent4 3 14 5" xfId="29347"/>
    <cellStyle name="20% - Accent4 3 15" xfId="4157"/>
    <cellStyle name="20% - Accent4 3 15 2" xfId="4158"/>
    <cellStyle name="20% - Accent4 3 15 2 2" xfId="16893"/>
    <cellStyle name="20% - Accent4 3 15 2 3" xfId="29351"/>
    <cellStyle name="20% - Accent4 3 15 3" xfId="4159"/>
    <cellStyle name="20% - Accent4 3 15 3 2" xfId="16894"/>
    <cellStyle name="20% - Accent4 3 15 3 3" xfId="29352"/>
    <cellStyle name="20% - Accent4 3 15 4" xfId="16892"/>
    <cellStyle name="20% - Accent4 3 15 5" xfId="29350"/>
    <cellStyle name="20% - Accent4 3 16" xfId="4160"/>
    <cellStyle name="20% - Accent4 3 16 2" xfId="16895"/>
    <cellStyle name="20% - Accent4 3 16 3" xfId="29353"/>
    <cellStyle name="20% - Accent4 3 17" xfId="4161"/>
    <cellStyle name="20% - Accent4 3 17 2" xfId="16896"/>
    <cellStyle name="20% - Accent4 3 17 3" xfId="29354"/>
    <cellStyle name="20% - Accent4 3 2" xfId="51"/>
    <cellStyle name="20% - Accent4 3 2 10" xfId="4162"/>
    <cellStyle name="20% - Accent4 3 2 10 2" xfId="4163"/>
    <cellStyle name="20% - Accent4 3 2 10 2 2" xfId="16898"/>
    <cellStyle name="20% - Accent4 3 2 10 2 3" xfId="29356"/>
    <cellStyle name="20% - Accent4 3 2 10 3" xfId="4164"/>
    <cellStyle name="20% - Accent4 3 2 10 3 2" xfId="16899"/>
    <cellStyle name="20% - Accent4 3 2 10 3 3" xfId="29357"/>
    <cellStyle name="20% - Accent4 3 2 10 4" xfId="16897"/>
    <cellStyle name="20% - Accent4 3 2 10 5" xfId="29355"/>
    <cellStyle name="20% - Accent4 3 2 11" xfId="4165"/>
    <cellStyle name="20% - Accent4 3 2 11 2" xfId="4166"/>
    <cellStyle name="20% - Accent4 3 2 11 2 2" xfId="16901"/>
    <cellStyle name="20% - Accent4 3 2 11 2 3" xfId="29359"/>
    <cellStyle name="20% - Accent4 3 2 11 3" xfId="4167"/>
    <cellStyle name="20% - Accent4 3 2 11 3 2" xfId="16902"/>
    <cellStyle name="20% - Accent4 3 2 11 3 3" xfId="29360"/>
    <cellStyle name="20% - Accent4 3 2 11 4" xfId="16900"/>
    <cellStyle name="20% - Accent4 3 2 11 5" xfId="29358"/>
    <cellStyle name="20% - Accent4 3 2 12" xfId="4168"/>
    <cellStyle name="20% - Accent4 3 2 12 2" xfId="4169"/>
    <cellStyle name="20% - Accent4 3 2 12 2 2" xfId="16904"/>
    <cellStyle name="20% - Accent4 3 2 12 2 3" xfId="29362"/>
    <cellStyle name="20% - Accent4 3 2 12 3" xfId="4170"/>
    <cellStyle name="20% - Accent4 3 2 12 3 2" xfId="16905"/>
    <cellStyle name="20% - Accent4 3 2 12 3 3" xfId="29363"/>
    <cellStyle name="20% - Accent4 3 2 12 4" xfId="16903"/>
    <cellStyle name="20% - Accent4 3 2 12 5" xfId="29361"/>
    <cellStyle name="20% - Accent4 3 2 13" xfId="4171"/>
    <cellStyle name="20% - Accent4 3 2 13 2" xfId="4172"/>
    <cellStyle name="20% - Accent4 3 2 13 2 2" xfId="16907"/>
    <cellStyle name="20% - Accent4 3 2 13 2 3" xfId="29365"/>
    <cellStyle name="20% - Accent4 3 2 13 3" xfId="4173"/>
    <cellStyle name="20% - Accent4 3 2 13 3 2" xfId="16908"/>
    <cellStyle name="20% - Accent4 3 2 13 3 3" xfId="29366"/>
    <cellStyle name="20% - Accent4 3 2 13 4" xfId="16906"/>
    <cellStyle name="20% - Accent4 3 2 13 5" xfId="29364"/>
    <cellStyle name="20% - Accent4 3 2 14" xfId="4174"/>
    <cellStyle name="20% - Accent4 3 2 14 2" xfId="16909"/>
    <cellStyle name="20% - Accent4 3 2 14 3" xfId="29367"/>
    <cellStyle name="20% - Accent4 3 2 15" xfId="4175"/>
    <cellStyle name="20% - Accent4 3 2 15 2" xfId="16910"/>
    <cellStyle name="20% - Accent4 3 2 15 3" xfId="29368"/>
    <cellStyle name="20% - Accent4 3 2 16" xfId="1648"/>
    <cellStyle name="20% - Accent4 3 2 17" xfId="14387"/>
    <cellStyle name="20% - Accent4 3 2 18" xfId="26845"/>
    <cellStyle name="20% - Accent4 3 2 2" xfId="1080"/>
    <cellStyle name="20% - Accent4 3 2 2 10" xfId="29369"/>
    <cellStyle name="20% - Accent4 3 2 2 2" xfId="4177"/>
    <cellStyle name="20% - Accent4 3 2 2 2 2" xfId="4178"/>
    <cellStyle name="20% - Accent4 3 2 2 2 2 2" xfId="16913"/>
    <cellStyle name="20% - Accent4 3 2 2 2 2 3" xfId="29371"/>
    <cellStyle name="20% - Accent4 3 2 2 2 3" xfId="4179"/>
    <cellStyle name="20% - Accent4 3 2 2 2 3 2" xfId="16914"/>
    <cellStyle name="20% - Accent4 3 2 2 2 3 3" xfId="29372"/>
    <cellStyle name="20% - Accent4 3 2 2 2 4" xfId="16912"/>
    <cellStyle name="20% - Accent4 3 2 2 2 5" xfId="29370"/>
    <cellStyle name="20% - Accent4 3 2 2 3" xfId="4180"/>
    <cellStyle name="20% - Accent4 3 2 2 3 2" xfId="4181"/>
    <cellStyle name="20% - Accent4 3 2 2 3 2 2" xfId="16916"/>
    <cellStyle name="20% - Accent4 3 2 2 3 2 3" xfId="29374"/>
    <cellStyle name="20% - Accent4 3 2 2 3 3" xfId="4182"/>
    <cellStyle name="20% - Accent4 3 2 2 3 3 2" xfId="16917"/>
    <cellStyle name="20% - Accent4 3 2 2 3 3 3" xfId="29375"/>
    <cellStyle name="20% - Accent4 3 2 2 3 4" xfId="16915"/>
    <cellStyle name="20% - Accent4 3 2 2 3 5" xfId="29373"/>
    <cellStyle name="20% - Accent4 3 2 2 4" xfId="4183"/>
    <cellStyle name="20% - Accent4 3 2 2 4 2" xfId="4184"/>
    <cellStyle name="20% - Accent4 3 2 2 4 2 2" xfId="16919"/>
    <cellStyle name="20% - Accent4 3 2 2 4 2 3" xfId="29377"/>
    <cellStyle name="20% - Accent4 3 2 2 4 3" xfId="4185"/>
    <cellStyle name="20% - Accent4 3 2 2 4 3 2" xfId="16920"/>
    <cellStyle name="20% - Accent4 3 2 2 4 3 3" xfId="29378"/>
    <cellStyle name="20% - Accent4 3 2 2 4 4" xfId="16918"/>
    <cellStyle name="20% - Accent4 3 2 2 4 5" xfId="29376"/>
    <cellStyle name="20% - Accent4 3 2 2 5" xfId="4186"/>
    <cellStyle name="20% - Accent4 3 2 2 5 2" xfId="4187"/>
    <cellStyle name="20% - Accent4 3 2 2 5 2 2" xfId="16922"/>
    <cellStyle name="20% - Accent4 3 2 2 5 2 3" xfId="29380"/>
    <cellStyle name="20% - Accent4 3 2 2 5 3" xfId="4188"/>
    <cellStyle name="20% - Accent4 3 2 2 5 3 2" xfId="16923"/>
    <cellStyle name="20% - Accent4 3 2 2 5 3 3" xfId="29381"/>
    <cellStyle name="20% - Accent4 3 2 2 5 4" xfId="16921"/>
    <cellStyle name="20% - Accent4 3 2 2 5 5" xfId="29379"/>
    <cellStyle name="20% - Accent4 3 2 2 6" xfId="4189"/>
    <cellStyle name="20% - Accent4 3 2 2 6 2" xfId="16924"/>
    <cellStyle name="20% - Accent4 3 2 2 6 3" xfId="29382"/>
    <cellStyle name="20% - Accent4 3 2 2 7" xfId="4190"/>
    <cellStyle name="20% - Accent4 3 2 2 7 2" xfId="16925"/>
    <cellStyle name="20% - Accent4 3 2 2 7 3" xfId="29383"/>
    <cellStyle name="20% - Accent4 3 2 2 8" xfId="4176"/>
    <cellStyle name="20% - Accent4 3 2 2 9" xfId="16911"/>
    <cellStyle name="20% - Accent4 3 2 3" xfId="4191"/>
    <cellStyle name="20% - Accent4 3 2 3 2" xfId="4192"/>
    <cellStyle name="20% - Accent4 3 2 3 2 2" xfId="4193"/>
    <cellStyle name="20% - Accent4 3 2 3 2 2 2" xfId="16928"/>
    <cellStyle name="20% - Accent4 3 2 3 2 2 3" xfId="29386"/>
    <cellStyle name="20% - Accent4 3 2 3 2 3" xfId="4194"/>
    <cellStyle name="20% - Accent4 3 2 3 2 3 2" xfId="16929"/>
    <cellStyle name="20% - Accent4 3 2 3 2 3 3" xfId="29387"/>
    <cellStyle name="20% - Accent4 3 2 3 2 4" xfId="16927"/>
    <cellStyle name="20% - Accent4 3 2 3 2 5" xfId="29385"/>
    <cellStyle name="20% - Accent4 3 2 3 3" xfId="4195"/>
    <cellStyle name="20% - Accent4 3 2 3 3 2" xfId="4196"/>
    <cellStyle name="20% - Accent4 3 2 3 3 2 2" xfId="16931"/>
    <cellStyle name="20% - Accent4 3 2 3 3 2 3" xfId="29389"/>
    <cellStyle name="20% - Accent4 3 2 3 3 3" xfId="4197"/>
    <cellStyle name="20% - Accent4 3 2 3 3 3 2" xfId="16932"/>
    <cellStyle name="20% - Accent4 3 2 3 3 3 3" xfId="29390"/>
    <cellStyle name="20% - Accent4 3 2 3 3 4" xfId="16930"/>
    <cellStyle name="20% - Accent4 3 2 3 3 5" xfId="29388"/>
    <cellStyle name="20% - Accent4 3 2 3 4" xfId="4198"/>
    <cellStyle name="20% - Accent4 3 2 3 4 2" xfId="4199"/>
    <cellStyle name="20% - Accent4 3 2 3 4 2 2" xfId="16934"/>
    <cellStyle name="20% - Accent4 3 2 3 4 2 3" xfId="29392"/>
    <cellStyle name="20% - Accent4 3 2 3 4 3" xfId="4200"/>
    <cellStyle name="20% - Accent4 3 2 3 4 3 2" xfId="16935"/>
    <cellStyle name="20% - Accent4 3 2 3 4 3 3" xfId="29393"/>
    <cellStyle name="20% - Accent4 3 2 3 4 4" xfId="16933"/>
    <cellStyle name="20% - Accent4 3 2 3 4 5" xfId="29391"/>
    <cellStyle name="20% - Accent4 3 2 3 5" xfId="4201"/>
    <cellStyle name="20% - Accent4 3 2 3 5 2" xfId="4202"/>
    <cellStyle name="20% - Accent4 3 2 3 5 2 2" xfId="16937"/>
    <cellStyle name="20% - Accent4 3 2 3 5 2 3" xfId="29395"/>
    <cellStyle name="20% - Accent4 3 2 3 5 3" xfId="4203"/>
    <cellStyle name="20% - Accent4 3 2 3 5 3 2" xfId="16938"/>
    <cellStyle name="20% - Accent4 3 2 3 5 3 3" xfId="29396"/>
    <cellStyle name="20% - Accent4 3 2 3 5 4" xfId="16936"/>
    <cellStyle name="20% - Accent4 3 2 3 5 5" xfId="29394"/>
    <cellStyle name="20% - Accent4 3 2 3 6" xfId="4204"/>
    <cellStyle name="20% - Accent4 3 2 3 6 2" xfId="16939"/>
    <cellStyle name="20% - Accent4 3 2 3 6 3" xfId="29397"/>
    <cellStyle name="20% - Accent4 3 2 3 7" xfId="4205"/>
    <cellStyle name="20% - Accent4 3 2 3 7 2" xfId="16940"/>
    <cellStyle name="20% - Accent4 3 2 3 7 3" xfId="29398"/>
    <cellStyle name="20% - Accent4 3 2 3 8" xfId="16926"/>
    <cellStyle name="20% - Accent4 3 2 3 9" xfId="29384"/>
    <cellStyle name="20% - Accent4 3 2 4" xfId="4206"/>
    <cellStyle name="20% - Accent4 3 2 4 2" xfId="4207"/>
    <cellStyle name="20% - Accent4 3 2 4 2 2" xfId="4208"/>
    <cellStyle name="20% - Accent4 3 2 4 2 2 2" xfId="16943"/>
    <cellStyle name="20% - Accent4 3 2 4 2 2 3" xfId="29401"/>
    <cellStyle name="20% - Accent4 3 2 4 2 3" xfId="4209"/>
    <cellStyle name="20% - Accent4 3 2 4 2 3 2" xfId="16944"/>
    <cellStyle name="20% - Accent4 3 2 4 2 3 3" xfId="29402"/>
    <cellStyle name="20% - Accent4 3 2 4 2 4" xfId="16942"/>
    <cellStyle name="20% - Accent4 3 2 4 2 5" xfId="29400"/>
    <cellStyle name="20% - Accent4 3 2 4 3" xfId="4210"/>
    <cellStyle name="20% - Accent4 3 2 4 3 2" xfId="16945"/>
    <cellStyle name="20% - Accent4 3 2 4 3 3" xfId="29403"/>
    <cellStyle name="20% - Accent4 3 2 4 4" xfId="4211"/>
    <cellStyle name="20% - Accent4 3 2 4 4 2" xfId="16946"/>
    <cellStyle name="20% - Accent4 3 2 4 4 3" xfId="29404"/>
    <cellStyle name="20% - Accent4 3 2 4 5" xfId="16941"/>
    <cellStyle name="20% - Accent4 3 2 4 6" xfId="29399"/>
    <cellStyle name="20% - Accent4 3 2 5" xfId="4212"/>
    <cellStyle name="20% - Accent4 3 2 5 2" xfId="4213"/>
    <cellStyle name="20% - Accent4 3 2 5 2 2" xfId="4214"/>
    <cellStyle name="20% - Accent4 3 2 5 2 2 2" xfId="16949"/>
    <cellStyle name="20% - Accent4 3 2 5 2 2 3" xfId="29407"/>
    <cellStyle name="20% - Accent4 3 2 5 2 3" xfId="4215"/>
    <cellStyle name="20% - Accent4 3 2 5 2 3 2" xfId="16950"/>
    <cellStyle name="20% - Accent4 3 2 5 2 3 3" xfId="29408"/>
    <cellStyle name="20% - Accent4 3 2 5 2 4" xfId="16948"/>
    <cellStyle name="20% - Accent4 3 2 5 2 5" xfId="29406"/>
    <cellStyle name="20% - Accent4 3 2 5 3" xfId="4216"/>
    <cellStyle name="20% - Accent4 3 2 5 3 2" xfId="16951"/>
    <cellStyle name="20% - Accent4 3 2 5 3 3" xfId="29409"/>
    <cellStyle name="20% - Accent4 3 2 5 4" xfId="4217"/>
    <cellStyle name="20% - Accent4 3 2 5 4 2" xfId="16952"/>
    <cellStyle name="20% - Accent4 3 2 5 4 3" xfId="29410"/>
    <cellStyle name="20% - Accent4 3 2 5 5" xfId="16947"/>
    <cellStyle name="20% - Accent4 3 2 5 6" xfId="29405"/>
    <cellStyle name="20% - Accent4 3 2 6" xfId="4218"/>
    <cellStyle name="20% - Accent4 3 2 6 2" xfId="4219"/>
    <cellStyle name="20% - Accent4 3 2 6 2 2" xfId="16954"/>
    <cellStyle name="20% - Accent4 3 2 6 2 3" xfId="29412"/>
    <cellStyle name="20% - Accent4 3 2 6 3" xfId="4220"/>
    <cellStyle name="20% - Accent4 3 2 6 3 2" xfId="16955"/>
    <cellStyle name="20% - Accent4 3 2 6 3 3" xfId="29413"/>
    <cellStyle name="20% - Accent4 3 2 6 4" xfId="16953"/>
    <cellStyle name="20% - Accent4 3 2 6 5" xfId="29411"/>
    <cellStyle name="20% - Accent4 3 2 7" xfId="4221"/>
    <cellStyle name="20% - Accent4 3 2 7 2" xfId="4222"/>
    <cellStyle name="20% - Accent4 3 2 7 2 2" xfId="16957"/>
    <cellStyle name="20% - Accent4 3 2 7 2 3" xfId="29415"/>
    <cellStyle name="20% - Accent4 3 2 7 3" xfId="4223"/>
    <cellStyle name="20% - Accent4 3 2 7 3 2" xfId="16958"/>
    <cellStyle name="20% - Accent4 3 2 7 3 3" xfId="29416"/>
    <cellStyle name="20% - Accent4 3 2 7 4" xfId="16956"/>
    <cellStyle name="20% - Accent4 3 2 7 5" xfId="29414"/>
    <cellStyle name="20% - Accent4 3 2 8" xfId="4224"/>
    <cellStyle name="20% - Accent4 3 2 8 2" xfId="4225"/>
    <cellStyle name="20% - Accent4 3 2 8 2 2" xfId="16960"/>
    <cellStyle name="20% - Accent4 3 2 8 2 3" xfId="29418"/>
    <cellStyle name="20% - Accent4 3 2 8 3" xfId="4226"/>
    <cellStyle name="20% - Accent4 3 2 8 3 2" xfId="16961"/>
    <cellStyle name="20% - Accent4 3 2 8 3 3" xfId="29419"/>
    <cellStyle name="20% - Accent4 3 2 8 4" xfId="16959"/>
    <cellStyle name="20% - Accent4 3 2 8 5" xfId="29417"/>
    <cellStyle name="20% - Accent4 3 2 9" xfId="4227"/>
    <cellStyle name="20% - Accent4 3 2 9 2" xfId="4228"/>
    <cellStyle name="20% - Accent4 3 2 9 2 2" xfId="16963"/>
    <cellStyle name="20% - Accent4 3 2 9 2 3" xfId="29421"/>
    <cellStyle name="20% - Accent4 3 2 9 3" xfId="4229"/>
    <cellStyle name="20% - Accent4 3 2 9 3 2" xfId="16964"/>
    <cellStyle name="20% - Accent4 3 2 9 3 3" xfId="29422"/>
    <cellStyle name="20% - Accent4 3 2 9 4" xfId="16962"/>
    <cellStyle name="20% - Accent4 3 2 9 5" xfId="29420"/>
    <cellStyle name="20% - Accent4 3 2_BALANCE SHEET- BOARD-A" xfId="1374"/>
    <cellStyle name="20% - Accent4 3 3" xfId="52"/>
    <cellStyle name="20% - Accent4 3 3 10" xfId="14317"/>
    <cellStyle name="20% - Accent4 3 3 11" xfId="26775"/>
    <cellStyle name="20% - Accent4 3 3 2" xfId="1010"/>
    <cellStyle name="20% - Accent4 3 3 2 2" xfId="4231"/>
    <cellStyle name="20% - Accent4 3 3 2 2 2" xfId="16966"/>
    <cellStyle name="20% - Accent4 3 3 2 2 3" xfId="29424"/>
    <cellStyle name="20% - Accent4 3 3 2 3" xfId="4232"/>
    <cellStyle name="20% - Accent4 3 3 2 3 2" xfId="16967"/>
    <cellStyle name="20% - Accent4 3 3 2 3 3" xfId="29425"/>
    <cellStyle name="20% - Accent4 3 3 2 4" xfId="4230"/>
    <cellStyle name="20% - Accent4 3 3 2 5" xfId="16965"/>
    <cellStyle name="20% - Accent4 3 3 2 6" xfId="29423"/>
    <cellStyle name="20% - Accent4 3 3 3" xfId="4233"/>
    <cellStyle name="20% - Accent4 3 3 3 2" xfId="4234"/>
    <cellStyle name="20% - Accent4 3 3 3 2 2" xfId="16969"/>
    <cellStyle name="20% - Accent4 3 3 3 2 3" xfId="29427"/>
    <cellStyle name="20% - Accent4 3 3 3 3" xfId="4235"/>
    <cellStyle name="20% - Accent4 3 3 3 3 2" xfId="16970"/>
    <cellStyle name="20% - Accent4 3 3 3 3 3" xfId="29428"/>
    <cellStyle name="20% - Accent4 3 3 3 4" xfId="16968"/>
    <cellStyle name="20% - Accent4 3 3 3 5" xfId="29426"/>
    <cellStyle name="20% - Accent4 3 3 4" xfId="4236"/>
    <cellStyle name="20% - Accent4 3 3 4 2" xfId="4237"/>
    <cellStyle name="20% - Accent4 3 3 4 2 2" xfId="16972"/>
    <cellStyle name="20% - Accent4 3 3 4 2 3" xfId="29430"/>
    <cellStyle name="20% - Accent4 3 3 4 3" xfId="4238"/>
    <cellStyle name="20% - Accent4 3 3 4 3 2" xfId="16973"/>
    <cellStyle name="20% - Accent4 3 3 4 3 3" xfId="29431"/>
    <cellStyle name="20% - Accent4 3 3 4 4" xfId="16971"/>
    <cellStyle name="20% - Accent4 3 3 4 5" xfId="29429"/>
    <cellStyle name="20% - Accent4 3 3 5" xfId="4239"/>
    <cellStyle name="20% - Accent4 3 3 5 2" xfId="4240"/>
    <cellStyle name="20% - Accent4 3 3 5 2 2" xfId="16975"/>
    <cellStyle name="20% - Accent4 3 3 5 2 3" xfId="29433"/>
    <cellStyle name="20% - Accent4 3 3 5 3" xfId="4241"/>
    <cellStyle name="20% - Accent4 3 3 5 3 2" xfId="16976"/>
    <cellStyle name="20% - Accent4 3 3 5 3 3" xfId="29434"/>
    <cellStyle name="20% - Accent4 3 3 5 4" xfId="16974"/>
    <cellStyle name="20% - Accent4 3 3 5 5" xfId="29432"/>
    <cellStyle name="20% - Accent4 3 3 6" xfId="4242"/>
    <cellStyle name="20% - Accent4 3 3 6 2" xfId="4243"/>
    <cellStyle name="20% - Accent4 3 3 6 2 2" xfId="16978"/>
    <cellStyle name="20% - Accent4 3 3 6 2 3" xfId="29436"/>
    <cellStyle name="20% - Accent4 3 3 6 3" xfId="4244"/>
    <cellStyle name="20% - Accent4 3 3 6 3 2" xfId="16979"/>
    <cellStyle name="20% - Accent4 3 3 6 3 3" xfId="29437"/>
    <cellStyle name="20% - Accent4 3 3 6 4" xfId="16977"/>
    <cellStyle name="20% - Accent4 3 3 6 5" xfId="29435"/>
    <cellStyle name="20% - Accent4 3 3 7" xfId="4245"/>
    <cellStyle name="20% - Accent4 3 3 7 2" xfId="16980"/>
    <cellStyle name="20% - Accent4 3 3 7 3" xfId="29438"/>
    <cellStyle name="20% - Accent4 3 3 8" xfId="4246"/>
    <cellStyle name="20% - Accent4 3 3 8 2" xfId="16981"/>
    <cellStyle name="20% - Accent4 3 3 8 3" xfId="29439"/>
    <cellStyle name="20% - Accent4 3 3 9" xfId="1578"/>
    <cellStyle name="20% - Accent4 3 3_BALANCE SHEET- BOARD-A" xfId="1375"/>
    <cellStyle name="20% - Accent4 3 4" xfId="4247"/>
    <cellStyle name="20% - Accent4 3 4 2" xfId="4248"/>
    <cellStyle name="20% - Accent4 3 4 2 2" xfId="4249"/>
    <cellStyle name="20% - Accent4 3 4 2 2 2" xfId="16984"/>
    <cellStyle name="20% - Accent4 3 4 2 2 3" xfId="29442"/>
    <cellStyle name="20% - Accent4 3 4 2 3" xfId="4250"/>
    <cellStyle name="20% - Accent4 3 4 2 3 2" xfId="16985"/>
    <cellStyle name="20% - Accent4 3 4 2 3 3" xfId="29443"/>
    <cellStyle name="20% - Accent4 3 4 2 4" xfId="16983"/>
    <cellStyle name="20% - Accent4 3 4 2 5" xfId="29441"/>
    <cellStyle name="20% - Accent4 3 4 3" xfId="4251"/>
    <cellStyle name="20% - Accent4 3 4 3 2" xfId="4252"/>
    <cellStyle name="20% - Accent4 3 4 3 2 2" xfId="16987"/>
    <cellStyle name="20% - Accent4 3 4 3 2 3" xfId="29445"/>
    <cellStyle name="20% - Accent4 3 4 3 3" xfId="4253"/>
    <cellStyle name="20% - Accent4 3 4 3 3 2" xfId="16988"/>
    <cellStyle name="20% - Accent4 3 4 3 3 3" xfId="29446"/>
    <cellStyle name="20% - Accent4 3 4 3 4" xfId="16986"/>
    <cellStyle name="20% - Accent4 3 4 3 5" xfId="29444"/>
    <cellStyle name="20% - Accent4 3 4 4" xfId="4254"/>
    <cellStyle name="20% - Accent4 3 4 4 2" xfId="4255"/>
    <cellStyle name="20% - Accent4 3 4 4 2 2" xfId="16990"/>
    <cellStyle name="20% - Accent4 3 4 4 2 3" xfId="29448"/>
    <cellStyle name="20% - Accent4 3 4 4 3" xfId="4256"/>
    <cellStyle name="20% - Accent4 3 4 4 3 2" xfId="16991"/>
    <cellStyle name="20% - Accent4 3 4 4 3 3" xfId="29449"/>
    <cellStyle name="20% - Accent4 3 4 4 4" xfId="16989"/>
    <cellStyle name="20% - Accent4 3 4 4 5" xfId="29447"/>
    <cellStyle name="20% - Accent4 3 4 5" xfId="4257"/>
    <cellStyle name="20% - Accent4 3 4 5 2" xfId="4258"/>
    <cellStyle name="20% - Accent4 3 4 5 2 2" xfId="16993"/>
    <cellStyle name="20% - Accent4 3 4 5 2 3" xfId="29451"/>
    <cellStyle name="20% - Accent4 3 4 5 3" xfId="4259"/>
    <cellStyle name="20% - Accent4 3 4 5 3 2" xfId="16994"/>
    <cellStyle name="20% - Accent4 3 4 5 3 3" xfId="29452"/>
    <cellStyle name="20% - Accent4 3 4 5 4" xfId="16992"/>
    <cellStyle name="20% - Accent4 3 4 5 5" xfId="29450"/>
    <cellStyle name="20% - Accent4 3 4 6" xfId="4260"/>
    <cellStyle name="20% - Accent4 3 4 6 2" xfId="16995"/>
    <cellStyle name="20% - Accent4 3 4 6 3" xfId="29453"/>
    <cellStyle name="20% - Accent4 3 4 7" xfId="4261"/>
    <cellStyle name="20% - Accent4 3 4 7 2" xfId="16996"/>
    <cellStyle name="20% - Accent4 3 4 7 3" xfId="29454"/>
    <cellStyle name="20% - Accent4 3 4 8" xfId="16982"/>
    <cellStyle name="20% - Accent4 3 4 9" xfId="29440"/>
    <cellStyle name="20% - Accent4 3 5" xfId="4262"/>
    <cellStyle name="20% - Accent4 3 5 2" xfId="4263"/>
    <cellStyle name="20% - Accent4 3 5 2 2" xfId="4264"/>
    <cellStyle name="20% - Accent4 3 5 2 2 2" xfId="16999"/>
    <cellStyle name="20% - Accent4 3 5 2 2 3" xfId="29457"/>
    <cellStyle name="20% - Accent4 3 5 2 3" xfId="4265"/>
    <cellStyle name="20% - Accent4 3 5 2 3 2" xfId="17000"/>
    <cellStyle name="20% - Accent4 3 5 2 3 3" xfId="29458"/>
    <cellStyle name="20% - Accent4 3 5 2 4" xfId="16998"/>
    <cellStyle name="20% - Accent4 3 5 2 5" xfId="29456"/>
    <cellStyle name="20% - Accent4 3 5 3" xfId="4266"/>
    <cellStyle name="20% - Accent4 3 5 3 2" xfId="4267"/>
    <cellStyle name="20% - Accent4 3 5 3 2 2" xfId="17002"/>
    <cellStyle name="20% - Accent4 3 5 3 2 3" xfId="29460"/>
    <cellStyle name="20% - Accent4 3 5 3 3" xfId="4268"/>
    <cellStyle name="20% - Accent4 3 5 3 3 2" xfId="17003"/>
    <cellStyle name="20% - Accent4 3 5 3 3 3" xfId="29461"/>
    <cellStyle name="20% - Accent4 3 5 3 4" xfId="17001"/>
    <cellStyle name="20% - Accent4 3 5 3 5" xfId="29459"/>
    <cellStyle name="20% - Accent4 3 5 4" xfId="4269"/>
    <cellStyle name="20% - Accent4 3 5 4 2" xfId="4270"/>
    <cellStyle name="20% - Accent4 3 5 4 2 2" xfId="17005"/>
    <cellStyle name="20% - Accent4 3 5 4 2 3" xfId="29463"/>
    <cellStyle name="20% - Accent4 3 5 4 3" xfId="4271"/>
    <cellStyle name="20% - Accent4 3 5 4 3 2" xfId="17006"/>
    <cellStyle name="20% - Accent4 3 5 4 3 3" xfId="29464"/>
    <cellStyle name="20% - Accent4 3 5 4 4" xfId="17004"/>
    <cellStyle name="20% - Accent4 3 5 4 5" xfId="29462"/>
    <cellStyle name="20% - Accent4 3 5 5" xfId="4272"/>
    <cellStyle name="20% - Accent4 3 5 5 2" xfId="4273"/>
    <cellStyle name="20% - Accent4 3 5 5 2 2" xfId="17008"/>
    <cellStyle name="20% - Accent4 3 5 5 2 3" xfId="29466"/>
    <cellStyle name="20% - Accent4 3 5 5 3" xfId="4274"/>
    <cellStyle name="20% - Accent4 3 5 5 3 2" xfId="17009"/>
    <cellStyle name="20% - Accent4 3 5 5 3 3" xfId="29467"/>
    <cellStyle name="20% - Accent4 3 5 5 4" xfId="17007"/>
    <cellStyle name="20% - Accent4 3 5 5 5" xfId="29465"/>
    <cellStyle name="20% - Accent4 3 5 6" xfId="4275"/>
    <cellStyle name="20% - Accent4 3 5 6 2" xfId="17010"/>
    <cellStyle name="20% - Accent4 3 5 6 3" xfId="29468"/>
    <cellStyle name="20% - Accent4 3 5 7" xfId="4276"/>
    <cellStyle name="20% - Accent4 3 5 7 2" xfId="17011"/>
    <cellStyle name="20% - Accent4 3 5 7 3" xfId="29469"/>
    <cellStyle name="20% - Accent4 3 5 8" xfId="16997"/>
    <cellStyle name="20% - Accent4 3 5 9" xfId="29455"/>
    <cellStyle name="20% - Accent4 3 6" xfId="4277"/>
    <cellStyle name="20% - Accent4 3 6 2" xfId="4278"/>
    <cellStyle name="20% - Accent4 3 6 2 2" xfId="4279"/>
    <cellStyle name="20% - Accent4 3 6 2 2 2" xfId="17014"/>
    <cellStyle name="20% - Accent4 3 6 2 2 3" xfId="29472"/>
    <cellStyle name="20% - Accent4 3 6 2 3" xfId="4280"/>
    <cellStyle name="20% - Accent4 3 6 2 3 2" xfId="17015"/>
    <cellStyle name="20% - Accent4 3 6 2 3 3" xfId="29473"/>
    <cellStyle name="20% - Accent4 3 6 2 4" xfId="17013"/>
    <cellStyle name="20% - Accent4 3 6 2 5" xfId="29471"/>
    <cellStyle name="20% - Accent4 3 6 3" xfId="4281"/>
    <cellStyle name="20% - Accent4 3 6 3 2" xfId="17016"/>
    <cellStyle name="20% - Accent4 3 6 3 3" xfId="29474"/>
    <cellStyle name="20% - Accent4 3 6 4" xfId="4282"/>
    <cellStyle name="20% - Accent4 3 6 4 2" xfId="17017"/>
    <cellStyle name="20% - Accent4 3 6 4 3" xfId="29475"/>
    <cellStyle name="20% - Accent4 3 6 5" xfId="17012"/>
    <cellStyle name="20% - Accent4 3 6 6" xfId="29470"/>
    <cellStyle name="20% - Accent4 3 7" xfId="4283"/>
    <cellStyle name="20% - Accent4 3 7 2" xfId="4284"/>
    <cellStyle name="20% - Accent4 3 7 2 2" xfId="4285"/>
    <cellStyle name="20% - Accent4 3 7 2 2 2" xfId="17020"/>
    <cellStyle name="20% - Accent4 3 7 2 2 3" xfId="29478"/>
    <cellStyle name="20% - Accent4 3 7 2 3" xfId="4286"/>
    <cellStyle name="20% - Accent4 3 7 2 3 2" xfId="17021"/>
    <cellStyle name="20% - Accent4 3 7 2 3 3" xfId="29479"/>
    <cellStyle name="20% - Accent4 3 7 2 4" xfId="17019"/>
    <cellStyle name="20% - Accent4 3 7 2 5" xfId="29477"/>
    <cellStyle name="20% - Accent4 3 7 3" xfId="4287"/>
    <cellStyle name="20% - Accent4 3 7 3 2" xfId="17022"/>
    <cellStyle name="20% - Accent4 3 7 3 3" xfId="29480"/>
    <cellStyle name="20% - Accent4 3 7 4" xfId="4288"/>
    <cellStyle name="20% - Accent4 3 7 4 2" xfId="17023"/>
    <cellStyle name="20% - Accent4 3 7 4 3" xfId="29481"/>
    <cellStyle name="20% - Accent4 3 7 5" xfId="17018"/>
    <cellStyle name="20% - Accent4 3 7 6" xfId="29476"/>
    <cellStyle name="20% - Accent4 3 8" xfId="4289"/>
    <cellStyle name="20% - Accent4 3 8 2" xfId="4290"/>
    <cellStyle name="20% - Accent4 3 8 2 2" xfId="17025"/>
    <cellStyle name="20% - Accent4 3 8 2 3" xfId="29483"/>
    <cellStyle name="20% - Accent4 3 8 3" xfId="4291"/>
    <cellStyle name="20% - Accent4 3 8 3 2" xfId="17026"/>
    <cellStyle name="20% - Accent4 3 8 3 3" xfId="29484"/>
    <cellStyle name="20% - Accent4 3 8 4" xfId="17024"/>
    <cellStyle name="20% - Accent4 3 8 5" xfId="29482"/>
    <cellStyle name="20% - Accent4 3 9" xfId="4292"/>
    <cellStyle name="20% - Accent4 3 9 2" xfId="4293"/>
    <cellStyle name="20% - Accent4 3 9 2 2" xfId="17028"/>
    <cellStyle name="20% - Accent4 3 9 2 3" xfId="29486"/>
    <cellStyle name="20% - Accent4 3 9 3" xfId="4294"/>
    <cellStyle name="20% - Accent4 3 9 3 2" xfId="17029"/>
    <cellStyle name="20% - Accent4 3 9 3 3" xfId="29487"/>
    <cellStyle name="20% - Accent4 3 9 4" xfId="17027"/>
    <cellStyle name="20% - Accent4 3 9 5" xfId="29485"/>
    <cellStyle name="20% - Accent4 4" xfId="53"/>
    <cellStyle name="20% - Accent4 4 10" xfId="4295"/>
    <cellStyle name="20% - Accent4 4 10 2" xfId="4296"/>
    <cellStyle name="20% - Accent4 4 10 2 2" xfId="17031"/>
    <cellStyle name="20% - Accent4 4 10 2 3" xfId="29489"/>
    <cellStyle name="20% - Accent4 4 10 3" xfId="4297"/>
    <cellStyle name="20% - Accent4 4 10 3 2" xfId="17032"/>
    <cellStyle name="20% - Accent4 4 10 3 3" xfId="29490"/>
    <cellStyle name="20% - Accent4 4 10 4" xfId="17030"/>
    <cellStyle name="20% - Accent4 4 10 5" xfId="29488"/>
    <cellStyle name="20% - Accent4 4 11" xfId="4298"/>
    <cellStyle name="20% - Accent4 4 11 2" xfId="4299"/>
    <cellStyle name="20% - Accent4 4 11 2 2" xfId="17034"/>
    <cellStyle name="20% - Accent4 4 11 2 3" xfId="29492"/>
    <cellStyle name="20% - Accent4 4 11 3" xfId="4300"/>
    <cellStyle name="20% - Accent4 4 11 3 2" xfId="17035"/>
    <cellStyle name="20% - Accent4 4 11 3 3" xfId="29493"/>
    <cellStyle name="20% - Accent4 4 11 4" xfId="17033"/>
    <cellStyle name="20% - Accent4 4 11 5" xfId="29491"/>
    <cellStyle name="20% - Accent4 4 12" xfId="4301"/>
    <cellStyle name="20% - Accent4 4 12 2" xfId="4302"/>
    <cellStyle name="20% - Accent4 4 12 2 2" xfId="17037"/>
    <cellStyle name="20% - Accent4 4 12 2 3" xfId="29495"/>
    <cellStyle name="20% - Accent4 4 12 3" xfId="4303"/>
    <cellStyle name="20% - Accent4 4 12 3 2" xfId="17038"/>
    <cellStyle name="20% - Accent4 4 12 3 3" xfId="29496"/>
    <cellStyle name="20% - Accent4 4 12 4" xfId="17036"/>
    <cellStyle name="20% - Accent4 4 12 5" xfId="29494"/>
    <cellStyle name="20% - Accent4 4 13" xfId="4304"/>
    <cellStyle name="20% - Accent4 4 13 2" xfId="4305"/>
    <cellStyle name="20% - Accent4 4 13 2 2" xfId="17040"/>
    <cellStyle name="20% - Accent4 4 13 2 3" xfId="29498"/>
    <cellStyle name="20% - Accent4 4 13 3" xfId="4306"/>
    <cellStyle name="20% - Accent4 4 13 3 2" xfId="17041"/>
    <cellStyle name="20% - Accent4 4 13 3 3" xfId="29499"/>
    <cellStyle name="20% - Accent4 4 13 4" xfId="17039"/>
    <cellStyle name="20% - Accent4 4 13 5" xfId="29497"/>
    <cellStyle name="20% - Accent4 4 14" xfId="4307"/>
    <cellStyle name="20% - Accent4 4 14 2" xfId="4308"/>
    <cellStyle name="20% - Accent4 4 14 2 2" xfId="17043"/>
    <cellStyle name="20% - Accent4 4 14 2 3" xfId="29501"/>
    <cellStyle name="20% - Accent4 4 14 3" xfId="4309"/>
    <cellStyle name="20% - Accent4 4 14 3 2" xfId="17044"/>
    <cellStyle name="20% - Accent4 4 14 3 3" xfId="29502"/>
    <cellStyle name="20% - Accent4 4 14 4" xfId="17042"/>
    <cellStyle name="20% - Accent4 4 14 5" xfId="29500"/>
    <cellStyle name="20% - Accent4 4 15" xfId="4310"/>
    <cellStyle name="20% - Accent4 4 15 2" xfId="17045"/>
    <cellStyle name="20% - Accent4 4 15 3" xfId="29503"/>
    <cellStyle name="20% - Accent4 4 16" xfId="4311"/>
    <cellStyle name="20% - Accent4 4 16 2" xfId="17046"/>
    <cellStyle name="20% - Accent4 4 16 3" xfId="29504"/>
    <cellStyle name="20% - Accent4 4 17" xfId="1614"/>
    <cellStyle name="20% - Accent4 4 18" xfId="14353"/>
    <cellStyle name="20% - Accent4 4 19" xfId="26811"/>
    <cellStyle name="20% - Accent4 4 2" xfId="1046"/>
    <cellStyle name="20% - Accent4 4 2 10" xfId="17047"/>
    <cellStyle name="20% - Accent4 4 2 11" xfId="29505"/>
    <cellStyle name="20% - Accent4 4 2 2" xfId="4313"/>
    <cellStyle name="20% - Accent4 4 2 2 2" xfId="4314"/>
    <cellStyle name="20% - Accent4 4 2 2 2 2" xfId="17049"/>
    <cellStyle name="20% - Accent4 4 2 2 2 3" xfId="29507"/>
    <cellStyle name="20% - Accent4 4 2 2 3" xfId="4315"/>
    <cellStyle name="20% - Accent4 4 2 2 3 2" xfId="17050"/>
    <cellStyle name="20% - Accent4 4 2 2 3 3" xfId="29508"/>
    <cellStyle name="20% - Accent4 4 2 2 4" xfId="17048"/>
    <cellStyle name="20% - Accent4 4 2 2 5" xfId="29506"/>
    <cellStyle name="20% - Accent4 4 2 3" xfId="4316"/>
    <cellStyle name="20% - Accent4 4 2 3 2" xfId="4317"/>
    <cellStyle name="20% - Accent4 4 2 3 2 2" xfId="17052"/>
    <cellStyle name="20% - Accent4 4 2 3 2 3" xfId="29510"/>
    <cellStyle name="20% - Accent4 4 2 3 3" xfId="4318"/>
    <cellStyle name="20% - Accent4 4 2 3 3 2" xfId="17053"/>
    <cellStyle name="20% - Accent4 4 2 3 3 3" xfId="29511"/>
    <cellStyle name="20% - Accent4 4 2 3 4" xfId="17051"/>
    <cellStyle name="20% - Accent4 4 2 3 5" xfId="29509"/>
    <cellStyle name="20% - Accent4 4 2 4" xfId="4319"/>
    <cellStyle name="20% - Accent4 4 2 4 2" xfId="4320"/>
    <cellStyle name="20% - Accent4 4 2 4 2 2" xfId="17055"/>
    <cellStyle name="20% - Accent4 4 2 4 2 3" xfId="29513"/>
    <cellStyle name="20% - Accent4 4 2 4 3" xfId="4321"/>
    <cellStyle name="20% - Accent4 4 2 4 3 2" xfId="17056"/>
    <cellStyle name="20% - Accent4 4 2 4 3 3" xfId="29514"/>
    <cellStyle name="20% - Accent4 4 2 4 4" xfId="17054"/>
    <cellStyle name="20% - Accent4 4 2 4 5" xfId="29512"/>
    <cellStyle name="20% - Accent4 4 2 5" xfId="4322"/>
    <cellStyle name="20% - Accent4 4 2 5 2" xfId="4323"/>
    <cellStyle name="20% - Accent4 4 2 5 2 2" xfId="17058"/>
    <cellStyle name="20% - Accent4 4 2 5 2 3" xfId="29516"/>
    <cellStyle name="20% - Accent4 4 2 5 3" xfId="4324"/>
    <cellStyle name="20% - Accent4 4 2 5 3 2" xfId="17059"/>
    <cellStyle name="20% - Accent4 4 2 5 3 3" xfId="29517"/>
    <cellStyle name="20% - Accent4 4 2 5 4" xfId="17057"/>
    <cellStyle name="20% - Accent4 4 2 5 5" xfId="29515"/>
    <cellStyle name="20% - Accent4 4 2 6" xfId="4325"/>
    <cellStyle name="20% - Accent4 4 2 6 2" xfId="4326"/>
    <cellStyle name="20% - Accent4 4 2 6 2 2" xfId="17061"/>
    <cellStyle name="20% - Accent4 4 2 6 2 3" xfId="29519"/>
    <cellStyle name="20% - Accent4 4 2 6 3" xfId="4327"/>
    <cellStyle name="20% - Accent4 4 2 6 3 2" xfId="17062"/>
    <cellStyle name="20% - Accent4 4 2 6 3 3" xfId="29520"/>
    <cellStyle name="20% - Accent4 4 2 6 4" xfId="17060"/>
    <cellStyle name="20% - Accent4 4 2 6 5" xfId="29518"/>
    <cellStyle name="20% - Accent4 4 2 7" xfId="4328"/>
    <cellStyle name="20% - Accent4 4 2 7 2" xfId="17063"/>
    <cellStyle name="20% - Accent4 4 2 7 3" xfId="29521"/>
    <cellStyle name="20% - Accent4 4 2 8" xfId="4329"/>
    <cellStyle name="20% - Accent4 4 2 8 2" xfId="17064"/>
    <cellStyle name="20% - Accent4 4 2 8 3" xfId="29522"/>
    <cellStyle name="20% - Accent4 4 2 9" xfId="4312"/>
    <cellStyle name="20% - Accent4 4 3" xfId="4330"/>
    <cellStyle name="20% - Accent4 4 3 2" xfId="4331"/>
    <cellStyle name="20% - Accent4 4 3 2 2" xfId="4332"/>
    <cellStyle name="20% - Accent4 4 3 2 2 2" xfId="17067"/>
    <cellStyle name="20% - Accent4 4 3 2 2 3" xfId="29525"/>
    <cellStyle name="20% - Accent4 4 3 2 3" xfId="4333"/>
    <cellStyle name="20% - Accent4 4 3 2 3 2" xfId="17068"/>
    <cellStyle name="20% - Accent4 4 3 2 3 3" xfId="29526"/>
    <cellStyle name="20% - Accent4 4 3 2 4" xfId="17066"/>
    <cellStyle name="20% - Accent4 4 3 2 5" xfId="29524"/>
    <cellStyle name="20% - Accent4 4 3 3" xfId="4334"/>
    <cellStyle name="20% - Accent4 4 3 3 2" xfId="4335"/>
    <cellStyle name="20% - Accent4 4 3 3 2 2" xfId="17070"/>
    <cellStyle name="20% - Accent4 4 3 3 2 3" xfId="29528"/>
    <cellStyle name="20% - Accent4 4 3 3 3" xfId="4336"/>
    <cellStyle name="20% - Accent4 4 3 3 3 2" xfId="17071"/>
    <cellStyle name="20% - Accent4 4 3 3 3 3" xfId="29529"/>
    <cellStyle name="20% - Accent4 4 3 3 4" xfId="17069"/>
    <cellStyle name="20% - Accent4 4 3 3 5" xfId="29527"/>
    <cellStyle name="20% - Accent4 4 3 4" xfId="4337"/>
    <cellStyle name="20% - Accent4 4 3 4 2" xfId="4338"/>
    <cellStyle name="20% - Accent4 4 3 4 2 2" xfId="17073"/>
    <cellStyle name="20% - Accent4 4 3 4 2 3" xfId="29531"/>
    <cellStyle name="20% - Accent4 4 3 4 3" xfId="4339"/>
    <cellStyle name="20% - Accent4 4 3 4 3 2" xfId="17074"/>
    <cellStyle name="20% - Accent4 4 3 4 3 3" xfId="29532"/>
    <cellStyle name="20% - Accent4 4 3 4 4" xfId="17072"/>
    <cellStyle name="20% - Accent4 4 3 4 5" xfId="29530"/>
    <cellStyle name="20% - Accent4 4 3 5" xfId="4340"/>
    <cellStyle name="20% - Accent4 4 3 5 2" xfId="4341"/>
    <cellStyle name="20% - Accent4 4 3 5 2 2" xfId="17076"/>
    <cellStyle name="20% - Accent4 4 3 5 2 3" xfId="29534"/>
    <cellStyle name="20% - Accent4 4 3 5 3" xfId="4342"/>
    <cellStyle name="20% - Accent4 4 3 5 3 2" xfId="17077"/>
    <cellStyle name="20% - Accent4 4 3 5 3 3" xfId="29535"/>
    <cellStyle name="20% - Accent4 4 3 5 4" xfId="17075"/>
    <cellStyle name="20% - Accent4 4 3 5 5" xfId="29533"/>
    <cellStyle name="20% - Accent4 4 3 6" xfId="4343"/>
    <cellStyle name="20% - Accent4 4 3 6 2" xfId="17078"/>
    <cellStyle name="20% - Accent4 4 3 6 3" xfId="29536"/>
    <cellStyle name="20% - Accent4 4 3 7" xfId="4344"/>
    <cellStyle name="20% - Accent4 4 3 7 2" xfId="17079"/>
    <cellStyle name="20% - Accent4 4 3 7 3" xfId="29537"/>
    <cellStyle name="20% - Accent4 4 3 8" xfId="17065"/>
    <cellStyle name="20% - Accent4 4 3 9" xfId="29523"/>
    <cellStyle name="20% - Accent4 4 4" xfId="4345"/>
    <cellStyle name="20% - Accent4 4 4 2" xfId="4346"/>
    <cellStyle name="20% - Accent4 4 4 2 2" xfId="4347"/>
    <cellStyle name="20% - Accent4 4 4 2 2 2" xfId="17082"/>
    <cellStyle name="20% - Accent4 4 4 2 2 3" xfId="29540"/>
    <cellStyle name="20% - Accent4 4 4 2 3" xfId="4348"/>
    <cellStyle name="20% - Accent4 4 4 2 3 2" xfId="17083"/>
    <cellStyle name="20% - Accent4 4 4 2 3 3" xfId="29541"/>
    <cellStyle name="20% - Accent4 4 4 2 4" xfId="17081"/>
    <cellStyle name="20% - Accent4 4 4 2 5" xfId="29539"/>
    <cellStyle name="20% - Accent4 4 4 3" xfId="4349"/>
    <cellStyle name="20% - Accent4 4 4 3 2" xfId="4350"/>
    <cellStyle name="20% - Accent4 4 4 3 2 2" xfId="17085"/>
    <cellStyle name="20% - Accent4 4 4 3 2 3" xfId="29543"/>
    <cellStyle name="20% - Accent4 4 4 3 3" xfId="4351"/>
    <cellStyle name="20% - Accent4 4 4 3 3 2" xfId="17086"/>
    <cellStyle name="20% - Accent4 4 4 3 3 3" xfId="29544"/>
    <cellStyle name="20% - Accent4 4 4 3 4" xfId="17084"/>
    <cellStyle name="20% - Accent4 4 4 3 5" xfId="29542"/>
    <cellStyle name="20% - Accent4 4 4 4" xfId="4352"/>
    <cellStyle name="20% - Accent4 4 4 4 2" xfId="4353"/>
    <cellStyle name="20% - Accent4 4 4 4 2 2" xfId="17088"/>
    <cellStyle name="20% - Accent4 4 4 4 2 3" xfId="29546"/>
    <cellStyle name="20% - Accent4 4 4 4 3" xfId="4354"/>
    <cellStyle name="20% - Accent4 4 4 4 3 2" xfId="17089"/>
    <cellStyle name="20% - Accent4 4 4 4 3 3" xfId="29547"/>
    <cellStyle name="20% - Accent4 4 4 4 4" xfId="17087"/>
    <cellStyle name="20% - Accent4 4 4 4 5" xfId="29545"/>
    <cellStyle name="20% - Accent4 4 4 5" xfId="4355"/>
    <cellStyle name="20% - Accent4 4 4 5 2" xfId="4356"/>
    <cellStyle name="20% - Accent4 4 4 5 2 2" xfId="17091"/>
    <cellStyle name="20% - Accent4 4 4 5 2 3" xfId="29549"/>
    <cellStyle name="20% - Accent4 4 4 5 3" xfId="4357"/>
    <cellStyle name="20% - Accent4 4 4 5 3 2" xfId="17092"/>
    <cellStyle name="20% - Accent4 4 4 5 3 3" xfId="29550"/>
    <cellStyle name="20% - Accent4 4 4 5 4" xfId="17090"/>
    <cellStyle name="20% - Accent4 4 4 5 5" xfId="29548"/>
    <cellStyle name="20% - Accent4 4 4 6" xfId="4358"/>
    <cellStyle name="20% - Accent4 4 4 6 2" xfId="17093"/>
    <cellStyle name="20% - Accent4 4 4 6 3" xfId="29551"/>
    <cellStyle name="20% - Accent4 4 4 7" xfId="4359"/>
    <cellStyle name="20% - Accent4 4 4 7 2" xfId="17094"/>
    <cellStyle name="20% - Accent4 4 4 7 3" xfId="29552"/>
    <cellStyle name="20% - Accent4 4 4 8" xfId="17080"/>
    <cellStyle name="20% - Accent4 4 4 9" xfId="29538"/>
    <cellStyle name="20% - Accent4 4 5" xfId="4360"/>
    <cellStyle name="20% - Accent4 4 5 2" xfId="4361"/>
    <cellStyle name="20% - Accent4 4 5 2 2" xfId="4362"/>
    <cellStyle name="20% - Accent4 4 5 2 2 2" xfId="17097"/>
    <cellStyle name="20% - Accent4 4 5 2 2 3" xfId="29555"/>
    <cellStyle name="20% - Accent4 4 5 2 3" xfId="4363"/>
    <cellStyle name="20% - Accent4 4 5 2 3 2" xfId="17098"/>
    <cellStyle name="20% - Accent4 4 5 2 3 3" xfId="29556"/>
    <cellStyle name="20% - Accent4 4 5 2 4" xfId="17096"/>
    <cellStyle name="20% - Accent4 4 5 2 5" xfId="29554"/>
    <cellStyle name="20% - Accent4 4 5 3" xfId="4364"/>
    <cellStyle name="20% - Accent4 4 5 3 2" xfId="17099"/>
    <cellStyle name="20% - Accent4 4 5 3 3" xfId="29557"/>
    <cellStyle name="20% - Accent4 4 5 4" xfId="4365"/>
    <cellStyle name="20% - Accent4 4 5 4 2" xfId="17100"/>
    <cellStyle name="20% - Accent4 4 5 4 3" xfId="29558"/>
    <cellStyle name="20% - Accent4 4 5 5" xfId="17095"/>
    <cellStyle name="20% - Accent4 4 5 6" xfId="29553"/>
    <cellStyle name="20% - Accent4 4 6" xfId="4366"/>
    <cellStyle name="20% - Accent4 4 6 2" xfId="4367"/>
    <cellStyle name="20% - Accent4 4 6 2 2" xfId="4368"/>
    <cellStyle name="20% - Accent4 4 6 2 2 2" xfId="17103"/>
    <cellStyle name="20% - Accent4 4 6 2 2 3" xfId="29561"/>
    <cellStyle name="20% - Accent4 4 6 2 3" xfId="4369"/>
    <cellStyle name="20% - Accent4 4 6 2 3 2" xfId="17104"/>
    <cellStyle name="20% - Accent4 4 6 2 3 3" xfId="29562"/>
    <cellStyle name="20% - Accent4 4 6 2 4" xfId="17102"/>
    <cellStyle name="20% - Accent4 4 6 2 5" xfId="29560"/>
    <cellStyle name="20% - Accent4 4 6 3" xfId="4370"/>
    <cellStyle name="20% - Accent4 4 6 3 2" xfId="17105"/>
    <cellStyle name="20% - Accent4 4 6 3 3" xfId="29563"/>
    <cellStyle name="20% - Accent4 4 6 4" xfId="4371"/>
    <cellStyle name="20% - Accent4 4 6 4 2" xfId="17106"/>
    <cellStyle name="20% - Accent4 4 6 4 3" xfId="29564"/>
    <cellStyle name="20% - Accent4 4 6 5" xfId="17101"/>
    <cellStyle name="20% - Accent4 4 6 6" xfId="29559"/>
    <cellStyle name="20% - Accent4 4 7" xfId="4372"/>
    <cellStyle name="20% - Accent4 4 7 2" xfId="4373"/>
    <cellStyle name="20% - Accent4 4 7 2 2" xfId="17108"/>
    <cellStyle name="20% - Accent4 4 7 2 3" xfId="29566"/>
    <cellStyle name="20% - Accent4 4 7 3" xfId="4374"/>
    <cellStyle name="20% - Accent4 4 7 3 2" xfId="17109"/>
    <cellStyle name="20% - Accent4 4 7 3 3" xfId="29567"/>
    <cellStyle name="20% - Accent4 4 7 4" xfId="17107"/>
    <cellStyle name="20% - Accent4 4 7 5" xfId="29565"/>
    <cellStyle name="20% - Accent4 4 8" xfId="4375"/>
    <cellStyle name="20% - Accent4 4 8 2" xfId="4376"/>
    <cellStyle name="20% - Accent4 4 8 2 2" xfId="17111"/>
    <cellStyle name="20% - Accent4 4 8 2 3" xfId="29569"/>
    <cellStyle name="20% - Accent4 4 8 3" xfId="4377"/>
    <cellStyle name="20% - Accent4 4 8 3 2" xfId="17112"/>
    <cellStyle name="20% - Accent4 4 8 3 3" xfId="29570"/>
    <cellStyle name="20% - Accent4 4 8 4" xfId="17110"/>
    <cellStyle name="20% - Accent4 4 8 5" xfId="29568"/>
    <cellStyle name="20% - Accent4 4 9" xfId="4378"/>
    <cellStyle name="20% - Accent4 4 9 2" xfId="4379"/>
    <cellStyle name="20% - Accent4 4 9 2 2" xfId="17114"/>
    <cellStyle name="20% - Accent4 4 9 2 3" xfId="29572"/>
    <cellStyle name="20% - Accent4 4 9 3" xfId="4380"/>
    <cellStyle name="20% - Accent4 4 9 3 2" xfId="17115"/>
    <cellStyle name="20% - Accent4 4 9 3 3" xfId="29573"/>
    <cellStyle name="20% - Accent4 4 9 4" xfId="17113"/>
    <cellStyle name="20% - Accent4 4 9 5" xfId="29571"/>
    <cellStyle name="20% - Accent4 4_BALANCE SHEET- BOARD-A" xfId="1376"/>
    <cellStyle name="20% - Accent4 5" xfId="54"/>
    <cellStyle name="20% - Accent4 5 10" xfId="14282"/>
    <cellStyle name="20% - Accent4 5 11" xfId="26740"/>
    <cellStyle name="20% - Accent4 5 2" xfId="975"/>
    <cellStyle name="20% - Accent4 5 2 2" xfId="4382"/>
    <cellStyle name="20% - Accent4 5 2 2 2" xfId="17117"/>
    <cellStyle name="20% - Accent4 5 2 2 3" xfId="29575"/>
    <cellStyle name="20% - Accent4 5 2 3" xfId="4383"/>
    <cellStyle name="20% - Accent4 5 2 3 2" xfId="17118"/>
    <cellStyle name="20% - Accent4 5 2 3 3" xfId="29576"/>
    <cellStyle name="20% - Accent4 5 2 4" xfId="4381"/>
    <cellStyle name="20% - Accent4 5 2 5" xfId="17116"/>
    <cellStyle name="20% - Accent4 5 2 6" xfId="29574"/>
    <cellStyle name="20% - Accent4 5 3" xfId="4384"/>
    <cellStyle name="20% - Accent4 5 3 2" xfId="4385"/>
    <cellStyle name="20% - Accent4 5 3 2 2" xfId="17120"/>
    <cellStyle name="20% - Accent4 5 3 2 3" xfId="29578"/>
    <cellStyle name="20% - Accent4 5 3 3" xfId="4386"/>
    <cellStyle name="20% - Accent4 5 3 3 2" xfId="17121"/>
    <cellStyle name="20% - Accent4 5 3 3 3" xfId="29579"/>
    <cellStyle name="20% - Accent4 5 3 4" xfId="17119"/>
    <cellStyle name="20% - Accent4 5 3 5" xfId="29577"/>
    <cellStyle name="20% - Accent4 5 4" xfId="4387"/>
    <cellStyle name="20% - Accent4 5 4 2" xfId="4388"/>
    <cellStyle name="20% - Accent4 5 4 2 2" xfId="17123"/>
    <cellStyle name="20% - Accent4 5 4 2 3" xfId="29581"/>
    <cellStyle name="20% - Accent4 5 4 3" xfId="4389"/>
    <cellStyle name="20% - Accent4 5 4 3 2" xfId="17124"/>
    <cellStyle name="20% - Accent4 5 4 3 3" xfId="29582"/>
    <cellStyle name="20% - Accent4 5 4 4" xfId="17122"/>
    <cellStyle name="20% - Accent4 5 4 5" xfId="29580"/>
    <cellStyle name="20% - Accent4 5 5" xfId="4390"/>
    <cellStyle name="20% - Accent4 5 5 2" xfId="4391"/>
    <cellStyle name="20% - Accent4 5 5 2 2" xfId="17126"/>
    <cellStyle name="20% - Accent4 5 5 2 3" xfId="29584"/>
    <cellStyle name="20% - Accent4 5 5 3" xfId="4392"/>
    <cellStyle name="20% - Accent4 5 5 3 2" xfId="17127"/>
    <cellStyle name="20% - Accent4 5 5 3 3" xfId="29585"/>
    <cellStyle name="20% - Accent4 5 5 4" xfId="17125"/>
    <cellStyle name="20% - Accent4 5 5 5" xfId="29583"/>
    <cellStyle name="20% - Accent4 5 6" xfId="4393"/>
    <cellStyle name="20% - Accent4 5 6 2" xfId="4394"/>
    <cellStyle name="20% - Accent4 5 6 2 2" xfId="17129"/>
    <cellStyle name="20% - Accent4 5 6 2 3" xfId="29587"/>
    <cellStyle name="20% - Accent4 5 6 3" xfId="4395"/>
    <cellStyle name="20% - Accent4 5 6 3 2" xfId="17130"/>
    <cellStyle name="20% - Accent4 5 6 3 3" xfId="29588"/>
    <cellStyle name="20% - Accent4 5 6 4" xfId="17128"/>
    <cellStyle name="20% - Accent4 5 6 5" xfId="29586"/>
    <cellStyle name="20% - Accent4 5 7" xfId="4396"/>
    <cellStyle name="20% - Accent4 5 7 2" xfId="17131"/>
    <cellStyle name="20% - Accent4 5 7 3" xfId="29589"/>
    <cellStyle name="20% - Accent4 5 8" xfId="4397"/>
    <cellStyle name="20% - Accent4 5 8 2" xfId="17132"/>
    <cellStyle name="20% - Accent4 5 8 3" xfId="29590"/>
    <cellStyle name="20% - Accent4 5 9" xfId="1543"/>
    <cellStyle name="20% - Accent4 5_BALANCE SHEET- BOARD-A" xfId="1377"/>
    <cellStyle name="20% - Accent4 6" xfId="902"/>
    <cellStyle name="20% - Accent4 6 10" xfId="17133"/>
    <cellStyle name="20% - Accent4 6 11" xfId="29591"/>
    <cellStyle name="20% - Accent4 6 2" xfId="4399"/>
    <cellStyle name="20% - Accent4 6 2 2" xfId="4400"/>
    <cellStyle name="20% - Accent4 6 2 2 2" xfId="17135"/>
    <cellStyle name="20% - Accent4 6 2 2 3" xfId="29593"/>
    <cellStyle name="20% - Accent4 6 2 3" xfId="4401"/>
    <cellStyle name="20% - Accent4 6 2 3 2" xfId="17136"/>
    <cellStyle name="20% - Accent4 6 2 3 3" xfId="29594"/>
    <cellStyle name="20% - Accent4 6 2 4" xfId="17134"/>
    <cellStyle name="20% - Accent4 6 2 5" xfId="29592"/>
    <cellStyle name="20% - Accent4 6 3" xfId="4402"/>
    <cellStyle name="20% - Accent4 6 3 2" xfId="4403"/>
    <cellStyle name="20% - Accent4 6 3 2 2" xfId="17138"/>
    <cellStyle name="20% - Accent4 6 3 2 3" xfId="29596"/>
    <cellStyle name="20% - Accent4 6 3 3" xfId="4404"/>
    <cellStyle name="20% - Accent4 6 3 3 2" xfId="17139"/>
    <cellStyle name="20% - Accent4 6 3 3 3" xfId="29597"/>
    <cellStyle name="20% - Accent4 6 3 4" xfId="17137"/>
    <cellStyle name="20% - Accent4 6 3 5" xfId="29595"/>
    <cellStyle name="20% - Accent4 6 4" xfId="4405"/>
    <cellStyle name="20% - Accent4 6 4 2" xfId="4406"/>
    <cellStyle name="20% - Accent4 6 4 2 2" xfId="17141"/>
    <cellStyle name="20% - Accent4 6 4 2 3" xfId="29599"/>
    <cellStyle name="20% - Accent4 6 4 3" xfId="4407"/>
    <cellStyle name="20% - Accent4 6 4 3 2" xfId="17142"/>
    <cellStyle name="20% - Accent4 6 4 3 3" xfId="29600"/>
    <cellStyle name="20% - Accent4 6 4 4" xfId="17140"/>
    <cellStyle name="20% - Accent4 6 4 5" xfId="29598"/>
    <cellStyle name="20% - Accent4 6 5" xfId="4408"/>
    <cellStyle name="20% - Accent4 6 5 2" xfId="4409"/>
    <cellStyle name="20% - Accent4 6 5 2 2" xfId="17144"/>
    <cellStyle name="20% - Accent4 6 5 2 3" xfId="29602"/>
    <cellStyle name="20% - Accent4 6 5 3" xfId="4410"/>
    <cellStyle name="20% - Accent4 6 5 3 2" xfId="17145"/>
    <cellStyle name="20% - Accent4 6 5 3 3" xfId="29603"/>
    <cellStyle name="20% - Accent4 6 5 4" xfId="17143"/>
    <cellStyle name="20% - Accent4 6 5 5" xfId="29601"/>
    <cellStyle name="20% - Accent4 6 6" xfId="4411"/>
    <cellStyle name="20% - Accent4 6 6 2" xfId="4412"/>
    <cellStyle name="20% - Accent4 6 6 2 2" xfId="17147"/>
    <cellStyle name="20% - Accent4 6 6 2 3" xfId="29605"/>
    <cellStyle name="20% - Accent4 6 6 3" xfId="4413"/>
    <cellStyle name="20% - Accent4 6 6 3 2" xfId="17148"/>
    <cellStyle name="20% - Accent4 6 6 3 3" xfId="29606"/>
    <cellStyle name="20% - Accent4 6 6 4" xfId="17146"/>
    <cellStyle name="20% - Accent4 6 6 5" xfId="29604"/>
    <cellStyle name="20% - Accent4 6 7" xfId="4414"/>
    <cellStyle name="20% - Accent4 6 7 2" xfId="17149"/>
    <cellStyle name="20% - Accent4 6 7 3" xfId="29607"/>
    <cellStyle name="20% - Accent4 6 8" xfId="4415"/>
    <cellStyle name="20% - Accent4 6 8 2" xfId="17150"/>
    <cellStyle name="20% - Accent4 6 8 3" xfId="29608"/>
    <cellStyle name="20% - Accent4 6 9" xfId="4398"/>
    <cellStyle name="20% - Accent4 7" xfId="4416"/>
    <cellStyle name="20% - Accent4 7 10" xfId="29609"/>
    <cellStyle name="20% - Accent4 7 2" xfId="4417"/>
    <cellStyle name="20% - Accent4 7 2 2" xfId="4418"/>
    <cellStyle name="20% - Accent4 7 2 2 2" xfId="17153"/>
    <cellStyle name="20% - Accent4 7 2 2 3" xfId="29611"/>
    <cellStyle name="20% - Accent4 7 2 3" xfId="4419"/>
    <cellStyle name="20% - Accent4 7 2 3 2" xfId="17154"/>
    <cellStyle name="20% - Accent4 7 2 3 3" xfId="29612"/>
    <cellStyle name="20% - Accent4 7 2 4" xfId="17152"/>
    <cellStyle name="20% - Accent4 7 2 5" xfId="29610"/>
    <cellStyle name="20% - Accent4 7 3" xfId="4420"/>
    <cellStyle name="20% - Accent4 7 3 2" xfId="4421"/>
    <cellStyle name="20% - Accent4 7 3 2 2" xfId="17156"/>
    <cellStyle name="20% - Accent4 7 3 2 3" xfId="29614"/>
    <cellStyle name="20% - Accent4 7 3 3" xfId="4422"/>
    <cellStyle name="20% - Accent4 7 3 3 2" xfId="17157"/>
    <cellStyle name="20% - Accent4 7 3 3 3" xfId="29615"/>
    <cellStyle name="20% - Accent4 7 3 4" xfId="17155"/>
    <cellStyle name="20% - Accent4 7 3 5" xfId="29613"/>
    <cellStyle name="20% - Accent4 7 4" xfId="4423"/>
    <cellStyle name="20% - Accent4 7 4 2" xfId="4424"/>
    <cellStyle name="20% - Accent4 7 4 2 2" xfId="17159"/>
    <cellStyle name="20% - Accent4 7 4 2 3" xfId="29617"/>
    <cellStyle name="20% - Accent4 7 4 3" xfId="4425"/>
    <cellStyle name="20% - Accent4 7 4 3 2" xfId="17160"/>
    <cellStyle name="20% - Accent4 7 4 3 3" xfId="29618"/>
    <cellStyle name="20% - Accent4 7 4 4" xfId="17158"/>
    <cellStyle name="20% - Accent4 7 4 5" xfId="29616"/>
    <cellStyle name="20% - Accent4 7 5" xfId="4426"/>
    <cellStyle name="20% - Accent4 7 5 2" xfId="4427"/>
    <cellStyle name="20% - Accent4 7 5 2 2" xfId="17162"/>
    <cellStyle name="20% - Accent4 7 5 2 3" xfId="29620"/>
    <cellStyle name="20% - Accent4 7 5 3" xfId="4428"/>
    <cellStyle name="20% - Accent4 7 5 3 2" xfId="17163"/>
    <cellStyle name="20% - Accent4 7 5 3 3" xfId="29621"/>
    <cellStyle name="20% - Accent4 7 5 4" xfId="17161"/>
    <cellStyle name="20% - Accent4 7 5 5" xfId="29619"/>
    <cellStyle name="20% - Accent4 7 6" xfId="4429"/>
    <cellStyle name="20% - Accent4 7 6 2" xfId="4430"/>
    <cellStyle name="20% - Accent4 7 6 2 2" xfId="17165"/>
    <cellStyle name="20% - Accent4 7 6 2 3" xfId="29623"/>
    <cellStyle name="20% - Accent4 7 6 3" xfId="4431"/>
    <cellStyle name="20% - Accent4 7 6 3 2" xfId="17166"/>
    <cellStyle name="20% - Accent4 7 6 3 3" xfId="29624"/>
    <cellStyle name="20% - Accent4 7 6 4" xfId="17164"/>
    <cellStyle name="20% - Accent4 7 6 5" xfId="29622"/>
    <cellStyle name="20% - Accent4 7 7" xfId="4432"/>
    <cellStyle name="20% - Accent4 7 7 2" xfId="17167"/>
    <cellStyle name="20% - Accent4 7 7 3" xfId="29625"/>
    <cellStyle name="20% - Accent4 7 8" xfId="4433"/>
    <cellStyle name="20% - Accent4 7 8 2" xfId="17168"/>
    <cellStyle name="20% - Accent4 7 8 3" xfId="29626"/>
    <cellStyle name="20% - Accent4 7 9" xfId="17151"/>
    <cellStyle name="20% - Accent4 8" xfId="4434"/>
    <cellStyle name="20% - Accent4 8 2" xfId="4435"/>
    <cellStyle name="20% - Accent4 8 2 2" xfId="4436"/>
    <cellStyle name="20% - Accent4 8 2 2 2" xfId="17171"/>
    <cellStyle name="20% - Accent4 8 2 2 3" xfId="29629"/>
    <cellStyle name="20% - Accent4 8 2 3" xfId="4437"/>
    <cellStyle name="20% - Accent4 8 2 3 2" xfId="17172"/>
    <cellStyle name="20% - Accent4 8 2 3 3" xfId="29630"/>
    <cellStyle name="20% - Accent4 8 2 4" xfId="17170"/>
    <cellStyle name="20% - Accent4 8 2 5" xfId="29628"/>
    <cellStyle name="20% - Accent4 8 3" xfId="4438"/>
    <cellStyle name="20% - Accent4 8 3 2" xfId="4439"/>
    <cellStyle name="20% - Accent4 8 3 2 2" xfId="17174"/>
    <cellStyle name="20% - Accent4 8 3 2 3" xfId="29632"/>
    <cellStyle name="20% - Accent4 8 3 3" xfId="4440"/>
    <cellStyle name="20% - Accent4 8 3 3 2" xfId="17175"/>
    <cellStyle name="20% - Accent4 8 3 3 3" xfId="29633"/>
    <cellStyle name="20% - Accent4 8 3 4" xfId="17173"/>
    <cellStyle name="20% - Accent4 8 3 5" xfId="29631"/>
    <cellStyle name="20% - Accent4 8 4" xfId="4441"/>
    <cellStyle name="20% - Accent4 8 4 2" xfId="4442"/>
    <cellStyle name="20% - Accent4 8 4 2 2" xfId="17177"/>
    <cellStyle name="20% - Accent4 8 4 2 3" xfId="29635"/>
    <cellStyle name="20% - Accent4 8 4 3" xfId="4443"/>
    <cellStyle name="20% - Accent4 8 4 3 2" xfId="17178"/>
    <cellStyle name="20% - Accent4 8 4 3 3" xfId="29636"/>
    <cellStyle name="20% - Accent4 8 4 4" xfId="17176"/>
    <cellStyle name="20% - Accent4 8 4 5" xfId="29634"/>
    <cellStyle name="20% - Accent4 8 5" xfId="4444"/>
    <cellStyle name="20% - Accent4 8 5 2" xfId="4445"/>
    <cellStyle name="20% - Accent4 8 5 2 2" xfId="17180"/>
    <cellStyle name="20% - Accent4 8 5 2 3" xfId="29638"/>
    <cellStyle name="20% - Accent4 8 5 3" xfId="4446"/>
    <cellStyle name="20% - Accent4 8 5 3 2" xfId="17181"/>
    <cellStyle name="20% - Accent4 8 5 3 3" xfId="29639"/>
    <cellStyle name="20% - Accent4 8 5 4" xfId="17179"/>
    <cellStyle name="20% - Accent4 8 5 5" xfId="29637"/>
    <cellStyle name="20% - Accent4 8 6" xfId="4447"/>
    <cellStyle name="20% - Accent4 8 6 2" xfId="17182"/>
    <cellStyle name="20% - Accent4 8 6 3" xfId="29640"/>
    <cellStyle name="20% - Accent4 8 7" xfId="4448"/>
    <cellStyle name="20% - Accent4 8 7 2" xfId="17183"/>
    <cellStyle name="20% - Accent4 8 7 3" xfId="29641"/>
    <cellStyle name="20% - Accent4 8 8" xfId="17169"/>
    <cellStyle name="20% - Accent4 8 9" xfId="29627"/>
    <cellStyle name="20% - Accent4 9" xfId="4449"/>
    <cellStyle name="20% - Accent4 9 2" xfId="4450"/>
    <cellStyle name="20% - Accent4 9 2 2" xfId="4451"/>
    <cellStyle name="20% - Accent4 9 2 2 2" xfId="17185"/>
    <cellStyle name="20% - Accent4 9 2 2 3" xfId="29643"/>
    <cellStyle name="20% - Accent4 9 2 3" xfId="4452"/>
    <cellStyle name="20% - Accent4 9 2 3 2" xfId="17186"/>
    <cellStyle name="20% - Accent4 9 2 3 3" xfId="29644"/>
    <cellStyle name="20% - Accent4 9 2 4" xfId="17184"/>
    <cellStyle name="20% - Accent4 9 2 5" xfId="29642"/>
    <cellStyle name="20% - Accent5 10" xfId="4453"/>
    <cellStyle name="20% - Accent5 10 2" xfId="4454"/>
    <cellStyle name="20% - Accent5 10 2 2" xfId="4455"/>
    <cellStyle name="20% - Accent5 10 2 2 2" xfId="17189"/>
    <cellStyle name="20% - Accent5 10 2 2 3" xfId="29647"/>
    <cellStyle name="20% - Accent5 10 2 3" xfId="4456"/>
    <cellStyle name="20% - Accent5 10 2 3 2" xfId="17190"/>
    <cellStyle name="20% - Accent5 10 2 3 3" xfId="29648"/>
    <cellStyle name="20% - Accent5 10 2 4" xfId="17188"/>
    <cellStyle name="20% - Accent5 10 2 5" xfId="29646"/>
    <cellStyle name="20% - Accent5 10 3" xfId="4457"/>
    <cellStyle name="20% - Accent5 10 3 2" xfId="17191"/>
    <cellStyle name="20% - Accent5 10 3 3" xfId="29649"/>
    <cellStyle name="20% - Accent5 10 4" xfId="4458"/>
    <cellStyle name="20% - Accent5 10 4 2" xfId="17192"/>
    <cellStyle name="20% - Accent5 10 4 3" xfId="29650"/>
    <cellStyle name="20% - Accent5 10 5" xfId="17187"/>
    <cellStyle name="20% - Accent5 10 6" xfId="29645"/>
    <cellStyle name="20% - Accent5 11" xfId="4459"/>
    <cellStyle name="20% - Accent5 11 2" xfId="4460"/>
    <cellStyle name="20% - Accent5 11 2 2" xfId="4461"/>
    <cellStyle name="20% - Accent5 11 2 2 2" xfId="17195"/>
    <cellStyle name="20% - Accent5 11 2 2 3" xfId="29653"/>
    <cellStyle name="20% - Accent5 11 2 3" xfId="4462"/>
    <cellStyle name="20% - Accent5 11 2 3 2" xfId="17196"/>
    <cellStyle name="20% - Accent5 11 2 3 3" xfId="29654"/>
    <cellStyle name="20% - Accent5 11 2 4" xfId="17194"/>
    <cellStyle name="20% - Accent5 11 2 5" xfId="29652"/>
    <cellStyle name="20% - Accent5 11 3" xfId="4463"/>
    <cellStyle name="20% - Accent5 11 3 2" xfId="17197"/>
    <cellStyle name="20% - Accent5 11 3 3" xfId="29655"/>
    <cellStyle name="20% - Accent5 11 4" xfId="4464"/>
    <cellStyle name="20% - Accent5 11 4 2" xfId="17198"/>
    <cellStyle name="20% - Accent5 11 4 3" xfId="29656"/>
    <cellStyle name="20% - Accent5 11 5" xfId="17193"/>
    <cellStyle name="20% - Accent5 11 6" xfId="29651"/>
    <cellStyle name="20% - Accent5 12" xfId="4465"/>
    <cellStyle name="20% - Accent5 12 2" xfId="4466"/>
    <cellStyle name="20% - Accent5 12 2 2" xfId="17200"/>
    <cellStyle name="20% - Accent5 12 2 3" xfId="29658"/>
    <cellStyle name="20% - Accent5 12 3" xfId="4467"/>
    <cellStyle name="20% - Accent5 12 3 2" xfId="17201"/>
    <cellStyle name="20% - Accent5 12 3 3" xfId="29659"/>
    <cellStyle name="20% - Accent5 12 4" xfId="17199"/>
    <cellStyle name="20% - Accent5 12 5" xfId="29657"/>
    <cellStyle name="20% - Accent5 13" xfId="4468"/>
    <cellStyle name="20% - Accent5 13 2" xfId="4469"/>
    <cellStyle name="20% - Accent5 13 2 2" xfId="17203"/>
    <cellStyle name="20% - Accent5 13 2 3" xfId="29661"/>
    <cellStyle name="20% - Accent5 13 3" xfId="4470"/>
    <cellStyle name="20% - Accent5 13 3 2" xfId="17204"/>
    <cellStyle name="20% - Accent5 13 3 3" xfId="29662"/>
    <cellStyle name="20% - Accent5 13 4" xfId="17202"/>
    <cellStyle name="20% - Accent5 13 5" xfId="29660"/>
    <cellStyle name="20% - Accent5 14" xfId="4471"/>
    <cellStyle name="20% - Accent5 14 2" xfId="4472"/>
    <cellStyle name="20% - Accent5 14 2 2" xfId="17206"/>
    <cellStyle name="20% - Accent5 14 2 3" xfId="29664"/>
    <cellStyle name="20% - Accent5 14 3" xfId="4473"/>
    <cellStyle name="20% - Accent5 14 3 2" xfId="17207"/>
    <cellStyle name="20% - Accent5 14 3 3" xfId="29665"/>
    <cellStyle name="20% - Accent5 14 4" xfId="17205"/>
    <cellStyle name="20% - Accent5 14 5" xfId="29663"/>
    <cellStyle name="20% - Accent5 15" xfId="4474"/>
    <cellStyle name="20% - Accent5 15 2" xfId="4475"/>
    <cellStyle name="20% - Accent5 15 2 2" xfId="17209"/>
    <cellStyle name="20% - Accent5 15 2 3" xfId="29667"/>
    <cellStyle name="20% - Accent5 15 3" xfId="4476"/>
    <cellStyle name="20% - Accent5 15 3 2" xfId="17210"/>
    <cellStyle name="20% - Accent5 15 3 3" xfId="29668"/>
    <cellStyle name="20% - Accent5 15 4" xfId="17208"/>
    <cellStyle name="20% - Accent5 15 5" xfId="29666"/>
    <cellStyle name="20% - Accent5 16" xfId="4477"/>
    <cellStyle name="20% - Accent5 16 2" xfId="4478"/>
    <cellStyle name="20% - Accent5 16 2 2" xfId="17212"/>
    <cellStyle name="20% - Accent5 16 2 3" xfId="29670"/>
    <cellStyle name="20% - Accent5 16 3" xfId="4479"/>
    <cellStyle name="20% - Accent5 16 3 2" xfId="17213"/>
    <cellStyle name="20% - Accent5 16 3 3" xfId="29671"/>
    <cellStyle name="20% - Accent5 16 4" xfId="17211"/>
    <cellStyle name="20% - Accent5 16 5" xfId="29669"/>
    <cellStyle name="20% - Accent5 17" xfId="4480"/>
    <cellStyle name="20% - Accent5 17 2" xfId="4481"/>
    <cellStyle name="20% - Accent5 17 2 2" xfId="17215"/>
    <cellStyle name="20% - Accent5 17 2 3" xfId="29673"/>
    <cellStyle name="20% - Accent5 17 3" xfId="4482"/>
    <cellStyle name="20% - Accent5 17 3 2" xfId="17216"/>
    <cellStyle name="20% - Accent5 17 3 3" xfId="29674"/>
    <cellStyle name="20% - Accent5 17 4" xfId="17214"/>
    <cellStyle name="20% - Accent5 17 5" xfId="29672"/>
    <cellStyle name="20% - Accent5 18" xfId="4483"/>
    <cellStyle name="20% - Accent5 18 2" xfId="4484"/>
    <cellStyle name="20% - Accent5 18 2 2" xfId="17218"/>
    <cellStyle name="20% - Accent5 18 2 3" xfId="29676"/>
    <cellStyle name="20% - Accent5 18 3" xfId="4485"/>
    <cellStyle name="20% - Accent5 18 3 2" xfId="17219"/>
    <cellStyle name="20% - Accent5 18 3 3" xfId="29677"/>
    <cellStyle name="20% - Accent5 18 4" xfId="17217"/>
    <cellStyle name="20% - Accent5 18 5" xfId="29675"/>
    <cellStyle name="20% - Accent5 19" xfId="1497"/>
    <cellStyle name="20% - Accent5 2" xfId="55"/>
    <cellStyle name="20% - Accent5 2 10" xfId="4486"/>
    <cellStyle name="20% - Accent5 2 10 2" xfId="4487"/>
    <cellStyle name="20% - Accent5 2 10 2 2" xfId="17221"/>
    <cellStyle name="20% - Accent5 2 10 2 3" xfId="29679"/>
    <cellStyle name="20% - Accent5 2 10 3" xfId="4488"/>
    <cellStyle name="20% - Accent5 2 10 3 2" xfId="17222"/>
    <cellStyle name="20% - Accent5 2 10 3 3" xfId="29680"/>
    <cellStyle name="20% - Accent5 2 10 4" xfId="17220"/>
    <cellStyle name="20% - Accent5 2 10 5" xfId="29678"/>
    <cellStyle name="20% - Accent5 2 11" xfId="4489"/>
    <cellStyle name="20% - Accent5 2 11 2" xfId="4490"/>
    <cellStyle name="20% - Accent5 2 11 2 2" xfId="17224"/>
    <cellStyle name="20% - Accent5 2 11 2 3" xfId="29682"/>
    <cellStyle name="20% - Accent5 2 11 3" xfId="4491"/>
    <cellStyle name="20% - Accent5 2 11 3 2" xfId="17225"/>
    <cellStyle name="20% - Accent5 2 11 3 3" xfId="29683"/>
    <cellStyle name="20% - Accent5 2 11 4" xfId="17223"/>
    <cellStyle name="20% - Accent5 2 11 5" xfId="29681"/>
    <cellStyle name="20% - Accent5 2 12" xfId="4492"/>
    <cellStyle name="20% - Accent5 2 12 2" xfId="4493"/>
    <cellStyle name="20% - Accent5 2 12 2 2" xfId="17227"/>
    <cellStyle name="20% - Accent5 2 12 2 3" xfId="29685"/>
    <cellStyle name="20% - Accent5 2 12 3" xfId="4494"/>
    <cellStyle name="20% - Accent5 2 12 3 2" xfId="17228"/>
    <cellStyle name="20% - Accent5 2 12 3 3" xfId="29686"/>
    <cellStyle name="20% - Accent5 2 12 4" xfId="17226"/>
    <cellStyle name="20% - Accent5 2 12 5" xfId="29684"/>
    <cellStyle name="20% - Accent5 2 13" xfId="4495"/>
    <cellStyle name="20% - Accent5 2 13 2" xfId="4496"/>
    <cellStyle name="20% - Accent5 2 13 2 2" xfId="17230"/>
    <cellStyle name="20% - Accent5 2 13 2 3" xfId="29688"/>
    <cellStyle name="20% - Accent5 2 13 3" xfId="4497"/>
    <cellStyle name="20% - Accent5 2 13 3 2" xfId="17231"/>
    <cellStyle name="20% - Accent5 2 13 3 3" xfId="29689"/>
    <cellStyle name="20% - Accent5 2 13 4" xfId="17229"/>
    <cellStyle name="20% - Accent5 2 13 5" xfId="29687"/>
    <cellStyle name="20% - Accent5 2 14" xfId="4498"/>
    <cellStyle name="20% - Accent5 2 14 2" xfId="4499"/>
    <cellStyle name="20% - Accent5 2 14 2 2" xfId="17233"/>
    <cellStyle name="20% - Accent5 2 14 2 3" xfId="29691"/>
    <cellStyle name="20% - Accent5 2 14 3" xfId="4500"/>
    <cellStyle name="20% - Accent5 2 14 3 2" xfId="17234"/>
    <cellStyle name="20% - Accent5 2 14 3 3" xfId="29692"/>
    <cellStyle name="20% - Accent5 2 14 4" xfId="17232"/>
    <cellStyle name="20% - Accent5 2 14 5" xfId="29690"/>
    <cellStyle name="20% - Accent5 2 15" xfId="4501"/>
    <cellStyle name="20% - Accent5 2 15 2" xfId="4502"/>
    <cellStyle name="20% - Accent5 2 15 2 2" xfId="17236"/>
    <cellStyle name="20% - Accent5 2 15 2 3" xfId="29694"/>
    <cellStyle name="20% - Accent5 2 15 3" xfId="4503"/>
    <cellStyle name="20% - Accent5 2 15 3 2" xfId="17237"/>
    <cellStyle name="20% - Accent5 2 15 3 3" xfId="29695"/>
    <cellStyle name="20% - Accent5 2 15 4" xfId="17235"/>
    <cellStyle name="20% - Accent5 2 15 5" xfId="29693"/>
    <cellStyle name="20% - Accent5 2 16" xfId="4504"/>
    <cellStyle name="20% - Accent5 2 16 2" xfId="4505"/>
    <cellStyle name="20% - Accent5 2 16 2 2" xfId="17239"/>
    <cellStyle name="20% - Accent5 2 16 2 3" xfId="29697"/>
    <cellStyle name="20% - Accent5 2 16 3" xfId="4506"/>
    <cellStyle name="20% - Accent5 2 16 3 2" xfId="17240"/>
    <cellStyle name="20% - Accent5 2 16 3 3" xfId="29698"/>
    <cellStyle name="20% - Accent5 2 16 4" xfId="17238"/>
    <cellStyle name="20% - Accent5 2 16 5" xfId="29696"/>
    <cellStyle name="20% - Accent5 2 17" xfId="4507"/>
    <cellStyle name="20% - Accent5 2 17 2" xfId="17241"/>
    <cellStyle name="20% - Accent5 2 17 3" xfId="29699"/>
    <cellStyle name="20% - Accent5 2 18" xfId="4508"/>
    <cellStyle name="20% - Accent5 2 18 2" xfId="17242"/>
    <cellStyle name="20% - Accent5 2 18 3" xfId="29700"/>
    <cellStyle name="20% - Accent5 2 19" xfId="1563"/>
    <cellStyle name="20% - Accent5 2 2" xfId="56"/>
    <cellStyle name="20% - Accent5 2 2 10" xfId="4509"/>
    <cellStyle name="20% - Accent5 2 2 10 2" xfId="4510"/>
    <cellStyle name="20% - Accent5 2 2 10 2 2" xfId="17244"/>
    <cellStyle name="20% - Accent5 2 2 10 2 3" xfId="29702"/>
    <cellStyle name="20% - Accent5 2 2 10 3" xfId="4511"/>
    <cellStyle name="20% - Accent5 2 2 10 3 2" xfId="17245"/>
    <cellStyle name="20% - Accent5 2 2 10 3 3" xfId="29703"/>
    <cellStyle name="20% - Accent5 2 2 10 4" xfId="17243"/>
    <cellStyle name="20% - Accent5 2 2 10 5" xfId="29701"/>
    <cellStyle name="20% - Accent5 2 2 11" xfId="4512"/>
    <cellStyle name="20% - Accent5 2 2 11 2" xfId="4513"/>
    <cellStyle name="20% - Accent5 2 2 11 2 2" xfId="17247"/>
    <cellStyle name="20% - Accent5 2 2 11 2 3" xfId="29705"/>
    <cellStyle name="20% - Accent5 2 2 11 3" xfId="4514"/>
    <cellStyle name="20% - Accent5 2 2 11 3 2" xfId="17248"/>
    <cellStyle name="20% - Accent5 2 2 11 3 3" xfId="29706"/>
    <cellStyle name="20% - Accent5 2 2 11 4" xfId="17246"/>
    <cellStyle name="20% - Accent5 2 2 11 5" xfId="29704"/>
    <cellStyle name="20% - Accent5 2 2 12" xfId="4515"/>
    <cellStyle name="20% - Accent5 2 2 12 2" xfId="4516"/>
    <cellStyle name="20% - Accent5 2 2 12 2 2" xfId="17250"/>
    <cellStyle name="20% - Accent5 2 2 12 2 3" xfId="29708"/>
    <cellStyle name="20% - Accent5 2 2 12 3" xfId="4517"/>
    <cellStyle name="20% - Accent5 2 2 12 3 2" xfId="17251"/>
    <cellStyle name="20% - Accent5 2 2 12 3 3" xfId="29709"/>
    <cellStyle name="20% - Accent5 2 2 12 4" xfId="17249"/>
    <cellStyle name="20% - Accent5 2 2 12 5" xfId="29707"/>
    <cellStyle name="20% - Accent5 2 2 13" xfId="4518"/>
    <cellStyle name="20% - Accent5 2 2 13 2" xfId="4519"/>
    <cellStyle name="20% - Accent5 2 2 13 2 2" xfId="17253"/>
    <cellStyle name="20% - Accent5 2 2 13 2 3" xfId="29711"/>
    <cellStyle name="20% - Accent5 2 2 13 3" xfId="4520"/>
    <cellStyle name="20% - Accent5 2 2 13 3 2" xfId="17254"/>
    <cellStyle name="20% - Accent5 2 2 13 3 3" xfId="29712"/>
    <cellStyle name="20% - Accent5 2 2 13 4" xfId="17252"/>
    <cellStyle name="20% - Accent5 2 2 13 5" xfId="29710"/>
    <cellStyle name="20% - Accent5 2 2 14" xfId="4521"/>
    <cellStyle name="20% - Accent5 2 2 14 2" xfId="4522"/>
    <cellStyle name="20% - Accent5 2 2 14 2 2" xfId="17256"/>
    <cellStyle name="20% - Accent5 2 2 14 2 3" xfId="29714"/>
    <cellStyle name="20% - Accent5 2 2 14 3" xfId="4523"/>
    <cellStyle name="20% - Accent5 2 2 14 3 2" xfId="17257"/>
    <cellStyle name="20% - Accent5 2 2 14 3 3" xfId="29715"/>
    <cellStyle name="20% - Accent5 2 2 14 4" xfId="17255"/>
    <cellStyle name="20% - Accent5 2 2 14 5" xfId="29713"/>
    <cellStyle name="20% - Accent5 2 2 15" xfId="4524"/>
    <cellStyle name="20% - Accent5 2 2 15 2" xfId="17258"/>
    <cellStyle name="20% - Accent5 2 2 15 3" xfId="29716"/>
    <cellStyle name="20% - Accent5 2 2 16" xfId="4525"/>
    <cellStyle name="20% - Accent5 2 2 16 2" xfId="17259"/>
    <cellStyle name="20% - Accent5 2 2 16 3" xfId="29717"/>
    <cellStyle name="20% - Accent5 2 2 2" xfId="57"/>
    <cellStyle name="20% - Accent5 2 2 2 10" xfId="4526"/>
    <cellStyle name="20% - Accent5 2 2 2 10 2" xfId="4527"/>
    <cellStyle name="20% - Accent5 2 2 2 10 2 2" xfId="17261"/>
    <cellStyle name="20% - Accent5 2 2 2 10 2 3" xfId="29719"/>
    <cellStyle name="20% - Accent5 2 2 2 10 3" xfId="4528"/>
    <cellStyle name="20% - Accent5 2 2 2 10 3 2" xfId="17262"/>
    <cellStyle name="20% - Accent5 2 2 2 10 3 3" xfId="29720"/>
    <cellStyle name="20% - Accent5 2 2 2 10 4" xfId="17260"/>
    <cellStyle name="20% - Accent5 2 2 2 10 5" xfId="29718"/>
    <cellStyle name="20% - Accent5 2 2 2 11" xfId="4529"/>
    <cellStyle name="20% - Accent5 2 2 2 11 2" xfId="4530"/>
    <cellStyle name="20% - Accent5 2 2 2 11 2 2" xfId="17264"/>
    <cellStyle name="20% - Accent5 2 2 2 11 2 3" xfId="29722"/>
    <cellStyle name="20% - Accent5 2 2 2 11 3" xfId="4531"/>
    <cellStyle name="20% - Accent5 2 2 2 11 3 2" xfId="17265"/>
    <cellStyle name="20% - Accent5 2 2 2 11 3 3" xfId="29723"/>
    <cellStyle name="20% - Accent5 2 2 2 11 4" xfId="17263"/>
    <cellStyle name="20% - Accent5 2 2 2 11 5" xfId="29721"/>
    <cellStyle name="20% - Accent5 2 2 2 12" xfId="4532"/>
    <cellStyle name="20% - Accent5 2 2 2 12 2" xfId="4533"/>
    <cellStyle name="20% - Accent5 2 2 2 12 2 2" xfId="17267"/>
    <cellStyle name="20% - Accent5 2 2 2 12 2 3" xfId="29725"/>
    <cellStyle name="20% - Accent5 2 2 2 12 3" xfId="4534"/>
    <cellStyle name="20% - Accent5 2 2 2 12 3 2" xfId="17268"/>
    <cellStyle name="20% - Accent5 2 2 2 12 3 3" xfId="29726"/>
    <cellStyle name="20% - Accent5 2 2 2 12 4" xfId="17266"/>
    <cellStyle name="20% - Accent5 2 2 2 12 5" xfId="29724"/>
    <cellStyle name="20% - Accent5 2 2 2 13" xfId="4535"/>
    <cellStyle name="20% - Accent5 2 2 2 13 2" xfId="4536"/>
    <cellStyle name="20% - Accent5 2 2 2 13 2 2" xfId="17270"/>
    <cellStyle name="20% - Accent5 2 2 2 13 2 3" xfId="29728"/>
    <cellStyle name="20% - Accent5 2 2 2 13 3" xfId="4537"/>
    <cellStyle name="20% - Accent5 2 2 2 13 3 2" xfId="17271"/>
    <cellStyle name="20% - Accent5 2 2 2 13 3 3" xfId="29729"/>
    <cellStyle name="20% - Accent5 2 2 2 13 4" xfId="17269"/>
    <cellStyle name="20% - Accent5 2 2 2 13 5" xfId="29727"/>
    <cellStyle name="20% - Accent5 2 2 2 14" xfId="4538"/>
    <cellStyle name="20% - Accent5 2 2 2 14 2" xfId="17272"/>
    <cellStyle name="20% - Accent5 2 2 2 14 3" xfId="29730"/>
    <cellStyle name="20% - Accent5 2 2 2 15" xfId="4539"/>
    <cellStyle name="20% - Accent5 2 2 2 15 2" xfId="17273"/>
    <cellStyle name="20% - Accent5 2 2 2 15 3" xfId="29731"/>
    <cellStyle name="20% - Accent5 2 2 2 16" xfId="1667"/>
    <cellStyle name="20% - Accent5 2 2 2 17" xfId="14406"/>
    <cellStyle name="20% - Accent5 2 2 2 18" xfId="26864"/>
    <cellStyle name="20% - Accent5 2 2 2 2" xfId="1099"/>
    <cellStyle name="20% - Accent5 2 2 2 2 10" xfId="29732"/>
    <cellStyle name="20% - Accent5 2 2 2 2 2" xfId="4541"/>
    <cellStyle name="20% - Accent5 2 2 2 2 2 2" xfId="4542"/>
    <cellStyle name="20% - Accent5 2 2 2 2 2 2 2" xfId="17276"/>
    <cellStyle name="20% - Accent5 2 2 2 2 2 2 3" xfId="29734"/>
    <cellStyle name="20% - Accent5 2 2 2 2 2 3" xfId="4543"/>
    <cellStyle name="20% - Accent5 2 2 2 2 2 3 2" xfId="17277"/>
    <cellStyle name="20% - Accent5 2 2 2 2 2 3 3" xfId="29735"/>
    <cellStyle name="20% - Accent5 2 2 2 2 2 4" xfId="17275"/>
    <cellStyle name="20% - Accent5 2 2 2 2 2 5" xfId="29733"/>
    <cellStyle name="20% - Accent5 2 2 2 2 3" xfId="4544"/>
    <cellStyle name="20% - Accent5 2 2 2 2 3 2" xfId="4545"/>
    <cellStyle name="20% - Accent5 2 2 2 2 3 2 2" xfId="17279"/>
    <cellStyle name="20% - Accent5 2 2 2 2 3 2 3" xfId="29737"/>
    <cellStyle name="20% - Accent5 2 2 2 2 3 3" xfId="4546"/>
    <cellStyle name="20% - Accent5 2 2 2 2 3 3 2" xfId="17280"/>
    <cellStyle name="20% - Accent5 2 2 2 2 3 3 3" xfId="29738"/>
    <cellStyle name="20% - Accent5 2 2 2 2 3 4" xfId="17278"/>
    <cellStyle name="20% - Accent5 2 2 2 2 3 5" xfId="29736"/>
    <cellStyle name="20% - Accent5 2 2 2 2 4" xfId="4547"/>
    <cellStyle name="20% - Accent5 2 2 2 2 4 2" xfId="4548"/>
    <cellStyle name="20% - Accent5 2 2 2 2 4 2 2" xfId="17282"/>
    <cellStyle name="20% - Accent5 2 2 2 2 4 2 3" xfId="29740"/>
    <cellStyle name="20% - Accent5 2 2 2 2 4 3" xfId="4549"/>
    <cellStyle name="20% - Accent5 2 2 2 2 4 3 2" xfId="17283"/>
    <cellStyle name="20% - Accent5 2 2 2 2 4 3 3" xfId="29741"/>
    <cellStyle name="20% - Accent5 2 2 2 2 4 4" xfId="17281"/>
    <cellStyle name="20% - Accent5 2 2 2 2 4 5" xfId="29739"/>
    <cellStyle name="20% - Accent5 2 2 2 2 5" xfId="4550"/>
    <cellStyle name="20% - Accent5 2 2 2 2 5 2" xfId="4551"/>
    <cellStyle name="20% - Accent5 2 2 2 2 5 2 2" xfId="17285"/>
    <cellStyle name="20% - Accent5 2 2 2 2 5 2 3" xfId="29743"/>
    <cellStyle name="20% - Accent5 2 2 2 2 5 3" xfId="4552"/>
    <cellStyle name="20% - Accent5 2 2 2 2 5 3 2" xfId="17286"/>
    <cellStyle name="20% - Accent5 2 2 2 2 5 3 3" xfId="29744"/>
    <cellStyle name="20% - Accent5 2 2 2 2 5 4" xfId="17284"/>
    <cellStyle name="20% - Accent5 2 2 2 2 5 5" xfId="29742"/>
    <cellStyle name="20% - Accent5 2 2 2 2 6" xfId="4553"/>
    <cellStyle name="20% - Accent5 2 2 2 2 6 2" xfId="17287"/>
    <cellStyle name="20% - Accent5 2 2 2 2 6 3" xfId="29745"/>
    <cellStyle name="20% - Accent5 2 2 2 2 7" xfId="4554"/>
    <cellStyle name="20% - Accent5 2 2 2 2 7 2" xfId="17288"/>
    <cellStyle name="20% - Accent5 2 2 2 2 7 3" xfId="29746"/>
    <cellStyle name="20% - Accent5 2 2 2 2 8" xfId="4540"/>
    <cellStyle name="20% - Accent5 2 2 2 2 9" xfId="17274"/>
    <cellStyle name="20% - Accent5 2 2 2 3" xfId="4555"/>
    <cellStyle name="20% - Accent5 2 2 2 3 2" xfId="4556"/>
    <cellStyle name="20% - Accent5 2 2 2 3 2 2" xfId="4557"/>
    <cellStyle name="20% - Accent5 2 2 2 3 2 2 2" xfId="17291"/>
    <cellStyle name="20% - Accent5 2 2 2 3 2 2 3" xfId="29749"/>
    <cellStyle name="20% - Accent5 2 2 2 3 2 3" xfId="4558"/>
    <cellStyle name="20% - Accent5 2 2 2 3 2 3 2" xfId="17292"/>
    <cellStyle name="20% - Accent5 2 2 2 3 2 3 3" xfId="29750"/>
    <cellStyle name="20% - Accent5 2 2 2 3 2 4" xfId="17290"/>
    <cellStyle name="20% - Accent5 2 2 2 3 2 5" xfId="29748"/>
    <cellStyle name="20% - Accent5 2 2 2 3 3" xfId="4559"/>
    <cellStyle name="20% - Accent5 2 2 2 3 3 2" xfId="4560"/>
    <cellStyle name="20% - Accent5 2 2 2 3 3 2 2" xfId="17294"/>
    <cellStyle name="20% - Accent5 2 2 2 3 3 2 3" xfId="29752"/>
    <cellStyle name="20% - Accent5 2 2 2 3 3 3" xfId="4561"/>
    <cellStyle name="20% - Accent5 2 2 2 3 3 3 2" xfId="17295"/>
    <cellStyle name="20% - Accent5 2 2 2 3 3 3 3" xfId="29753"/>
    <cellStyle name="20% - Accent5 2 2 2 3 3 4" xfId="17293"/>
    <cellStyle name="20% - Accent5 2 2 2 3 3 5" xfId="29751"/>
    <cellStyle name="20% - Accent5 2 2 2 3 4" xfId="4562"/>
    <cellStyle name="20% - Accent5 2 2 2 3 4 2" xfId="4563"/>
    <cellStyle name="20% - Accent5 2 2 2 3 4 2 2" xfId="17297"/>
    <cellStyle name="20% - Accent5 2 2 2 3 4 2 3" xfId="29755"/>
    <cellStyle name="20% - Accent5 2 2 2 3 4 3" xfId="4564"/>
    <cellStyle name="20% - Accent5 2 2 2 3 4 3 2" xfId="17298"/>
    <cellStyle name="20% - Accent5 2 2 2 3 4 3 3" xfId="29756"/>
    <cellStyle name="20% - Accent5 2 2 2 3 4 4" xfId="17296"/>
    <cellStyle name="20% - Accent5 2 2 2 3 4 5" xfId="29754"/>
    <cellStyle name="20% - Accent5 2 2 2 3 5" xfId="4565"/>
    <cellStyle name="20% - Accent5 2 2 2 3 5 2" xfId="4566"/>
    <cellStyle name="20% - Accent5 2 2 2 3 5 2 2" xfId="17300"/>
    <cellStyle name="20% - Accent5 2 2 2 3 5 2 3" xfId="29758"/>
    <cellStyle name="20% - Accent5 2 2 2 3 5 3" xfId="4567"/>
    <cellStyle name="20% - Accent5 2 2 2 3 5 3 2" xfId="17301"/>
    <cellStyle name="20% - Accent5 2 2 2 3 5 3 3" xfId="29759"/>
    <cellStyle name="20% - Accent5 2 2 2 3 5 4" xfId="17299"/>
    <cellStyle name="20% - Accent5 2 2 2 3 5 5" xfId="29757"/>
    <cellStyle name="20% - Accent5 2 2 2 3 6" xfId="4568"/>
    <cellStyle name="20% - Accent5 2 2 2 3 6 2" xfId="17302"/>
    <cellStyle name="20% - Accent5 2 2 2 3 6 3" xfId="29760"/>
    <cellStyle name="20% - Accent5 2 2 2 3 7" xfId="4569"/>
    <cellStyle name="20% - Accent5 2 2 2 3 7 2" xfId="17303"/>
    <cellStyle name="20% - Accent5 2 2 2 3 7 3" xfId="29761"/>
    <cellStyle name="20% - Accent5 2 2 2 3 8" xfId="17289"/>
    <cellStyle name="20% - Accent5 2 2 2 3 9" xfId="29747"/>
    <cellStyle name="20% - Accent5 2 2 2 4" xfId="4570"/>
    <cellStyle name="20% - Accent5 2 2 2 4 2" xfId="4571"/>
    <cellStyle name="20% - Accent5 2 2 2 4 2 2" xfId="4572"/>
    <cellStyle name="20% - Accent5 2 2 2 4 2 2 2" xfId="17306"/>
    <cellStyle name="20% - Accent5 2 2 2 4 2 2 3" xfId="29764"/>
    <cellStyle name="20% - Accent5 2 2 2 4 2 3" xfId="4573"/>
    <cellStyle name="20% - Accent5 2 2 2 4 2 3 2" xfId="17307"/>
    <cellStyle name="20% - Accent5 2 2 2 4 2 3 3" xfId="29765"/>
    <cellStyle name="20% - Accent5 2 2 2 4 2 4" xfId="17305"/>
    <cellStyle name="20% - Accent5 2 2 2 4 2 5" xfId="29763"/>
    <cellStyle name="20% - Accent5 2 2 2 4 3" xfId="4574"/>
    <cellStyle name="20% - Accent5 2 2 2 4 3 2" xfId="17308"/>
    <cellStyle name="20% - Accent5 2 2 2 4 3 3" xfId="29766"/>
    <cellStyle name="20% - Accent5 2 2 2 4 4" xfId="4575"/>
    <cellStyle name="20% - Accent5 2 2 2 4 4 2" xfId="17309"/>
    <cellStyle name="20% - Accent5 2 2 2 4 4 3" xfId="29767"/>
    <cellStyle name="20% - Accent5 2 2 2 4 5" xfId="17304"/>
    <cellStyle name="20% - Accent5 2 2 2 4 6" xfId="29762"/>
    <cellStyle name="20% - Accent5 2 2 2 5" xfId="4576"/>
    <cellStyle name="20% - Accent5 2 2 2 5 2" xfId="4577"/>
    <cellStyle name="20% - Accent5 2 2 2 5 2 2" xfId="4578"/>
    <cellStyle name="20% - Accent5 2 2 2 5 2 2 2" xfId="17312"/>
    <cellStyle name="20% - Accent5 2 2 2 5 2 2 3" xfId="29770"/>
    <cellStyle name="20% - Accent5 2 2 2 5 2 3" xfId="4579"/>
    <cellStyle name="20% - Accent5 2 2 2 5 2 3 2" xfId="17313"/>
    <cellStyle name="20% - Accent5 2 2 2 5 2 3 3" xfId="29771"/>
    <cellStyle name="20% - Accent5 2 2 2 5 2 4" xfId="17311"/>
    <cellStyle name="20% - Accent5 2 2 2 5 2 5" xfId="29769"/>
    <cellStyle name="20% - Accent5 2 2 2 5 3" xfId="4580"/>
    <cellStyle name="20% - Accent5 2 2 2 5 3 2" xfId="17314"/>
    <cellStyle name="20% - Accent5 2 2 2 5 3 3" xfId="29772"/>
    <cellStyle name="20% - Accent5 2 2 2 5 4" xfId="4581"/>
    <cellStyle name="20% - Accent5 2 2 2 5 4 2" xfId="17315"/>
    <cellStyle name="20% - Accent5 2 2 2 5 4 3" xfId="29773"/>
    <cellStyle name="20% - Accent5 2 2 2 5 5" xfId="17310"/>
    <cellStyle name="20% - Accent5 2 2 2 5 6" xfId="29768"/>
    <cellStyle name="20% - Accent5 2 2 2 6" xfId="4582"/>
    <cellStyle name="20% - Accent5 2 2 2 6 2" xfId="4583"/>
    <cellStyle name="20% - Accent5 2 2 2 6 2 2" xfId="17317"/>
    <cellStyle name="20% - Accent5 2 2 2 6 2 3" xfId="29775"/>
    <cellStyle name="20% - Accent5 2 2 2 6 3" xfId="4584"/>
    <cellStyle name="20% - Accent5 2 2 2 6 3 2" xfId="17318"/>
    <cellStyle name="20% - Accent5 2 2 2 6 3 3" xfId="29776"/>
    <cellStyle name="20% - Accent5 2 2 2 6 4" xfId="17316"/>
    <cellStyle name="20% - Accent5 2 2 2 6 5" xfId="29774"/>
    <cellStyle name="20% - Accent5 2 2 2 7" xfId="4585"/>
    <cellStyle name="20% - Accent5 2 2 2 7 2" xfId="4586"/>
    <cellStyle name="20% - Accent5 2 2 2 7 2 2" xfId="17320"/>
    <cellStyle name="20% - Accent5 2 2 2 7 2 3" xfId="29778"/>
    <cellStyle name="20% - Accent5 2 2 2 7 3" xfId="4587"/>
    <cellStyle name="20% - Accent5 2 2 2 7 3 2" xfId="17321"/>
    <cellStyle name="20% - Accent5 2 2 2 7 3 3" xfId="29779"/>
    <cellStyle name="20% - Accent5 2 2 2 7 4" xfId="17319"/>
    <cellStyle name="20% - Accent5 2 2 2 7 5" xfId="29777"/>
    <cellStyle name="20% - Accent5 2 2 2 8" xfId="4588"/>
    <cellStyle name="20% - Accent5 2 2 2 8 2" xfId="4589"/>
    <cellStyle name="20% - Accent5 2 2 2 8 2 2" xfId="17323"/>
    <cellStyle name="20% - Accent5 2 2 2 8 2 3" xfId="29781"/>
    <cellStyle name="20% - Accent5 2 2 2 8 3" xfId="4590"/>
    <cellStyle name="20% - Accent5 2 2 2 8 3 2" xfId="17324"/>
    <cellStyle name="20% - Accent5 2 2 2 8 3 3" xfId="29782"/>
    <cellStyle name="20% - Accent5 2 2 2 8 4" xfId="17322"/>
    <cellStyle name="20% - Accent5 2 2 2 8 5" xfId="29780"/>
    <cellStyle name="20% - Accent5 2 2 2 9" xfId="4591"/>
    <cellStyle name="20% - Accent5 2 2 2 9 2" xfId="4592"/>
    <cellStyle name="20% - Accent5 2 2 2 9 2 2" xfId="17326"/>
    <cellStyle name="20% - Accent5 2 2 2 9 2 3" xfId="29784"/>
    <cellStyle name="20% - Accent5 2 2 2 9 3" xfId="4593"/>
    <cellStyle name="20% - Accent5 2 2 2 9 3 2" xfId="17327"/>
    <cellStyle name="20% - Accent5 2 2 2 9 3 3" xfId="29785"/>
    <cellStyle name="20% - Accent5 2 2 2 9 4" xfId="17325"/>
    <cellStyle name="20% - Accent5 2 2 2 9 5" xfId="29783"/>
    <cellStyle name="20% - Accent5 2 2 2_BALANCE SHEET- BOARD-A" xfId="1379"/>
    <cellStyle name="20% - Accent5 2 2 3" xfId="58"/>
    <cellStyle name="20% - Accent5 2 2 3 10" xfId="14336"/>
    <cellStyle name="20% - Accent5 2 2 3 11" xfId="26794"/>
    <cellStyle name="20% - Accent5 2 2 3 2" xfId="1029"/>
    <cellStyle name="20% - Accent5 2 2 3 2 2" xfId="4595"/>
    <cellStyle name="20% - Accent5 2 2 3 2 2 2" xfId="17329"/>
    <cellStyle name="20% - Accent5 2 2 3 2 2 3" xfId="29787"/>
    <cellStyle name="20% - Accent5 2 2 3 2 3" xfId="4596"/>
    <cellStyle name="20% - Accent5 2 2 3 2 3 2" xfId="17330"/>
    <cellStyle name="20% - Accent5 2 2 3 2 3 3" xfId="29788"/>
    <cellStyle name="20% - Accent5 2 2 3 2 4" xfId="4594"/>
    <cellStyle name="20% - Accent5 2 2 3 2 5" xfId="17328"/>
    <cellStyle name="20% - Accent5 2 2 3 2 6" xfId="29786"/>
    <cellStyle name="20% - Accent5 2 2 3 3" xfId="4597"/>
    <cellStyle name="20% - Accent5 2 2 3 3 2" xfId="4598"/>
    <cellStyle name="20% - Accent5 2 2 3 3 2 2" xfId="17332"/>
    <cellStyle name="20% - Accent5 2 2 3 3 2 3" xfId="29790"/>
    <cellStyle name="20% - Accent5 2 2 3 3 3" xfId="4599"/>
    <cellStyle name="20% - Accent5 2 2 3 3 3 2" xfId="17333"/>
    <cellStyle name="20% - Accent5 2 2 3 3 3 3" xfId="29791"/>
    <cellStyle name="20% - Accent5 2 2 3 3 4" xfId="17331"/>
    <cellStyle name="20% - Accent5 2 2 3 3 5" xfId="29789"/>
    <cellStyle name="20% - Accent5 2 2 3 4" xfId="4600"/>
    <cellStyle name="20% - Accent5 2 2 3 4 2" xfId="4601"/>
    <cellStyle name="20% - Accent5 2 2 3 4 2 2" xfId="17335"/>
    <cellStyle name="20% - Accent5 2 2 3 4 2 3" xfId="29793"/>
    <cellStyle name="20% - Accent5 2 2 3 4 3" xfId="4602"/>
    <cellStyle name="20% - Accent5 2 2 3 4 3 2" xfId="17336"/>
    <cellStyle name="20% - Accent5 2 2 3 4 3 3" xfId="29794"/>
    <cellStyle name="20% - Accent5 2 2 3 4 4" xfId="17334"/>
    <cellStyle name="20% - Accent5 2 2 3 4 5" xfId="29792"/>
    <cellStyle name="20% - Accent5 2 2 3 5" xfId="4603"/>
    <cellStyle name="20% - Accent5 2 2 3 5 2" xfId="4604"/>
    <cellStyle name="20% - Accent5 2 2 3 5 2 2" xfId="17338"/>
    <cellStyle name="20% - Accent5 2 2 3 5 2 3" xfId="29796"/>
    <cellStyle name="20% - Accent5 2 2 3 5 3" xfId="4605"/>
    <cellStyle name="20% - Accent5 2 2 3 5 3 2" xfId="17339"/>
    <cellStyle name="20% - Accent5 2 2 3 5 3 3" xfId="29797"/>
    <cellStyle name="20% - Accent5 2 2 3 5 4" xfId="17337"/>
    <cellStyle name="20% - Accent5 2 2 3 5 5" xfId="29795"/>
    <cellStyle name="20% - Accent5 2 2 3 6" xfId="4606"/>
    <cellStyle name="20% - Accent5 2 2 3 6 2" xfId="4607"/>
    <cellStyle name="20% - Accent5 2 2 3 6 2 2" xfId="17341"/>
    <cellStyle name="20% - Accent5 2 2 3 6 2 3" xfId="29799"/>
    <cellStyle name="20% - Accent5 2 2 3 6 3" xfId="4608"/>
    <cellStyle name="20% - Accent5 2 2 3 6 3 2" xfId="17342"/>
    <cellStyle name="20% - Accent5 2 2 3 6 3 3" xfId="29800"/>
    <cellStyle name="20% - Accent5 2 2 3 6 4" xfId="17340"/>
    <cellStyle name="20% - Accent5 2 2 3 6 5" xfId="29798"/>
    <cellStyle name="20% - Accent5 2 2 3 7" xfId="4609"/>
    <cellStyle name="20% - Accent5 2 2 3 7 2" xfId="17343"/>
    <cellStyle name="20% - Accent5 2 2 3 7 3" xfId="29801"/>
    <cellStyle name="20% - Accent5 2 2 3 8" xfId="4610"/>
    <cellStyle name="20% - Accent5 2 2 3 8 2" xfId="17344"/>
    <cellStyle name="20% - Accent5 2 2 3 8 3" xfId="29802"/>
    <cellStyle name="20% - Accent5 2 2 3 9" xfId="1597"/>
    <cellStyle name="20% - Accent5 2 2 3_BALANCE SHEET- BOARD-A" xfId="1380"/>
    <cellStyle name="20% - Accent5 2 2 4" xfId="4611"/>
    <cellStyle name="20% - Accent5 2 2 4 2" xfId="4612"/>
    <cellStyle name="20% - Accent5 2 2 4 2 2" xfId="4613"/>
    <cellStyle name="20% - Accent5 2 2 4 2 2 2" xfId="17347"/>
    <cellStyle name="20% - Accent5 2 2 4 2 2 3" xfId="29805"/>
    <cellStyle name="20% - Accent5 2 2 4 2 3" xfId="4614"/>
    <cellStyle name="20% - Accent5 2 2 4 2 3 2" xfId="17348"/>
    <cellStyle name="20% - Accent5 2 2 4 2 3 3" xfId="29806"/>
    <cellStyle name="20% - Accent5 2 2 4 2 4" xfId="17346"/>
    <cellStyle name="20% - Accent5 2 2 4 2 5" xfId="29804"/>
    <cellStyle name="20% - Accent5 2 2 4 3" xfId="4615"/>
    <cellStyle name="20% - Accent5 2 2 4 3 2" xfId="4616"/>
    <cellStyle name="20% - Accent5 2 2 4 3 2 2" xfId="17350"/>
    <cellStyle name="20% - Accent5 2 2 4 3 2 3" xfId="29808"/>
    <cellStyle name="20% - Accent5 2 2 4 3 3" xfId="4617"/>
    <cellStyle name="20% - Accent5 2 2 4 3 3 2" xfId="17351"/>
    <cellStyle name="20% - Accent5 2 2 4 3 3 3" xfId="29809"/>
    <cellStyle name="20% - Accent5 2 2 4 3 4" xfId="17349"/>
    <cellStyle name="20% - Accent5 2 2 4 3 5" xfId="29807"/>
    <cellStyle name="20% - Accent5 2 2 4 4" xfId="4618"/>
    <cellStyle name="20% - Accent5 2 2 4 4 2" xfId="4619"/>
    <cellStyle name="20% - Accent5 2 2 4 4 2 2" xfId="17353"/>
    <cellStyle name="20% - Accent5 2 2 4 4 2 3" xfId="29811"/>
    <cellStyle name="20% - Accent5 2 2 4 4 3" xfId="4620"/>
    <cellStyle name="20% - Accent5 2 2 4 4 3 2" xfId="17354"/>
    <cellStyle name="20% - Accent5 2 2 4 4 3 3" xfId="29812"/>
    <cellStyle name="20% - Accent5 2 2 4 4 4" xfId="17352"/>
    <cellStyle name="20% - Accent5 2 2 4 4 5" xfId="29810"/>
    <cellStyle name="20% - Accent5 2 2 4 5" xfId="4621"/>
    <cellStyle name="20% - Accent5 2 2 4 5 2" xfId="4622"/>
    <cellStyle name="20% - Accent5 2 2 4 5 2 2" xfId="17356"/>
    <cellStyle name="20% - Accent5 2 2 4 5 2 3" xfId="29814"/>
    <cellStyle name="20% - Accent5 2 2 4 5 3" xfId="4623"/>
    <cellStyle name="20% - Accent5 2 2 4 5 3 2" xfId="17357"/>
    <cellStyle name="20% - Accent5 2 2 4 5 3 3" xfId="29815"/>
    <cellStyle name="20% - Accent5 2 2 4 5 4" xfId="17355"/>
    <cellStyle name="20% - Accent5 2 2 4 5 5" xfId="29813"/>
    <cellStyle name="20% - Accent5 2 2 4 6" xfId="4624"/>
    <cellStyle name="20% - Accent5 2 2 4 6 2" xfId="17358"/>
    <cellStyle name="20% - Accent5 2 2 4 6 3" xfId="29816"/>
    <cellStyle name="20% - Accent5 2 2 4 7" xfId="4625"/>
    <cellStyle name="20% - Accent5 2 2 4 7 2" xfId="17359"/>
    <cellStyle name="20% - Accent5 2 2 4 7 3" xfId="29817"/>
    <cellStyle name="20% - Accent5 2 2 4 8" xfId="17345"/>
    <cellStyle name="20% - Accent5 2 2 4 9" xfId="29803"/>
    <cellStyle name="20% - Accent5 2 2 5" xfId="4626"/>
    <cellStyle name="20% - Accent5 2 2 5 2" xfId="4627"/>
    <cellStyle name="20% - Accent5 2 2 5 2 2" xfId="4628"/>
    <cellStyle name="20% - Accent5 2 2 5 2 2 2" xfId="17362"/>
    <cellStyle name="20% - Accent5 2 2 5 2 2 3" xfId="29820"/>
    <cellStyle name="20% - Accent5 2 2 5 2 3" xfId="4629"/>
    <cellStyle name="20% - Accent5 2 2 5 2 3 2" xfId="17363"/>
    <cellStyle name="20% - Accent5 2 2 5 2 3 3" xfId="29821"/>
    <cellStyle name="20% - Accent5 2 2 5 2 4" xfId="17361"/>
    <cellStyle name="20% - Accent5 2 2 5 2 5" xfId="29819"/>
    <cellStyle name="20% - Accent5 2 2 5 3" xfId="4630"/>
    <cellStyle name="20% - Accent5 2 2 5 3 2" xfId="4631"/>
    <cellStyle name="20% - Accent5 2 2 5 3 2 2" xfId="17365"/>
    <cellStyle name="20% - Accent5 2 2 5 3 2 3" xfId="29823"/>
    <cellStyle name="20% - Accent5 2 2 5 3 3" xfId="4632"/>
    <cellStyle name="20% - Accent5 2 2 5 3 3 2" xfId="17366"/>
    <cellStyle name="20% - Accent5 2 2 5 3 3 3" xfId="29824"/>
    <cellStyle name="20% - Accent5 2 2 5 3 4" xfId="17364"/>
    <cellStyle name="20% - Accent5 2 2 5 3 5" xfId="29822"/>
    <cellStyle name="20% - Accent5 2 2 5 4" xfId="4633"/>
    <cellStyle name="20% - Accent5 2 2 5 4 2" xfId="4634"/>
    <cellStyle name="20% - Accent5 2 2 5 4 2 2" xfId="17368"/>
    <cellStyle name="20% - Accent5 2 2 5 4 2 3" xfId="29826"/>
    <cellStyle name="20% - Accent5 2 2 5 4 3" xfId="4635"/>
    <cellStyle name="20% - Accent5 2 2 5 4 3 2" xfId="17369"/>
    <cellStyle name="20% - Accent5 2 2 5 4 3 3" xfId="29827"/>
    <cellStyle name="20% - Accent5 2 2 5 4 4" xfId="17367"/>
    <cellStyle name="20% - Accent5 2 2 5 4 5" xfId="29825"/>
    <cellStyle name="20% - Accent5 2 2 5 5" xfId="4636"/>
    <cellStyle name="20% - Accent5 2 2 5 5 2" xfId="4637"/>
    <cellStyle name="20% - Accent5 2 2 5 5 2 2" xfId="17371"/>
    <cellStyle name="20% - Accent5 2 2 5 5 2 3" xfId="29829"/>
    <cellStyle name="20% - Accent5 2 2 5 5 3" xfId="4638"/>
    <cellStyle name="20% - Accent5 2 2 5 5 3 2" xfId="17372"/>
    <cellStyle name="20% - Accent5 2 2 5 5 3 3" xfId="29830"/>
    <cellStyle name="20% - Accent5 2 2 5 5 4" xfId="17370"/>
    <cellStyle name="20% - Accent5 2 2 5 5 5" xfId="29828"/>
    <cellStyle name="20% - Accent5 2 2 5 6" xfId="4639"/>
    <cellStyle name="20% - Accent5 2 2 5 6 2" xfId="17373"/>
    <cellStyle name="20% - Accent5 2 2 5 6 3" xfId="29831"/>
    <cellStyle name="20% - Accent5 2 2 5 7" xfId="4640"/>
    <cellStyle name="20% - Accent5 2 2 5 7 2" xfId="17374"/>
    <cellStyle name="20% - Accent5 2 2 5 7 3" xfId="29832"/>
    <cellStyle name="20% - Accent5 2 2 5 8" xfId="17360"/>
    <cellStyle name="20% - Accent5 2 2 5 9" xfId="29818"/>
    <cellStyle name="20% - Accent5 2 2 6" xfId="4641"/>
    <cellStyle name="20% - Accent5 2 2 6 2" xfId="4642"/>
    <cellStyle name="20% - Accent5 2 2 6 2 2" xfId="4643"/>
    <cellStyle name="20% - Accent5 2 2 6 2 2 2" xfId="17377"/>
    <cellStyle name="20% - Accent5 2 2 6 2 2 3" xfId="29835"/>
    <cellStyle name="20% - Accent5 2 2 6 2 3" xfId="4644"/>
    <cellStyle name="20% - Accent5 2 2 6 2 3 2" xfId="17378"/>
    <cellStyle name="20% - Accent5 2 2 6 2 3 3" xfId="29836"/>
    <cellStyle name="20% - Accent5 2 2 6 2 4" xfId="17376"/>
    <cellStyle name="20% - Accent5 2 2 6 2 5" xfId="29834"/>
    <cellStyle name="20% - Accent5 2 2 6 3" xfId="4645"/>
    <cellStyle name="20% - Accent5 2 2 6 3 2" xfId="17379"/>
    <cellStyle name="20% - Accent5 2 2 6 3 3" xfId="29837"/>
    <cellStyle name="20% - Accent5 2 2 6 4" xfId="4646"/>
    <cellStyle name="20% - Accent5 2 2 6 4 2" xfId="17380"/>
    <cellStyle name="20% - Accent5 2 2 6 4 3" xfId="29838"/>
    <cellStyle name="20% - Accent5 2 2 6 5" xfId="17375"/>
    <cellStyle name="20% - Accent5 2 2 6 6" xfId="29833"/>
    <cellStyle name="20% - Accent5 2 2 7" xfId="4647"/>
    <cellStyle name="20% - Accent5 2 2 7 2" xfId="4648"/>
    <cellStyle name="20% - Accent5 2 2 7 2 2" xfId="4649"/>
    <cellStyle name="20% - Accent5 2 2 7 2 2 2" xfId="17383"/>
    <cellStyle name="20% - Accent5 2 2 7 2 2 3" xfId="29841"/>
    <cellStyle name="20% - Accent5 2 2 7 2 3" xfId="4650"/>
    <cellStyle name="20% - Accent5 2 2 7 2 3 2" xfId="17384"/>
    <cellStyle name="20% - Accent5 2 2 7 2 3 3" xfId="29842"/>
    <cellStyle name="20% - Accent5 2 2 7 2 4" xfId="17382"/>
    <cellStyle name="20% - Accent5 2 2 7 2 5" xfId="29840"/>
    <cellStyle name="20% - Accent5 2 2 7 3" xfId="4651"/>
    <cellStyle name="20% - Accent5 2 2 7 3 2" xfId="17385"/>
    <cellStyle name="20% - Accent5 2 2 7 3 3" xfId="29843"/>
    <cellStyle name="20% - Accent5 2 2 7 4" xfId="4652"/>
    <cellStyle name="20% - Accent5 2 2 7 4 2" xfId="17386"/>
    <cellStyle name="20% - Accent5 2 2 7 4 3" xfId="29844"/>
    <cellStyle name="20% - Accent5 2 2 7 5" xfId="17381"/>
    <cellStyle name="20% - Accent5 2 2 7 6" xfId="29839"/>
    <cellStyle name="20% - Accent5 2 2 8" xfId="4653"/>
    <cellStyle name="20% - Accent5 2 2 8 2" xfId="4654"/>
    <cellStyle name="20% - Accent5 2 2 8 2 2" xfId="17388"/>
    <cellStyle name="20% - Accent5 2 2 8 2 3" xfId="29846"/>
    <cellStyle name="20% - Accent5 2 2 8 3" xfId="4655"/>
    <cellStyle name="20% - Accent5 2 2 8 3 2" xfId="17389"/>
    <cellStyle name="20% - Accent5 2 2 8 3 3" xfId="29847"/>
    <cellStyle name="20% - Accent5 2 2 8 4" xfId="17387"/>
    <cellStyle name="20% - Accent5 2 2 8 5" xfId="29845"/>
    <cellStyle name="20% - Accent5 2 2 9" xfId="4656"/>
    <cellStyle name="20% - Accent5 2 2 9 2" xfId="4657"/>
    <cellStyle name="20% - Accent5 2 2 9 2 2" xfId="17391"/>
    <cellStyle name="20% - Accent5 2 2 9 2 3" xfId="29849"/>
    <cellStyle name="20% - Accent5 2 2 9 3" xfId="4658"/>
    <cellStyle name="20% - Accent5 2 2 9 3 2" xfId="17392"/>
    <cellStyle name="20% - Accent5 2 2 9 3 3" xfId="29850"/>
    <cellStyle name="20% - Accent5 2 2 9 4" xfId="17390"/>
    <cellStyle name="20% - Accent5 2 2 9 5" xfId="29848"/>
    <cellStyle name="20% - Accent5 2 20" xfId="14302"/>
    <cellStyle name="20% - Accent5 2 21" xfId="26760"/>
    <cellStyle name="20% - Accent5 2 3" xfId="59"/>
    <cellStyle name="20% - Accent5 2 3 10" xfId="4659"/>
    <cellStyle name="20% - Accent5 2 3 10 2" xfId="4660"/>
    <cellStyle name="20% - Accent5 2 3 10 2 2" xfId="17394"/>
    <cellStyle name="20% - Accent5 2 3 10 2 3" xfId="29852"/>
    <cellStyle name="20% - Accent5 2 3 10 3" xfId="4661"/>
    <cellStyle name="20% - Accent5 2 3 10 3 2" xfId="17395"/>
    <cellStyle name="20% - Accent5 2 3 10 3 3" xfId="29853"/>
    <cellStyle name="20% - Accent5 2 3 10 4" xfId="17393"/>
    <cellStyle name="20% - Accent5 2 3 10 5" xfId="29851"/>
    <cellStyle name="20% - Accent5 2 3 11" xfId="4662"/>
    <cellStyle name="20% - Accent5 2 3 11 2" xfId="4663"/>
    <cellStyle name="20% - Accent5 2 3 11 2 2" xfId="17397"/>
    <cellStyle name="20% - Accent5 2 3 11 2 3" xfId="29855"/>
    <cellStyle name="20% - Accent5 2 3 11 3" xfId="4664"/>
    <cellStyle name="20% - Accent5 2 3 11 3 2" xfId="17398"/>
    <cellStyle name="20% - Accent5 2 3 11 3 3" xfId="29856"/>
    <cellStyle name="20% - Accent5 2 3 11 4" xfId="17396"/>
    <cellStyle name="20% - Accent5 2 3 11 5" xfId="29854"/>
    <cellStyle name="20% - Accent5 2 3 12" xfId="4665"/>
    <cellStyle name="20% - Accent5 2 3 12 2" xfId="4666"/>
    <cellStyle name="20% - Accent5 2 3 12 2 2" xfId="17400"/>
    <cellStyle name="20% - Accent5 2 3 12 2 3" xfId="29858"/>
    <cellStyle name="20% - Accent5 2 3 12 3" xfId="4667"/>
    <cellStyle name="20% - Accent5 2 3 12 3 2" xfId="17401"/>
    <cellStyle name="20% - Accent5 2 3 12 3 3" xfId="29859"/>
    <cellStyle name="20% - Accent5 2 3 12 4" xfId="17399"/>
    <cellStyle name="20% - Accent5 2 3 12 5" xfId="29857"/>
    <cellStyle name="20% - Accent5 2 3 13" xfId="4668"/>
    <cellStyle name="20% - Accent5 2 3 13 2" xfId="4669"/>
    <cellStyle name="20% - Accent5 2 3 13 2 2" xfId="17403"/>
    <cellStyle name="20% - Accent5 2 3 13 2 3" xfId="29861"/>
    <cellStyle name="20% - Accent5 2 3 13 3" xfId="4670"/>
    <cellStyle name="20% - Accent5 2 3 13 3 2" xfId="17404"/>
    <cellStyle name="20% - Accent5 2 3 13 3 3" xfId="29862"/>
    <cellStyle name="20% - Accent5 2 3 13 4" xfId="17402"/>
    <cellStyle name="20% - Accent5 2 3 13 5" xfId="29860"/>
    <cellStyle name="20% - Accent5 2 3 14" xfId="4671"/>
    <cellStyle name="20% - Accent5 2 3 14 2" xfId="17405"/>
    <cellStyle name="20% - Accent5 2 3 14 3" xfId="29863"/>
    <cellStyle name="20% - Accent5 2 3 15" xfId="4672"/>
    <cellStyle name="20% - Accent5 2 3 15 2" xfId="17406"/>
    <cellStyle name="20% - Accent5 2 3 15 3" xfId="29864"/>
    <cellStyle name="20% - Accent5 2 3 16" xfId="1633"/>
    <cellStyle name="20% - Accent5 2 3 17" xfId="14372"/>
    <cellStyle name="20% - Accent5 2 3 18" xfId="26830"/>
    <cellStyle name="20% - Accent5 2 3 2" xfId="1065"/>
    <cellStyle name="20% - Accent5 2 3 2 10" xfId="17407"/>
    <cellStyle name="20% - Accent5 2 3 2 11" xfId="29865"/>
    <cellStyle name="20% - Accent5 2 3 2 2" xfId="4674"/>
    <cellStyle name="20% - Accent5 2 3 2 2 2" xfId="4675"/>
    <cellStyle name="20% - Accent5 2 3 2 2 2 2" xfId="17409"/>
    <cellStyle name="20% - Accent5 2 3 2 2 2 3" xfId="29867"/>
    <cellStyle name="20% - Accent5 2 3 2 2 3" xfId="4676"/>
    <cellStyle name="20% - Accent5 2 3 2 2 3 2" xfId="17410"/>
    <cellStyle name="20% - Accent5 2 3 2 2 3 3" xfId="29868"/>
    <cellStyle name="20% - Accent5 2 3 2 2 4" xfId="17408"/>
    <cellStyle name="20% - Accent5 2 3 2 2 5" xfId="29866"/>
    <cellStyle name="20% - Accent5 2 3 2 3" xfId="4677"/>
    <cellStyle name="20% - Accent5 2 3 2 3 2" xfId="4678"/>
    <cellStyle name="20% - Accent5 2 3 2 3 2 2" xfId="17412"/>
    <cellStyle name="20% - Accent5 2 3 2 3 2 3" xfId="29870"/>
    <cellStyle name="20% - Accent5 2 3 2 3 3" xfId="4679"/>
    <cellStyle name="20% - Accent5 2 3 2 3 3 2" xfId="17413"/>
    <cellStyle name="20% - Accent5 2 3 2 3 3 3" xfId="29871"/>
    <cellStyle name="20% - Accent5 2 3 2 3 4" xfId="17411"/>
    <cellStyle name="20% - Accent5 2 3 2 3 5" xfId="29869"/>
    <cellStyle name="20% - Accent5 2 3 2 4" xfId="4680"/>
    <cellStyle name="20% - Accent5 2 3 2 4 2" xfId="4681"/>
    <cellStyle name="20% - Accent5 2 3 2 4 2 2" xfId="17415"/>
    <cellStyle name="20% - Accent5 2 3 2 4 2 3" xfId="29873"/>
    <cellStyle name="20% - Accent5 2 3 2 4 3" xfId="4682"/>
    <cellStyle name="20% - Accent5 2 3 2 4 3 2" xfId="17416"/>
    <cellStyle name="20% - Accent5 2 3 2 4 3 3" xfId="29874"/>
    <cellStyle name="20% - Accent5 2 3 2 4 4" xfId="17414"/>
    <cellStyle name="20% - Accent5 2 3 2 4 5" xfId="29872"/>
    <cellStyle name="20% - Accent5 2 3 2 5" xfId="4683"/>
    <cellStyle name="20% - Accent5 2 3 2 5 2" xfId="4684"/>
    <cellStyle name="20% - Accent5 2 3 2 5 2 2" xfId="17418"/>
    <cellStyle name="20% - Accent5 2 3 2 5 2 3" xfId="29876"/>
    <cellStyle name="20% - Accent5 2 3 2 5 3" xfId="4685"/>
    <cellStyle name="20% - Accent5 2 3 2 5 3 2" xfId="17419"/>
    <cellStyle name="20% - Accent5 2 3 2 5 3 3" xfId="29877"/>
    <cellStyle name="20% - Accent5 2 3 2 5 4" xfId="17417"/>
    <cellStyle name="20% - Accent5 2 3 2 5 5" xfId="29875"/>
    <cellStyle name="20% - Accent5 2 3 2 6" xfId="4686"/>
    <cellStyle name="20% - Accent5 2 3 2 6 2" xfId="4687"/>
    <cellStyle name="20% - Accent5 2 3 2 6 2 2" xfId="17421"/>
    <cellStyle name="20% - Accent5 2 3 2 6 2 3" xfId="29879"/>
    <cellStyle name="20% - Accent5 2 3 2 6 3" xfId="4688"/>
    <cellStyle name="20% - Accent5 2 3 2 6 3 2" xfId="17422"/>
    <cellStyle name="20% - Accent5 2 3 2 6 3 3" xfId="29880"/>
    <cellStyle name="20% - Accent5 2 3 2 6 4" xfId="17420"/>
    <cellStyle name="20% - Accent5 2 3 2 6 5" xfId="29878"/>
    <cellStyle name="20% - Accent5 2 3 2 7" xfId="4689"/>
    <cellStyle name="20% - Accent5 2 3 2 7 2" xfId="17423"/>
    <cellStyle name="20% - Accent5 2 3 2 7 3" xfId="29881"/>
    <cellStyle name="20% - Accent5 2 3 2 8" xfId="4690"/>
    <cellStyle name="20% - Accent5 2 3 2 8 2" xfId="17424"/>
    <cellStyle name="20% - Accent5 2 3 2 8 3" xfId="29882"/>
    <cellStyle name="20% - Accent5 2 3 2 9" xfId="4673"/>
    <cellStyle name="20% - Accent5 2 3 3" xfId="4691"/>
    <cellStyle name="20% - Accent5 2 3 3 2" xfId="4692"/>
    <cellStyle name="20% - Accent5 2 3 3 2 2" xfId="4693"/>
    <cellStyle name="20% - Accent5 2 3 3 2 2 2" xfId="17427"/>
    <cellStyle name="20% - Accent5 2 3 3 2 2 3" xfId="29885"/>
    <cellStyle name="20% - Accent5 2 3 3 2 3" xfId="4694"/>
    <cellStyle name="20% - Accent5 2 3 3 2 3 2" xfId="17428"/>
    <cellStyle name="20% - Accent5 2 3 3 2 3 3" xfId="29886"/>
    <cellStyle name="20% - Accent5 2 3 3 2 4" xfId="17426"/>
    <cellStyle name="20% - Accent5 2 3 3 2 5" xfId="29884"/>
    <cellStyle name="20% - Accent5 2 3 3 3" xfId="4695"/>
    <cellStyle name="20% - Accent5 2 3 3 3 2" xfId="4696"/>
    <cellStyle name="20% - Accent5 2 3 3 3 2 2" xfId="17430"/>
    <cellStyle name="20% - Accent5 2 3 3 3 2 3" xfId="29888"/>
    <cellStyle name="20% - Accent5 2 3 3 3 3" xfId="4697"/>
    <cellStyle name="20% - Accent5 2 3 3 3 3 2" xfId="17431"/>
    <cellStyle name="20% - Accent5 2 3 3 3 3 3" xfId="29889"/>
    <cellStyle name="20% - Accent5 2 3 3 3 4" xfId="17429"/>
    <cellStyle name="20% - Accent5 2 3 3 3 5" xfId="29887"/>
    <cellStyle name="20% - Accent5 2 3 3 4" xfId="4698"/>
    <cellStyle name="20% - Accent5 2 3 3 4 2" xfId="4699"/>
    <cellStyle name="20% - Accent5 2 3 3 4 2 2" xfId="17433"/>
    <cellStyle name="20% - Accent5 2 3 3 4 2 3" xfId="29891"/>
    <cellStyle name="20% - Accent5 2 3 3 4 3" xfId="4700"/>
    <cellStyle name="20% - Accent5 2 3 3 4 3 2" xfId="17434"/>
    <cellStyle name="20% - Accent5 2 3 3 4 3 3" xfId="29892"/>
    <cellStyle name="20% - Accent5 2 3 3 4 4" xfId="17432"/>
    <cellStyle name="20% - Accent5 2 3 3 4 5" xfId="29890"/>
    <cellStyle name="20% - Accent5 2 3 3 5" xfId="4701"/>
    <cellStyle name="20% - Accent5 2 3 3 5 2" xfId="4702"/>
    <cellStyle name="20% - Accent5 2 3 3 5 2 2" xfId="17436"/>
    <cellStyle name="20% - Accent5 2 3 3 5 2 3" xfId="29894"/>
    <cellStyle name="20% - Accent5 2 3 3 5 3" xfId="4703"/>
    <cellStyle name="20% - Accent5 2 3 3 5 3 2" xfId="17437"/>
    <cellStyle name="20% - Accent5 2 3 3 5 3 3" xfId="29895"/>
    <cellStyle name="20% - Accent5 2 3 3 5 4" xfId="17435"/>
    <cellStyle name="20% - Accent5 2 3 3 5 5" xfId="29893"/>
    <cellStyle name="20% - Accent5 2 3 3 6" xfId="4704"/>
    <cellStyle name="20% - Accent5 2 3 3 6 2" xfId="17438"/>
    <cellStyle name="20% - Accent5 2 3 3 6 3" xfId="29896"/>
    <cellStyle name="20% - Accent5 2 3 3 7" xfId="4705"/>
    <cellStyle name="20% - Accent5 2 3 3 7 2" xfId="17439"/>
    <cellStyle name="20% - Accent5 2 3 3 7 3" xfId="29897"/>
    <cellStyle name="20% - Accent5 2 3 3 8" xfId="17425"/>
    <cellStyle name="20% - Accent5 2 3 3 9" xfId="29883"/>
    <cellStyle name="20% - Accent5 2 3 4" xfId="4706"/>
    <cellStyle name="20% - Accent5 2 3 4 2" xfId="4707"/>
    <cellStyle name="20% - Accent5 2 3 4 2 2" xfId="4708"/>
    <cellStyle name="20% - Accent5 2 3 4 2 2 2" xfId="17442"/>
    <cellStyle name="20% - Accent5 2 3 4 2 2 3" xfId="29900"/>
    <cellStyle name="20% - Accent5 2 3 4 2 3" xfId="4709"/>
    <cellStyle name="20% - Accent5 2 3 4 2 3 2" xfId="17443"/>
    <cellStyle name="20% - Accent5 2 3 4 2 3 3" xfId="29901"/>
    <cellStyle name="20% - Accent5 2 3 4 2 4" xfId="17441"/>
    <cellStyle name="20% - Accent5 2 3 4 2 5" xfId="29899"/>
    <cellStyle name="20% - Accent5 2 3 4 3" xfId="4710"/>
    <cellStyle name="20% - Accent5 2 3 4 3 2" xfId="4711"/>
    <cellStyle name="20% - Accent5 2 3 4 3 2 2" xfId="17445"/>
    <cellStyle name="20% - Accent5 2 3 4 3 2 3" xfId="29903"/>
    <cellStyle name="20% - Accent5 2 3 4 3 3" xfId="4712"/>
    <cellStyle name="20% - Accent5 2 3 4 3 3 2" xfId="17446"/>
    <cellStyle name="20% - Accent5 2 3 4 3 3 3" xfId="29904"/>
    <cellStyle name="20% - Accent5 2 3 4 3 4" xfId="17444"/>
    <cellStyle name="20% - Accent5 2 3 4 3 5" xfId="29902"/>
    <cellStyle name="20% - Accent5 2 3 4 4" xfId="4713"/>
    <cellStyle name="20% - Accent5 2 3 4 4 2" xfId="4714"/>
    <cellStyle name="20% - Accent5 2 3 4 4 2 2" xfId="17448"/>
    <cellStyle name="20% - Accent5 2 3 4 4 2 3" xfId="29906"/>
    <cellStyle name="20% - Accent5 2 3 4 4 3" xfId="4715"/>
    <cellStyle name="20% - Accent5 2 3 4 4 3 2" xfId="17449"/>
    <cellStyle name="20% - Accent5 2 3 4 4 3 3" xfId="29907"/>
    <cellStyle name="20% - Accent5 2 3 4 4 4" xfId="17447"/>
    <cellStyle name="20% - Accent5 2 3 4 4 5" xfId="29905"/>
    <cellStyle name="20% - Accent5 2 3 4 5" xfId="4716"/>
    <cellStyle name="20% - Accent5 2 3 4 5 2" xfId="4717"/>
    <cellStyle name="20% - Accent5 2 3 4 5 2 2" xfId="17451"/>
    <cellStyle name="20% - Accent5 2 3 4 5 2 3" xfId="29909"/>
    <cellStyle name="20% - Accent5 2 3 4 5 3" xfId="4718"/>
    <cellStyle name="20% - Accent5 2 3 4 5 3 2" xfId="17452"/>
    <cellStyle name="20% - Accent5 2 3 4 5 3 3" xfId="29910"/>
    <cellStyle name="20% - Accent5 2 3 4 5 4" xfId="17450"/>
    <cellStyle name="20% - Accent5 2 3 4 5 5" xfId="29908"/>
    <cellStyle name="20% - Accent5 2 3 4 6" xfId="4719"/>
    <cellStyle name="20% - Accent5 2 3 4 6 2" xfId="17453"/>
    <cellStyle name="20% - Accent5 2 3 4 6 3" xfId="29911"/>
    <cellStyle name="20% - Accent5 2 3 4 7" xfId="4720"/>
    <cellStyle name="20% - Accent5 2 3 4 7 2" xfId="17454"/>
    <cellStyle name="20% - Accent5 2 3 4 7 3" xfId="29912"/>
    <cellStyle name="20% - Accent5 2 3 4 8" xfId="17440"/>
    <cellStyle name="20% - Accent5 2 3 4 9" xfId="29898"/>
    <cellStyle name="20% - Accent5 2 3 5" xfId="4721"/>
    <cellStyle name="20% - Accent5 2 3 5 2" xfId="4722"/>
    <cellStyle name="20% - Accent5 2 3 5 2 2" xfId="4723"/>
    <cellStyle name="20% - Accent5 2 3 5 2 2 2" xfId="17457"/>
    <cellStyle name="20% - Accent5 2 3 5 2 2 3" xfId="29915"/>
    <cellStyle name="20% - Accent5 2 3 5 2 3" xfId="4724"/>
    <cellStyle name="20% - Accent5 2 3 5 2 3 2" xfId="17458"/>
    <cellStyle name="20% - Accent5 2 3 5 2 3 3" xfId="29916"/>
    <cellStyle name="20% - Accent5 2 3 5 2 4" xfId="17456"/>
    <cellStyle name="20% - Accent5 2 3 5 2 5" xfId="29914"/>
    <cellStyle name="20% - Accent5 2 3 5 3" xfId="4725"/>
    <cellStyle name="20% - Accent5 2 3 5 3 2" xfId="17459"/>
    <cellStyle name="20% - Accent5 2 3 5 3 3" xfId="29917"/>
    <cellStyle name="20% - Accent5 2 3 5 4" xfId="4726"/>
    <cellStyle name="20% - Accent5 2 3 5 4 2" xfId="17460"/>
    <cellStyle name="20% - Accent5 2 3 5 4 3" xfId="29918"/>
    <cellStyle name="20% - Accent5 2 3 5 5" xfId="17455"/>
    <cellStyle name="20% - Accent5 2 3 5 6" xfId="29913"/>
    <cellStyle name="20% - Accent5 2 3 6" xfId="4727"/>
    <cellStyle name="20% - Accent5 2 3 6 2" xfId="4728"/>
    <cellStyle name="20% - Accent5 2 3 6 2 2" xfId="4729"/>
    <cellStyle name="20% - Accent5 2 3 6 2 2 2" xfId="17463"/>
    <cellStyle name="20% - Accent5 2 3 6 2 2 3" xfId="29921"/>
    <cellStyle name="20% - Accent5 2 3 6 2 3" xfId="4730"/>
    <cellStyle name="20% - Accent5 2 3 6 2 3 2" xfId="17464"/>
    <cellStyle name="20% - Accent5 2 3 6 2 3 3" xfId="29922"/>
    <cellStyle name="20% - Accent5 2 3 6 2 4" xfId="17462"/>
    <cellStyle name="20% - Accent5 2 3 6 2 5" xfId="29920"/>
    <cellStyle name="20% - Accent5 2 3 6 3" xfId="4731"/>
    <cellStyle name="20% - Accent5 2 3 6 3 2" xfId="17465"/>
    <cellStyle name="20% - Accent5 2 3 6 3 3" xfId="29923"/>
    <cellStyle name="20% - Accent5 2 3 6 4" xfId="4732"/>
    <cellStyle name="20% - Accent5 2 3 6 4 2" xfId="17466"/>
    <cellStyle name="20% - Accent5 2 3 6 4 3" xfId="29924"/>
    <cellStyle name="20% - Accent5 2 3 6 5" xfId="17461"/>
    <cellStyle name="20% - Accent5 2 3 6 6" xfId="29919"/>
    <cellStyle name="20% - Accent5 2 3 7" xfId="4733"/>
    <cellStyle name="20% - Accent5 2 3 7 2" xfId="4734"/>
    <cellStyle name="20% - Accent5 2 3 7 2 2" xfId="17468"/>
    <cellStyle name="20% - Accent5 2 3 7 2 3" xfId="29926"/>
    <cellStyle name="20% - Accent5 2 3 7 3" xfId="4735"/>
    <cellStyle name="20% - Accent5 2 3 7 3 2" xfId="17469"/>
    <cellStyle name="20% - Accent5 2 3 7 3 3" xfId="29927"/>
    <cellStyle name="20% - Accent5 2 3 7 4" xfId="17467"/>
    <cellStyle name="20% - Accent5 2 3 7 5" xfId="29925"/>
    <cellStyle name="20% - Accent5 2 3 8" xfId="4736"/>
    <cellStyle name="20% - Accent5 2 3 8 2" xfId="4737"/>
    <cellStyle name="20% - Accent5 2 3 8 2 2" xfId="17471"/>
    <cellStyle name="20% - Accent5 2 3 8 2 3" xfId="29929"/>
    <cellStyle name="20% - Accent5 2 3 8 3" xfId="4738"/>
    <cellStyle name="20% - Accent5 2 3 8 3 2" xfId="17472"/>
    <cellStyle name="20% - Accent5 2 3 8 3 3" xfId="29930"/>
    <cellStyle name="20% - Accent5 2 3 8 4" xfId="17470"/>
    <cellStyle name="20% - Accent5 2 3 8 5" xfId="29928"/>
    <cellStyle name="20% - Accent5 2 3 9" xfId="4739"/>
    <cellStyle name="20% - Accent5 2 3 9 2" xfId="4740"/>
    <cellStyle name="20% - Accent5 2 3 9 2 2" xfId="17474"/>
    <cellStyle name="20% - Accent5 2 3 9 2 3" xfId="29932"/>
    <cellStyle name="20% - Accent5 2 3 9 3" xfId="4741"/>
    <cellStyle name="20% - Accent5 2 3 9 3 2" xfId="17475"/>
    <cellStyle name="20% - Accent5 2 3 9 3 3" xfId="29933"/>
    <cellStyle name="20% - Accent5 2 3 9 4" xfId="17473"/>
    <cellStyle name="20% - Accent5 2 3 9 5" xfId="29931"/>
    <cellStyle name="20% - Accent5 2 3_BALANCE SHEET- BOARD-A" xfId="1381"/>
    <cellStyle name="20% - Accent5 2 4" xfId="1118"/>
    <cellStyle name="20% - Accent5 2 4 10" xfId="14424"/>
    <cellStyle name="20% - Accent5 2 4 11" xfId="26882"/>
    <cellStyle name="20% - Accent5 2 4 2" xfId="4742"/>
    <cellStyle name="20% - Accent5 2 4 2 2" xfId="4743"/>
    <cellStyle name="20% - Accent5 2 4 2 2 2" xfId="17477"/>
    <cellStyle name="20% - Accent5 2 4 2 2 3" xfId="29935"/>
    <cellStyle name="20% - Accent5 2 4 2 3" xfId="4744"/>
    <cellStyle name="20% - Accent5 2 4 2 3 2" xfId="17478"/>
    <cellStyle name="20% - Accent5 2 4 2 3 3" xfId="29936"/>
    <cellStyle name="20% - Accent5 2 4 2 4" xfId="17476"/>
    <cellStyle name="20% - Accent5 2 4 2 5" xfId="29934"/>
    <cellStyle name="20% - Accent5 2 4 3" xfId="4745"/>
    <cellStyle name="20% - Accent5 2 4 3 2" xfId="4746"/>
    <cellStyle name="20% - Accent5 2 4 3 2 2" xfId="17480"/>
    <cellStyle name="20% - Accent5 2 4 3 2 3" xfId="29938"/>
    <cellStyle name="20% - Accent5 2 4 3 3" xfId="4747"/>
    <cellStyle name="20% - Accent5 2 4 3 3 2" xfId="17481"/>
    <cellStyle name="20% - Accent5 2 4 3 3 3" xfId="29939"/>
    <cellStyle name="20% - Accent5 2 4 3 4" xfId="17479"/>
    <cellStyle name="20% - Accent5 2 4 3 5" xfId="29937"/>
    <cellStyle name="20% - Accent5 2 4 4" xfId="4748"/>
    <cellStyle name="20% - Accent5 2 4 4 2" xfId="4749"/>
    <cellStyle name="20% - Accent5 2 4 4 2 2" xfId="17483"/>
    <cellStyle name="20% - Accent5 2 4 4 2 3" xfId="29941"/>
    <cellStyle name="20% - Accent5 2 4 4 3" xfId="4750"/>
    <cellStyle name="20% - Accent5 2 4 4 3 2" xfId="17484"/>
    <cellStyle name="20% - Accent5 2 4 4 3 3" xfId="29942"/>
    <cellStyle name="20% - Accent5 2 4 4 4" xfId="17482"/>
    <cellStyle name="20% - Accent5 2 4 4 5" xfId="29940"/>
    <cellStyle name="20% - Accent5 2 4 5" xfId="4751"/>
    <cellStyle name="20% - Accent5 2 4 5 2" xfId="4752"/>
    <cellStyle name="20% - Accent5 2 4 5 2 2" xfId="17486"/>
    <cellStyle name="20% - Accent5 2 4 5 2 3" xfId="29944"/>
    <cellStyle name="20% - Accent5 2 4 5 3" xfId="4753"/>
    <cellStyle name="20% - Accent5 2 4 5 3 2" xfId="17487"/>
    <cellStyle name="20% - Accent5 2 4 5 3 3" xfId="29945"/>
    <cellStyle name="20% - Accent5 2 4 5 4" xfId="17485"/>
    <cellStyle name="20% - Accent5 2 4 5 5" xfId="29943"/>
    <cellStyle name="20% - Accent5 2 4 6" xfId="4754"/>
    <cellStyle name="20% - Accent5 2 4 6 2" xfId="4755"/>
    <cellStyle name="20% - Accent5 2 4 6 2 2" xfId="17489"/>
    <cellStyle name="20% - Accent5 2 4 6 2 3" xfId="29947"/>
    <cellStyle name="20% - Accent5 2 4 6 3" xfId="4756"/>
    <cellStyle name="20% - Accent5 2 4 6 3 2" xfId="17490"/>
    <cellStyle name="20% - Accent5 2 4 6 3 3" xfId="29948"/>
    <cellStyle name="20% - Accent5 2 4 6 4" xfId="17488"/>
    <cellStyle name="20% - Accent5 2 4 6 5" xfId="29946"/>
    <cellStyle name="20% - Accent5 2 4 7" xfId="4757"/>
    <cellStyle name="20% - Accent5 2 4 7 2" xfId="17491"/>
    <cellStyle name="20% - Accent5 2 4 7 3" xfId="29949"/>
    <cellStyle name="20% - Accent5 2 4 8" xfId="4758"/>
    <cellStyle name="20% - Accent5 2 4 8 2" xfId="17492"/>
    <cellStyle name="20% - Accent5 2 4 8 3" xfId="29950"/>
    <cellStyle name="20% - Accent5 2 4 9" xfId="1685"/>
    <cellStyle name="20% - Accent5 2 5" xfId="1318"/>
    <cellStyle name="20% - Accent5 2 5 10" xfId="14463"/>
    <cellStyle name="20% - Accent5 2 5 11" xfId="26921"/>
    <cellStyle name="20% - Accent5 2 5 2" xfId="4759"/>
    <cellStyle name="20% - Accent5 2 5 2 2" xfId="4760"/>
    <cellStyle name="20% - Accent5 2 5 2 2 2" xfId="17494"/>
    <cellStyle name="20% - Accent5 2 5 2 2 3" xfId="29952"/>
    <cellStyle name="20% - Accent5 2 5 2 3" xfId="4761"/>
    <cellStyle name="20% - Accent5 2 5 2 3 2" xfId="17495"/>
    <cellStyle name="20% - Accent5 2 5 2 3 3" xfId="29953"/>
    <cellStyle name="20% - Accent5 2 5 2 4" xfId="17493"/>
    <cellStyle name="20% - Accent5 2 5 2 5" xfId="29951"/>
    <cellStyle name="20% - Accent5 2 5 3" xfId="4762"/>
    <cellStyle name="20% - Accent5 2 5 3 2" xfId="4763"/>
    <cellStyle name="20% - Accent5 2 5 3 2 2" xfId="17497"/>
    <cellStyle name="20% - Accent5 2 5 3 2 3" xfId="29955"/>
    <cellStyle name="20% - Accent5 2 5 3 3" xfId="4764"/>
    <cellStyle name="20% - Accent5 2 5 3 3 2" xfId="17498"/>
    <cellStyle name="20% - Accent5 2 5 3 3 3" xfId="29956"/>
    <cellStyle name="20% - Accent5 2 5 3 4" xfId="17496"/>
    <cellStyle name="20% - Accent5 2 5 3 5" xfId="29954"/>
    <cellStyle name="20% - Accent5 2 5 4" xfId="4765"/>
    <cellStyle name="20% - Accent5 2 5 4 2" xfId="4766"/>
    <cellStyle name="20% - Accent5 2 5 4 2 2" xfId="17500"/>
    <cellStyle name="20% - Accent5 2 5 4 2 3" xfId="29958"/>
    <cellStyle name="20% - Accent5 2 5 4 3" xfId="4767"/>
    <cellStyle name="20% - Accent5 2 5 4 3 2" xfId="17501"/>
    <cellStyle name="20% - Accent5 2 5 4 3 3" xfId="29959"/>
    <cellStyle name="20% - Accent5 2 5 4 4" xfId="17499"/>
    <cellStyle name="20% - Accent5 2 5 4 5" xfId="29957"/>
    <cellStyle name="20% - Accent5 2 5 5" xfId="4768"/>
    <cellStyle name="20% - Accent5 2 5 5 2" xfId="4769"/>
    <cellStyle name="20% - Accent5 2 5 5 2 2" xfId="17503"/>
    <cellStyle name="20% - Accent5 2 5 5 2 3" xfId="29961"/>
    <cellStyle name="20% - Accent5 2 5 5 3" xfId="4770"/>
    <cellStyle name="20% - Accent5 2 5 5 3 2" xfId="17504"/>
    <cellStyle name="20% - Accent5 2 5 5 3 3" xfId="29962"/>
    <cellStyle name="20% - Accent5 2 5 5 4" xfId="17502"/>
    <cellStyle name="20% - Accent5 2 5 5 5" xfId="29960"/>
    <cellStyle name="20% - Accent5 2 5 6" xfId="4771"/>
    <cellStyle name="20% - Accent5 2 5 6 2" xfId="4772"/>
    <cellStyle name="20% - Accent5 2 5 6 2 2" xfId="17506"/>
    <cellStyle name="20% - Accent5 2 5 6 2 3" xfId="29964"/>
    <cellStyle name="20% - Accent5 2 5 6 3" xfId="4773"/>
    <cellStyle name="20% - Accent5 2 5 6 3 2" xfId="17507"/>
    <cellStyle name="20% - Accent5 2 5 6 3 3" xfId="29965"/>
    <cellStyle name="20% - Accent5 2 5 6 4" xfId="17505"/>
    <cellStyle name="20% - Accent5 2 5 6 5" xfId="29963"/>
    <cellStyle name="20% - Accent5 2 5 7" xfId="4774"/>
    <cellStyle name="20% - Accent5 2 5 7 2" xfId="17508"/>
    <cellStyle name="20% - Accent5 2 5 7 3" xfId="29966"/>
    <cellStyle name="20% - Accent5 2 5 8" xfId="4775"/>
    <cellStyle name="20% - Accent5 2 5 8 2" xfId="17509"/>
    <cellStyle name="20% - Accent5 2 5 8 3" xfId="29967"/>
    <cellStyle name="20% - Accent5 2 5 9" xfId="1724"/>
    <cellStyle name="20% - Accent5 2 6" xfId="995"/>
    <cellStyle name="20% - Accent5 2 6 10" xfId="29968"/>
    <cellStyle name="20% - Accent5 2 6 2" xfId="4777"/>
    <cellStyle name="20% - Accent5 2 6 2 2" xfId="4778"/>
    <cellStyle name="20% - Accent5 2 6 2 2 2" xfId="17512"/>
    <cellStyle name="20% - Accent5 2 6 2 2 3" xfId="29970"/>
    <cellStyle name="20% - Accent5 2 6 2 3" xfId="4779"/>
    <cellStyle name="20% - Accent5 2 6 2 3 2" xfId="17513"/>
    <cellStyle name="20% - Accent5 2 6 2 3 3" xfId="29971"/>
    <cellStyle name="20% - Accent5 2 6 2 4" xfId="17511"/>
    <cellStyle name="20% - Accent5 2 6 2 5" xfId="29969"/>
    <cellStyle name="20% - Accent5 2 6 3" xfId="4780"/>
    <cellStyle name="20% - Accent5 2 6 3 2" xfId="4781"/>
    <cellStyle name="20% - Accent5 2 6 3 2 2" xfId="17515"/>
    <cellStyle name="20% - Accent5 2 6 3 2 3" xfId="29973"/>
    <cellStyle name="20% - Accent5 2 6 3 3" xfId="4782"/>
    <cellStyle name="20% - Accent5 2 6 3 3 2" xfId="17516"/>
    <cellStyle name="20% - Accent5 2 6 3 3 3" xfId="29974"/>
    <cellStyle name="20% - Accent5 2 6 3 4" xfId="17514"/>
    <cellStyle name="20% - Accent5 2 6 3 5" xfId="29972"/>
    <cellStyle name="20% - Accent5 2 6 4" xfId="4783"/>
    <cellStyle name="20% - Accent5 2 6 4 2" xfId="4784"/>
    <cellStyle name="20% - Accent5 2 6 4 2 2" xfId="17518"/>
    <cellStyle name="20% - Accent5 2 6 4 2 3" xfId="29976"/>
    <cellStyle name="20% - Accent5 2 6 4 3" xfId="4785"/>
    <cellStyle name="20% - Accent5 2 6 4 3 2" xfId="17519"/>
    <cellStyle name="20% - Accent5 2 6 4 3 3" xfId="29977"/>
    <cellStyle name="20% - Accent5 2 6 4 4" xfId="17517"/>
    <cellStyle name="20% - Accent5 2 6 4 5" xfId="29975"/>
    <cellStyle name="20% - Accent5 2 6 5" xfId="4786"/>
    <cellStyle name="20% - Accent5 2 6 5 2" xfId="4787"/>
    <cellStyle name="20% - Accent5 2 6 5 2 2" xfId="17521"/>
    <cellStyle name="20% - Accent5 2 6 5 2 3" xfId="29979"/>
    <cellStyle name="20% - Accent5 2 6 5 3" xfId="4788"/>
    <cellStyle name="20% - Accent5 2 6 5 3 2" xfId="17522"/>
    <cellStyle name="20% - Accent5 2 6 5 3 3" xfId="29980"/>
    <cellStyle name="20% - Accent5 2 6 5 4" xfId="17520"/>
    <cellStyle name="20% - Accent5 2 6 5 5" xfId="29978"/>
    <cellStyle name="20% - Accent5 2 6 6" xfId="4789"/>
    <cellStyle name="20% - Accent5 2 6 6 2" xfId="17523"/>
    <cellStyle name="20% - Accent5 2 6 6 3" xfId="29981"/>
    <cellStyle name="20% - Accent5 2 6 7" xfId="4790"/>
    <cellStyle name="20% - Accent5 2 6 7 2" xfId="17524"/>
    <cellStyle name="20% - Accent5 2 6 7 3" xfId="29982"/>
    <cellStyle name="20% - Accent5 2 6 8" xfId="4776"/>
    <cellStyle name="20% - Accent5 2 6 9" xfId="17510"/>
    <cellStyle name="20% - Accent5 2 7" xfId="4791"/>
    <cellStyle name="20% - Accent5 2 7 2" xfId="4792"/>
    <cellStyle name="20% - Accent5 2 7 2 2" xfId="4793"/>
    <cellStyle name="20% - Accent5 2 7 2 2 2" xfId="17527"/>
    <cellStyle name="20% - Accent5 2 7 2 2 3" xfId="29985"/>
    <cellStyle name="20% - Accent5 2 7 2 3" xfId="4794"/>
    <cellStyle name="20% - Accent5 2 7 2 3 2" xfId="17528"/>
    <cellStyle name="20% - Accent5 2 7 2 3 3" xfId="29986"/>
    <cellStyle name="20% - Accent5 2 7 2 4" xfId="17526"/>
    <cellStyle name="20% - Accent5 2 7 2 5" xfId="29984"/>
    <cellStyle name="20% - Accent5 2 7 3" xfId="4795"/>
    <cellStyle name="20% - Accent5 2 7 3 2" xfId="4796"/>
    <cellStyle name="20% - Accent5 2 7 3 2 2" xfId="17530"/>
    <cellStyle name="20% - Accent5 2 7 3 2 3" xfId="29988"/>
    <cellStyle name="20% - Accent5 2 7 3 3" xfId="4797"/>
    <cellStyle name="20% - Accent5 2 7 3 3 2" xfId="17531"/>
    <cellStyle name="20% - Accent5 2 7 3 3 3" xfId="29989"/>
    <cellStyle name="20% - Accent5 2 7 3 4" xfId="17529"/>
    <cellStyle name="20% - Accent5 2 7 3 5" xfId="29987"/>
    <cellStyle name="20% - Accent5 2 7 4" xfId="4798"/>
    <cellStyle name="20% - Accent5 2 7 4 2" xfId="4799"/>
    <cellStyle name="20% - Accent5 2 7 4 2 2" xfId="17533"/>
    <cellStyle name="20% - Accent5 2 7 4 2 3" xfId="29991"/>
    <cellStyle name="20% - Accent5 2 7 4 3" xfId="4800"/>
    <cellStyle name="20% - Accent5 2 7 4 3 2" xfId="17534"/>
    <cellStyle name="20% - Accent5 2 7 4 3 3" xfId="29992"/>
    <cellStyle name="20% - Accent5 2 7 4 4" xfId="17532"/>
    <cellStyle name="20% - Accent5 2 7 4 5" xfId="29990"/>
    <cellStyle name="20% - Accent5 2 7 5" xfId="4801"/>
    <cellStyle name="20% - Accent5 2 7 5 2" xfId="4802"/>
    <cellStyle name="20% - Accent5 2 7 5 2 2" xfId="17536"/>
    <cellStyle name="20% - Accent5 2 7 5 2 3" xfId="29994"/>
    <cellStyle name="20% - Accent5 2 7 5 3" xfId="4803"/>
    <cellStyle name="20% - Accent5 2 7 5 3 2" xfId="17537"/>
    <cellStyle name="20% - Accent5 2 7 5 3 3" xfId="29995"/>
    <cellStyle name="20% - Accent5 2 7 5 4" xfId="17535"/>
    <cellStyle name="20% - Accent5 2 7 5 5" xfId="29993"/>
    <cellStyle name="20% - Accent5 2 7 6" xfId="4804"/>
    <cellStyle name="20% - Accent5 2 7 6 2" xfId="17538"/>
    <cellStyle name="20% - Accent5 2 7 6 3" xfId="29996"/>
    <cellStyle name="20% - Accent5 2 7 7" xfId="4805"/>
    <cellStyle name="20% - Accent5 2 7 7 2" xfId="17539"/>
    <cellStyle name="20% - Accent5 2 7 7 3" xfId="29997"/>
    <cellStyle name="20% - Accent5 2 7 8" xfId="17525"/>
    <cellStyle name="20% - Accent5 2 7 9" xfId="29983"/>
    <cellStyle name="20% - Accent5 2 8" xfId="4806"/>
    <cellStyle name="20% - Accent5 2 8 2" xfId="4807"/>
    <cellStyle name="20% - Accent5 2 8 2 2" xfId="4808"/>
    <cellStyle name="20% - Accent5 2 8 2 2 2" xfId="17542"/>
    <cellStyle name="20% - Accent5 2 8 2 2 3" xfId="30000"/>
    <cellStyle name="20% - Accent5 2 8 2 3" xfId="4809"/>
    <cellStyle name="20% - Accent5 2 8 2 3 2" xfId="17543"/>
    <cellStyle name="20% - Accent5 2 8 2 3 3" xfId="30001"/>
    <cellStyle name="20% - Accent5 2 8 2 4" xfId="17541"/>
    <cellStyle name="20% - Accent5 2 8 2 5" xfId="29999"/>
    <cellStyle name="20% - Accent5 2 8 3" xfId="4810"/>
    <cellStyle name="20% - Accent5 2 8 3 2" xfId="17544"/>
    <cellStyle name="20% - Accent5 2 8 3 3" xfId="30002"/>
    <cellStyle name="20% - Accent5 2 8 4" xfId="4811"/>
    <cellStyle name="20% - Accent5 2 8 4 2" xfId="17545"/>
    <cellStyle name="20% - Accent5 2 8 4 3" xfId="30003"/>
    <cellStyle name="20% - Accent5 2 8 5" xfId="17540"/>
    <cellStyle name="20% - Accent5 2 8 6" xfId="29998"/>
    <cellStyle name="20% - Accent5 2 9" xfId="4812"/>
    <cellStyle name="20% - Accent5 2 9 2" xfId="4813"/>
    <cellStyle name="20% - Accent5 2 9 2 2" xfId="4814"/>
    <cellStyle name="20% - Accent5 2 9 2 2 2" xfId="17548"/>
    <cellStyle name="20% - Accent5 2 9 2 2 3" xfId="30006"/>
    <cellStyle name="20% - Accent5 2 9 2 3" xfId="4815"/>
    <cellStyle name="20% - Accent5 2 9 2 3 2" xfId="17549"/>
    <cellStyle name="20% - Accent5 2 9 2 3 3" xfId="30007"/>
    <cellStyle name="20% - Accent5 2 9 2 4" xfId="17547"/>
    <cellStyle name="20% - Accent5 2 9 2 5" xfId="30005"/>
    <cellStyle name="20% - Accent5 2 9 3" xfId="4816"/>
    <cellStyle name="20% - Accent5 2 9 3 2" xfId="17550"/>
    <cellStyle name="20% - Accent5 2 9 3 3" xfId="30008"/>
    <cellStyle name="20% - Accent5 2 9 4" xfId="4817"/>
    <cellStyle name="20% - Accent5 2 9 4 2" xfId="17551"/>
    <cellStyle name="20% - Accent5 2 9 4 3" xfId="30009"/>
    <cellStyle name="20% - Accent5 2 9 5" xfId="17546"/>
    <cellStyle name="20% - Accent5 2 9 6" xfId="30004"/>
    <cellStyle name="20% - Accent5 2_BALANCE SHEET- BOARD-A" xfId="1378"/>
    <cellStyle name="20% - Accent5 3" xfId="60"/>
    <cellStyle name="20% - Accent5 3 10" xfId="4818"/>
    <cellStyle name="20% - Accent5 3 10 2" xfId="4819"/>
    <cellStyle name="20% - Accent5 3 10 2 2" xfId="17553"/>
    <cellStyle name="20% - Accent5 3 10 2 3" xfId="30011"/>
    <cellStyle name="20% - Accent5 3 10 3" xfId="4820"/>
    <cellStyle name="20% - Accent5 3 10 3 2" xfId="17554"/>
    <cellStyle name="20% - Accent5 3 10 3 3" xfId="30012"/>
    <cellStyle name="20% - Accent5 3 10 4" xfId="17552"/>
    <cellStyle name="20% - Accent5 3 10 5" xfId="30010"/>
    <cellStyle name="20% - Accent5 3 11" xfId="4821"/>
    <cellStyle name="20% - Accent5 3 11 2" xfId="4822"/>
    <cellStyle name="20% - Accent5 3 11 2 2" xfId="17556"/>
    <cellStyle name="20% - Accent5 3 11 2 3" xfId="30014"/>
    <cellStyle name="20% - Accent5 3 11 3" xfId="4823"/>
    <cellStyle name="20% - Accent5 3 11 3 2" xfId="17557"/>
    <cellStyle name="20% - Accent5 3 11 3 3" xfId="30015"/>
    <cellStyle name="20% - Accent5 3 11 4" xfId="17555"/>
    <cellStyle name="20% - Accent5 3 11 5" xfId="30013"/>
    <cellStyle name="20% - Accent5 3 12" xfId="4824"/>
    <cellStyle name="20% - Accent5 3 12 2" xfId="4825"/>
    <cellStyle name="20% - Accent5 3 12 2 2" xfId="17559"/>
    <cellStyle name="20% - Accent5 3 12 2 3" xfId="30017"/>
    <cellStyle name="20% - Accent5 3 12 3" xfId="4826"/>
    <cellStyle name="20% - Accent5 3 12 3 2" xfId="17560"/>
    <cellStyle name="20% - Accent5 3 12 3 3" xfId="30018"/>
    <cellStyle name="20% - Accent5 3 12 4" xfId="17558"/>
    <cellStyle name="20% - Accent5 3 12 5" xfId="30016"/>
    <cellStyle name="20% - Accent5 3 13" xfId="4827"/>
    <cellStyle name="20% - Accent5 3 13 2" xfId="4828"/>
    <cellStyle name="20% - Accent5 3 13 2 2" xfId="17562"/>
    <cellStyle name="20% - Accent5 3 13 2 3" xfId="30020"/>
    <cellStyle name="20% - Accent5 3 13 3" xfId="4829"/>
    <cellStyle name="20% - Accent5 3 13 3 2" xfId="17563"/>
    <cellStyle name="20% - Accent5 3 13 3 3" xfId="30021"/>
    <cellStyle name="20% - Accent5 3 13 4" xfId="17561"/>
    <cellStyle name="20% - Accent5 3 13 5" xfId="30019"/>
    <cellStyle name="20% - Accent5 3 14" xfId="4830"/>
    <cellStyle name="20% - Accent5 3 14 2" xfId="4831"/>
    <cellStyle name="20% - Accent5 3 14 2 2" xfId="17565"/>
    <cellStyle name="20% - Accent5 3 14 2 3" xfId="30023"/>
    <cellStyle name="20% - Accent5 3 14 3" xfId="4832"/>
    <cellStyle name="20% - Accent5 3 14 3 2" xfId="17566"/>
    <cellStyle name="20% - Accent5 3 14 3 3" xfId="30024"/>
    <cellStyle name="20% - Accent5 3 14 4" xfId="17564"/>
    <cellStyle name="20% - Accent5 3 14 5" xfId="30022"/>
    <cellStyle name="20% - Accent5 3 15" xfId="4833"/>
    <cellStyle name="20% - Accent5 3 15 2" xfId="4834"/>
    <cellStyle name="20% - Accent5 3 15 2 2" xfId="17568"/>
    <cellStyle name="20% - Accent5 3 15 2 3" xfId="30026"/>
    <cellStyle name="20% - Accent5 3 15 3" xfId="4835"/>
    <cellStyle name="20% - Accent5 3 15 3 2" xfId="17569"/>
    <cellStyle name="20% - Accent5 3 15 3 3" xfId="30027"/>
    <cellStyle name="20% - Accent5 3 15 4" xfId="17567"/>
    <cellStyle name="20% - Accent5 3 15 5" xfId="30025"/>
    <cellStyle name="20% - Accent5 3 16" xfId="4836"/>
    <cellStyle name="20% - Accent5 3 16 2" xfId="17570"/>
    <cellStyle name="20% - Accent5 3 16 3" xfId="30028"/>
    <cellStyle name="20% - Accent5 3 17" xfId="4837"/>
    <cellStyle name="20% - Accent5 3 17 2" xfId="17571"/>
    <cellStyle name="20% - Accent5 3 17 3" xfId="30029"/>
    <cellStyle name="20% - Accent5 3 2" xfId="61"/>
    <cellStyle name="20% - Accent5 3 2 10" xfId="4838"/>
    <cellStyle name="20% - Accent5 3 2 10 2" xfId="4839"/>
    <cellStyle name="20% - Accent5 3 2 10 2 2" xfId="17573"/>
    <cellStyle name="20% - Accent5 3 2 10 2 3" xfId="30031"/>
    <cellStyle name="20% - Accent5 3 2 10 3" xfId="4840"/>
    <cellStyle name="20% - Accent5 3 2 10 3 2" xfId="17574"/>
    <cellStyle name="20% - Accent5 3 2 10 3 3" xfId="30032"/>
    <cellStyle name="20% - Accent5 3 2 10 4" xfId="17572"/>
    <cellStyle name="20% - Accent5 3 2 10 5" xfId="30030"/>
    <cellStyle name="20% - Accent5 3 2 11" xfId="4841"/>
    <cellStyle name="20% - Accent5 3 2 11 2" xfId="4842"/>
    <cellStyle name="20% - Accent5 3 2 11 2 2" xfId="17576"/>
    <cellStyle name="20% - Accent5 3 2 11 2 3" xfId="30034"/>
    <cellStyle name="20% - Accent5 3 2 11 3" xfId="4843"/>
    <cellStyle name="20% - Accent5 3 2 11 3 2" xfId="17577"/>
    <cellStyle name="20% - Accent5 3 2 11 3 3" xfId="30035"/>
    <cellStyle name="20% - Accent5 3 2 11 4" xfId="17575"/>
    <cellStyle name="20% - Accent5 3 2 11 5" xfId="30033"/>
    <cellStyle name="20% - Accent5 3 2 12" xfId="4844"/>
    <cellStyle name="20% - Accent5 3 2 12 2" xfId="4845"/>
    <cellStyle name="20% - Accent5 3 2 12 2 2" xfId="17579"/>
    <cellStyle name="20% - Accent5 3 2 12 2 3" xfId="30037"/>
    <cellStyle name="20% - Accent5 3 2 12 3" xfId="4846"/>
    <cellStyle name="20% - Accent5 3 2 12 3 2" xfId="17580"/>
    <cellStyle name="20% - Accent5 3 2 12 3 3" xfId="30038"/>
    <cellStyle name="20% - Accent5 3 2 12 4" xfId="17578"/>
    <cellStyle name="20% - Accent5 3 2 12 5" xfId="30036"/>
    <cellStyle name="20% - Accent5 3 2 13" xfId="4847"/>
    <cellStyle name="20% - Accent5 3 2 13 2" xfId="4848"/>
    <cellStyle name="20% - Accent5 3 2 13 2 2" xfId="17582"/>
    <cellStyle name="20% - Accent5 3 2 13 2 3" xfId="30040"/>
    <cellStyle name="20% - Accent5 3 2 13 3" xfId="4849"/>
    <cellStyle name="20% - Accent5 3 2 13 3 2" xfId="17583"/>
    <cellStyle name="20% - Accent5 3 2 13 3 3" xfId="30041"/>
    <cellStyle name="20% - Accent5 3 2 13 4" xfId="17581"/>
    <cellStyle name="20% - Accent5 3 2 13 5" xfId="30039"/>
    <cellStyle name="20% - Accent5 3 2 14" xfId="4850"/>
    <cellStyle name="20% - Accent5 3 2 14 2" xfId="17584"/>
    <cellStyle name="20% - Accent5 3 2 14 3" xfId="30042"/>
    <cellStyle name="20% - Accent5 3 2 15" xfId="4851"/>
    <cellStyle name="20% - Accent5 3 2 15 2" xfId="17585"/>
    <cellStyle name="20% - Accent5 3 2 15 3" xfId="30043"/>
    <cellStyle name="20% - Accent5 3 2 16" xfId="1650"/>
    <cellStyle name="20% - Accent5 3 2 17" xfId="14389"/>
    <cellStyle name="20% - Accent5 3 2 18" xfId="26847"/>
    <cellStyle name="20% - Accent5 3 2 2" xfId="1082"/>
    <cellStyle name="20% - Accent5 3 2 2 10" xfId="30044"/>
    <cellStyle name="20% - Accent5 3 2 2 2" xfId="4853"/>
    <cellStyle name="20% - Accent5 3 2 2 2 2" xfId="4854"/>
    <cellStyle name="20% - Accent5 3 2 2 2 2 2" xfId="17588"/>
    <cellStyle name="20% - Accent5 3 2 2 2 2 3" xfId="30046"/>
    <cellStyle name="20% - Accent5 3 2 2 2 3" xfId="4855"/>
    <cellStyle name="20% - Accent5 3 2 2 2 3 2" xfId="17589"/>
    <cellStyle name="20% - Accent5 3 2 2 2 3 3" xfId="30047"/>
    <cellStyle name="20% - Accent5 3 2 2 2 4" xfId="17587"/>
    <cellStyle name="20% - Accent5 3 2 2 2 5" xfId="30045"/>
    <cellStyle name="20% - Accent5 3 2 2 3" xfId="4856"/>
    <cellStyle name="20% - Accent5 3 2 2 3 2" xfId="4857"/>
    <cellStyle name="20% - Accent5 3 2 2 3 2 2" xfId="17591"/>
    <cellStyle name="20% - Accent5 3 2 2 3 2 3" xfId="30049"/>
    <cellStyle name="20% - Accent5 3 2 2 3 3" xfId="4858"/>
    <cellStyle name="20% - Accent5 3 2 2 3 3 2" xfId="17592"/>
    <cellStyle name="20% - Accent5 3 2 2 3 3 3" xfId="30050"/>
    <cellStyle name="20% - Accent5 3 2 2 3 4" xfId="17590"/>
    <cellStyle name="20% - Accent5 3 2 2 3 5" xfId="30048"/>
    <cellStyle name="20% - Accent5 3 2 2 4" xfId="4859"/>
    <cellStyle name="20% - Accent5 3 2 2 4 2" xfId="4860"/>
    <cellStyle name="20% - Accent5 3 2 2 4 2 2" xfId="17594"/>
    <cellStyle name="20% - Accent5 3 2 2 4 2 3" xfId="30052"/>
    <cellStyle name="20% - Accent5 3 2 2 4 3" xfId="4861"/>
    <cellStyle name="20% - Accent5 3 2 2 4 3 2" xfId="17595"/>
    <cellStyle name="20% - Accent5 3 2 2 4 3 3" xfId="30053"/>
    <cellStyle name="20% - Accent5 3 2 2 4 4" xfId="17593"/>
    <cellStyle name="20% - Accent5 3 2 2 4 5" xfId="30051"/>
    <cellStyle name="20% - Accent5 3 2 2 5" xfId="4862"/>
    <cellStyle name="20% - Accent5 3 2 2 5 2" xfId="4863"/>
    <cellStyle name="20% - Accent5 3 2 2 5 2 2" xfId="17597"/>
    <cellStyle name="20% - Accent5 3 2 2 5 2 3" xfId="30055"/>
    <cellStyle name="20% - Accent5 3 2 2 5 3" xfId="4864"/>
    <cellStyle name="20% - Accent5 3 2 2 5 3 2" xfId="17598"/>
    <cellStyle name="20% - Accent5 3 2 2 5 3 3" xfId="30056"/>
    <cellStyle name="20% - Accent5 3 2 2 5 4" xfId="17596"/>
    <cellStyle name="20% - Accent5 3 2 2 5 5" xfId="30054"/>
    <cellStyle name="20% - Accent5 3 2 2 6" xfId="4865"/>
    <cellStyle name="20% - Accent5 3 2 2 6 2" xfId="17599"/>
    <cellStyle name="20% - Accent5 3 2 2 6 3" xfId="30057"/>
    <cellStyle name="20% - Accent5 3 2 2 7" xfId="4866"/>
    <cellStyle name="20% - Accent5 3 2 2 7 2" xfId="17600"/>
    <cellStyle name="20% - Accent5 3 2 2 7 3" xfId="30058"/>
    <cellStyle name="20% - Accent5 3 2 2 8" xfId="4852"/>
    <cellStyle name="20% - Accent5 3 2 2 9" xfId="17586"/>
    <cellStyle name="20% - Accent5 3 2 3" xfId="4867"/>
    <cellStyle name="20% - Accent5 3 2 3 2" xfId="4868"/>
    <cellStyle name="20% - Accent5 3 2 3 2 2" xfId="4869"/>
    <cellStyle name="20% - Accent5 3 2 3 2 2 2" xfId="17603"/>
    <cellStyle name="20% - Accent5 3 2 3 2 2 3" xfId="30061"/>
    <cellStyle name="20% - Accent5 3 2 3 2 3" xfId="4870"/>
    <cellStyle name="20% - Accent5 3 2 3 2 3 2" xfId="17604"/>
    <cellStyle name="20% - Accent5 3 2 3 2 3 3" xfId="30062"/>
    <cellStyle name="20% - Accent5 3 2 3 2 4" xfId="17602"/>
    <cellStyle name="20% - Accent5 3 2 3 2 5" xfId="30060"/>
    <cellStyle name="20% - Accent5 3 2 3 3" xfId="4871"/>
    <cellStyle name="20% - Accent5 3 2 3 3 2" xfId="4872"/>
    <cellStyle name="20% - Accent5 3 2 3 3 2 2" xfId="17606"/>
    <cellStyle name="20% - Accent5 3 2 3 3 2 3" xfId="30064"/>
    <cellStyle name="20% - Accent5 3 2 3 3 3" xfId="4873"/>
    <cellStyle name="20% - Accent5 3 2 3 3 3 2" xfId="17607"/>
    <cellStyle name="20% - Accent5 3 2 3 3 3 3" xfId="30065"/>
    <cellStyle name="20% - Accent5 3 2 3 3 4" xfId="17605"/>
    <cellStyle name="20% - Accent5 3 2 3 3 5" xfId="30063"/>
    <cellStyle name="20% - Accent5 3 2 3 4" xfId="4874"/>
    <cellStyle name="20% - Accent5 3 2 3 4 2" xfId="4875"/>
    <cellStyle name="20% - Accent5 3 2 3 4 2 2" xfId="17609"/>
    <cellStyle name="20% - Accent5 3 2 3 4 2 3" xfId="30067"/>
    <cellStyle name="20% - Accent5 3 2 3 4 3" xfId="4876"/>
    <cellStyle name="20% - Accent5 3 2 3 4 3 2" xfId="17610"/>
    <cellStyle name="20% - Accent5 3 2 3 4 3 3" xfId="30068"/>
    <cellStyle name="20% - Accent5 3 2 3 4 4" xfId="17608"/>
    <cellStyle name="20% - Accent5 3 2 3 4 5" xfId="30066"/>
    <cellStyle name="20% - Accent5 3 2 3 5" xfId="4877"/>
    <cellStyle name="20% - Accent5 3 2 3 5 2" xfId="4878"/>
    <cellStyle name="20% - Accent5 3 2 3 5 2 2" xfId="17612"/>
    <cellStyle name="20% - Accent5 3 2 3 5 2 3" xfId="30070"/>
    <cellStyle name="20% - Accent5 3 2 3 5 3" xfId="4879"/>
    <cellStyle name="20% - Accent5 3 2 3 5 3 2" xfId="17613"/>
    <cellStyle name="20% - Accent5 3 2 3 5 3 3" xfId="30071"/>
    <cellStyle name="20% - Accent5 3 2 3 5 4" xfId="17611"/>
    <cellStyle name="20% - Accent5 3 2 3 5 5" xfId="30069"/>
    <cellStyle name="20% - Accent5 3 2 3 6" xfId="4880"/>
    <cellStyle name="20% - Accent5 3 2 3 6 2" xfId="17614"/>
    <cellStyle name="20% - Accent5 3 2 3 6 3" xfId="30072"/>
    <cellStyle name="20% - Accent5 3 2 3 7" xfId="4881"/>
    <cellStyle name="20% - Accent5 3 2 3 7 2" xfId="17615"/>
    <cellStyle name="20% - Accent5 3 2 3 7 3" xfId="30073"/>
    <cellStyle name="20% - Accent5 3 2 3 8" xfId="17601"/>
    <cellStyle name="20% - Accent5 3 2 3 9" xfId="30059"/>
    <cellStyle name="20% - Accent5 3 2 4" xfId="4882"/>
    <cellStyle name="20% - Accent5 3 2 4 2" xfId="4883"/>
    <cellStyle name="20% - Accent5 3 2 4 2 2" xfId="4884"/>
    <cellStyle name="20% - Accent5 3 2 4 2 2 2" xfId="17618"/>
    <cellStyle name="20% - Accent5 3 2 4 2 2 3" xfId="30076"/>
    <cellStyle name="20% - Accent5 3 2 4 2 3" xfId="4885"/>
    <cellStyle name="20% - Accent5 3 2 4 2 3 2" xfId="17619"/>
    <cellStyle name="20% - Accent5 3 2 4 2 3 3" xfId="30077"/>
    <cellStyle name="20% - Accent5 3 2 4 2 4" xfId="17617"/>
    <cellStyle name="20% - Accent5 3 2 4 2 5" xfId="30075"/>
    <cellStyle name="20% - Accent5 3 2 4 3" xfId="4886"/>
    <cellStyle name="20% - Accent5 3 2 4 3 2" xfId="17620"/>
    <cellStyle name="20% - Accent5 3 2 4 3 3" xfId="30078"/>
    <cellStyle name="20% - Accent5 3 2 4 4" xfId="4887"/>
    <cellStyle name="20% - Accent5 3 2 4 4 2" xfId="17621"/>
    <cellStyle name="20% - Accent5 3 2 4 4 3" xfId="30079"/>
    <cellStyle name="20% - Accent5 3 2 4 5" xfId="17616"/>
    <cellStyle name="20% - Accent5 3 2 4 6" xfId="30074"/>
    <cellStyle name="20% - Accent5 3 2 5" xfId="4888"/>
    <cellStyle name="20% - Accent5 3 2 5 2" xfId="4889"/>
    <cellStyle name="20% - Accent5 3 2 5 2 2" xfId="4890"/>
    <cellStyle name="20% - Accent5 3 2 5 2 2 2" xfId="17624"/>
    <cellStyle name="20% - Accent5 3 2 5 2 2 3" xfId="30082"/>
    <cellStyle name="20% - Accent5 3 2 5 2 3" xfId="4891"/>
    <cellStyle name="20% - Accent5 3 2 5 2 3 2" xfId="17625"/>
    <cellStyle name="20% - Accent5 3 2 5 2 3 3" xfId="30083"/>
    <cellStyle name="20% - Accent5 3 2 5 2 4" xfId="17623"/>
    <cellStyle name="20% - Accent5 3 2 5 2 5" xfId="30081"/>
    <cellStyle name="20% - Accent5 3 2 5 3" xfId="4892"/>
    <cellStyle name="20% - Accent5 3 2 5 3 2" xfId="17626"/>
    <cellStyle name="20% - Accent5 3 2 5 3 3" xfId="30084"/>
    <cellStyle name="20% - Accent5 3 2 5 4" xfId="4893"/>
    <cellStyle name="20% - Accent5 3 2 5 4 2" xfId="17627"/>
    <cellStyle name="20% - Accent5 3 2 5 4 3" xfId="30085"/>
    <cellStyle name="20% - Accent5 3 2 5 5" xfId="17622"/>
    <cellStyle name="20% - Accent5 3 2 5 6" xfId="30080"/>
    <cellStyle name="20% - Accent5 3 2 6" xfId="4894"/>
    <cellStyle name="20% - Accent5 3 2 6 2" xfId="4895"/>
    <cellStyle name="20% - Accent5 3 2 6 2 2" xfId="17629"/>
    <cellStyle name="20% - Accent5 3 2 6 2 3" xfId="30087"/>
    <cellStyle name="20% - Accent5 3 2 6 3" xfId="4896"/>
    <cellStyle name="20% - Accent5 3 2 6 3 2" xfId="17630"/>
    <cellStyle name="20% - Accent5 3 2 6 3 3" xfId="30088"/>
    <cellStyle name="20% - Accent5 3 2 6 4" xfId="17628"/>
    <cellStyle name="20% - Accent5 3 2 6 5" xfId="30086"/>
    <cellStyle name="20% - Accent5 3 2 7" xfId="4897"/>
    <cellStyle name="20% - Accent5 3 2 7 2" xfId="4898"/>
    <cellStyle name="20% - Accent5 3 2 7 2 2" xfId="17632"/>
    <cellStyle name="20% - Accent5 3 2 7 2 3" xfId="30090"/>
    <cellStyle name="20% - Accent5 3 2 7 3" xfId="4899"/>
    <cellStyle name="20% - Accent5 3 2 7 3 2" xfId="17633"/>
    <cellStyle name="20% - Accent5 3 2 7 3 3" xfId="30091"/>
    <cellStyle name="20% - Accent5 3 2 7 4" xfId="17631"/>
    <cellStyle name="20% - Accent5 3 2 7 5" xfId="30089"/>
    <cellStyle name="20% - Accent5 3 2 8" xfId="4900"/>
    <cellStyle name="20% - Accent5 3 2 8 2" xfId="4901"/>
    <cellStyle name="20% - Accent5 3 2 8 2 2" xfId="17635"/>
    <cellStyle name="20% - Accent5 3 2 8 2 3" xfId="30093"/>
    <cellStyle name="20% - Accent5 3 2 8 3" xfId="4902"/>
    <cellStyle name="20% - Accent5 3 2 8 3 2" xfId="17636"/>
    <cellStyle name="20% - Accent5 3 2 8 3 3" xfId="30094"/>
    <cellStyle name="20% - Accent5 3 2 8 4" xfId="17634"/>
    <cellStyle name="20% - Accent5 3 2 8 5" xfId="30092"/>
    <cellStyle name="20% - Accent5 3 2 9" xfId="4903"/>
    <cellStyle name="20% - Accent5 3 2 9 2" xfId="4904"/>
    <cellStyle name="20% - Accent5 3 2 9 2 2" xfId="17638"/>
    <cellStyle name="20% - Accent5 3 2 9 2 3" xfId="30096"/>
    <cellStyle name="20% - Accent5 3 2 9 3" xfId="4905"/>
    <cellStyle name="20% - Accent5 3 2 9 3 2" xfId="17639"/>
    <cellStyle name="20% - Accent5 3 2 9 3 3" xfId="30097"/>
    <cellStyle name="20% - Accent5 3 2 9 4" xfId="17637"/>
    <cellStyle name="20% - Accent5 3 2 9 5" xfId="30095"/>
    <cellStyle name="20% - Accent5 3 2_BALANCE SHEET- BOARD-A" xfId="1382"/>
    <cellStyle name="20% - Accent5 3 3" xfId="62"/>
    <cellStyle name="20% - Accent5 3 3 10" xfId="14319"/>
    <cellStyle name="20% - Accent5 3 3 11" xfId="26777"/>
    <cellStyle name="20% - Accent5 3 3 2" xfId="1012"/>
    <cellStyle name="20% - Accent5 3 3 2 2" xfId="4907"/>
    <cellStyle name="20% - Accent5 3 3 2 2 2" xfId="17641"/>
    <cellStyle name="20% - Accent5 3 3 2 2 3" xfId="30099"/>
    <cellStyle name="20% - Accent5 3 3 2 3" xfId="4908"/>
    <cellStyle name="20% - Accent5 3 3 2 3 2" xfId="17642"/>
    <cellStyle name="20% - Accent5 3 3 2 3 3" xfId="30100"/>
    <cellStyle name="20% - Accent5 3 3 2 4" xfId="4906"/>
    <cellStyle name="20% - Accent5 3 3 2 5" xfId="17640"/>
    <cellStyle name="20% - Accent5 3 3 2 6" xfId="30098"/>
    <cellStyle name="20% - Accent5 3 3 3" xfId="4909"/>
    <cellStyle name="20% - Accent5 3 3 3 2" xfId="4910"/>
    <cellStyle name="20% - Accent5 3 3 3 2 2" xfId="17644"/>
    <cellStyle name="20% - Accent5 3 3 3 2 3" xfId="30102"/>
    <cellStyle name="20% - Accent5 3 3 3 3" xfId="4911"/>
    <cellStyle name="20% - Accent5 3 3 3 3 2" xfId="17645"/>
    <cellStyle name="20% - Accent5 3 3 3 3 3" xfId="30103"/>
    <cellStyle name="20% - Accent5 3 3 3 4" xfId="17643"/>
    <cellStyle name="20% - Accent5 3 3 3 5" xfId="30101"/>
    <cellStyle name="20% - Accent5 3 3 4" xfId="4912"/>
    <cellStyle name="20% - Accent5 3 3 4 2" xfId="4913"/>
    <cellStyle name="20% - Accent5 3 3 4 2 2" xfId="17647"/>
    <cellStyle name="20% - Accent5 3 3 4 2 3" xfId="30105"/>
    <cellStyle name="20% - Accent5 3 3 4 3" xfId="4914"/>
    <cellStyle name="20% - Accent5 3 3 4 3 2" xfId="17648"/>
    <cellStyle name="20% - Accent5 3 3 4 3 3" xfId="30106"/>
    <cellStyle name="20% - Accent5 3 3 4 4" xfId="17646"/>
    <cellStyle name="20% - Accent5 3 3 4 5" xfId="30104"/>
    <cellStyle name="20% - Accent5 3 3 5" xfId="4915"/>
    <cellStyle name="20% - Accent5 3 3 5 2" xfId="4916"/>
    <cellStyle name="20% - Accent5 3 3 5 2 2" xfId="17650"/>
    <cellStyle name="20% - Accent5 3 3 5 2 3" xfId="30108"/>
    <cellStyle name="20% - Accent5 3 3 5 3" xfId="4917"/>
    <cellStyle name="20% - Accent5 3 3 5 3 2" xfId="17651"/>
    <cellStyle name="20% - Accent5 3 3 5 3 3" xfId="30109"/>
    <cellStyle name="20% - Accent5 3 3 5 4" xfId="17649"/>
    <cellStyle name="20% - Accent5 3 3 5 5" xfId="30107"/>
    <cellStyle name="20% - Accent5 3 3 6" xfId="4918"/>
    <cellStyle name="20% - Accent5 3 3 6 2" xfId="4919"/>
    <cellStyle name="20% - Accent5 3 3 6 2 2" xfId="17653"/>
    <cellStyle name="20% - Accent5 3 3 6 2 3" xfId="30111"/>
    <cellStyle name="20% - Accent5 3 3 6 3" xfId="4920"/>
    <cellStyle name="20% - Accent5 3 3 6 3 2" xfId="17654"/>
    <cellStyle name="20% - Accent5 3 3 6 3 3" xfId="30112"/>
    <cellStyle name="20% - Accent5 3 3 6 4" xfId="17652"/>
    <cellStyle name="20% - Accent5 3 3 6 5" xfId="30110"/>
    <cellStyle name="20% - Accent5 3 3 7" xfId="4921"/>
    <cellStyle name="20% - Accent5 3 3 7 2" xfId="17655"/>
    <cellStyle name="20% - Accent5 3 3 7 3" xfId="30113"/>
    <cellStyle name="20% - Accent5 3 3 8" xfId="4922"/>
    <cellStyle name="20% - Accent5 3 3 8 2" xfId="17656"/>
    <cellStyle name="20% - Accent5 3 3 8 3" xfId="30114"/>
    <cellStyle name="20% - Accent5 3 3 9" xfId="1580"/>
    <cellStyle name="20% - Accent5 3 3_BALANCE SHEET- BOARD-A" xfId="1383"/>
    <cellStyle name="20% - Accent5 3 4" xfId="4923"/>
    <cellStyle name="20% - Accent5 3 4 2" xfId="4924"/>
    <cellStyle name="20% - Accent5 3 4 2 2" xfId="4925"/>
    <cellStyle name="20% - Accent5 3 4 2 2 2" xfId="17659"/>
    <cellStyle name="20% - Accent5 3 4 2 2 3" xfId="30117"/>
    <cellStyle name="20% - Accent5 3 4 2 3" xfId="4926"/>
    <cellStyle name="20% - Accent5 3 4 2 3 2" xfId="17660"/>
    <cellStyle name="20% - Accent5 3 4 2 3 3" xfId="30118"/>
    <cellStyle name="20% - Accent5 3 4 2 4" xfId="17658"/>
    <cellStyle name="20% - Accent5 3 4 2 5" xfId="30116"/>
    <cellStyle name="20% - Accent5 3 4 3" xfId="4927"/>
    <cellStyle name="20% - Accent5 3 4 3 2" xfId="4928"/>
    <cellStyle name="20% - Accent5 3 4 3 2 2" xfId="17662"/>
    <cellStyle name="20% - Accent5 3 4 3 2 3" xfId="30120"/>
    <cellStyle name="20% - Accent5 3 4 3 3" xfId="4929"/>
    <cellStyle name="20% - Accent5 3 4 3 3 2" xfId="17663"/>
    <cellStyle name="20% - Accent5 3 4 3 3 3" xfId="30121"/>
    <cellStyle name="20% - Accent5 3 4 3 4" xfId="17661"/>
    <cellStyle name="20% - Accent5 3 4 3 5" xfId="30119"/>
    <cellStyle name="20% - Accent5 3 4 4" xfId="4930"/>
    <cellStyle name="20% - Accent5 3 4 4 2" xfId="4931"/>
    <cellStyle name="20% - Accent5 3 4 4 2 2" xfId="17665"/>
    <cellStyle name="20% - Accent5 3 4 4 2 3" xfId="30123"/>
    <cellStyle name="20% - Accent5 3 4 4 3" xfId="4932"/>
    <cellStyle name="20% - Accent5 3 4 4 3 2" xfId="17666"/>
    <cellStyle name="20% - Accent5 3 4 4 3 3" xfId="30124"/>
    <cellStyle name="20% - Accent5 3 4 4 4" xfId="17664"/>
    <cellStyle name="20% - Accent5 3 4 4 5" xfId="30122"/>
    <cellStyle name="20% - Accent5 3 4 5" xfId="4933"/>
    <cellStyle name="20% - Accent5 3 4 5 2" xfId="4934"/>
    <cellStyle name="20% - Accent5 3 4 5 2 2" xfId="17668"/>
    <cellStyle name="20% - Accent5 3 4 5 2 3" xfId="30126"/>
    <cellStyle name="20% - Accent5 3 4 5 3" xfId="4935"/>
    <cellStyle name="20% - Accent5 3 4 5 3 2" xfId="17669"/>
    <cellStyle name="20% - Accent5 3 4 5 3 3" xfId="30127"/>
    <cellStyle name="20% - Accent5 3 4 5 4" xfId="17667"/>
    <cellStyle name="20% - Accent5 3 4 5 5" xfId="30125"/>
    <cellStyle name="20% - Accent5 3 4 6" xfId="4936"/>
    <cellStyle name="20% - Accent5 3 4 6 2" xfId="17670"/>
    <cellStyle name="20% - Accent5 3 4 6 3" xfId="30128"/>
    <cellStyle name="20% - Accent5 3 4 7" xfId="4937"/>
    <cellStyle name="20% - Accent5 3 4 7 2" xfId="17671"/>
    <cellStyle name="20% - Accent5 3 4 7 3" xfId="30129"/>
    <cellStyle name="20% - Accent5 3 4 8" xfId="17657"/>
    <cellStyle name="20% - Accent5 3 4 9" xfId="30115"/>
    <cellStyle name="20% - Accent5 3 5" xfId="4938"/>
    <cellStyle name="20% - Accent5 3 5 2" xfId="4939"/>
    <cellStyle name="20% - Accent5 3 5 2 2" xfId="4940"/>
    <cellStyle name="20% - Accent5 3 5 2 2 2" xfId="17674"/>
    <cellStyle name="20% - Accent5 3 5 2 2 3" xfId="30132"/>
    <cellStyle name="20% - Accent5 3 5 2 3" xfId="4941"/>
    <cellStyle name="20% - Accent5 3 5 2 3 2" xfId="17675"/>
    <cellStyle name="20% - Accent5 3 5 2 3 3" xfId="30133"/>
    <cellStyle name="20% - Accent5 3 5 2 4" xfId="17673"/>
    <cellStyle name="20% - Accent5 3 5 2 5" xfId="30131"/>
    <cellStyle name="20% - Accent5 3 5 3" xfId="4942"/>
    <cellStyle name="20% - Accent5 3 5 3 2" xfId="4943"/>
    <cellStyle name="20% - Accent5 3 5 3 2 2" xfId="17677"/>
    <cellStyle name="20% - Accent5 3 5 3 2 3" xfId="30135"/>
    <cellStyle name="20% - Accent5 3 5 3 3" xfId="4944"/>
    <cellStyle name="20% - Accent5 3 5 3 3 2" xfId="17678"/>
    <cellStyle name="20% - Accent5 3 5 3 3 3" xfId="30136"/>
    <cellStyle name="20% - Accent5 3 5 3 4" xfId="17676"/>
    <cellStyle name="20% - Accent5 3 5 3 5" xfId="30134"/>
    <cellStyle name="20% - Accent5 3 5 4" xfId="4945"/>
    <cellStyle name="20% - Accent5 3 5 4 2" xfId="4946"/>
    <cellStyle name="20% - Accent5 3 5 4 2 2" xfId="17680"/>
    <cellStyle name="20% - Accent5 3 5 4 2 3" xfId="30138"/>
    <cellStyle name="20% - Accent5 3 5 4 3" xfId="4947"/>
    <cellStyle name="20% - Accent5 3 5 4 3 2" xfId="17681"/>
    <cellStyle name="20% - Accent5 3 5 4 3 3" xfId="30139"/>
    <cellStyle name="20% - Accent5 3 5 4 4" xfId="17679"/>
    <cellStyle name="20% - Accent5 3 5 4 5" xfId="30137"/>
    <cellStyle name="20% - Accent5 3 5 5" xfId="4948"/>
    <cellStyle name="20% - Accent5 3 5 5 2" xfId="4949"/>
    <cellStyle name="20% - Accent5 3 5 5 2 2" xfId="17683"/>
    <cellStyle name="20% - Accent5 3 5 5 2 3" xfId="30141"/>
    <cellStyle name="20% - Accent5 3 5 5 3" xfId="4950"/>
    <cellStyle name="20% - Accent5 3 5 5 3 2" xfId="17684"/>
    <cellStyle name="20% - Accent5 3 5 5 3 3" xfId="30142"/>
    <cellStyle name="20% - Accent5 3 5 5 4" xfId="17682"/>
    <cellStyle name="20% - Accent5 3 5 5 5" xfId="30140"/>
    <cellStyle name="20% - Accent5 3 5 6" xfId="4951"/>
    <cellStyle name="20% - Accent5 3 5 6 2" xfId="17685"/>
    <cellStyle name="20% - Accent5 3 5 6 3" xfId="30143"/>
    <cellStyle name="20% - Accent5 3 5 7" xfId="4952"/>
    <cellStyle name="20% - Accent5 3 5 7 2" xfId="17686"/>
    <cellStyle name="20% - Accent5 3 5 7 3" xfId="30144"/>
    <cellStyle name="20% - Accent5 3 5 8" xfId="17672"/>
    <cellStyle name="20% - Accent5 3 5 9" xfId="30130"/>
    <cellStyle name="20% - Accent5 3 6" xfId="4953"/>
    <cellStyle name="20% - Accent5 3 6 2" xfId="4954"/>
    <cellStyle name="20% - Accent5 3 6 2 2" xfId="4955"/>
    <cellStyle name="20% - Accent5 3 6 2 2 2" xfId="17689"/>
    <cellStyle name="20% - Accent5 3 6 2 2 3" xfId="30147"/>
    <cellStyle name="20% - Accent5 3 6 2 3" xfId="4956"/>
    <cellStyle name="20% - Accent5 3 6 2 3 2" xfId="17690"/>
    <cellStyle name="20% - Accent5 3 6 2 3 3" xfId="30148"/>
    <cellStyle name="20% - Accent5 3 6 2 4" xfId="17688"/>
    <cellStyle name="20% - Accent5 3 6 2 5" xfId="30146"/>
    <cellStyle name="20% - Accent5 3 6 3" xfId="4957"/>
    <cellStyle name="20% - Accent5 3 6 3 2" xfId="17691"/>
    <cellStyle name="20% - Accent5 3 6 3 3" xfId="30149"/>
    <cellStyle name="20% - Accent5 3 6 4" xfId="4958"/>
    <cellStyle name="20% - Accent5 3 6 4 2" xfId="17692"/>
    <cellStyle name="20% - Accent5 3 6 4 3" xfId="30150"/>
    <cellStyle name="20% - Accent5 3 6 5" xfId="17687"/>
    <cellStyle name="20% - Accent5 3 6 6" xfId="30145"/>
    <cellStyle name="20% - Accent5 3 7" xfId="4959"/>
    <cellStyle name="20% - Accent5 3 7 2" xfId="4960"/>
    <cellStyle name="20% - Accent5 3 7 2 2" xfId="4961"/>
    <cellStyle name="20% - Accent5 3 7 2 2 2" xfId="17695"/>
    <cellStyle name="20% - Accent5 3 7 2 2 3" xfId="30153"/>
    <cellStyle name="20% - Accent5 3 7 2 3" xfId="4962"/>
    <cellStyle name="20% - Accent5 3 7 2 3 2" xfId="17696"/>
    <cellStyle name="20% - Accent5 3 7 2 3 3" xfId="30154"/>
    <cellStyle name="20% - Accent5 3 7 2 4" xfId="17694"/>
    <cellStyle name="20% - Accent5 3 7 2 5" xfId="30152"/>
    <cellStyle name="20% - Accent5 3 7 3" xfId="4963"/>
    <cellStyle name="20% - Accent5 3 7 3 2" xfId="17697"/>
    <cellStyle name="20% - Accent5 3 7 3 3" xfId="30155"/>
    <cellStyle name="20% - Accent5 3 7 4" xfId="4964"/>
    <cellStyle name="20% - Accent5 3 7 4 2" xfId="17698"/>
    <cellStyle name="20% - Accent5 3 7 4 3" xfId="30156"/>
    <cellStyle name="20% - Accent5 3 7 5" xfId="17693"/>
    <cellStyle name="20% - Accent5 3 7 6" xfId="30151"/>
    <cellStyle name="20% - Accent5 3 8" xfId="4965"/>
    <cellStyle name="20% - Accent5 3 8 2" xfId="4966"/>
    <cellStyle name="20% - Accent5 3 8 2 2" xfId="17700"/>
    <cellStyle name="20% - Accent5 3 8 2 3" xfId="30158"/>
    <cellStyle name="20% - Accent5 3 8 3" xfId="4967"/>
    <cellStyle name="20% - Accent5 3 8 3 2" xfId="17701"/>
    <cellStyle name="20% - Accent5 3 8 3 3" xfId="30159"/>
    <cellStyle name="20% - Accent5 3 8 4" xfId="17699"/>
    <cellStyle name="20% - Accent5 3 8 5" xfId="30157"/>
    <cellStyle name="20% - Accent5 3 9" xfId="4968"/>
    <cellStyle name="20% - Accent5 3 9 2" xfId="4969"/>
    <cellStyle name="20% - Accent5 3 9 2 2" xfId="17703"/>
    <cellStyle name="20% - Accent5 3 9 2 3" xfId="30161"/>
    <cellStyle name="20% - Accent5 3 9 3" xfId="4970"/>
    <cellStyle name="20% - Accent5 3 9 3 2" xfId="17704"/>
    <cellStyle name="20% - Accent5 3 9 3 3" xfId="30162"/>
    <cellStyle name="20% - Accent5 3 9 4" xfId="17702"/>
    <cellStyle name="20% - Accent5 3 9 5" xfId="30160"/>
    <cellStyle name="20% - Accent5 4" xfId="63"/>
    <cellStyle name="20% - Accent5 4 10" xfId="4971"/>
    <cellStyle name="20% - Accent5 4 10 2" xfId="4972"/>
    <cellStyle name="20% - Accent5 4 10 2 2" xfId="17706"/>
    <cellStyle name="20% - Accent5 4 10 2 3" xfId="30164"/>
    <cellStyle name="20% - Accent5 4 10 3" xfId="4973"/>
    <cellStyle name="20% - Accent5 4 10 3 2" xfId="17707"/>
    <cellStyle name="20% - Accent5 4 10 3 3" xfId="30165"/>
    <cellStyle name="20% - Accent5 4 10 4" xfId="17705"/>
    <cellStyle name="20% - Accent5 4 10 5" xfId="30163"/>
    <cellStyle name="20% - Accent5 4 11" xfId="4974"/>
    <cellStyle name="20% - Accent5 4 11 2" xfId="4975"/>
    <cellStyle name="20% - Accent5 4 11 2 2" xfId="17709"/>
    <cellStyle name="20% - Accent5 4 11 2 3" xfId="30167"/>
    <cellStyle name="20% - Accent5 4 11 3" xfId="4976"/>
    <cellStyle name="20% - Accent5 4 11 3 2" xfId="17710"/>
    <cellStyle name="20% - Accent5 4 11 3 3" xfId="30168"/>
    <cellStyle name="20% - Accent5 4 11 4" xfId="17708"/>
    <cellStyle name="20% - Accent5 4 11 5" xfId="30166"/>
    <cellStyle name="20% - Accent5 4 12" xfId="4977"/>
    <cellStyle name="20% - Accent5 4 12 2" xfId="4978"/>
    <cellStyle name="20% - Accent5 4 12 2 2" xfId="17712"/>
    <cellStyle name="20% - Accent5 4 12 2 3" xfId="30170"/>
    <cellStyle name="20% - Accent5 4 12 3" xfId="4979"/>
    <cellStyle name="20% - Accent5 4 12 3 2" xfId="17713"/>
    <cellStyle name="20% - Accent5 4 12 3 3" xfId="30171"/>
    <cellStyle name="20% - Accent5 4 12 4" xfId="17711"/>
    <cellStyle name="20% - Accent5 4 12 5" xfId="30169"/>
    <cellStyle name="20% - Accent5 4 13" xfId="4980"/>
    <cellStyle name="20% - Accent5 4 13 2" xfId="4981"/>
    <cellStyle name="20% - Accent5 4 13 2 2" xfId="17715"/>
    <cellStyle name="20% - Accent5 4 13 2 3" xfId="30173"/>
    <cellStyle name="20% - Accent5 4 13 3" xfId="4982"/>
    <cellStyle name="20% - Accent5 4 13 3 2" xfId="17716"/>
    <cellStyle name="20% - Accent5 4 13 3 3" xfId="30174"/>
    <cellStyle name="20% - Accent5 4 13 4" xfId="17714"/>
    <cellStyle name="20% - Accent5 4 13 5" xfId="30172"/>
    <cellStyle name="20% - Accent5 4 14" xfId="4983"/>
    <cellStyle name="20% - Accent5 4 14 2" xfId="4984"/>
    <cellStyle name="20% - Accent5 4 14 2 2" xfId="17718"/>
    <cellStyle name="20% - Accent5 4 14 2 3" xfId="30176"/>
    <cellStyle name="20% - Accent5 4 14 3" xfId="4985"/>
    <cellStyle name="20% - Accent5 4 14 3 2" xfId="17719"/>
    <cellStyle name="20% - Accent5 4 14 3 3" xfId="30177"/>
    <cellStyle name="20% - Accent5 4 14 4" xfId="17717"/>
    <cellStyle name="20% - Accent5 4 14 5" xfId="30175"/>
    <cellStyle name="20% - Accent5 4 15" xfId="4986"/>
    <cellStyle name="20% - Accent5 4 15 2" xfId="17720"/>
    <cellStyle name="20% - Accent5 4 15 3" xfId="30178"/>
    <cellStyle name="20% - Accent5 4 16" xfId="4987"/>
    <cellStyle name="20% - Accent5 4 16 2" xfId="17721"/>
    <cellStyle name="20% - Accent5 4 16 3" xfId="30179"/>
    <cellStyle name="20% - Accent5 4 17" xfId="1616"/>
    <cellStyle name="20% - Accent5 4 18" xfId="14355"/>
    <cellStyle name="20% - Accent5 4 19" xfId="26813"/>
    <cellStyle name="20% - Accent5 4 2" xfId="1048"/>
    <cellStyle name="20% - Accent5 4 2 10" xfId="17722"/>
    <cellStyle name="20% - Accent5 4 2 11" xfId="30180"/>
    <cellStyle name="20% - Accent5 4 2 2" xfId="4989"/>
    <cellStyle name="20% - Accent5 4 2 2 2" xfId="4990"/>
    <cellStyle name="20% - Accent5 4 2 2 2 2" xfId="17724"/>
    <cellStyle name="20% - Accent5 4 2 2 2 3" xfId="30182"/>
    <cellStyle name="20% - Accent5 4 2 2 3" xfId="4991"/>
    <cellStyle name="20% - Accent5 4 2 2 3 2" xfId="17725"/>
    <cellStyle name="20% - Accent5 4 2 2 3 3" xfId="30183"/>
    <cellStyle name="20% - Accent5 4 2 2 4" xfId="17723"/>
    <cellStyle name="20% - Accent5 4 2 2 5" xfId="30181"/>
    <cellStyle name="20% - Accent5 4 2 3" xfId="4992"/>
    <cellStyle name="20% - Accent5 4 2 3 2" xfId="4993"/>
    <cellStyle name="20% - Accent5 4 2 3 2 2" xfId="17727"/>
    <cellStyle name="20% - Accent5 4 2 3 2 3" xfId="30185"/>
    <cellStyle name="20% - Accent5 4 2 3 3" xfId="4994"/>
    <cellStyle name="20% - Accent5 4 2 3 3 2" xfId="17728"/>
    <cellStyle name="20% - Accent5 4 2 3 3 3" xfId="30186"/>
    <cellStyle name="20% - Accent5 4 2 3 4" xfId="17726"/>
    <cellStyle name="20% - Accent5 4 2 3 5" xfId="30184"/>
    <cellStyle name="20% - Accent5 4 2 4" xfId="4995"/>
    <cellStyle name="20% - Accent5 4 2 4 2" xfId="4996"/>
    <cellStyle name="20% - Accent5 4 2 4 2 2" xfId="17730"/>
    <cellStyle name="20% - Accent5 4 2 4 2 3" xfId="30188"/>
    <cellStyle name="20% - Accent5 4 2 4 3" xfId="4997"/>
    <cellStyle name="20% - Accent5 4 2 4 3 2" xfId="17731"/>
    <cellStyle name="20% - Accent5 4 2 4 3 3" xfId="30189"/>
    <cellStyle name="20% - Accent5 4 2 4 4" xfId="17729"/>
    <cellStyle name="20% - Accent5 4 2 4 5" xfId="30187"/>
    <cellStyle name="20% - Accent5 4 2 5" xfId="4998"/>
    <cellStyle name="20% - Accent5 4 2 5 2" xfId="4999"/>
    <cellStyle name="20% - Accent5 4 2 5 2 2" xfId="17733"/>
    <cellStyle name="20% - Accent5 4 2 5 2 3" xfId="30191"/>
    <cellStyle name="20% - Accent5 4 2 5 3" xfId="5000"/>
    <cellStyle name="20% - Accent5 4 2 5 3 2" xfId="17734"/>
    <cellStyle name="20% - Accent5 4 2 5 3 3" xfId="30192"/>
    <cellStyle name="20% - Accent5 4 2 5 4" xfId="17732"/>
    <cellStyle name="20% - Accent5 4 2 5 5" xfId="30190"/>
    <cellStyle name="20% - Accent5 4 2 6" xfId="5001"/>
    <cellStyle name="20% - Accent5 4 2 6 2" xfId="5002"/>
    <cellStyle name="20% - Accent5 4 2 6 2 2" xfId="17736"/>
    <cellStyle name="20% - Accent5 4 2 6 2 3" xfId="30194"/>
    <cellStyle name="20% - Accent5 4 2 6 3" xfId="5003"/>
    <cellStyle name="20% - Accent5 4 2 6 3 2" xfId="17737"/>
    <cellStyle name="20% - Accent5 4 2 6 3 3" xfId="30195"/>
    <cellStyle name="20% - Accent5 4 2 6 4" xfId="17735"/>
    <cellStyle name="20% - Accent5 4 2 6 5" xfId="30193"/>
    <cellStyle name="20% - Accent5 4 2 7" xfId="5004"/>
    <cellStyle name="20% - Accent5 4 2 7 2" xfId="17738"/>
    <cellStyle name="20% - Accent5 4 2 7 3" xfId="30196"/>
    <cellStyle name="20% - Accent5 4 2 8" xfId="5005"/>
    <cellStyle name="20% - Accent5 4 2 8 2" xfId="17739"/>
    <cellStyle name="20% - Accent5 4 2 8 3" xfId="30197"/>
    <cellStyle name="20% - Accent5 4 2 9" xfId="4988"/>
    <cellStyle name="20% - Accent5 4 3" xfId="5006"/>
    <cellStyle name="20% - Accent5 4 3 2" xfId="5007"/>
    <cellStyle name="20% - Accent5 4 3 2 2" xfId="5008"/>
    <cellStyle name="20% - Accent5 4 3 2 2 2" xfId="17742"/>
    <cellStyle name="20% - Accent5 4 3 2 2 3" xfId="30200"/>
    <cellStyle name="20% - Accent5 4 3 2 3" xfId="5009"/>
    <cellStyle name="20% - Accent5 4 3 2 3 2" xfId="17743"/>
    <cellStyle name="20% - Accent5 4 3 2 3 3" xfId="30201"/>
    <cellStyle name="20% - Accent5 4 3 2 4" xfId="17741"/>
    <cellStyle name="20% - Accent5 4 3 2 5" xfId="30199"/>
    <cellStyle name="20% - Accent5 4 3 3" xfId="5010"/>
    <cellStyle name="20% - Accent5 4 3 3 2" xfId="5011"/>
    <cellStyle name="20% - Accent5 4 3 3 2 2" xfId="17745"/>
    <cellStyle name="20% - Accent5 4 3 3 2 3" xfId="30203"/>
    <cellStyle name="20% - Accent5 4 3 3 3" xfId="5012"/>
    <cellStyle name="20% - Accent5 4 3 3 3 2" xfId="17746"/>
    <cellStyle name="20% - Accent5 4 3 3 3 3" xfId="30204"/>
    <cellStyle name="20% - Accent5 4 3 3 4" xfId="17744"/>
    <cellStyle name="20% - Accent5 4 3 3 5" xfId="30202"/>
    <cellStyle name="20% - Accent5 4 3 4" xfId="5013"/>
    <cellStyle name="20% - Accent5 4 3 4 2" xfId="5014"/>
    <cellStyle name="20% - Accent5 4 3 4 2 2" xfId="17748"/>
    <cellStyle name="20% - Accent5 4 3 4 2 3" xfId="30206"/>
    <cellStyle name="20% - Accent5 4 3 4 3" xfId="5015"/>
    <cellStyle name="20% - Accent5 4 3 4 3 2" xfId="17749"/>
    <cellStyle name="20% - Accent5 4 3 4 3 3" xfId="30207"/>
    <cellStyle name="20% - Accent5 4 3 4 4" xfId="17747"/>
    <cellStyle name="20% - Accent5 4 3 4 5" xfId="30205"/>
    <cellStyle name="20% - Accent5 4 3 5" xfId="5016"/>
    <cellStyle name="20% - Accent5 4 3 5 2" xfId="5017"/>
    <cellStyle name="20% - Accent5 4 3 5 2 2" xfId="17751"/>
    <cellStyle name="20% - Accent5 4 3 5 2 3" xfId="30209"/>
    <cellStyle name="20% - Accent5 4 3 5 3" xfId="5018"/>
    <cellStyle name="20% - Accent5 4 3 5 3 2" xfId="17752"/>
    <cellStyle name="20% - Accent5 4 3 5 3 3" xfId="30210"/>
    <cellStyle name="20% - Accent5 4 3 5 4" xfId="17750"/>
    <cellStyle name="20% - Accent5 4 3 5 5" xfId="30208"/>
    <cellStyle name="20% - Accent5 4 3 6" xfId="5019"/>
    <cellStyle name="20% - Accent5 4 3 6 2" xfId="17753"/>
    <cellStyle name="20% - Accent5 4 3 6 3" xfId="30211"/>
    <cellStyle name="20% - Accent5 4 3 7" xfId="5020"/>
    <cellStyle name="20% - Accent5 4 3 7 2" xfId="17754"/>
    <cellStyle name="20% - Accent5 4 3 7 3" xfId="30212"/>
    <cellStyle name="20% - Accent5 4 3 8" xfId="17740"/>
    <cellStyle name="20% - Accent5 4 3 9" xfId="30198"/>
    <cellStyle name="20% - Accent5 4 4" xfId="5021"/>
    <cellStyle name="20% - Accent5 4 4 2" xfId="5022"/>
    <cellStyle name="20% - Accent5 4 4 2 2" xfId="5023"/>
    <cellStyle name="20% - Accent5 4 4 2 2 2" xfId="17757"/>
    <cellStyle name="20% - Accent5 4 4 2 2 3" xfId="30215"/>
    <cellStyle name="20% - Accent5 4 4 2 3" xfId="5024"/>
    <cellStyle name="20% - Accent5 4 4 2 3 2" xfId="17758"/>
    <cellStyle name="20% - Accent5 4 4 2 3 3" xfId="30216"/>
    <cellStyle name="20% - Accent5 4 4 2 4" xfId="17756"/>
    <cellStyle name="20% - Accent5 4 4 2 5" xfId="30214"/>
    <cellStyle name="20% - Accent5 4 4 3" xfId="5025"/>
    <cellStyle name="20% - Accent5 4 4 3 2" xfId="5026"/>
    <cellStyle name="20% - Accent5 4 4 3 2 2" xfId="17760"/>
    <cellStyle name="20% - Accent5 4 4 3 2 3" xfId="30218"/>
    <cellStyle name="20% - Accent5 4 4 3 3" xfId="5027"/>
    <cellStyle name="20% - Accent5 4 4 3 3 2" xfId="17761"/>
    <cellStyle name="20% - Accent5 4 4 3 3 3" xfId="30219"/>
    <cellStyle name="20% - Accent5 4 4 3 4" xfId="17759"/>
    <cellStyle name="20% - Accent5 4 4 3 5" xfId="30217"/>
    <cellStyle name="20% - Accent5 4 4 4" xfId="5028"/>
    <cellStyle name="20% - Accent5 4 4 4 2" xfId="5029"/>
    <cellStyle name="20% - Accent5 4 4 4 2 2" xfId="17763"/>
    <cellStyle name="20% - Accent5 4 4 4 2 3" xfId="30221"/>
    <cellStyle name="20% - Accent5 4 4 4 3" xfId="5030"/>
    <cellStyle name="20% - Accent5 4 4 4 3 2" xfId="17764"/>
    <cellStyle name="20% - Accent5 4 4 4 3 3" xfId="30222"/>
    <cellStyle name="20% - Accent5 4 4 4 4" xfId="17762"/>
    <cellStyle name="20% - Accent5 4 4 4 5" xfId="30220"/>
    <cellStyle name="20% - Accent5 4 4 5" xfId="5031"/>
    <cellStyle name="20% - Accent5 4 4 5 2" xfId="5032"/>
    <cellStyle name="20% - Accent5 4 4 5 2 2" xfId="17766"/>
    <cellStyle name="20% - Accent5 4 4 5 2 3" xfId="30224"/>
    <cellStyle name="20% - Accent5 4 4 5 3" xfId="5033"/>
    <cellStyle name="20% - Accent5 4 4 5 3 2" xfId="17767"/>
    <cellStyle name="20% - Accent5 4 4 5 3 3" xfId="30225"/>
    <cellStyle name="20% - Accent5 4 4 5 4" xfId="17765"/>
    <cellStyle name="20% - Accent5 4 4 5 5" xfId="30223"/>
    <cellStyle name="20% - Accent5 4 4 6" xfId="5034"/>
    <cellStyle name="20% - Accent5 4 4 6 2" xfId="17768"/>
    <cellStyle name="20% - Accent5 4 4 6 3" xfId="30226"/>
    <cellStyle name="20% - Accent5 4 4 7" xfId="5035"/>
    <cellStyle name="20% - Accent5 4 4 7 2" xfId="17769"/>
    <cellStyle name="20% - Accent5 4 4 7 3" xfId="30227"/>
    <cellStyle name="20% - Accent5 4 4 8" xfId="17755"/>
    <cellStyle name="20% - Accent5 4 4 9" xfId="30213"/>
    <cellStyle name="20% - Accent5 4 5" xfId="5036"/>
    <cellStyle name="20% - Accent5 4 5 2" xfId="5037"/>
    <cellStyle name="20% - Accent5 4 5 2 2" xfId="5038"/>
    <cellStyle name="20% - Accent5 4 5 2 2 2" xfId="17772"/>
    <cellStyle name="20% - Accent5 4 5 2 2 3" xfId="30230"/>
    <cellStyle name="20% - Accent5 4 5 2 3" xfId="5039"/>
    <cellStyle name="20% - Accent5 4 5 2 3 2" xfId="17773"/>
    <cellStyle name="20% - Accent5 4 5 2 3 3" xfId="30231"/>
    <cellStyle name="20% - Accent5 4 5 2 4" xfId="17771"/>
    <cellStyle name="20% - Accent5 4 5 2 5" xfId="30229"/>
    <cellStyle name="20% - Accent5 4 5 3" xfId="5040"/>
    <cellStyle name="20% - Accent5 4 5 3 2" xfId="17774"/>
    <cellStyle name="20% - Accent5 4 5 3 3" xfId="30232"/>
    <cellStyle name="20% - Accent5 4 5 4" xfId="5041"/>
    <cellStyle name="20% - Accent5 4 5 4 2" xfId="17775"/>
    <cellStyle name="20% - Accent5 4 5 4 3" xfId="30233"/>
    <cellStyle name="20% - Accent5 4 5 5" xfId="17770"/>
    <cellStyle name="20% - Accent5 4 5 6" xfId="30228"/>
    <cellStyle name="20% - Accent5 4 6" xfId="5042"/>
    <cellStyle name="20% - Accent5 4 6 2" xfId="5043"/>
    <cellStyle name="20% - Accent5 4 6 2 2" xfId="5044"/>
    <cellStyle name="20% - Accent5 4 6 2 2 2" xfId="17778"/>
    <cellStyle name="20% - Accent5 4 6 2 2 3" xfId="30236"/>
    <cellStyle name="20% - Accent5 4 6 2 3" xfId="5045"/>
    <cellStyle name="20% - Accent5 4 6 2 3 2" xfId="17779"/>
    <cellStyle name="20% - Accent5 4 6 2 3 3" xfId="30237"/>
    <cellStyle name="20% - Accent5 4 6 2 4" xfId="17777"/>
    <cellStyle name="20% - Accent5 4 6 2 5" xfId="30235"/>
    <cellStyle name="20% - Accent5 4 6 3" xfId="5046"/>
    <cellStyle name="20% - Accent5 4 6 3 2" xfId="17780"/>
    <cellStyle name="20% - Accent5 4 6 3 3" xfId="30238"/>
    <cellStyle name="20% - Accent5 4 6 4" xfId="5047"/>
    <cellStyle name="20% - Accent5 4 6 4 2" xfId="17781"/>
    <cellStyle name="20% - Accent5 4 6 4 3" xfId="30239"/>
    <cellStyle name="20% - Accent5 4 6 5" xfId="17776"/>
    <cellStyle name="20% - Accent5 4 6 6" xfId="30234"/>
    <cellStyle name="20% - Accent5 4 7" xfId="5048"/>
    <cellStyle name="20% - Accent5 4 7 2" xfId="5049"/>
    <cellStyle name="20% - Accent5 4 7 2 2" xfId="17783"/>
    <cellStyle name="20% - Accent5 4 7 2 3" xfId="30241"/>
    <cellStyle name="20% - Accent5 4 7 3" xfId="5050"/>
    <cellStyle name="20% - Accent5 4 7 3 2" xfId="17784"/>
    <cellStyle name="20% - Accent5 4 7 3 3" xfId="30242"/>
    <cellStyle name="20% - Accent5 4 7 4" xfId="17782"/>
    <cellStyle name="20% - Accent5 4 7 5" xfId="30240"/>
    <cellStyle name="20% - Accent5 4 8" xfId="5051"/>
    <cellStyle name="20% - Accent5 4 8 2" xfId="5052"/>
    <cellStyle name="20% - Accent5 4 8 2 2" xfId="17786"/>
    <cellStyle name="20% - Accent5 4 8 2 3" xfId="30244"/>
    <cellStyle name="20% - Accent5 4 8 3" xfId="5053"/>
    <cellStyle name="20% - Accent5 4 8 3 2" xfId="17787"/>
    <cellStyle name="20% - Accent5 4 8 3 3" xfId="30245"/>
    <cellStyle name="20% - Accent5 4 8 4" xfId="17785"/>
    <cellStyle name="20% - Accent5 4 8 5" xfId="30243"/>
    <cellStyle name="20% - Accent5 4 9" xfId="5054"/>
    <cellStyle name="20% - Accent5 4 9 2" xfId="5055"/>
    <cellStyle name="20% - Accent5 4 9 2 2" xfId="17789"/>
    <cellStyle name="20% - Accent5 4 9 2 3" xfId="30247"/>
    <cellStyle name="20% - Accent5 4 9 3" xfId="5056"/>
    <cellStyle name="20% - Accent5 4 9 3 2" xfId="17790"/>
    <cellStyle name="20% - Accent5 4 9 3 3" xfId="30248"/>
    <cellStyle name="20% - Accent5 4 9 4" xfId="17788"/>
    <cellStyle name="20% - Accent5 4 9 5" xfId="30246"/>
    <cellStyle name="20% - Accent5 4_BALANCE SHEET- BOARD-A" xfId="1384"/>
    <cellStyle name="20% - Accent5 5" xfId="64"/>
    <cellStyle name="20% - Accent5 5 10" xfId="14284"/>
    <cellStyle name="20% - Accent5 5 11" xfId="26742"/>
    <cellStyle name="20% - Accent5 5 2" xfId="977"/>
    <cellStyle name="20% - Accent5 5 2 2" xfId="5058"/>
    <cellStyle name="20% - Accent5 5 2 2 2" xfId="17792"/>
    <cellStyle name="20% - Accent5 5 2 2 3" xfId="30250"/>
    <cellStyle name="20% - Accent5 5 2 3" xfId="5059"/>
    <cellStyle name="20% - Accent5 5 2 3 2" xfId="17793"/>
    <cellStyle name="20% - Accent5 5 2 3 3" xfId="30251"/>
    <cellStyle name="20% - Accent5 5 2 4" xfId="5057"/>
    <cellStyle name="20% - Accent5 5 2 5" xfId="17791"/>
    <cellStyle name="20% - Accent5 5 2 6" xfId="30249"/>
    <cellStyle name="20% - Accent5 5 3" xfId="5060"/>
    <cellStyle name="20% - Accent5 5 3 2" xfId="5061"/>
    <cellStyle name="20% - Accent5 5 3 2 2" xfId="17795"/>
    <cellStyle name="20% - Accent5 5 3 2 3" xfId="30253"/>
    <cellStyle name="20% - Accent5 5 3 3" xfId="5062"/>
    <cellStyle name="20% - Accent5 5 3 3 2" xfId="17796"/>
    <cellStyle name="20% - Accent5 5 3 3 3" xfId="30254"/>
    <cellStyle name="20% - Accent5 5 3 4" xfId="17794"/>
    <cellStyle name="20% - Accent5 5 3 5" xfId="30252"/>
    <cellStyle name="20% - Accent5 5 4" xfId="5063"/>
    <cellStyle name="20% - Accent5 5 4 2" xfId="5064"/>
    <cellStyle name="20% - Accent5 5 4 2 2" xfId="17798"/>
    <cellStyle name="20% - Accent5 5 4 2 3" xfId="30256"/>
    <cellStyle name="20% - Accent5 5 4 3" xfId="5065"/>
    <cellStyle name="20% - Accent5 5 4 3 2" xfId="17799"/>
    <cellStyle name="20% - Accent5 5 4 3 3" xfId="30257"/>
    <cellStyle name="20% - Accent5 5 4 4" xfId="17797"/>
    <cellStyle name="20% - Accent5 5 4 5" xfId="30255"/>
    <cellStyle name="20% - Accent5 5 5" xfId="5066"/>
    <cellStyle name="20% - Accent5 5 5 2" xfId="5067"/>
    <cellStyle name="20% - Accent5 5 5 2 2" xfId="17801"/>
    <cellStyle name="20% - Accent5 5 5 2 3" xfId="30259"/>
    <cellStyle name="20% - Accent5 5 5 3" xfId="5068"/>
    <cellStyle name="20% - Accent5 5 5 3 2" xfId="17802"/>
    <cellStyle name="20% - Accent5 5 5 3 3" xfId="30260"/>
    <cellStyle name="20% - Accent5 5 5 4" xfId="17800"/>
    <cellStyle name="20% - Accent5 5 5 5" xfId="30258"/>
    <cellStyle name="20% - Accent5 5 6" xfId="5069"/>
    <cellStyle name="20% - Accent5 5 6 2" xfId="5070"/>
    <cellStyle name="20% - Accent5 5 6 2 2" xfId="17804"/>
    <cellStyle name="20% - Accent5 5 6 2 3" xfId="30262"/>
    <cellStyle name="20% - Accent5 5 6 3" xfId="5071"/>
    <cellStyle name="20% - Accent5 5 6 3 2" xfId="17805"/>
    <cellStyle name="20% - Accent5 5 6 3 3" xfId="30263"/>
    <cellStyle name="20% - Accent5 5 6 4" xfId="17803"/>
    <cellStyle name="20% - Accent5 5 6 5" xfId="30261"/>
    <cellStyle name="20% - Accent5 5 7" xfId="5072"/>
    <cellStyle name="20% - Accent5 5 7 2" xfId="17806"/>
    <cellStyle name="20% - Accent5 5 7 3" xfId="30264"/>
    <cellStyle name="20% - Accent5 5 8" xfId="5073"/>
    <cellStyle name="20% - Accent5 5 8 2" xfId="17807"/>
    <cellStyle name="20% - Accent5 5 8 3" xfId="30265"/>
    <cellStyle name="20% - Accent5 5 9" xfId="1545"/>
    <cellStyle name="20% - Accent5 5_BALANCE SHEET- BOARD-A" xfId="1385"/>
    <cellStyle name="20% - Accent5 6" xfId="903"/>
    <cellStyle name="20% - Accent5 6 10" xfId="17808"/>
    <cellStyle name="20% - Accent5 6 11" xfId="30266"/>
    <cellStyle name="20% - Accent5 6 2" xfId="5075"/>
    <cellStyle name="20% - Accent5 6 2 2" xfId="5076"/>
    <cellStyle name="20% - Accent5 6 2 2 2" xfId="17810"/>
    <cellStyle name="20% - Accent5 6 2 2 3" xfId="30268"/>
    <cellStyle name="20% - Accent5 6 2 3" xfId="5077"/>
    <cellStyle name="20% - Accent5 6 2 3 2" xfId="17811"/>
    <cellStyle name="20% - Accent5 6 2 3 3" xfId="30269"/>
    <cellStyle name="20% - Accent5 6 2 4" xfId="17809"/>
    <cellStyle name="20% - Accent5 6 2 5" xfId="30267"/>
    <cellStyle name="20% - Accent5 6 3" xfId="5078"/>
    <cellStyle name="20% - Accent5 6 3 2" xfId="5079"/>
    <cellStyle name="20% - Accent5 6 3 2 2" xfId="17813"/>
    <cellStyle name="20% - Accent5 6 3 2 3" xfId="30271"/>
    <cellStyle name="20% - Accent5 6 3 3" xfId="5080"/>
    <cellStyle name="20% - Accent5 6 3 3 2" xfId="17814"/>
    <cellStyle name="20% - Accent5 6 3 3 3" xfId="30272"/>
    <cellStyle name="20% - Accent5 6 3 4" xfId="17812"/>
    <cellStyle name="20% - Accent5 6 3 5" xfId="30270"/>
    <cellStyle name="20% - Accent5 6 4" xfId="5081"/>
    <cellStyle name="20% - Accent5 6 4 2" xfId="5082"/>
    <cellStyle name="20% - Accent5 6 4 2 2" xfId="17816"/>
    <cellStyle name="20% - Accent5 6 4 2 3" xfId="30274"/>
    <cellStyle name="20% - Accent5 6 4 3" xfId="5083"/>
    <cellStyle name="20% - Accent5 6 4 3 2" xfId="17817"/>
    <cellStyle name="20% - Accent5 6 4 3 3" xfId="30275"/>
    <cellStyle name="20% - Accent5 6 4 4" xfId="17815"/>
    <cellStyle name="20% - Accent5 6 4 5" xfId="30273"/>
    <cellStyle name="20% - Accent5 6 5" xfId="5084"/>
    <cellStyle name="20% - Accent5 6 5 2" xfId="5085"/>
    <cellStyle name="20% - Accent5 6 5 2 2" xfId="17819"/>
    <cellStyle name="20% - Accent5 6 5 2 3" xfId="30277"/>
    <cellStyle name="20% - Accent5 6 5 3" xfId="5086"/>
    <cellStyle name="20% - Accent5 6 5 3 2" xfId="17820"/>
    <cellStyle name="20% - Accent5 6 5 3 3" xfId="30278"/>
    <cellStyle name="20% - Accent5 6 5 4" xfId="17818"/>
    <cellStyle name="20% - Accent5 6 5 5" xfId="30276"/>
    <cellStyle name="20% - Accent5 6 6" xfId="5087"/>
    <cellStyle name="20% - Accent5 6 6 2" xfId="5088"/>
    <cellStyle name="20% - Accent5 6 6 2 2" xfId="17822"/>
    <cellStyle name="20% - Accent5 6 6 2 3" xfId="30280"/>
    <cellStyle name="20% - Accent5 6 6 3" xfId="5089"/>
    <cellStyle name="20% - Accent5 6 6 3 2" xfId="17823"/>
    <cellStyle name="20% - Accent5 6 6 3 3" xfId="30281"/>
    <cellStyle name="20% - Accent5 6 6 4" xfId="17821"/>
    <cellStyle name="20% - Accent5 6 6 5" xfId="30279"/>
    <cellStyle name="20% - Accent5 6 7" xfId="5090"/>
    <cellStyle name="20% - Accent5 6 7 2" xfId="17824"/>
    <cellStyle name="20% - Accent5 6 7 3" xfId="30282"/>
    <cellStyle name="20% - Accent5 6 8" xfId="5091"/>
    <cellStyle name="20% - Accent5 6 8 2" xfId="17825"/>
    <cellStyle name="20% - Accent5 6 8 3" xfId="30283"/>
    <cellStyle name="20% - Accent5 6 9" xfId="5074"/>
    <cellStyle name="20% - Accent5 7" xfId="5092"/>
    <cellStyle name="20% - Accent5 7 10" xfId="30284"/>
    <cellStyle name="20% - Accent5 7 2" xfId="5093"/>
    <cellStyle name="20% - Accent5 7 2 2" xfId="5094"/>
    <cellStyle name="20% - Accent5 7 2 2 2" xfId="17828"/>
    <cellStyle name="20% - Accent5 7 2 2 3" xfId="30286"/>
    <cellStyle name="20% - Accent5 7 2 3" xfId="5095"/>
    <cellStyle name="20% - Accent5 7 2 3 2" xfId="17829"/>
    <cellStyle name="20% - Accent5 7 2 3 3" xfId="30287"/>
    <cellStyle name="20% - Accent5 7 2 4" xfId="17827"/>
    <cellStyle name="20% - Accent5 7 2 5" xfId="30285"/>
    <cellStyle name="20% - Accent5 7 3" xfId="5096"/>
    <cellStyle name="20% - Accent5 7 3 2" xfId="5097"/>
    <cellStyle name="20% - Accent5 7 3 2 2" xfId="17831"/>
    <cellStyle name="20% - Accent5 7 3 2 3" xfId="30289"/>
    <cellStyle name="20% - Accent5 7 3 3" xfId="5098"/>
    <cellStyle name="20% - Accent5 7 3 3 2" xfId="17832"/>
    <cellStyle name="20% - Accent5 7 3 3 3" xfId="30290"/>
    <cellStyle name="20% - Accent5 7 3 4" xfId="17830"/>
    <cellStyle name="20% - Accent5 7 3 5" xfId="30288"/>
    <cellStyle name="20% - Accent5 7 4" xfId="5099"/>
    <cellStyle name="20% - Accent5 7 4 2" xfId="5100"/>
    <cellStyle name="20% - Accent5 7 4 2 2" xfId="17834"/>
    <cellStyle name="20% - Accent5 7 4 2 3" xfId="30292"/>
    <cellStyle name="20% - Accent5 7 4 3" xfId="5101"/>
    <cellStyle name="20% - Accent5 7 4 3 2" xfId="17835"/>
    <cellStyle name="20% - Accent5 7 4 3 3" xfId="30293"/>
    <cellStyle name="20% - Accent5 7 4 4" xfId="17833"/>
    <cellStyle name="20% - Accent5 7 4 5" xfId="30291"/>
    <cellStyle name="20% - Accent5 7 5" xfId="5102"/>
    <cellStyle name="20% - Accent5 7 5 2" xfId="5103"/>
    <cellStyle name="20% - Accent5 7 5 2 2" xfId="17837"/>
    <cellStyle name="20% - Accent5 7 5 2 3" xfId="30295"/>
    <cellStyle name="20% - Accent5 7 5 3" xfId="5104"/>
    <cellStyle name="20% - Accent5 7 5 3 2" xfId="17838"/>
    <cellStyle name="20% - Accent5 7 5 3 3" xfId="30296"/>
    <cellStyle name="20% - Accent5 7 5 4" xfId="17836"/>
    <cellStyle name="20% - Accent5 7 5 5" xfId="30294"/>
    <cellStyle name="20% - Accent5 7 6" xfId="5105"/>
    <cellStyle name="20% - Accent5 7 6 2" xfId="5106"/>
    <cellStyle name="20% - Accent5 7 6 2 2" xfId="17840"/>
    <cellStyle name="20% - Accent5 7 6 2 3" xfId="30298"/>
    <cellStyle name="20% - Accent5 7 6 3" xfId="5107"/>
    <cellStyle name="20% - Accent5 7 6 3 2" xfId="17841"/>
    <cellStyle name="20% - Accent5 7 6 3 3" xfId="30299"/>
    <cellStyle name="20% - Accent5 7 6 4" xfId="17839"/>
    <cellStyle name="20% - Accent5 7 6 5" xfId="30297"/>
    <cellStyle name="20% - Accent5 7 7" xfId="5108"/>
    <cellStyle name="20% - Accent5 7 7 2" xfId="17842"/>
    <cellStyle name="20% - Accent5 7 7 3" xfId="30300"/>
    <cellStyle name="20% - Accent5 7 8" xfId="5109"/>
    <cellStyle name="20% - Accent5 7 8 2" xfId="17843"/>
    <cellStyle name="20% - Accent5 7 8 3" xfId="30301"/>
    <cellStyle name="20% - Accent5 7 9" xfId="17826"/>
    <cellStyle name="20% - Accent5 8" xfId="5110"/>
    <cellStyle name="20% - Accent5 8 2" xfId="5111"/>
    <cellStyle name="20% - Accent5 8 2 2" xfId="5112"/>
    <cellStyle name="20% - Accent5 8 2 2 2" xfId="17846"/>
    <cellStyle name="20% - Accent5 8 2 2 3" xfId="30304"/>
    <cellStyle name="20% - Accent5 8 2 3" xfId="5113"/>
    <cellStyle name="20% - Accent5 8 2 3 2" xfId="17847"/>
    <cellStyle name="20% - Accent5 8 2 3 3" xfId="30305"/>
    <cellStyle name="20% - Accent5 8 2 4" xfId="17845"/>
    <cellStyle name="20% - Accent5 8 2 5" xfId="30303"/>
    <cellStyle name="20% - Accent5 8 3" xfId="5114"/>
    <cellStyle name="20% - Accent5 8 3 2" xfId="5115"/>
    <cellStyle name="20% - Accent5 8 3 2 2" xfId="17849"/>
    <cellStyle name="20% - Accent5 8 3 2 3" xfId="30307"/>
    <cellStyle name="20% - Accent5 8 3 3" xfId="5116"/>
    <cellStyle name="20% - Accent5 8 3 3 2" xfId="17850"/>
    <cellStyle name="20% - Accent5 8 3 3 3" xfId="30308"/>
    <cellStyle name="20% - Accent5 8 3 4" xfId="17848"/>
    <cellStyle name="20% - Accent5 8 3 5" xfId="30306"/>
    <cellStyle name="20% - Accent5 8 4" xfId="5117"/>
    <cellStyle name="20% - Accent5 8 4 2" xfId="5118"/>
    <cellStyle name="20% - Accent5 8 4 2 2" xfId="17852"/>
    <cellStyle name="20% - Accent5 8 4 2 3" xfId="30310"/>
    <cellStyle name="20% - Accent5 8 4 3" xfId="5119"/>
    <cellStyle name="20% - Accent5 8 4 3 2" xfId="17853"/>
    <cellStyle name="20% - Accent5 8 4 3 3" xfId="30311"/>
    <cellStyle name="20% - Accent5 8 4 4" xfId="17851"/>
    <cellStyle name="20% - Accent5 8 4 5" xfId="30309"/>
    <cellStyle name="20% - Accent5 8 5" xfId="5120"/>
    <cellStyle name="20% - Accent5 8 5 2" xfId="5121"/>
    <cellStyle name="20% - Accent5 8 5 2 2" xfId="17855"/>
    <cellStyle name="20% - Accent5 8 5 2 3" xfId="30313"/>
    <cellStyle name="20% - Accent5 8 5 3" xfId="5122"/>
    <cellStyle name="20% - Accent5 8 5 3 2" xfId="17856"/>
    <cellStyle name="20% - Accent5 8 5 3 3" xfId="30314"/>
    <cellStyle name="20% - Accent5 8 5 4" xfId="17854"/>
    <cellStyle name="20% - Accent5 8 5 5" xfId="30312"/>
    <cellStyle name="20% - Accent5 8 6" xfId="5123"/>
    <cellStyle name="20% - Accent5 8 6 2" xfId="17857"/>
    <cellStyle name="20% - Accent5 8 6 3" xfId="30315"/>
    <cellStyle name="20% - Accent5 8 7" xfId="5124"/>
    <cellStyle name="20% - Accent5 8 7 2" xfId="17858"/>
    <cellStyle name="20% - Accent5 8 7 3" xfId="30316"/>
    <cellStyle name="20% - Accent5 8 8" xfId="17844"/>
    <cellStyle name="20% - Accent5 8 9" xfId="30302"/>
    <cellStyle name="20% - Accent5 9" xfId="5125"/>
    <cellStyle name="20% - Accent5 9 2" xfId="5126"/>
    <cellStyle name="20% - Accent5 9 2 2" xfId="5127"/>
    <cellStyle name="20% - Accent5 9 2 2 2" xfId="17860"/>
    <cellStyle name="20% - Accent5 9 2 2 3" xfId="30318"/>
    <cellStyle name="20% - Accent5 9 2 3" xfId="5128"/>
    <cellStyle name="20% - Accent5 9 2 3 2" xfId="17861"/>
    <cellStyle name="20% - Accent5 9 2 3 3" xfId="30319"/>
    <cellStyle name="20% - Accent5 9 2 4" xfId="17859"/>
    <cellStyle name="20% - Accent5 9 2 5" xfId="30317"/>
    <cellStyle name="20% - Accent6 10" xfId="5129"/>
    <cellStyle name="20% - Accent6 10 2" xfId="5130"/>
    <cellStyle name="20% - Accent6 10 2 2" xfId="5131"/>
    <cellStyle name="20% - Accent6 10 2 2 2" xfId="17864"/>
    <cellStyle name="20% - Accent6 10 2 2 3" xfId="30322"/>
    <cellStyle name="20% - Accent6 10 2 3" xfId="5132"/>
    <cellStyle name="20% - Accent6 10 2 3 2" xfId="17865"/>
    <cellStyle name="20% - Accent6 10 2 3 3" xfId="30323"/>
    <cellStyle name="20% - Accent6 10 2 4" xfId="17863"/>
    <cellStyle name="20% - Accent6 10 2 5" xfId="30321"/>
    <cellStyle name="20% - Accent6 10 3" xfId="5133"/>
    <cellStyle name="20% - Accent6 10 3 2" xfId="17866"/>
    <cellStyle name="20% - Accent6 10 3 3" xfId="30324"/>
    <cellStyle name="20% - Accent6 10 4" xfId="5134"/>
    <cellStyle name="20% - Accent6 10 4 2" xfId="17867"/>
    <cellStyle name="20% - Accent6 10 4 3" xfId="30325"/>
    <cellStyle name="20% - Accent6 10 5" xfId="17862"/>
    <cellStyle name="20% - Accent6 10 6" xfId="30320"/>
    <cellStyle name="20% - Accent6 11" xfId="5135"/>
    <cellStyle name="20% - Accent6 11 2" xfId="5136"/>
    <cellStyle name="20% - Accent6 11 2 2" xfId="5137"/>
    <cellStyle name="20% - Accent6 11 2 2 2" xfId="17870"/>
    <cellStyle name="20% - Accent6 11 2 2 3" xfId="30328"/>
    <cellStyle name="20% - Accent6 11 2 3" xfId="5138"/>
    <cellStyle name="20% - Accent6 11 2 3 2" xfId="17871"/>
    <cellStyle name="20% - Accent6 11 2 3 3" xfId="30329"/>
    <cellStyle name="20% - Accent6 11 2 4" xfId="17869"/>
    <cellStyle name="20% - Accent6 11 2 5" xfId="30327"/>
    <cellStyle name="20% - Accent6 11 3" xfId="5139"/>
    <cellStyle name="20% - Accent6 11 3 2" xfId="17872"/>
    <cellStyle name="20% - Accent6 11 3 3" xfId="30330"/>
    <cellStyle name="20% - Accent6 11 4" xfId="5140"/>
    <cellStyle name="20% - Accent6 11 4 2" xfId="17873"/>
    <cellStyle name="20% - Accent6 11 4 3" xfId="30331"/>
    <cellStyle name="20% - Accent6 11 5" xfId="17868"/>
    <cellStyle name="20% - Accent6 11 6" xfId="30326"/>
    <cellStyle name="20% - Accent6 12" xfId="5141"/>
    <cellStyle name="20% - Accent6 12 2" xfId="5142"/>
    <cellStyle name="20% - Accent6 12 2 2" xfId="17875"/>
    <cellStyle name="20% - Accent6 12 2 3" xfId="30333"/>
    <cellStyle name="20% - Accent6 12 3" xfId="5143"/>
    <cellStyle name="20% - Accent6 12 3 2" xfId="17876"/>
    <cellStyle name="20% - Accent6 12 3 3" xfId="30334"/>
    <cellStyle name="20% - Accent6 12 4" xfId="17874"/>
    <cellStyle name="20% - Accent6 12 5" xfId="30332"/>
    <cellStyle name="20% - Accent6 13" xfId="5144"/>
    <cellStyle name="20% - Accent6 13 2" xfId="5145"/>
    <cellStyle name="20% - Accent6 13 2 2" xfId="17878"/>
    <cellStyle name="20% - Accent6 13 2 3" xfId="30336"/>
    <cellStyle name="20% - Accent6 13 3" xfId="5146"/>
    <cellStyle name="20% - Accent6 13 3 2" xfId="17879"/>
    <cellStyle name="20% - Accent6 13 3 3" xfId="30337"/>
    <cellStyle name="20% - Accent6 13 4" xfId="17877"/>
    <cellStyle name="20% - Accent6 13 5" xfId="30335"/>
    <cellStyle name="20% - Accent6 14" xfId="5147"/>
    <cellStyle name="20% - Accent6 14 2" xfId="5148"/>
    <cellStyle name="20% - Accent6 14 2 2" xfId="17881"/>
    <cellStyle name="20% - Accent6 14 2 3" xfId="30339"/>
    <cellStyle name="20% - Accent6 14 3" xfId="5149"/>
    <cellStyle name="20% - Accent6 14 3 2" xfId="17882"/>
    <cellStyle name="20% - Accent6 14 3 3" xfId="30340"/>
    <cellStyle name="20% - Accent6 14 4" xfId="17880"/>
    <cellStyle name="20% - Accent6 14 5" xfId="30338"/>
    <cellStyle name="20% - Accent6 15" xfId="5150"/>
    <cellStyle name="20% - Accent6 15 2" xfId="5151"/>
    <cellStyle name="20% - Accent6 15 2 2" xfId="17884"/>
    <cellStyle name="20% - Accent6 15 2 3" xfId="30342"/>
    <cellStyle name="20% - Accent6 15 3" xfId="5152"/>
    <cellStyle name="20% - Accent6 15 3 2" xfId="17885"/>
    <cellStyle name="20% - Accent6 15 3 3" xfId="30343"/>
    <cellStyle name="20% - Accent6 15 4" xfId="17883"/>
    <cellStyle name="20% - Accent6 15 5" xfId="30341"/>
    <cellStyle name="20% - Accent6 16" xfId="5153"/>
    <cellStyle name="20% - Accent6 16 2" xfId="5154"/>
    <cellStyle name="20% - Accent6 16 2 2" xfId="17887"/>
    <cellStyle name="20% - Accent6 16 2 3" xfId="30345"/>
    <cellStyle name="20% - Accent6 16 3" xfId="5155"/>
    <cellStyle name="20% - Accent6 16 3 2" xfId="17888"/>
    <cellStyle name="20% - Accent6 16 3 3" xfId="30346"/>
    <cellStyle name="20% - Accent6 16 4" xfId="17886"/>
    <cellStyle name="20% - Accent6 16 5" xfId="30344"/>
    <cellStyle name="20% - Accent6 17" xfId="5156"/>
    <cellStyle name="20% - Accent6 17 2" xfId="5157"/>
    <cellStyle name="20% - Accent6 17 2 2" xfId="17890"/>
    <cellStyle name="20% - Accent6 17 2 3" xfId="30348"/>
    <cellStyle name="20% - Accent6 17 3" xfId="5158"/>
    <cellStyle name="20% - Accent6 17 3 2" xfId="17891"/>
    <cellStyle name="20% - Accent6 17 3 3" xfId="30349"/>
    <cellStyle name="20% - Accent6 17 4" xfId="17889"/>
    <cellStyle name="20% - Accent6 17 5" xfId="30347"/>
    <cellStyle name="20% - Accent6 18" xfId="5159"/>
    <cellStyle name="20% - Accent6 18 2" xfId="5160"/>
    <cellStyle name="20% - Accent6 18 2 2" xfId="17893"/>
    <cellStyle name="20% - Accent6 18 2 3" xfId="30351"/>
    <cellStyle name="20% - Accent6 18 3" xfId="5161"/>
    <cellStyle name="20% - Accent6 18 3 2" xfId="17894"/>
    <cellStyle name="20% - Accent6 18 3 3" xfId="30352"/>
    <cellStyle name="20% - Accent6 18 4" xfId="17892"/>
    <cellStyle name="20% - Accent6 18 5" xfId="30350"/>
    <cellStyle name="20% - Accent6 19" xfId="1498"/>
    <cellStyle name="20% - Accent6 2" xfId="65"/>
    <cellStyle name="20% - Accent6 2 10" xfId="5162"/>
    <cellStyle name="20% - Accent6 2 10 2" xfId="5163"/>
    <cellStyle name="20% - Accent6 2 10 2 2" xfId="17896"/>
    <cellStyle name="20% - Accent6 2 10 2 3" xfId="30354"/>
    <cellStyle name="20% - Accent6 2 10 3" xfId="5164"/>
    <cellStyle name="20% - Accent6 2 10 3 2" xfId="17897"/>
    <cellStyle name="20% - Accent6 2 10 3 3" xfId="30355"/>
    <cellStyle name="20% - Accent6 2 10 4" xfId="17895"/>
    <cellStyle name="20% - Accent6 2 10 5" xfId="30353"/>
    <cellStyle name="20% - Accent6 2 11" xfId="5165"/>
    <cellStyle name="20% - Accent6 2 11 2" xfId="5166"/>
    <cellStyle name="20% - Accent6 2 11 2 2" xfId="17899"/>
    <cellStyle name="20% - Accent6 2 11 2 3" xfId="30357"/>
    <cellStyle name="20% - Accent6 2 11 3" xfId="5167"/>
    <cellStyle name="20% - Accent6 2 11 3 2" xfId="17900"/>
    <cellStyle name="20% - Accent6 2 11 3 3" xfId="30358"/>
    <cellStyle name="20% - Accent6 2 11 4" xfId="17898"/>
    <cellStyle name="20% - Accent6 2 11 5" xfId="30356"/>
    <cellStyle name="20% - Accent6 2 12" xfId="5168"/>
    <cellStyle name="20% - Accent6 2 12 2" xfId="5169"/>
    <cellStyle name="20% - Accent6 2 12 2 2" xfId="17902"/>
    <cellStyle name="20% - Accent6 2 12 2 3" xfId="30360"/>
    <cellStyle name="20% - Accent6 2 12 3" xfId="5170"/>
    <cellStyle name="20% - Accent6 2 12 3 2" xfId="17903"/>
    <cellStyle name="20% - Accent6 2 12 3 3" xfId="30361"/>
    <cellStyle name="20% - Accent6 2 12 4" xfId="17901"/>
    <cellStyle name="20% - Accent6 2 12 5" xfId="30359"/>
    <cellStyle name="20% - Accent6 2 13" xfId="5171"/>
    <cellStyle name="20% - Accent6 2 13 2" xfId="5172"/>
    <cellStyle name="20% - Accent6 2 13 2 2" xfId="17905"/>
    <cellStyle name="20% - Accent6 2 13 2 3" xfId="30363"/>
    <cellStyle name="20% - Accent6 2 13 3" xfId="5173"/>
    <cellStyle name="20% - Accent6 2 13 3 2" xfId="17906"/>
    <cellStyle name="20% - Accent6 2 13 3 3" xfId="30364"/>
    <cellStyle name="20% - Accent6 2 13 4" xfId="17904"/>
    <cellStyle name="20% - Accent6 2 13 5" xfId="30362"/>
    <cellStyle name="20% - Accent6 2 14" xfId="5174"/>
    <cellStyle name="20% - Accent6 2 14 2" xfId="5175"/>
    <cellStyle name="20% - Accent6 2 14 2 2" xfId="17908"/>
    <cellStyle name="20% - Accent6 2 14 2 3" xfId="30366"/>
    <cellStyle name="20% - Accent6 2 14 3" xfId="5176"/>
    <cellStyle name="20% - Accent6 2 14 3 2" xfId="17909"/>
    <cellStyle name="20% - Accent6 2 14 3 3" xfId="30367"/>
    <cellStyle name="20% - Accent6 2 14 4" xfId="17907"/>
    <cellStyle name="20% - Accent6 2 14 5" xfId="30365"/>
    <cellStyle name="20% - Accent6 2 15" xfId="5177"/>
    <cellStyle name="20% - Accent6 2 15 2" xfId="5178"/>
    <cellStyle name="20% - Accent6 2 15 2 2" xfId="17911"/>
    <cellStyle name="20% - Accent6 2 15 2 3" xfId="30369"/>
    <cellStyle name="20% - Accent6 2 15 3" xfId="5179"/>
    <cellStyle name="20% - Accent6 2 15 3 2" xfId="17912"/>
    <cellStyle name="20% - Accent6 2 15 3 3" xfId="30370"/>
    <cellStyle name="20% - Accent6 2 15 4" xfId="17910"/>
    <cellStyle name="20% - Accent6 2 15 5" xfId="30368"/>
    <cellStyle name="20% - Accent6 2 16" xfId="5180"/>
    <cellStyle name="20% - Accent6 2 16 2" xfId="5181"/>
    <cellStyle name="20% - Accent6 2 16 2 2" xfId="17914"/>
    <cellStyle name="20% - Accent6 2 16 2 3" xfId="30372"/>
    <cellStyle name="20% - Accent6 2 16 3" xfId="5182"/>
    <cellStyle name="20% - Accent6 2 16 3 2" xfId="17915"/>
    <cellStyle name="20% - Accent6 2 16 3 3" xfId="30373"/>
    <cellStyle name="20% - Accent6 2 16 4" xfId="17913"/>
    <cellStyle name="20% - Accent6 2 16 5" xfId="30371"/>
    <cellStyle name="20% - Accent6 2 17" xfId="5183"/>
    <cellStyle name="20% - Accent6 2 17 2" xfId="17916"/>
    <cellStyle name="20% - Accent6 2 17 3" xfId="30374"/>
    <cellStyle name="20% - Accent6 2 18" xfId="5184"/>
    <cellStyle name="20% - Accent6 2 18 2" xfId="17917"/>
    <cellStyle name="20% - Accent6 2 18 3" xfId="30375"/>
    <cellStyle name="20% - Accent6 2 2" xfId="66"/>
    <cellStyle name="20% - Accent6 2 2 10" xfId="5185"/>
    <cellStyle name="20% - Accent6 2 2 10 2" xfId="5186"/>
    <cellStyle name="20% - Accent6 2 2 10 2 2" xfId="17919"/>
    <cellStyle name="20% - Accent6 2 2 10 2 3" xfId="30377"/>
    <cellStyle name="20% - Accent6 2 2 10 3" xfId="5187"/>
    <cellStyle name="20% - Accent6 2 2 10 3 2" xfId="17920"/>
    <cellStyle name="20% - Accent6 2 2 10 3 3" xfId="30378"/>
    <cellStyle name="20% - Accent6 2 2 10 4" xfId="17918"/>
    <cellStyle name="20% - Accent6 2 2 10 5" xfId="30376"/>
    <cellStyle name="20% - Accent6 2 2 11" xfId="5188"/>
    <cellStyle name="20% - Accent6 2 2 11 2" xfId="5189"/>
    <cellStyle name="20% - Accent6 2 2 11 2 2" xfId="17922"/>
    <cellStyle name="20% - Accent6 2 2 11 2 3" xfId="30380"/>
    <cellStyle name="20% - Accent6 2 2 11 3" xfId="5190"/>
    <cellStyle name="20% - Accent6 2 2 11 3 2" xfId="17923"/>
    <cellStyle name="20% - Accent6 2 2 11 3 3" xfId="30381"/>
    <cellStyle name="20% - Accent6 2 2 11 4" xfId="17921"/>
    <cellStyle name="20% - Accent6 2 2 11 5" xfId="30379"/>
    <cellStyle name="20% - Accent6 2 2 12" xfId="5191"/>
    <cellStyle name="20% - Accent6 2 2 12 2" xfId="5192"/>
    <cellStyle name="20% - Accent6 2 2 12 2 2" xfId="17925"/>
    <cellStyle name="20% - Accent6 2 2 12 2 3" xfId="30383"/>
    <cellStyle name="20% - Accent6 2 2 12 3" xfId="5193"/>
    <cellStyle name="20% - Accent6 2 2 12 3 2" xfId="17926"/>
    <cellStyle name="20% - Accent6 2 2 12 3 3" xfId="30384"/>
    <cellStyle name="20% - Accent6 2 2 12 4" xfId="17924"/>
    <cellStyle name="20% - Accent6 2 2 12 5" xfId="30382"/>
    <cellStyle name="20% - Accent6 2 2 13" xfId="5194"/>
    <cellStyle name="20% - Accent6 2 2 13 2" xfId="5195"/>
    <cellStyle name="20% - Accent6 2 2 13 2 2" xfId="17928"/>
    <cellStyle name="20% - Accent6 2 2 13 2 3" xfId="30386"/>
    <cellStyle name="20% - Accent6 2 2 13 3" xfId="5196"/>
    <cellStyle name="20% - Accent6 2 2 13 3 2" xfId="17929"/>
    <cellStyle name="20% - Accent6 2 2 13 3 3" xfId="30387"/>
    <cellStyle name="20% - Accent6 2 2 13 4" xfId="17927"/>
    <cellStyle name="20% - Accent6 2 2 13 5" xfId="30385"/>
    <cellStyle name="20% - Accent6 2 2 14" xfId="5197"/>
    <cellStyle name="20% - Accent6 2 2 14 2" xfId="5198"/>
    <cellStyle name="20% - Accent6 2 2 14 2 2" xfId="17931"/>
    <cellStyle name="20% - Accent6 2 2 14 2 3" xfId="30389"/>
    <cellStyle name="20% - Accent6 2 2 14 3" xfId="5199"/>
    <cellStyle name="20% - Accent6 2 2 14 3 2" xfId="17932"/>
    <cellStyle name="20% - Accent6 2 2 14 3 3" xfId="30390"/>
    <cellStyle name="20% - Accent6 2 2 14 4" xfId="17930"/>
    <cellStyle name="20% - Accent6 2 2 14 5" xfId="30388"/>
    <cellStyle name="20% - Accent6 2 2 15" xfId="5200"/>
    <cellStyle name="20% - Accent6 2 2 15 2" xfId="17933"/>
    <cellStyle name="20% - Accent6 2 2 15 3" xfId="30391"/>
    <cellStyle name="20% - Accent6 2 2 16" xfId="5201"/>
    <cellStyle name="20% - Accent6 2 2 16 2" xfId="17934"/>
    <cellStyle name="20% - Accent6 2 2 16 3" xfId="30392"/>
    <cellStyle name="20% - Accent6 2 2 2" xfId="67"/>
    <cellStyle name="20% - Accent6 2 2 2 10" xfId="5202"/>
    <cellStyle name="20% - Accent6 2 2 2 10 2" xfId="5203"/>
    <cellStyle name="20% - Accent6 2 2 2 10 2 2" xfId="17936"/>
    <cellStyle name="20% - Accent6 2 2 2 10 2 3" xfId="30394"/>
    <cellStyle name="20% - Accent6 2 2 2 10 3" xfId="5204"/>
    <cellStyle name="20% - Accent6 2 2 2 10 3 2" xfId="17937"/>
    <cellStyle name="20% - Accent6 2 2 2 10 3 3" xfId="30395"/>
    <cellStyle name="20% - Accent6 2 2 2 10 4" xfId="17935"/>
    <cellStyle name="20% - Accent6 2 2 2 10 5" xfId="30393"/>
    <cellStyle name="20% - Accent6 2 2 2 11" xfId="5205"/>
    <cellStyle name="20% - Accent6 2 2 2 11 2" xfId="5206"/>
    <cellStyle name="20% - Accent6 2 2 2 11 2 2" xfId="17939"/>
    <cellStyle name="20% - Accent6 2 2 2 11 2 3" xfId="30397"/>
    <cellStyle name="20% - Accent6 2 2 2 11 3" xfId="5207"/>
    <cellStyle name="20% - Accent6 2 2 2 11 3 2" xfId="17940"/>
    <cellStyle name="20% - Accent6 2 2 2 11 3 3" xfId="30398"/>
    <cellStyle name="20% - Accent6 2 2 2 11 4" xfId="17938"/>
    <cellStyle name="20% - Accent6 2 2 2 11 5" xfId="30396"/>
    <cellStyle name="20% - Accent6 2 2 2 12" xfId="5208"/>
    <cellStyle name="20% - Accent6 2 2 2 12 2" xfId="5209"/>
    <cellStyle name="20% - Accent6 2 2 2 12 2 2" xfId="17942"/>
    <cellStyle name="20% - Accent6 2 2 2 12 2 3" xfId="30400"/>
    <cellStyle name="20% - Accent6 2 2 2 12 3" xfId="5210"/>
    <cellStyle name="20% - Accent6 2 2 2 12 3 2" xfId="17943"/>
    <cellStyle name="20% - Accent6 2 2 2 12 3 3" xfId="30401"/>
    <cellStyle name="20% - Accent6 2 2 2 12 4" xfId="17941"/>
    <cellStyle name="20% - Accent6 2 2 2 12 5" xfId="30399"/>
    <cellStyle name="20% - Accent6 2 2 2 13" xfId="5211"/>
    <cellStyle name="20% - Accent6 2 2 2 13 2" xfId="5212"/>
    <cellStyle name="20% - Accent6 2 2 2 13 2 2" xfId="17945"/>
    <cellStyle name="20% - Accent6 2 2 2 13 2 3" xfId="30403"/>
    <cellStyle name="20% - Accent6 2 2 2 13 3" xfId="5213"/>
    <cellStyle name="20% - Accent6 2 2 2 13 3 2" xfId="17946"/>
    <cellStyle name="20% - Accent6 2 2 2 13 3 3" xfId="30404"/>
    <cellStyle name="20% - Accent6 2 2 2 13 4" xfId="17944"/>
    <cellStyle name="20% - Accent6 2 2 2 13 5" xfId="30402"/>
    <cellStyle name="20% - Accent6 2 2 2 14" xfId="5214"/>
    <cellStyle name="20% - Accent6 2 2 2 14 2" xfId="17947"/>
    <cellStyle name="20% - Accent6 2 2 2 14 3" xfId="30405"/>
    <cellStyle name="20% - Accent6 2 2 2 15" xfId="5215"/>
    <cellStyle name="20% - Accent6 2 2 2 15 2" xfId="17948"/>
    <cellStyle name="20% - Accent6 2 2 2 15 3" xfId="30406"/>
    <cellStyle name="20% - Accent6 2 2 2 16" xfId="1669"/>
    <cellStyle name="20% - Accent6 2 2 2 17" xfId="14408"/>
    <cellStyle name="20% - Accent6 2 2 2 18" xfId="26866"/>
    <cellStyle name="20% - Accent6 2 2 2 2" xfId="1101"/>
    <cellStyle name="20% - Accent6 2 2 2 2 10" xfId="30407"/>
    <cellStyle name="20% - Accent6 2 2 2 2 2" xfId="5217"/>
    <cellStyle name="20% - Accent6 2 2 2 2 2 2" xfId="5218"/>
    <cellStyle name="20% - Accent6 2 2 2 2 2 2 2" xfId="17951"/>
    <cellStyle name="20% - Accent6 2 2 2 2 2 2 3" xfId="30409"/>
    <cellStyle name="20% - Accent6 2 2 2 2 2 3" xfId="5219"/>
    <cellStyle name="20% - Accent6 2 2 2 2 2 3 2" xfId="17952"/>
    <cellStyle name="20% - Accent6 2 2 2 2 2 3 3" xfId="30410"/>
    <cellStyle name="20% - Accent6 2 2 2 2 2 4" xfId="17950"/>
    <cellStyle name="20% - Accent6 2 2 2 2 2 5" xfId="30408"/>
    <cellStyle name="20% - Accent6 2 2 2 2 3" xfId="5220"/>
    <cellStyle name="20% - Accent6 2 2 2 2 3 2" xfId="5221"/>
    <cellStyle name="20% - Accent6 2 2 2 2 3 2 2" xfId="17954"/>
    <cellStyle name="20% - Accent6 2 2 2 2 3 2 3" xfId="30412"/>
    <cellStyle name="20% - Accent6 2 2 2 2 3 3" xfId="5222"/>
    <cellStyle name="20% - Accent6 2 2 2 2 3 3 2" xfId="17955"/>
    <cellStyle name="20% - Accent6 2 2 2 2 3 3 3" xfId="30413"/>
    <cellStyle name="20% - Accent6 2 2 2 2 3 4" xfId="17953"/>
    <cellStyle name="20% - Accent6 2 2 2 2 3 5" xfId="30411"/>
    <cellStyle name="20% - Accent6 2 2 2 2 4" xfId="5223"/>
    <cellStyle name="20% - Accent6 2 2 2 2 4 2" xfId="5224"/>
    <cellStyle name="20% - Accent6 2 2 2 2 4 2 2" xfId="17957"/>
    <cellStyle name="20% - Accent6 2 2 2 2 4 2 3" xfId="30415"/>
    <cellStyle name="20% - Accent6 2 2 2 2 4 3" xfId="5225"/>
    <cellStyle name="20% - Accent6 2 2 2 2 4 3 2" xfId="17958"/>
    <cellStyle name="20% - Accent6 2 2 2 2 4 3 3" xfId="30416"/>
    <cellStyle name="20% - Accent6 2 2 2 2 4 4" xfId="17956"/>
    <cellStyle name="20% - Accent6 2 2 2 2 4 5" xfId="30414"/>
    <cellStyle name="20% - Accent6 2 2 2 2 5" xfId="5226"/>
    <cellStyle name="20% - Accent6 2 2 2 2 5 2" xfId="5227"/>
    <cellStyle name="20% - Accent6 2 2 2 2 5 2 2" xfId="17960"/>
    <cellStyle name="20% - Accent6 2 2 2 2 5 2 3" xfId="30418"/>
    <cellStyle name="20% - Accent6 2 2 2 2 5 3" xfId="5228"/>
    <cellStyle name="20% - Accent6 2 2 2 2 5 3 2" xfId="17961"/>
    <cellStyle name="20% - Accent6 2 2 2 2 5 3 3" xfId="30419"/>
    <cellStyle name="20% - Accent6 2 2 2 2 5 4" xfId="17959"/>
    <cellStyle name="20% - Accent6 2 2 2 2 5 5" xfId="30417"/>
    <cellStyle name="20% - Accent6 2 2 2 2 6" xfId="5229"/>
    <cellStyle name="20% - Accent6 2 2 2 2 6 2" xfId="17962"/>
    <cellStyle name="20% - Accent6 2 2 2 2 6 3" xfId="30420"/>
    <cellStyle name="20% - Accent6 2 2 2 2 7" xfId="5230"/>
    <cellStyle name="20% - Accent6 2 2 2 2 7 2" xfId="17963"/>
    <cellStyle name="20% - Accent6 2 2 2 2 7 3" xfId="30421"/>
    <cellStyle name="20% - Accent6 2 2 2 2 8" xfId="5216"/>
    <cellStyle name="20% - Accent6 2 2 2 2 9" xfId="17949"/>
    <cellStyle name="20% - Accent6 2 2 2 3" xfId="5231"/>
    <cellStyle name="20% - Accent6 2 2 2 3 2" xfId="5232"/>
    <cellStyle name="20% - Accent6 2 2 2 3 2 2" xfId="5233"/>
    <cellStyle name="20% - Accent6 2 2 2 3 2 2 2" xfId="17966"/>
    <cellStyle name="20% - Accent6 2 2 2 3 2 2 3" xfId="30424"/>
    <cellStyle name="20% - Accent6 2 2 2 3 2 3" xfId="5234"/>
    <cellStyle name="20% - Accent6 2 2 2 3 2 3 2" xfId="17967"/>
    <cellStyle name="20% - Accent6 2 2 2 3 2 3 3" xfId="30425"/>
    <cellStyle name="20% - Accent6 2 2 2 3 2 4" xfId="17965"/>
    <cellStyle name="20% - Accent6 2 2 2 3 2 5" xfId="30423"/>
    <cellStyle name="20% - Accent6 2 2 2 3 3" xfId="5235"/>
    <cellStyle name="20% - Accent6 2 2 2 3 3 2" xfId="5236"/>
    <cellStyle name="20% - Accent6 2 2 2 3 3 2 2" xfId="17969"/>
    <cellStyle name="20% - Accent6 2 2 2 3 3 2 3" xfId="30427"/>
    <cellStyle name="20% - Accent6 2 2 2 3 3 3" xfId="5237"/>
    <cellStyle name="20% - Accent6 2 2 2 3 3 3 2" xfId="17970"/>
    <cellStyle name="20% - Accent6 2 2 2 3 3 3 3" xfId="30428"/>
    <cellStyle name="20% - Accent6 2 2 2 3 3 4" xfId="17968"/>
    <cellStyle name="20% - Accent6 2 2 2 3 3 5" xfId="30426"/>
    <cellStyle name="20% - Accent6 2 2 2 3 4" xfId="5238"/>
    <cellStyle name="20% - Accent6 2 2 2 3 4 2" xfId="5239"/>
    <cellStyle name="20% - Accent6 2 2 2 3 4 2 2" xfId="17972"/>
    <cellStyle name="20% - Accent6 2 2 2 3 4 2 3" xfId="30430"/>
    <cellStyle name="20% - Accent6 2 2 2 3 4 3" xfId="5240"/>
    <cellStyle name="20% - Accent6 2 2 2 3 4 3 2" xfId="17973"/>
    <cellStyle name="20% - Accent6 2 2 2 3 4 3 3" xfId="30431"/>
    <cellStyle name="20% - Accent6 2 2 2 3 4 4" xfId="17971"/>
    <cellStyle name="20% - Accent6 2 2 2 3 4 5" xfId="30429"/>
    <cellStyle name="20% - Accent6 2 2 2 3 5" xfId="5241"/>
    <cellStyle name="20% - Accent6 2 2 2 3 5 2" xfId="5242"/>
    <cellStyle name="20% - Accent6 2 2 2 3 5 2 2" xfId="17975"/>
    <cellStyle name="20% - Accent6 2 2 2 3 5 2 3" xfId="30433"/>
    <cellStyle name="20% - Accent6 2 2 2 3 5 3" xfId="5243"/>
    <cellStyle name="20% - Accent6 2 2 2 3 5 3 2" xfId="17976"/>
    <cellStyle name="20% - Accent6 2 2 2 3 5 3 3" xfId="30434"/>
    <cellStyle name="20% - Accent6 2 2 2 3 5 4" xfId="17974"/>
    <cellStyle name="20% - Accent6 2 2 2 3 5 5" xfId="30432"/>
    <cellStyle name="20% - Accent6 2 2 2 3 6" xfId="5244"/>
    <cellStyle name="20% - Accent6 2 2 2 3 6 2" xfId="17977"/>
    <cellStyle name="20% - Accent6 2 2 2 3 6 3" xfId="30435"/>
    <cellStyle name="20% - Accent6 2 2 2 3 7" xfId="5245"/>
    <cellStyle name="20% - Accent6 2 2 2 3 7 2" xfId="17978"/>
    <cellStyle name="20% - Accent6 2 2 2 3 7 3" xfId="30436"/>
    <cellStyle name="20% - Accent6 2 2 2 3 8" xfId="17964"/>
    <cellStyle name="20% - Accent6 2 2 2 3 9" xfId="30422"/>
    <cellStyle name="20% - Accent6 2 2 2 4" xfId="5246"/>
    <cellStyle name="20% - Accent6 2 2 2 4 2" xfId="5247"/>
    <cellStyle name="20% - Accent6 2 2 2 4 2 2" xfId="5248"/>
    <cellStyle name="20% - Accent6 2 2 2 4 2 2 2" xfId="17981"/>
    <cellStyle name="20% - Accent6 2 2 2 4 2 2 3" xfId="30439"/>
    <cellStyle name="20% - Accent6 2 2 2 4 2 3" xfId="5249"/>
    <cellStyle name="20% - Accent6 2 2 2 4 2 3 2" xfId="17982"/>
    <cellStyle name="20% - Accent6 2 2 2 4 2 3 3" xfId="30440"/>
    <cellStyle name="20% - Accent6 2 2 2 4 2 4" xfId="17980"/>
    <cellStyle name="20% - Accent6 2 2 2 4 2 5" xfId="30438"/>
    <cellStyle name="20% - Accent6 2 2 2 4 3" xfId="5250"/>
    <cellStyle name="20% - Accent6 2 2 2 4 3 2" xfId="17983"/>
    <cellStyle name="20% - Accent6 2 2 2 4 3 3" xfId="30441"/>
    <cellStyle name="20% - Accent6 2 2 2 4 4" xfId="5251"/>
    <cellStyle name="20% - Accent6 2 2 2 4 4 2" xfId="17984"/>
    <cellStyle name="20% - Accent6 2 2 2 4 4 3" xfId="30442"/>
    <cellStyle name="20% - Accent6 2 2 2 4 5" xfId="17979"/>
    <cellStyle name="20% - Accent6 2 2 2 4 6" xfId="30437"/>
    <cellStyle name="20% - Accent6 2 2 2 5" xfId="5252"/>
    <cellStyle name="20% - Accent6 2 2 2 5 2" xfId="5253"/>
    <cellStyle name="20% - Accent6 2 2 2 5 2 2" xfId="5254"/>
    <cellStyle name="20% - Accent6 2 2 2 5 2 2 2" xfId="17987"/>
    <cellStyle name="20% - Accent6 2 2 2 5 2 2 3" xfId="30445"/>
    <cellStyle name="20% - Accent6 2 2 2 5 2 3" xfId="5255"/>
    <cellStyle name="20% - Accent6 2 2 2 5 2 3 2" xfId="17988"/>
    <cellStyle name="20% - Accent6 2 2 2 5 2 3 3" xfId="30446"/>
    <cellStyle name="20% - Accent6 2 2 2 5 2 4" xfId="17986"/>
    <cellStyle name="20% - Accent6 2 2 2 5 2 5" xfId="30444"/>
    <cellStyle name="20% - Accent6 2 2 2 5 3" xfId="5256"/>
    <cellStyle name="20% - Accent6 2 2 2 5 3 2" xfId="17989"/>
    <cellStyle name="20% - Accent6 2 2 2 5 3 3" xfId="30447"/>
    <cellStyle name="20% - Accent6 2 2 2 5 4" xfId="5257"/>
    <cellStyle name="20% - Accent6 2 2 2 5 4 2" xfId="17990"/>
    <cellStyle name="20% - Accent6 2 2 2 5 4 3" xfId="30448"/>
    <cellStyle name="20% - Accent6 2 2 2 5 5" xfId="17985"/>
    <cellStyle name="20% - Accent6 2 2 2 5 6" xfId="30443"/>
    <cellStyle name="20% - Accent6 2 2 2 6" xfId="5258"/>
    <cellStyle name="20% - Accent6 2 2 2 6 2" xfId="5259"/>
    <cellStyle name="20% - Accent6 2 2 2 6 2 2" xfId="17992"/>
    <cellStyle name="20% - Accent6 2 2 2 6 2 3" xfId="30450"/>
    <cellStyle name="20% - Accent6 2 2 2 6 3" xfId="5260"/>
    <cellStyle name="20% - Accent6 2 2 2 6 3 2" xfId="17993"/>
    <cellStyle name="20% - Accent6 2 2 2 6 3 3" xfId="30451"/>
    <cellStyle name="20% - Accent6 2 2 2 6 4" xfId="17991"/>
    <cellStyle name="20% - Accent6 2 2 2 6 5" xfId="30449"/>
    <cellStyle name="20% - Accent6 2 2 2 7" xfId="5261"/>
    <cellStyle name="20% - Accent6 2 2 2 7 2" xfId="5262"/>
    <cellStyle name="20% - Accent6 2 2 2 7 2 2" xfId="17995"/>
    <cellStyle name="20% - Accent6 2 2 2 7 2 3" xfId="30453"/>
    <cellStyle name="20% - Accent6 2 2 2 7 3" xfId="5263"/>
    <cellStyle name="20% - Accent6 2 2 2 7 3 2" xfId="17996"/>
    <cellStyle name="20% - Accent6 2 2 2 7 3 3" xfId="30454"/>
    <cellStyle name="20% - Accent6 2 2 2 7 4" xfId="17994"/>
    <cellStyle name="20% - Accent6 2 2 2 7 5" xfId="30452"/>
    <cellStyle name="20% - Accent6 2 2 2 8" xfId="5264"/>
    <cellStyle name="20% - Accent6 2 2 2 8 2" xfId="5265"/>
    <cellStyle name="20% - Accent6 2 2 2 8 2 2" xfId="17998"/>
    <cellStyle name="20% - Accent6 2 2 2 8 2 3" xfId="30456"/>
    <cellStyle name="20% - Accent6 2 2 2 8 3" xfId="5266"/>
    <cellStyle name="20% - Accent6 2 2 2 8 3 2" xfId="17999"/>
    <cellStyle name="20% - Accent6 2 2 2 8 3 3" xfId="30457"/>
    <cellStyle name="20% - Accent6 2 2 2 8 4" xfId="17997"/>
    <cellStyle name="20% - Accent6 2 2 2 8 5" xfId="30455"/>
    <cellStyle name="20% - Accent6 2 2 2 9" xfId="5267"/>
    <cellStyle name="20% - Accent6 2 2 2 9 2" xfId="5268"/>
    <cellStyle name="20% - Accent6 2 2 2 9 2 2" xfId="18001"/>
    <cellStyle name="20% - Accent6 2 2 2 9 2 3" xfId="30459"/>
    <cellStyle name="20% - Accent6 2 2 2 9 3" xfId="5269"/>
    <cellStyle name="20% - Accent6 2 2 2 9 3 2" xfId="18002"/>
    <cellStyle name="20% - Accent6 2 2 2 9 3 3" xfId="30460"/>
    <cellStyle name="20% - Accent6 2 2 2 9 4" xfId="18000"/>
    <cellStyle name="20% - Accent6 2 2 2 9 5" xfId="30458"/>
    <cellStyle name="20% - Accent6 2 2 2_BALANCE SHEET- BOARD-A" xfId="1386"/>
    <cellStyle name="20% - Accent6 2 2 3" xfId="68"/>
    <cellStyle name="20% - Accent6 2 2 3 10" xfId="14338"/>
    <cellStyle name="20% - Accent6 2 2 3 11" xfId="26796"/>
    <cellStyle name="20% - Accent6 2 2 3 2" xfId="1031"/>
    <cellStyle name="20% - Accent6 2 2 3 2 2" xfId="5271"/>
    <cellStyle name="20% - Accent6 2 2 3 2 2 2" xfId="18004"/>
    <cellStyle name="20% - Accent6 2 2 3 2 2 3" xfId="30462"/>
    <cellStyle name="20% - Accent6 2 2 3 2 3" xfId="5272"/>
    <cellStyle name="20% - Accent6 2 2 3 2 3 2" xfId="18005"/>
    <cellStyle name="20% - Accent6 2 2 3 2 3 3" xfId="30463"/>
    <cellStyle name="20% - Accent6 2 2 3 2 4" xfId="5270"/>
    <cellStyle name="20% - Accent6 2 2 3 2 5" xfId="18003"/>
    <cellStyle name="20% - Accent6 2 2 3 2 6" xfId="30461"/>
    <cellStyle name="20% - Accent6 2 2 3 3" xfId="5273"/>
    <cellStyle name="20% - Accent6 2 2 3 3 2" xfId="5274"/>
    <cellStyle name="20% - Accent6 2 2 3 3 2 2" xfId="18007"/>
    <cellStyle name="20% - Accent6 2 2 3 3 2 3" xfId="30465"/>
    <cellStyle name="20% - Accent6 2 2 3 3 3" xfId="5275"/>
    <cellStyle name="20% - Accent6 2 2 3 3 3 2" xfId="18008"/>
    <cellStyle name="20% - Accent6 2 2 3 3 3 3" xfId="30466"/>
    <cellStyle name="20% - Accent6 2 2 3 3 4" xfId="18006"/>
    <cellStyle name="20% - Accent6 2 2 3 3 5" xfId="30464"/>
    <cellStyle name="20% - Accent6 2 2 3 4" xfId="5276"/>
    <cellStyle name="20% - Accent6 2 2 3 4 2" xfId="5277"/>
    <cellStyle name="20% - Accent6 2 2 3 4 2 2" xfId="18010"/>
    <cellStyle name="20% - Accent6 2 2 3 4 2 3" xfId="30468"/>
    <cellStyle name="20% - Accent6 2 2 3 4 3" xfId="5278"/>
    <cellStyle name="20% - Accent6 2 2 3 4 3 2" xfId="18011"/>
    <cellStyle name="20% - Accent6 2 2 3 4 3 3" xfId="30469"/>
    <cellStyle name="20% - Accent6 2 2 3 4 4" xfId="18009"/>
    <cellStyle name="20% - Accent6 2 2 3 4 5" xfId="30467"/>
    <cellStyle name="20% - Accent6 2 2 3 5" xfId="5279"/>
    <cellStyle name="20% - Accent6 2 2 3 5 2" xfId="5280"/>
    <cellStyle name="20% - Accent6 2 2 3 5 2 2" xfId="18013"/>
    <cellStyle name="20% - Accent6 2 2 3 5 2 3" xfId="30471"/>
    <cellStyle name="20% - Accent6 2 2 3 5 3" xfId="5281"/>
    <cellStyle name="20% - Accent6 2 2 3 5 3 2" xfId="18014"/>
    <cellStyle name="20% - Accent6 2 2 3 5 3 3" xfId="30472"/>
    <cellStyle name="20% - Accent6 2 2 3 5 4" xfId="18012"/>
    <cellStyle name="20% - Accent6 2 2 3 5 5" xfId="30470"/>
    <cellStyle name="20% - Accent6 2 2 3 6" xfId="5282"/>
    <cellStyle name="20% - Accent6 2 2 3 6 2" xfId="5283"/>
    <cellStyle name="20% - Accent6 2 2 3 6 2 2" xfId="18016"/>
    <cellStyle name="20% - Accent6 2 2 3 6 2 3" xfId="30474"/>
    <cellStyle name="20% - Accent6 2 2 3 6 3" xfId="5284"/>
    <cellStyle name="20% - Accent6 2 2 3 6 3 2" xfId="18017"/>
    <cellStyle name="20% - Accent6 2 2 3 6 3 3" xfId="30475"/>
    <cellStyle name="20% - Accent6 2 2 3 6 4" xfId="18015"/>
    <cellStyle name="20% - Accent6 2 2 3 6 5" xfId="30473"/>
    <cellStyle name="20% - Accent6 2 2 3 7" xfId="5285"/>
    <cellStyle name="20% - Accent6 2 2 3 7 2" xfId="18018"/>
    <cellStyle name="20% - Accent6 2 2 3 7 3" xfId="30476"/>
    <cellStyle name="20% - Accent6 2 2 3 8" xfId="5286"/>
    <cellStyle name="20% - Accent6 2 2 3 8 2" xfId="18019"/>
    <cellStyle name="20% - Accent6 2 2 3 8 3" xfId="30477"/>
    <cellStyle name="20% - Accent6 2 2 3 9" xfId="1599"/>
    <cellStyle name="20% - Accent6 2 2 3_BALANCE SHEET- BOARD-A" xfId="1387"/>
    <cellStyle name="20% - Accent6 2 2 4" xfId="5287"/>
    <cellStyle name="20% - Accent6 2 2 4 2" xfId="5288"/>
    <cellStyle name="20% - Accent6 2 2 4 2 2" xfId="5289"/>
    <cellStyle name="20% - Accent6 2 2 4 2 2 2" xfId="18022"/>
    <cellStyle name="20% - Accent6 2 2 4 2 2 3" xfId="30480"/>
    <cellStyle name="20% - Accent6 2 2 4 2 3" xfId="5290"/>
    <cellStyle name="20% - Accent6 2 2 4 2 3 2" xfId="18023"/>
    <cellStyle name="20% - Accent6 2 2 4 2 3 3" xfId="30481"/>
    <cellStyle name="20% - Accent6 2 2 4 2 4" xfId="18021"/>
    <cellStyle name="20% - Accent6 2 2 4 2 5" xfId="30479"/>
    <cellStyle name="20% - Accent6 2 2 4 3" xfId="5291"/>
    <cellStyle name="20% - Accent6 2 2 4 3 2" xfId="5292"/>
    <cellStyle name="20% - Accent6 2 2 4 3 2 2" xfId="18025"/>
    <cellStyle name="20% - Accent6 2 2 4 3 2 3" xfId="30483"/>
    <cellStyle name="20% - Accent6 2 2 4 3 3" xfId="5293"/>
    <cellStyle name="20% - Accent6 2 2 4 3 3 2" xfId="18026"/>
    <cellStyle name="20% - Accent6 2 2 4 3 3 3" xfId="30484"/>
    <cellStyle name="20% - Accent6 2 2 4 3 4" xfId="18024"/>
    <cellStyle name="20% - Accent6 2 2 4 3 5" xfId="30482"/>
    <cellStyle name="20% - Accent6 2 2 4 4" xfId="5294"/>
    <cellStyle name="20% - Accent6 2 2 4 4 2" xfId="5295"/>
    <cellStyle name="20% - Accent6 2 2 4 4 2 2" xfId="18028"/>
    <cellStyle name="20% - Accent6 2 2 4 4 2 3" xfId="30486"/>
    <cellStyle name="20% - Accent6 2 2 4 4 3" xfId="5296"/>
    <cellStyle name="20% - Accent6 2 2 4 4 3 2" xfId="18029"/>
    <cellStyle name="20% - Accent6 2 2 4 4 3 3" xfId="30487"/>
    <cellStyle name="20% - Accent6 2 2 4 4 4" xfId="18027"/>
    <cellStyle name="20% - Accent6 2 2 4 4 5" xfId="30485"/>
    <cellStyle name="20% - Accent6 2 2 4 5" xfId="5297"/>
    <cellStyle name="20% - Accent6 2 2 4 5 2" xfId="5298"/>
    <cellStyle name="20% - Accent6 2 2 4 5 2 2" xfId="18031"/>
    <cellStyle name="20% - Accent6 2 2 4 5 2 3" xfId="30489"/>
    <cellStyle name="20% - Accent6 2 2 4 5 3" xfId="5299"/>
    <cellStyle name="20% - Accent6 2 2 4 5 3 2" xfId="18032"/>
    <cellStyle name="20% - Accent6 2 2 4 5 3 3" xfId="30490"/>
    <cellStyle name="20% - Accent6 2 2 4 5 4" xfId="18030"/>
    <cellStyle name="20% - Accent6 2 2 4 5 5" xfId="30488"/>
    <cellStyle name="20% - Accent6 2 2 4 6" xfId="5300"/>
    <cellStyle name="20% - Accent6 2 2 4 6 2" xfId="18033"/>
    <cellStyle name="20% - Accent6 2 2 4 6 3" xfId="30491"/>
    <cellStyle name="20% - Accent6 2 2 4 7" xfId="5301"/>
    <cellStyle name="20% - Accent6 2 2 4 7 2" xfId="18034"/>
    <cellStyle name="20% - Accent6 2 2 4 7 3" xfId="30492"/>
    <cellStyle name="20% - Accent6 2 2 4 8" xfId="18020"/>
    <cellStyle name="20% - Accent6 2 2 4 9" xfId="30478"/>
    <cellStyle name="20% - Accent6 2 2 5" xfId="5302"/>
    <cellStyle name="20% - Accent6 2 2 5 2" xfId="5303"/>
    <cellStyle name="20% - Accent6 2 2 5 2 2" xfId="5304"/>
    <cellStyle name="20% - Accent6 2 2 5 2 2 2" xfId="18037"/>
    <cellStyle name="20% - Accent6 2 2 5 2 2 3" xfId="30495"/>
    <cellStyle name="20% - Accent6 2 2 5 2 3" xfId="5305"/>
    <cellStyle name="20% - Accent6 2 2 5 2 3 2" xfId="18038"/>
    <cellStyle name="20% - Accent6 2 2 5 2 3 3" xfId="30496"/>
    <cellStyle name="20% - Accent6 2 2 5 2 4" xfId="18036"/>
    <cellStyle name="20% - Accent6 2 2 5 2 5" xfId="30494"/>
    <cellStyle name="20% - Accent6 2 2 5 3" xfId="5306"/>
    <cellStyle name="20% - Accent6 2 2 5 3 2" xfId="5307"/>
    <cellStyle name="20% - Accent6 2 2 5 3 2 2" xfId="18040"/>
    <cellStyle name="20% - Accent6 2 2 5 3 2 3" xfId="30498"/>
    <cellStyle name="20% - Accent6 2 2 5 3 3" xfId="5308"/>
    <cellStyle name="20% - Accent6 2 2 5 3 3 2" xfId="18041"/>
    <cellStyle name="20% - Accent6 2 2 5 3 3 3" xfId="30499"/>
    <cellStyle name="20% - Accent6 2 2 5 3 4" xfId="18039"/>
    <cellStyle name="20% - Accent6 2 2 5 3 5" xfId="30497"/>
    <cellStyle name="20% - Accent6 2 2 5 4" xfId="5309"/>
    <cellStyle name="20% - Accent6 2 2 5 4 2" xfId="5310"/>
    <cellStyle name="20% - Accent6 2 2 5 4 2 2" xfId="18043"/>
    <cellStyle name="20% - Accent6 2 2 5 4 2 3" xfId="30501"/>
    <cellStyle name="20% - Accent6 2 2 5 4 3" xfId="5311"/>
    <cellStyle name="20% - Accent6 2 2 5 4 3 2" xfId="18044"/>
    <cellStyle name="20% - Accent6 2 2 5 4 3 3" xfId="30502"/>
    <cellStyle name="20% - Accent6 2 2 5 4 4" xfId="18042"/>
    <cellStyle name="20% - Accent6 2 2 5 4 5" xfId="30500"/>
    <cellStyle name="20% - Accent6 2 2 5 5" xfId="5312"/>
    <cellStyle name="20% - Accent6 2 2 5 5 2" xfId="5313"/>
    <cellStyle name="20% - Accent6 2 2 5 5 2 2" xfId="18046"/>
    <cellStyle name="20% - Accent6 2 2 5 5 2 3" xfId="30504"/>
    <cellStyle name="20% - Accent6 2 2 5 5 3" xfId="5314"/>
    <cellStyle name="20% - Accent6 2 2 5 5 3 2" xfId="18047"/>
    <cellStyle name="20% - Accent6 2 2 5 5 3 3" xfId="30505"/>
    <cellStyle name="20% - Accent6 2 2 5 5 4" xfId="18045"/>
    <cellStyle name="20% - Accent6 2 2 5 5 5" xfId="30503"/>
    <cellStyle name="20% - Accent6 2 2 5 6" xfId="5315"/>
    <cellStyle name="20% - Accent6 2 2 5 6 2" xfId="18048"/>
    <cellStyle name="20% - Accent6 2 2 5 6 3" xfId="30506"/>
    <cellStyle name="20% - Accent6 2 2 5 7" xfId="5316"/>
    <cellStyle name="20% - Accent6 2 2 5 7 2" xfId="18049"/>
    <cellStyle name="20% - Accent6 2 2 5 7 3" xfId="30507"/>
    <cellStyle name="20% - Accent6 2 2 5 8" xfId="18035"/>
    <cellStyle name="20% - Accent6 2 2 5 9" xfId="30493"/>
    <cellStyle name="20% - Accent6 2 2 6" xfId="5317"/>
    <cellStyle name="20% - Accent6 2 2 6 2" xfId="5318"/>
    <cellStyle name="20% - Accent6 2 2 6 2 2" xfId="5319"/>
    <cellStyle name="20% - Accent6 2 2 6 2 2 2" xfId="18052"/>
    <cellStyle name="20% - Accent6 2 2 6 2 2 3" xfId="30510"/>
    <cellStyle name="20% - Accent6 2 2 6 2 3" xfId="5320"/>
    <cellStyle name="20% - Accent6 2 2 6 2 3 2" xfId="18053"/>
    <cellStyle name="20% - Accent6 2 2 6 2 3 3" xfId="30511"/>
    <cellStyle name="20% - Accent6 2 2 6 2 4" xfId="18051"/>
    <cellStyle name="20% - Accent6 2 2 6 2 5" xfId="30509"/>
    <cellStyle name="20% - Accent6 2 2 6 3" xfId="5321"/>
    <cellStyle name="20% - Accent6 2 2 6 3 2" xfId="18054"/>
    <cellStyle name="20% - Accent6 2 2 6 3 3" xfId="30512"/>
    <cellStyle name="20% - Accent6 2 2 6 4" xfId="5322"/>
    <cellStyle name="20% - Accent6 2 2 6 4 2" xfId="18055"/>
    <cellStyle name="20% - Accent6 2 2 6 4 3" xfId="30513"/>
    <cellStyle name="20% - Accent6 2 2 6 5" xfId="18050"/>
    <cellStyle name="20% - Accent6 2 2 6 6" xfId="30508"/>
    <cellStyle name="20% - Accent6 2 2 7" xfId="5323"/>
    <cellStyle name="20% - Accent6 2 2 7 2" xfId="5324"/>
    <cellStyle name="20% - Accent6 2 2 7 2 2" xfId="5325"/>
    <cellStyle name="20% - Accent6 2 2 7 2 2 2" xfId="18058"/>
    <cellStyle name="20% - Accent6 2 2 7 2 2 3" xfId="30516"/>
    <cellStyle name="20% - Accent6 2 2 7 2 3" xfId="5326"/>
    <cellStyle name="20% - Accent6 2 2 7 2 3 2" xfId="18059"/>
    <cellStyle name="20% - Accent6 2 2 7 2 3 3" xfId="30517"/>
    <cellStyle name="20% - Accent6 2 2 7 2 4" xfId="18057"/>
    <cellStyle name="20% - Accent6 2 2 7 2 5" xfId="30515"/>
    <cellStyle name="20% - Accent6 2 2 7 3" xfId="5327"/>
    <cellStyle name="20% - Accent6 2 2 7 3 2" xfId="18060"/>
    <cellStyle name="20% - Accent6 2 2 7 3 3" xfId="30518"/>
    <cellStyle name="20% - Accent6 2 2 7 4" xfId="5328"/>
    <cellStyle name="20% - Accent6 2 2 7 4 2" xfId="18061"/>
    <cellStyle name="20% - Accent6 2 2 7 4 3" xfId="30519"/>
    <cellStyle name="20% - Accent6 2 2 7 5" xfId="18056"/>
    <cellStyle name="20% - Accent6 2 2 7 6" xfId="30514"/>
    <cellStyle name="20% - Accent6 2 2 8" xfId="5329"/>
    <cellStyle name="20% - Accent6 2 2 8 2" xfId="5330"/>
    <cellStyle name="20% - Accent6 2 2 8 2 2" xfId="18063"/>
    <cellStyle name="20% - Accent6 2 2 8 2 3" xfId="30521"/>
    <cellStyle name="20% - Accent6 2 2 8 3" xfId="5331"/>
    <cellStyle name="20% - Accent6 2 2 8 3 2" xfId="18064"/>
    <cellStyle name="20% - Accent6 2 2 8 3 3" xfId="30522"/>
    <cellStyle name="20% - Accent6 2 2 8 4" xfId="18062"/>
    <cellStyle name="20% - Accent6 2 2 8 5" xfId="30520"/>
    <cellStyle name="20% - Accent6 2 2 9" xfId="5332"/>
    <cellStyle name="20% - Accent6 2 2 9 2" xfId="5333"/>
    <cellStyle name="20% - Accent6 2 2 9 2 2" xfId="18066"/>
    <cellStyle name="20% - Accent6 2 2 9 2 3" xfId="30524"/>
    <cellStyle name="20% - Accent6 2 2 9 3" xfId="5334"/>
    <cellStyle name="20% - Accent6 2 2 9 3 2" xfId="18067"/>
    <cellStyle name="20% - Accent6 2 2 9 3 3" xfId="30525"/>
    <cellStyle name="20% - Accent6 2 2 9 4" xfId="18065"/>
    <cellStyle name="20% - Accent6 2 2 9 5" xfId="30523"/>
    <cellStyle name="20% - Accent6 2 3" xfId="69"/>
    <cellStyle name="20% - Accent6 2 3 10" xfId="5335"/>
    <cellStyle name="20% - Accent6 2 3 10 2" xfId="5336"/>
    <cellStyle name="20% - Accent6 2 3 10 2 2" xfId="18069"/>
    <cellStyle name="20% - Accent6 2 3 10 2 3" xfId="30527"/>
    <cellStyle name="20% - Accent6 2 3 10 3" xfId="5337"/>
    <cellStyle name="20% - Accent6 2 3 10 3 2" xfId="18070"/>
    <cellStyle name="20% - Accent6 2 3 10 3 3" xfId="30528"/>
    <cellStyle name="20% - Accent6 2 3 10 4" xfId="18068"/>
    <cellStyle name="20% - Accent6 2 3 10 5" xfId="30526"/>
    <cellStyle name="20% - Accent6 2 3 11" xfId="5338"/>
    <cellStyle name="20% - Accent6 2 3 11 2" xfId="5339"/>
    <cellStyle name="20% - Accent6 2 3 11 2 2" xfId="18072"/>
    <cellStyle name="20% - Accent6 2 3 11 2 3" xfId="30530"/>
    <cellStyle name="20% - Accent6 2 3 11 3" xfId="5340"/>
    <cellStyle name="20% - Accent6 2 3 11 3 2" xfId="18073"/>
    <cellStyle name="20% - Accent6 2 3 11 3 3" xfId="30531"/>
    <cellStyle name="20% - Accent6 2 3 11 4" xfId="18071"/>
    <cellStyle name="20% - Accent6 2 3 11 5" xfId="30529"/>
    <cellStyle name="20% - Accent6 2 3 12" xfId="5341"/>
    <cellStyle name="20% - Accent6 2 3 12 2" xfId="5342"/>
    <cellStyle name="20% - Accent6 2 3 12 2 2" xfId="18075"/>
    <cellStyle name="20% - Accent6 2 3 12 2 3" xfId="30533"/>
    <cellStyle name="20% - Accent6 2 3 12 3" xfId="5343"/>
    <cellStyle name="20% - Accent6 2 3 12 3 2" xfId="18076"/>
    <cellStyle name="20% - Accent6 2 3 12 3 3" xfId="30534"/>
    <cellStyle name="20% - Accent6 2 3 12 4" xfId="18074"/>
    <cellStyle name="20% - Accent6 2 3 12 5" xfId="30532"/>
    <cellStyle name="20% - Accent6 2 3 13" xfId="5344"/>
    <cellStyle name="20% - Accent6 2 3 13 2" xfId="5345"/>
    <cellStyle name="20% - Accent6 2 3 13 2 2" xfId="18078"/>
    <cellStyle name="20% - Accent6 2 3 13 2 3" xfId="30536"/>
    <cellStyle name="20% - Accent6 2 3 13 3" xfId="5346"/>
    <cellStyle name="20% - Accent6 2 3 13 3 2" xfId="18079"/>
    <cellStyle name="20% - Accent6 2 3 13 3 3" xfId="30537"/>
    <cellStyle name="20% - Accent6 2 3 13 4" xfId="18077"/>
    <cellStyle name="20% - Accent6 2 3 13 5" xfId="30535"/>
    <cellStyle name="20% - Accent6 2 3 14" xfId="5347"/>
    <cellStyle name="20% - Accent6 2 3 14 2" xfId="18080"/>
    <cellStyle name="20% - Accent6 2 3 14 3" xfId="30538"/>
    <cellStyle name="20% - Accent6 2 3 15" xfId="5348"/>
    <cellStyle name="20% - Accent6 2 3 15 2" xfId="18081"/>
    <cellStyle name="20% - Accent6 2 3 15 3" xfId="30539"/>
    <cellStyle name="20% - Accent6 2 3 16" xfId="1635"/>
    <cellStyle name="20% - Accent6 2 3 17" xfId="14374"/>
    <cellStyle name="20% - Accent6 2 3 18" xfId="26832"/>
    <cellStyle name="20% - Accent6 2 3 2" xfId="1067"/>
    <cellStyle name="20% - Accent6 2 3 2 10" xfId="18082"/>
    <cellStyle name="20% - Accent6 2 3 2 11" xfId="30540"/>
    <cellStyle name="20% - Accent6 2 3 2 2" xfId="5350"/>
    <cellStyle name="20% - Accent6 2 3 2 2 2" xfId="5351"/>
    <cellStyle name="20% - Accent6 2 3 2 2 2 2" xfId="18084"/>
    <cellStyle name="20% - Accent6 2 3 2 2 2 3" xfId="30542"/>
    <cellStyle name="20% - Accent6 2 3 2 2 3" xfId="5352"/>
    <cellStyle name="20% - Accent6 2 3 2 2 3 2" xfId="18085"/>
    <cellStyle name="20% - Accent6 2 3 2 2 3 3" xfId="30543"/>
    <cellStyle name="20% - Accent6 2 3 2 2 4" xfId="18083"/>
    <cellStyle name="20% - Accent6 2 3 2 2 5" xfId="30541"/>
    <cellStyle name="20% - Accent6 2 3 2 3" xfId="5353"/>
    <cellStyle name="20% - Accent6 2 3 2 3 2" xfId="5354"/>
    <cellStyle name="20% - Accent6 2 3 2 3 2 2" xfId="18087"/>
    <cellStyle name="20% - Accent6 2 3 2 3 2 3" xfId="30545"/>
    <cellStyle name="20% - Accent6 2 3 2 3 3" xfId="5355"/>
    <cellStyle name="20% - Accent6 2 3 2 3 3 2" xfId="18088"/>
    <cellStyle name="20% - Accent6 2 3 2 3 3 3" xfId="30546"/>
    <cellStyle name="20% - Accent6 2 3 2 3 4" xfId="18086"/>
    <cellStyle name="20% - Accent6 2 3 2 3 5" xfId="30544"/>
    <cellStyle name="20% - Accent6 2 3 2 4" xfId="5356"/>
    <cellStyle name="20% - Accent6 2 3 2 4 2" xfId="5357"/>
    <cellStyle name="20% - Accent6 2 3 2 4 2 2" xfId="18090"/>
    <cellStyle name="20% - Accent6 2 3 2 4 2 3" xfId="30548"/>
    <cellStyle name="20% - Accent6 2 3 2 4 3" xfId="5358"/>
    <cellStyle name="20% - Accent6 2 3 2 4 3 2" xfId="18091"/>
    <cellStyle name="20% - Accent6 2 3 2 4 3 3" xfId="30549"/>
    <cellStyle name="20% - Accent6 2 3 2 4 4" xfId="18089"/>
    <cellStyle name="20% - Accent6 2 3 2 4 5" xfId="30547"/>
    <cellStyle name="20% - Accent6 2 3 2 5" xfId="5359"/>
    <cellStyle name="20% - Accent6 2 3 2 5 2" xfId="5360"/>
    <cellStyle name="20% - Accent6 2 3 2 5 2 2" xfId="18093"/>
    <cellStyle name="20% - Accent6 2 3 2 5 2 3" xfId="30551"/>
    <cellStyle name="20% - Accent6 2 3 2 5 3" xfId="5361"/>
    <cellStyle name="20% - Accent6 2 3 2 5 3 2" xfId="18094"/>
    <cellStyle name="20% - Accent6 2 3 2 5 3 3" xfId="30552"/>
    <cellStyle name="20% - Accent6 2 3 2 5 4" xfId="18092"/>
    <cellStyle name="20% - Accent6 2 3 2 5 5" xfId="30550"/>
    <cellStyle name="20% - Accent6 2 3 2 6" xfId="5362"/>
    <cellStyle name="20% - Accent6 2 3 2 6 2" xfId="5363"/>
    <cellStyle name="20% - Accent6 2 3 2 6 2 2" xfId="18096"/>
    <cellStyle name="20% - Accent6 2 3 2 6 2 3" xfId="30554"/>
    <cellStyle name="20% - Accent6 2 3 2 6 3" xfId="5364"/>
    <cellStyle name="20% - Accent6 2 3 2 6 3 2" xfId="18097"/>
    <cellStyle name="20% - Accent6 2 3 2 6 3 3" xfId="30555"/>
    <cellStyle name="20% - Accent6 2 3 2 6 4" xfId="18095"/>
    <cellStyle name="20% - Accent6 2 3 2 6 5" xfId="30553"/>
    <cellStyle name="20% - Accent6 2 3 2 7" xfId="5365"/>
    <cellStyle name="20% - Accent6 2 3 2 7 2" xfId="18098"/>
    <cellStyle name="20% - Accent6 2 3 2 7 3" xfId="30556"/>
    <cellStyle name="20% - Accent6 2 3 2 8" xfId="5366"/>
    <cellStyle name="20% - Accent6 2 3 2 8 2" xfId="18099"/>
    <cellStyle name="20% - Accent6 2 3 2 8 3" xfId="30557"/>
    <cellStyle name="20% - Accent6 2 3 2 9" xfId="5349"/>
    <cellStyle name="20% - Accent6 2 3 3" xfId="5367"/>
    <cellStyle name="20% - Accent6 2 3 3 2" xfId="5368"/>
    <cellStyle name="20% - Accent6 2 3 3 2 2" xfId="5369"/>
    <cellStyle name="20% - Accent6 2 3 3 2 2 2" xfId="18102"/>
    <cellStyle name="20% - Accent6 2 3 3 2 2 3" xfId="30560"/>
    <cellStyle name="20% - Accent6 2 3 3 2 3" xfId="5370"/>
    <cellStyle name="20% - Accent6 2 3 3 2 3 2" xfId="18103"/>
    <cellStyle name="20% - Accent6 2 3 3 2 3 3" xfId="30561"/>
    <cellStyle name="20% - Accent6 2 3 3 2 4" xfId="18101"/>
    <cellStyle name="20% - Accent6 2 3 3 2 5" xfId="30559"/>
    <cellStyle name="20% - Accent6 2 3 3 3" xfId="5371"/>
    <cellStyle name="20% - Accent6 2 3 3 3 2" xfId="5372"/>
    <cellStyle name="20% - Accent6 2 3 3 3 2 2" xfId="18105"/>
    <cellStyle name="20% - Accent6 2 3 3 3 2 3" xfId="30563"/>
    <cellStyle name="20% - Accent6 2 3 3 3 3" xfId="5373"/>
    <cellStyle name="20% - Accent6 2 3 3 3 3 2" xfId="18106"/>
    <cellStyle name="20% - Accent6 2 3 3 3 3 3" xfId="30564"/>
    <cellStyle name="20% - Accent6 2 3 3 3 4" xfId="18104"/>
    <cellStyle name="20% - Accent6 2 3 3 3 5" xfId="30562"/>
    <cellStyle name="20% - Accent6 2 3 3 4" xfId="5374"/>
    <cellStyle name="20% - Accent6 2 3 3 4 2" xfId="5375"/>
    <cellStyle name="20% - Accent6 2 3 3 4 2 2" xfId="18108"/>
    <cellStyle name="20% - Accent6 2 3 3 4 2 3" xfId="30566"/>
    <cellStyle name="20% - Accent6 2 3 3 4 3" xfId="5376"/>
    <cellStyle name="20% - Accent6 2 3 3 4 3 2" xfId="18109"/>
    <cellStyle name="20% - Accent6 2 3 3 4 3 3" xfId="30567"/>
    <cellStyle name="20% - Accent6 2 3 3 4 4" xfId="18107"/>
    <cellStyle name="20% - Accent6 2 3 3 4 5" xfId="30565"/>
    <cellStyle name="20% - Accent6 2 3 3 5" xfId="5377"/>
    <cellStyle name="20% - Accent6 2 3 3 5 2" xfId="5378"/>
    <cellStyle name="20% - Accent6 2 3 3 5 2 2" xfId="18111"/>
    <cellStyle name="20% - Accent6 2 3 3 5 2 3" xfId="30569"/>
    <cellStyle name="20% - Accent6 2 3 3 5 3" xfId="5379"/>
    <cellStyle name="20% - Accent6 2 3 3 5 3 2" xfId="18112"/>
    <cellStyle name="20% - Accent6 2 3 3 5 3 3" xfId="30570"/>
    <cellStyle name="20% - Accent6 2 3 3 5 4" xfId="18110"/>
    <cellStyle name="20% - Accent6 2 3 3 5 5" xfId="30568"/>
    <cellStyle name="20% - Accent6 2 3 3 6" xfId="5380"/>
    <cellStyle name="20% - Accent6 2 3 3 6 2" xfId="18113"/>
    <cellStyle name="20% - Accent6 2 3 3 6 3" xfId="30571"/>
    <cellStyle name="20% - Accent6 2 3 3 7" xfId="5381"/>
    <cellStyle name="20% - Accent6 2 3 3 7 2" xfId="18114"/>
    <cellStyle name="20% - Accent6 2 3 3 7 3" xfId="30572"/>
    <cellStyle name="20% - Accent6 2 3 3 8" xfId="18100"/>
    <cellStyle name="20% - Accent6 2 3 3 9" xfId="30558"/>
    <cellStyle name="20% - Accent6 2 3 4" xfId="5382"/>
    <cellStyle name="20% - Accent6 2 3 4 2" xfId="5383"/>
    <cellStyle name="20% - Accent6 2 3 4 2 2" xfId="5384"/>
    <cellStyle name="20% - Accent6 2 3 4 2 2 2" xfId="18117"/>
    <cellStyle name="20% - Accent6 2 3 4 2 2 3" xfId="30575"/>
    <cellStyle name="20% - Accent6 2 3 4 2 3" xfId="5385"/>
    <cellStyle name="20% - Accent6 2 3 4 2 3 2" xfId="18118"/>
    <cellStyle name="20% - Accent6 2 3 4 2 3 3" xfId="30576"/>
    <cellStyle name="20% - Accent6 2 3 4 2 4" xfId="18116"/>
    <cellStyle name="20% - Accent6 2 3 4 2 5" xfId="30574"/>
    <cellStyle name="20% - Accent6 2 3 4 3" xfId="5386"/>
    <cellStyle name="20% - Accent6 2 3 4 3 2" xfId="5387"/>
    <cellStyle name="20% - Accent6 2 3 4 3 2 2" xfId="18120"/>
    <cellStyle name="20% - Accent6 2 3 4 3 2 3" xfId="30578"/>
    <cellStyle name="20% - Accent6 2 3 4 3 3" xfId="5388"/>
    <cellStyle name="20% - Accent6 2 3 4 3 3 2" xfId="18121"/>
    <cellStyle name="20% - Accent6 2 3 4 3 3 3" xfId="30579"/>
    <cellStyle name="20% - Accent6 2 3 4 3 4" xfId="18119"/>
    <cellStyle name="20% - Accent6 2 3 4 3 5" xfId="30577"/>
    <cellStyle name="20% - Accent6 2 3 4 4" xfId="5389"/>
    <cellStyle name="20% - Accent6 2 3 4 4 2" xfId="5390"/>
    <cellStyle name="20% - Accent6 2 3 4 4 2 2" xfId="18123"/>
    <cellStyle name="20% - Accent6 2 3 4 4 2 3" xfId="30581"/>
    <cellStyle name="20% - Accent6 2 3 4 4 3" xfId="5391"/>
    <cellStyle name="20% - Accent6 2 3 4 4 3 2" xfId="18124"/>
    <cellStyle name="20% - Accent6 2 3 4 4 3 3" xfId="30582"/>
    <cellStyle name="20% - Accent6 2 3 4 4 4" xfId="18122"/>
    <cellStyle name="20% - Accent6 2 3 4 4 5" xfId="30580"/>
    <cellStyle name="20% - Accent6 2 3 4 5" xfId="5392"/>
    <cellStyle name="20% - Accent6 2 3 4 5 2" xfId="5393"/>
    <cellStyle name="20% - Accent6 2 3 4 5 2 2" xfId="18126"/>
    <cellStyle name="20% - Accent6 2 3 4 5 2 3" xfId="30584"/>
    <cellStyle name="20% - Accent6 2 3 4 5 3" xfId="5394"/>
    <cellStyle name="20% - Accent6 2 3 4 5 3 2" xfId="18127"/>
    <cellStyle name="20% - Accent6 2 3 4 5 3 3" xfId="30585"/>
    <cellStyle name="20% - Accent6 2 3 4 5 4" xfId="18125"/>
    <cellStyle name="20% - Accent6 2 3 4 5 5" xfId="30583"/>
    <cellStyle name="20% - Accent6 2 3 4 6" xfId="5395"/>
    <cellStyle name="20% - Accent6 2 3 4 6 2" xfId="18128"/>
    <cellStyle name="20% - Accent6 2 3 4 6 3" xfId="30586"/>
    <cellStyle name="20% - Accent6 2 3 4 7" xfId="5396"/>
    <cellStyle name="20% - Accent6 2 3 4 7 2" xfId="18129"/>
    <cellStyle name="20% - Accent6 2 3 4 7 3" xfId="30587"/>
    <cellStyle name="20% - Accent6 2 3 4 8" xfId="18115"/>
    <cellStyle name="20% - Accent6 2 3 4 9" xfId="30573"/>
    <cellStyle name="20% - Accent6 2 3 5" xfId="5397"/>
    <cellStyle name="20% - Accent6 2 3 5 2" xfId="5398"/>
    <cellStyle name="20% - Accent6 2 3 5 2 2" xfId="5399"/>
    <cellStyle name="20% - Accent6 2 3 5 2 2 2" xfId="18132"/>
    <cellStyle name="20% - Accent6 2 3 5 2 2 3" xfId="30590"/>
    <cellStyle name="20% - Accent6 2 3 5 2 3" xfId="5400"/>
    <cellStyle name="20% - Accent6 2 3 5 2 3 2" xfId="18133"/>
    <cellStyle name="20% - Accent6 2 3 5 2 3 3" xfId="30591"/>
    <cellStyle name="20% - Accent6 2 3 5 2 4" xfId="18131"/>
    <cellStyle name="20% - Accent6 2 3 5 2 5" xfId="30589"/>
    <cellStyle name="20% - Accent6 2 3 5 3" xfId="5401"/>
    <cellStyle name="20% - Accent6 2 3 5 3 2" xfId="18134"/>
    <cellStyle name="20% - Accent6 2 3 5 3 3" xfId="30592"/>
    <cellStyle name="20% - Accent6 2 3 5 4" xfId="5402"/>
    <cellStyle name="20% - Accent6 2 3 5 4 2" xfId="18135"/>
    <cellStyle name="20% - Accent6 2 3 5 4 3" xfId="30593"/>
    <cellStyle name="20% - Accent6 2 3 5 5" xfId="18130"/>
    <cellStyle name="20% - Accent6 2 3 5 6" xfId="30588"/>
    <cellStyle name="20% - Accent6 2 3 6" xfId="5403"/>
    <cellStyle name="20% - Accent6 2 3 6 2" xfId="5404"/>
    <cellStyle name="20% - Accent6 2 3 6 2 2" xfId="5405"/>
    <cellStyle name="20% - Accent6 2 3 6 2 2 2" xfId="18138"/>
    <cellStyle name="20% - Accent6 2 3 6 2 2 3" xfId="30596"/>
    <cellStyle name="20% - Accent6 2 3 6 2 3" xfId="5406"/>
    <cellStyle name="20% - Accent6 2 3 6 2 3 2" xfId="18139"/>
    <cellStyle name="20% - Accent6 2 3 6 2 3 3" xfId="30597"/>
    <cellStyle name="20% - Accent6 2 3 6 2 4" xfId="18137"/>
    <cellStyle name="20% - Accent6 2 3 6 2 5" xfId="30595"/>
    <cellStyle name="20% - Accent6 2 3 6 3" xfId="5407"/>
    <cellStyle name="20% - Accent6 2 3 6 3 2" xfId="18140"/>
    <cellStyle name="20% - Accent6 2 3 6 3 3" xfId="30598"/>
    <cellStyle name="20% - Accent6 2 3 6 4" xfId="5408"/>
    <cellStyle name="20% - Accent6 2 3 6 4 2" xfId="18141"/>
    <cellStyle name="20% - Accent6 2 3 6 4 3" xfId="30599"/>
    <cellStyle name="20% - Accent6 2 3 6 5" xfId="18136"/>
    <cellStyle name="20% - Accent6 2 3 6 6" xfId="30594"/>
    <cellStyle name="20% - Accent6 2 3 7" xfId="5409"/>
    <cellStyle name="20% - Accent6 2 3 7 2" xfId="5410"/>
    <cellStyle name="20% - Accent6 2 3 7 2 2" xfId="18143"/>
    <cellStyle name="20% - Accent6 2 3 7 2 3" xfId="30601"/>
    <cellStyle name="20% - Accent6 2 3 7 3" xfId="5411"/>
    <cellStyle name="20% - Accent6 2 3 7 3 2" xfId="18144"/>
    <cellStyle name="20% - Accent6 2 3 7 3 3" xfId="30602"/>
    <cellStyle name="20% - Accent6 2 3 7 4" xfId="18142"/>
    <cellStyle name="20% - Accent6 2 3 7 5" xfId="30600"/>
    <cellStyle name="20% - Accent6 2 3 8" xfId="5412"/>
    <cellStyle name="20% - Accent6 2 3 8 2" xfId="5413"/>
    <cellStyle name="20% - Accent6 2 3 8 2 2" xfId="18146"/>
    <cellStyle name="20% - Accent6 2 3 8 2 3" xfId="30604"/>
    <cellStyle name="20% - Accent6 2 3 8 3" xfId="5414"/>
    <cellStyle name="20% - Accent6 2 3 8 3 2" xfId="18147"/>
    <cellStyle name="20% - Accent6 2 3 8 3 3" xfId="30605"/>
    <cellStyle name="20% - Accent6 2 3 8 4" xfId="18145"/>
    <cellStyle name="20% - Accent6 2 3 8 5" xfId="30603"/>
    <cellStyle name="20% - Accent6 2 3 9" xfId="5415"/>
    <cellStyle name="20% - Accent6 2 3 9 2" xfId="5416"/>
    <cellStyle name="20% - Accent6 2 3 9 2 2" xfId="18149"/>
    <cellStyle name="20% - Accent6 2 3 9 2 3" xfId="30607"/>
    <cellStyle name="20% - Accent6 2 3 9 3" xfId="5417"/>
    <cellStyle name="20% - Accent6 2 3 9 3 2" xfId="18150"/>
    <cellStyle name="20% - Accent6 2 3 9 3 3" xfId="30608"/>
    <cellStyle name="20% - Accent6 2 3 9 4" xfId="18148"/>
    <cellStyle name="20% - Accent6 2 3 9 5" xfId="30606"/>
    <cellStyle name="20% - Accent6 2 3_BALANCE SHEET- BOARD-A" xfId="1388"/>
    <cellStyle name="20% - Accent6 2 4" xfId="70"/>
    <cellStyle name="20% - Accent6 2 4 10" xfId="14304"/>
    <cellStyle name="20% - Accent6 2 4 11" xfId="26762"/>
    <cellStyle name="20% - Accent6 2 4 2" xfId="997"/>
    <cellStyle name="20% - Accent6 2 4 2 2" xfId="5419"/>
    <cellStyle name="20% - Accent6 2 4 2 2 2" xfId="18152"/>
    <cellStyle name="20% - Accent6 2 4 2 2 3" xfId="30610"/>
    <cellStyle name="20% - Accent6 2 4 2 3" xfId="5420"/>
    <cellStyle name="20% - Accent6 2 4 2 3 2" xfId="18153"/>
    <cellStyle name="20% - Accent6 2 4 2 3 3" xfId="30611"/>
    <cellStyle name="20% - Accent6 2 4 2 4" xfId="5418"/>
    <cellStyle name="20% - Accent6 2 4 2 5" xfId="18151"/>
    <cellStyle name="20% - Accent6 2 4 2 6" xfId="30609"/>
    <cellStyle name="20% - Accent6 2 4 3" xfId="5421"/>
    <cellStyle name="20% - Accent6 2 4 3 2" xfId="5422"/>
    <cellStyle name="20% - Accent6 2 4 3 2 2" xfId="18155"/>
    <cellStyle name="20% - Accent6 2 4 3 2 3" xfId="30613"/>
    <cellStyle name="20% - Accent6 2 4 3 3" xfId="5423"/>
    <cellStyle name="20% - Accent6 2 4 3 3 2" xfId="18156"/>
    <cellStyle name="20% - Accent6 2 4 3 3 3" xfId="30614"/>
    <cellStyle name="20% - Accent6 2 4 3 4" xfId="18154"/>
    <cellStyle name="20% - Accent6 2 4 3 5" xfId="30612"/>
    <cellStyle name="20% - Accent6 2 4 4" xfId="5424"/>
    <cellStyle name="20% - Accent6 2 4 4 2" xfId="5425"/>
    <cellStyle name="20% - Accent6 2 4 4 2 2" xfId="18158"/>
    <cellStyle name="20% - Accent6 2 4 4 2 3" xfId="30616"/>
    <cellStyle name="20% - Accent6 2 4 4 3" xfId="5426"/>
    <cellStyle name="20% - Accent6 2 4 4 3 2" xfId="18159"/>
    <cellStyle name="20% - Accent6 2 4 4 3 3" xfId="30617"/>
    <cellStyle name="20% - Accent6 2 4 4 4" xfId="18157"/>
    <cellStyle name="20% - Accent6 2 4 4 5" xfId="30615"/>
    <cellStyle name="20% - Accent6 2 4 5" xfId="5427"/>
    <cellStyle name="20% - Accent6 2 4 5 2" xfId="5428"/>
    <cellStyle name="20% - Accent6 2 4 5 2 2" xfId="18161"/>
    <cellStyle name="20% - Accent6 2 4 5 2 3" xfId="30619"/>
    <cellStyle name="20% - Accent6 2 4 5 3" xfId="5429"/>
    <cellStyle name="20% - Accent6 2 4 5 3 2" xfId="18162"/>
    <cellStyle name="20% - Accent6 2 4 5 3 3" xfId="30620"/>
    <cellStyle name="20% - Accent6 2 4 5 4" xfId="18160"/>
    <cellStyle name="20% - Accent6 2 4 5 5" xfId="30618"/>
    <cellStyle name="20% - Accent6 2 4 6" xfId="5430"/>
    <cellStyle name="20% - Accent6 2 4 6 2" xfId="5431"/>
    <cellStyle name="20% - Accent6 2 4 6 2 2" xfId="18164"/>
    <cellStyle name="20% - Accent6 2 4 6 2 3" xfId="30622"/>
    <cellStyle name="20% - Accent6 2 4 6 3" xfId="5432"/>
    <cellStyle name="20% - Accent6 2 4 6 3 2" xfId="18165"/>
    <cellStyle name="20% - Accent6 2 4 6 3 3" xfId="30623"/>
    <cellStyle name="20% - Accent6 2 4 6 4" xfId="18163"/>
    <cellStyle name="20% - Accent6 2 4 6 5" xfId="30621"/>
    <cellStyle name="20% - Accent6 2 4 7" xfId="5433"/>
    <cellStyle name="20% - Accent6 2 4 7 2" xfId="18166"/>
    <cellStyle name="20% - Accent6 2 4 7 3" xfId="30624"/>
    <cellStyle name="20% - Accent6 2 4 8" xfId="5434"/>
    <cellStyle name="20% - Accent6 2 4 8 2" xfId="18167"/>
    <cellStyle name="20% - Accent6 2 4 8 3" xfId="30625"/>
    <cellStyle name="20% - Accent6 2 4 9" xfId="1565"/>
    <cellStyle name="20% - Accent6 2 4_BALANCE SHEET- BOARD-A" xfId="1389"/>
    <cellStyle name="20% - Accent6 2 5" xfId="1119"/>
    <cellStyle name="20% - Accent6 2 5 10" xfId="14425"/>
    <cellStyle name="20% - Accent6 2 5 11" xfId="26883"/>
    <cellStyle name="20% - Accent6 2 5 2" xfId="5435"/>
    <cellStyle name="20% - Accent6 2 5 2 2" xfId="5436"/>
    <cellStyle name="20% - Accent6 2 5 2 2 2" xfId="18169"/>
    <cellStyle name="20% - Accent6 2 5 2 2 3" xfId="30627"/>
    <cellStyle name="20% - Accent6 2 5 2 3" xfId="5437"/>
    <cellStyle name="20% - Accent6 2 5 2 3 2" xfId="18170"/>
    <cellStyle name="20% - Accent6 2 5 2 3 3" xfId="30628"/>
    <cellStyle name="20% - Accent6 2 5 2 4" xfId="18168"/>
    <cellStyle name="20% - Accent6 2 5 2 5" xfId="30626"/>
    <cellStyle name="20% - Accent6 2 5 3" xfId="5438"/>
    <cellStyle name="20% - Accent6 2 5 3 2" xfId="5439"/>
    <cellStyle name="20% - Accent6 2 5 3 2 2" xfId="18172"/>
    <cellStyle name="20% - Accent6 2 5 3 2 3" xfId="30630"/>
    <cellStyle name="20% - Accent6 2 5 3 3" xfId="5440"/>
    <cellStyle name="20% - Accent6 2 5 3 3 2" xfId="18173"/>
    <cellStyle name="20% - Accent6 2 5 3 3 3" xfId="30631"/>
    <cellStyle name="20% - Accent6 2 5 3 4" xfId="18171"/>
    <cellStyle name="20% - Accent6 2 5 3 5" xfId="30629"/>
    <cellStyle name="20% - Accent6 2 5 4" xfId="5441"/>
    <cellStyle name="20% - Accent6 2 5 4 2" xfId="5442"/>
    <cellStyle name="20% - Accent6 2 5 4 2 2" xfId="18175"/>
    <cellStyle name="20% - Accent6 2 5 4 2 3" xfId="30633"/>
    <cellStyle name="20% - Accent6 2 5 4 3" xfId="5443"/>
    <cellStyle name="20% - Accent6 2 5 4 3 2" xfId="18176"/>
    <cellStyle name="20% - Accent6 2 5 4 3 3" xfId="30634"/>
    <cellStyle name="20% - Accent6 2 5 4 4" xfId="18174"/>
    <cellStyle name="20% - Accent6 2 5 4 5" xfId="30632"/>
    <cellStyle name="20% - Accent6 2 5 5" xfId="5444"/>
    <cellStyle name="20% - Accent6 2 5 5 2" xfId="5445"/>
    <cellStyle name="20% - Accent6 2 5 5 2 2" xfId="18178"/>
    <cellStyle name="20% - Accent6 2 5 5 2 3" xfId="30636"/>
    <cellStyle name="20% - Accent6 2 5 5 3" xfId="5446"/>
    <cellStyle name="20% - Accent6 2 5 5 3 2" xfId="18179"/>
    <cellStyle name="20% - Accent6 2 5 5 3 3" xfId="30637"/>
    <cellStyle name="20% - Accent6 2 5 5 4" xfId="18177"/>
    <cellStyle name="20% - Accent6 2 5 5 5" xfId="30635"/>
    <cellStyle name="20% - Accent6 2 5 6" xfId="5447"/>
    <cellStyle name="20% - Accent6 2 5 6 2" xfId="5448"/>
    <cellStyle name="20% - Accent6 2 5 6 2 2" xfId="18181"/>
    <cellStyle name="20% - Accent6 2 5 6 2 3" xfId="30639"/>
    <cellStyle name="20% - Accent6 2 5 6 3" xfId="5449"/>
    <cellStyle name="20% - Accent6 2 5 6 3 2" xfId="18182"/>
    <cellStyle name="20% - Accent6 2 5 6 3 3" xfId="30640"/>
    <cellStyle name="20% - Accent6 2 5 6 4" xfId="18180"/>
    <cellStyle name="20% - Accent6 2 5 6 5" xfId="30638"/>
    <cellStyle name="20% - Accent6 2 5 7" xfId="5450"/>
    <cellStyle name="20% - Accent6 2 5 7 2" xfId="18183"/>
    <cellStyle name="20% - Accent6 2 5 7 3" xfId="30641"/>
    <cellStyle name="20% - Accent6 2 5 8" xfId="5451"/>
    <cellStyle name="20% - Accent6 2 5 8 2" xfId="18184"/>
    <cellStyle name="20% - Accent6 2 5 8 3" xfId="30642"/>
    <cellStyle name="20% - Accent6 2 5 9" xfId="1686"/>
    <cellStyle name="20% - Accent6 2 6" xfId="1319"/>
    <cellStyle name="20% - Accent6 2 6 10" xfId="26922"/>
    <cellStyle name="20% - Accent6 2 6 2" xfId="5452"/>
    <cellStyle name="20% - Accent6 2 6 2 2" xfId="5453"/>
    <cellStyle name="20% - Accent6 2 6 2 2 2" xfId="18186"/>
    <cellStyle name="20% - Accent6 2 6 2 2 3" xfId="30644"/>
    <cellStyle name="20% - Accent6 2 6 2 3" xfId="5454"/>
    <cellStyle name="20% - Accent6 2 6 2 3 2" xfId="18187"/>
    <cellStyle name="20% - Accent6 2 6 2 3 3" xfId="30645"/>
    <cellStyle name="20% - Accent6 2 6 2 4" xfId="18185"/>
    <cellStyle name="20% - Accent6 2 6 2 5" xfId="30643"/>
    <cellStyle name="20% - Accent6 2 6 3" xfId="5455"/>
    <cellStyle name="20% - Accent6 2 6 3 2" xfId="5456"/>
    <cellStyle name="20% - Accent6 2 6 3 2 2" xfId="18189"/>
    <cellStyle name="20% - Accent6 2 6 3 2 3" xfId="30647"/>
    <cellStyle name="20% - Accent6 2 6 3 3" xfId="5457"/>
    <cellStyle name="20% - Accent6 2 6 3 3 2" xfId="18190"/>
    <cellStyle name="20% - Accent6 2 6 3 3 3" xfId="30648"/>
    <cellStyle name="20% - Accent6 2 6 3 4" xfId="18188"/>
    <cellStyle name="20% - Accent6 2 6 3 5" xfId="30646"/>
    <cellStyle name="20% - Accent6 2 6 4" xfId="5458"/>
    <cellStyle name="20% - Accent6 2 6 4 2" xfId="5459"/>
    <cellStyle name="20% - Accent6 2 6 4 2 2" xfId="18192"/>
    <cellStyle name="20% - Accent6 2 6 4 2 3" xfId="30650"/>
    <cellStyle name="20% - Accent6 2 6 4 3" xfId="5460"/>
    <cellStyle name="20% - Accent6 2 6 4 3 2" xfId="18193"/>
    <cellStyle name="20% - Accent6 2 6 4 3 3" xfId="30651"/>
    <cellStyle name="20% - Accent6 2 6 4 4" xfId="18191"/>
    <cellStyle name="20% - Accent6 2 6 4 5" xfId="30649"/>
    <cellStyle name="20% - Accent6 2 6 5" xfId="5461"/>
    <cellStyle name="20% - Accent6 2 6 5 2" xfId="5462"/>
    <cellStyle name="20% - Accent6 2 6 5 2 2" xfId="18195"/>
    <cellStyle name="20% - Accent6 2 6 5 2 3" xfId="30653"/>
    <cellStyle name="20% - Accent6 2 6 5 3" xfId="5463"/>
    <cellStyle name="20% - Accent6 2 6 5 3 2" xfId="18196"/>
    <cellStyle name="20% - Accent6 2 6 5 3 3" xfId="30654"/>
    <cellStyle name="20% - Accent6 2 6 5 4" xfId="18194"/>
    <cellStyle name="20% - Accent6 2 6 5 5" xfId="30652"/>
    <cellStyle name="20% - Accent6 2 6 6" xfId="5464"/>
    <cellStyle name="20% - Accent6 2 6 6 2" xfId="18197"/>
    <cellStyle name="20% - Accent6 2 6 6 3" xfId="30655"/>
    <cellStyle name="20% - Accent6 2 6 7" xfId="5465"/>
    <cellStyle name="20% - Accent6 2 6 7 2" xfId="18198"/>
    <cellStyle name="20% - Accent6 2 6 7 3" xfId="30656"/>
    <cellStyle name="20% - Accent6 2 6 8" xfId="1725"/>
    <cellStyle name="20% - Accent6 2 6 9" xfId="14464"/>
    <cellStyle name="20% - Accent6 2 7" xfId="5466"/>
    <cellStyle name="20% - Accent6 2 7 2" xfId="5467"/>
    <cellStyle name="20% - Accent6 2 7 2 2" xfId="5468"/>
    <cellStyle name="20% - Accent6 2 7 2 2 2" xfId="18201"/>
    <cellStyle name="20% - Accent6 2 7 2 2 3" xfId="30659"/>
    <cellStyle name="20% - Accent6 2 7 2 3" xfId="5469"/>
    <cellStyle name="20% - Accent6 2 7 2 3 2" xfId="18202"/>
    <cellStyle name="20% - Accent6 2 7 2 3 3" xfId="30660"/>
    <cellStyle name="20% - Accent6 2 7 2 4" xfId="18200"/>
    <cellStyle name="20% - Accent6 2 7 2 5" xfId="30658"/>
    <cellStyle name="20% - Accent6 2 7 3" xfId="5470"/>
    <cellStyle name="20% - Accent6 2 7 3 2" xfId="5471"/>
    <cellStyle name="20% - Accent6 2 7 3 2 2" xfId="18204"/>
    <cellStyle name="20% - Accent6 2 7 3 2 3" xfId="30662"/>
    <cellStyle name="20% - Accent6 2 7 3 3" xfId="5472"/>
    <cellStyle name="20% - Accent6 2 7 3 3 2" xfId="18205"/>
    <cellStyle name="20% - Accent6 2 7 3 3 3" xfId="30663"/>
    <cellStyle name="20% - Accent6 2 7 3 4" xfId="18203"/>
    <cellStyle name="20% - Accent6 2 7 3 5" xfId="30661"/>
    <cellStyle name="20% - Accent6 2 7 4" xfId="5473"/>
    <cellStyle name="20% - Accent6 2 7 4 2" xfId="5474"/>
    <cellStyle name="20% - Accent6 2 7 4 2 2" xfId="18207"/>
    <cellStyle name="20% - Accent6 2 7 4 2 3" xfId="30665"/>
    <cellStyle name="20% - Accent6 2 7 4 3" xfId="5475"/>
    <cellStyle name="20% - Accent6 2 7 4 3 2" xfId="18208"/>
    <cellStyle name="20% - Accent6 2 7 4 3 3" xfId="30666"/>
    <cellStyle name="20% - Accent6 2 7 4 4" xfId="18206"/>
    <cellStyle name="20% - Accent6 2 7 4 5" xfId="30664"/>
    <cellStyle name="20% - Accent6 2 7 5" xfId="5476"/>
    <cellStyle name="20% - Accent6 2 7 5 2" xfId="5477"/>
    <cellStyle name="20% - Accent6 2 7 5 2 2" xfId="18210"/>
    <cellStyle name="20% - Accent6 2 7 5 2 3" xfId="30668"/>
    <cellStyle name="20% - Accent6 2 7 5 3" xfId="5478"/>
    <cellStyle name="20% - Accent6 2 7 5 3 2" xfId="18211"/>
    <cellStyle name="20% - Accent6 2 7 5 3 3" xfId="30669"/>
    <cellStyle name="20% - Accent6 2 7 5 4" xfId="18209"/>
    <cellStyle name="20% - Accent6 2 7 5 5" xfId="30667"/>
    <cellStyle name="20% - Accent6 2 7 6" xfId="5479"/>
    <cellStyle name="20% - Accent6 2 7 6 2" xfId="18212"/>
    <cellStyle name="20% - Accent6 2 7 6 3" xfId="30670"/>
    <cellStyle name="20% - Accent6 2 7 7" xfId="5480"/>
    <cellStyle name="20% - Accent6 2 7 7 2" xfId="18213"/>
    <cellStyle name="20% - Accent6 2 7 7 3" xfId="30671"/>
    <cellStyle name="20% - Accent6 2 7 8" xfId="18199"/>
    <cellStyle name="20% - Accent6 2 7 9" xfId="30657"/>
    <cellStyle name="20% - Accent6 2 8" xfId="5481"/>
    <cellStyle name="20% - Accent6 2 8 2" xfId="5482"/>
    <cellStyle name="20% - Accent6 2 8 2 2" xfId="5483"/>
    <cellStyle name="20% - Accent6 2 8 2 2 2" xfId="18216"/>
    <cellStyle name="20% - Accent6 2 8 2 2 3" xfId="30674"/>
    <cellStyle name="20% - Accent6 2 8 2 3" xfId="5484"/>
    <cellStyle name="20% - Accent6 2 8 2 3 2" xfId="18217"/>
    <cellStyle name="20% - Accent6 2 8 2 3 3" xfId="30675"/>
    <cellStyle name="20% - Accent6 2 8 2 4" xfId="18215"/>
    <cellStyle name="20% - Accent6 2 8 2 5" xfId="30673"/>
    <cellStyle name="20% - Accent6 2 8 3" xfId="5485"/>
    <cellStyle name="20% - Accent6 2 8 3 2" xfId="18218"/>
    <cellStyle name="20% - Accent6 2 8 3 3" xfId="30676"/>
    <cellStyle name="20% - Accent6 2 8 4" xfId="5486"/>
    <cellStyle name="20% - Accent6 2 8 4 2" xfId="18219"/>
    <cellStyle name="20% - Accent6 2 8 4 3" xfId="30677"/>
    <cellStyle name="20% - Accent6 2 8 5" xfId="18214"/>
    <cellStyle name="20% - Accent6 2 8 6" xfId="30672"/>
    <cellStyle name="20% - Accent6 2 9" xfId="5487"/>
    <cellStyle name="20% - Accent6 2 9 2" xfId="5488"/>
    <cellStyle name="20% - Accent6 2 9 2 2" xfId="5489"/>
    <cellStyle name="20% - Accent6 2 9 2 2 2" xfId="18222"/>
    <cellStyle name="20% - Accent6 2 9 2 2 3" xfId="30680"/>
    <cellStyle name="20% - Accent6 2 9 2 3" xfId="5490"/>
    <cellStyle name="20% - Accent6 2 9 2 3 2" xfId="18223"/>
    <cellStyle name="20% - Accent6 2 9 2 3 3" xfId="30681"/>
    <cellStyle name="20% - Accent6 2 9 2 4" xfId="18221"/>
    <cellStyle name="20% - Accent6 2 9 2 5" xfId="30679"/>
    <cellStyle name="20% - Accent6 2 9 3" xfId="5491"/>
    <cellStyle name="20% - Accent6 2 9 3 2" xfId="18224"/>
    <cellStyle name="20% - Accent6 2 9 3 3" xfId="30682"/>
    <cellStyle name="20% - Accent6 2 9 4" xfId="5492"/>
    <cellStyle name="20% - Accent6 2 9 4 2" xfId="18225"/>
    <cellStyle name="20% - Accent6 2 9 4 3" xfId="30683"/>
    <cellStyle name="20% - Accent6 2 9 5" xfId="18220"/>
    <cellStyle name="20% - Accent6 2 9 6" xfId="30678"/>
    <cellStyle name="20% - Accent6 3" xfId="71"/>
    <cellStyle name="20% - Accent6 3 10" xfId="5493"/>
    <cellStyle name="20% - Accent6 3 10 2" xfId="5494"/>
    <cellStyle name="20% - Accent6 3 10 2 2" xfId="18227"/>
    <cellStyle name="20% - Accent6 3 10 2 3" xfId="30685"/>
    <cellStyle name="20% - Accent6 3 10 3" xfId="5495"/>
    <cellStyle name="20% - Accent6 3 10 3 2" xfId="18228"/>
    <cellStyle name="20% - Accent6 3 10 3 3" xfId="30686"/>
    <cellStyle name="20% - Accent6 3 10 4" xfId="18226"/>
    <cellStyle name="20% - Accent6 3 10 5" xfId="30684"/>
    <cellStyle name="20% - Accent6 3 11" xfId="5496"/>
    <cellStyle name="20% - Accent6 3 11 2" xfId="5497"/>
    <cellStyle name="20% - Accent6 3 11 2 2" xfId="18230"/>
    <cellStyle name="20% - Accent6 3 11 2 3" xfId="30688"/>
    <cellStyle name="20% - Accent6 3 11 3" xfId="5498"/>
    <cellStyle name="20% - Accent6 3 11 3 2" xfId="18231"/>
    <cellStyle name="20% - Accent6 3 11 3 3" xfId="30689"/>
    <cellStyle name="20% - Accent6 3 11 4" xfId="18229"/>
    <cellStyle name="20% - Accent6 3 11 5" xfId="30687"/>
    <cellStyle name="20% - Accent6 3 12" xfId="5499"/>
    <cellStyle name="20% - Accent6 3 12 2" xfId="5500"/>
    <cellStyle name="20% - Accent6 3 12 2 2" xfId="18233"/>
    <cellStyle name="20% - Accent6 3 12 2 3" xfId="30691"/>
    <cellStyle name="20% - Accent6 3 12 3" xfId="5501"/>
    <cellStyle name="20% - Accent6 3 12 3 2" xfId="18234"/>
    <cellStyle name="20% - Accent6 3 12 3 3" xfId="30692"/>
    <cellStyle name="20% - Accent6 3 12 4" xfId="18232"/>
    <cellStyle name="20% - Accent6 3 12 5" xfId="30690"/>
    <cellStyle name="20% - Accent6 3 13" xfId="5502"/>
    <cellStyle name="20% - Accent6 3 13 2" xfId="5503"/>
    <cellStyle name="20% - Accent6 3 13 2 2" xfId="18236"/>
    <cellStyle name="20% - Accent6 3 13 2 3" xfId="30694"/>
    <cellStyle name="20% - Accent6 3 13 3" xfId="5504"/>
    <cellStyle name="20% - Accent6 3 13 3 2" xfId="18237"/>
    <cellStyle name="20% - Accent6 3 13 3 3" xfId="30695"/>
    <cellStyle name="20% - Accent6 3 13 4" xfId="18235"/>
    <cellStyle name="20% - Accent6 3 13 5" xfId="30693"/>
    <cellStyle name="20% - Accent6 3 14" xfId="5505"/>
    <cellStyle name="20% - Accent6 3 14 2" xfId="5506"/>
    <cellStyle name="20% - Accent6 3 14 2 2" xfId="18239"/>
    <cellStyle name="20% - Accent6 3 14 2 3" xfId="30697"/>
    <cellStyle name="20% - Accent6 3 14 3" xfId="5507"/>
    <cellStyle name="20% - Accent6 3 14 3 2" xfId="18240"/>
    <cellStyle name="20% - Accent6 3 14 3 3" xfId="30698"/>
    <cellStyle name="20% - Accent6 3 14 4" xfId="18238"/>
    <cellStyle name="20% - Accent6 3 14 5" xfId="30696"/>
    <cellStyle name="20% - Accent6 3 15" xfId="5508"/>
    <cellStyle name="20% - Accent6 3 15 2" xfId="5509"/>
    <cellStyle name="20% - Accent6 3 15 2 2" xfId="18242"/>
    <cellStyle name="20% - Accent6 3 15 2 3" xfId="30700"/>
    <cellStyle name="20% - Accent6 3 15 3" xfId="5510"/>
    <cellStyle name="20% - Accent6 3 15 3 2" xfId="18243"/>
    <cellStyle name="20% - Accent6 3 15 3 3" xfId="30701"/>
    <cellStyle name="20% - Accent6 3 15 4" xfId="18241"/>
    <cellStyle name="20% - Accent6 3 15 5" xfId="30699"/>
    <cellStyle name="20% - Accent6 3 16" xfId="5511"/>
    <cellStyle name="20% - Accent6 3 16 2" xfId="18244"/>
    <cellStyle name="20% - Accent6 3 16 3" xfId="30702"/>
    <cellStyle name="20% - Accent6 3 17" xfId="5512"/>
    <cellStyle name="20% - Accent6 3 17 2" xfId="18245"/>
    <cellStyle name="20% - Accent6 3 17 3" xfId="30703"/>
    <cellStyle name="20% - Accent6 3 2" xfId="72"/>
    <cellStyle name="20% - Accent6 3 2 10" xfId="5513"/>
    <cellStyle name="20% - Accent6 3 2 10 2" xfId="5514"/>
    <cellStyle name="20% - Accent6 3 2 10 2 2" xfId="18247"/>
    <cellStyle name="20% - Accent6 3 2 10 2 3" xfId="30705"/>
    <cellStyle name="20% - Accent6 3 2 10 3" xfId="5515"/>
    <cellStyle name="20% - Accent6 3 2 10 3 2" xfId="18248"/>
    <cellStyle name="20% - Accent6 3 2 10 3 3" xfId="30706"/>
    <cellStyle name="20% - Accent6 3 2 10 4" xfId="18246"/>
    <cellStyle name="20% - Accent6 3 2 10 5" xfId="30704"/>
    <cellStyle name="20% - Accent6 3 2 11" xfId="5516"/>
    <cellStyle name="20% - Accent6 3 2 11 2" xfId="5517"/>
    <cellStyle name="20% - Accent6 3 2 11 2 2" xfId="18250"/>
    <cellStyle name="20% - Accent6 3 2 11 2 3" xfId="30708"/>
    <cellStyle name="20% - Accent6 3 2 11 3" xfId="5518"/>
    <cellStyle name="20% - Accent6 3 2 11 3 2" xfId="18251"/>
    <cellStyle name="20% - Accent6 3 2 11 3 3" xfId="30709"/>
    <cellStyle name="20% - Accent6 3 2 11 4" xfId="18249"/>
    <cellStyle name="20% - Accent6 3 2 11 5" xfId="30707"/>
    <cellStyle name="20% - Accent6 3 2 12" xfId="5519"/>
    <cellStyle name="20% - Accent6 3 2 12 2" xfId="5520"/>
    <cellStyle name="20% - Accent6 3 2 12 2 2" xfId="18253"/>
    <cellStyle name="20% - Accent6 3 2 12 2 3" xfId="30711"/>
    <cellStyle name="20% - Accent6 3 2 12 3" xfId="5521"/>
    <cellStyle name="20% - Accent6 3 2 12 3 2" xfId="18254"/>
    <cellStyle name="20% - Accent6 3 2 12 3 3" xfId="30712"/>
    <cellStyle name="20% - Accent6 3 2 12 4" xfId="18252"/>
    <cellStyle name="20% - Accent6 3 2 12 5" xfId="30710"/>
    <cellStyle name="20% - Accent6 3 2 13" xfId="5522"/>
    <cellStyle name="20% - Accent6 3 2 13 2" xfId="5523"/>
    <cellStyle name="20% - Accent6 3 2 13 2 2" xfId="18256"/>
    <cellStyle name="20% - Accent6 3 2 13 2 3" xfId="30714"/>
    <cellStyle name="20% - Accent6 3 2 13 3" xfId="5524"/>
    <cellStyle name="20% - Accent6 3 2 13 3 2" xfId="18257"/>
    <cellStyle name="20% - Accent6 3 2 13 3 3" xfId="30715"/>
    <cellStyle name="20% - Accent6 3 2 13 4" xfId="18255"/>
    <cellStyle name="20% - Accent6 3 2 13 5" xfId="30713"/>
    <cellStyle name="20% - Accent6 3 2 14" xfId="5525"/>
    <cellStyle name="20% - Accent6 3 2 14 2" xfId="18258"/>
    <cellStyle name="20% - Accent6 3 2 14 3" xfId="30716"/>
    <cellStyle name="20% - Accent6 3 2 15" xfId="5526"/>
    <cellStyle name="20% - Accent6 3 2 15 2" xfId="18259"/>
    <cellStyle name="20% - Accent6 3 2 15 3" xfId="30717"/>
    <cellStyle name="20% - Accent6 3 2 16" xfId="1652"/>
    <cellStyle name="20% - Accent6 3 2 17" xfId="14391"/>
    <cellStyle name="20% - Accent6 3 2 18" xfId="26849"/>
    <cellStyle name="20% - Accent6 3 2 2" xfId="1084"/>
    <cellStyle name="20% - Accent6 3 2 2 10" xfId="30718"/>
    <cellStyle name="20% - Accent6 3 2 2 2" xfId="5528"/>
    <cellStyle name="20% - Accent6 3 2 2 2 2" xfId="5529"/>
    <cellStyle name="20% - Accent6 3 2 2 2 2 2" xfId="18262"/>
    <cellStyle name="20% - Accent6 3 2 2 2 2 3" xfId="30720"/>
    <cellStyle name="20% - Accent6 3 2 2 2 3" xfId="5530"/>
    <cellStyle name="20% - Accent6 3 2 2 2 3 2" xfId="18263"/>
    <cellStyle name="20% - Accent6 3 2 2 2 3 3" xfId="30721"/>
    <cellStyle name="20% - Accent6 3 2 2 2 4" xfId="18261"/>
    <cellStyle name="20% - Accent6 3 2 2 2 5" xfId="30719"/>
    <cellStyle name="20% - Accent6 3 2 2 3" xfId="5531"/>
    <cellStyle name="20% - Accent6 3 2 2 3 2" xfId="5532"/>
    <cellStyle name="20% - Accent6 3 2 2 3 2 2" xfId="18265"/>
    <cellStyle name="20% - Accent6 3 2 2 3 2 3" xfId="30723"/>
    <cellStyle name="20% - Accent6 3 2 2 3 3" xfId="5533"/>
    <cellStyle name="20% - Accent6 3 2 2 3 3 2" xfId="18266"/>
    <cellStyle name="20% - Accent6 3 2 2 3 3 3" xfId="30724"/>
    <cellStyle name="20% - Accent6 3 2 2 3 4" xfId="18264"/>
    <cellStyle name="20% - Accent6 3 2 2 3 5" xfId="30722"/>
    <cellStyle name="20% - Accent6 3 2 2 4" xfId="5534"/>
    <cellStyle name="20% - Accent6 3 2 2 4 2" xfId="5535"/>
    <cellStyle name="20% - Accent6 3 2 2 4 2 2" xfId="18268"/>
    <cellStyle name="20% - Accent6 3 2 2 4 2 3" xfId="30726"/>
    <cellStyle name="20% - Accent6 3 2 2 4 3" xfId="5536"/>
    <cellStyle name="20% - Accent6 3 2 2 4 3 2" xfId="18269"/>
    <cellStyle name="20% - Accent6 3 2 2 4 3 3" xfId="30727"/>
    <cellStyle name="20% - Accent6 3 2 2 4 4" xfId="18267"/>
    <cellStyle name="20% - Accent6 3 2 2 4 5" xfId="30725"/>
    <cellStyle name="20% - Accent6 3 2 2 5" xfId="5537"/>
    <cellStyle name="20% - Accent6 3 2 2 5 2" xfId="5538"/>
    <cellStyle name="20% - Accent6 3 2 2 5 2 2" xfId="18271"/>
    <cellStyle name="20% - Accent6 3 2 2 5 2 3" xfId="30729"/>
    <cellStyle name="20% - Accent6 3 2 2 5 3" xfId="5539"/>
    <cellStyle name="20% - Accent6 3 2 2 5 3 2" xfId="18272"/>
    <cellStyle name="20% - Accent6 3 2 2 5 3 3" xfId="30730"/>
    <cellStyle name="20% - Accent6 3 2 2 5 4" xfId="18270"/>
    <cellStyle name="20% - Accent6 3 2 2 5 5" xfId="30728"/>
    <cellStyle name="20% - Accent6 3 2 2 6" xfId="5540"/>
    <cellStyle name="20% - Accent6 3 2 2 6 2" xfId="18273"/>
    <cellStyle name="20% - Accent6 3 2 2 6 3" xfId="30731"/>
    <cellStyle name="20% - Accent6 3 2 2 7" xfId="5541"/>
    <cellStyle name="20% - Accent6 3 2 2 7 2" xfId="18274"/>
    <cellStyle name="20% - Accent6 3 2 2 7 3" xfId="30732"/>
    <cellStyle name="20% - Accent6 3 2 2 8" xfId="5527"/>
    <cellStyle name="20% - Accent6 3 2 2 9" xfId="18260"/>
    <cellStyle name="20% - Accent6 3 2 3" xfId="5542"/>
    <cellStyle name="20% - Accent6 3 2 3 2" xfId="5543"/>
    <cellStyle name="20% - Accent6 3 2 3 2 2" xfId="5544"/>
    <cellStyle name="20% - Accent6 3 2 3 2 2 2" xfId="18277"/>
    <cellStyle name="20% - Accent6 3 2 3 2 2 3" xfId="30735"/>
    <cellStyle name="20% - Accent6 3 2 3 2 3" xfId="5545"/>
    <cellStyle name="20% - Accent6 3 2 3 2 3 2" xfId="18278"/>
    <cellStyle name="20% - Accent6 3 2 3 2 3 3" xfId="30736"/>
    <cellStyle name="20% - Accent6 3 2 3 2 4" xfId="18276"/>
    <cellStyle name="20% - Accent6 3 2 3 2 5" xfId="30734"/>
    <cellStyle name="20% - Accent6 3 2 3 3" xfId="5546"/>
    <cellStyle name="20% - Accent6 3 2 3 3 2" xfId="5547"/>
    <cellStyle name="20% - Accent6 3 2 3 3 2 2" xfId="18280"/>
    <cellStyle name="20% - Accent6 3 2 3 3 2 3" xfId="30738"/>
    <cellStyle name="20% - Accent6 3 2 3 3 3" xfId="5548"/>
    <cellStyle name="20% - Accent6 3 2 3 3 3 2" xfId="18281"/>
    <cellStyle name="20% - Accent6 3 2 3 3 3 3" xfId="30739"/>
    <cellStyle name="20% - Accent6 3 2 3 3 4" xfId="18279"/>
    <cellStyle name="20% - Accent6 3 2 3 3 5" xfId="30737"/>
    <cellStyle name="20% - Accent6 3 2 3 4" xfId="5549"/>
    <cellStyle name="20% - Accent6 3 2 3 4 2" xfId="5550"/>
    <cellStyle name="20% - Accent6 3 2 3 4 2 2" xfId="18283"/>
    <cellStyle name="20% - Accent6 3 2 3 4 2 3" xfId="30741"/>
    <cellStyle name="20% - Accent6 3 2 3 4 3" xfId="5551"/>
    <cellStyle name="20% - Accent6 3 2 3 4 3 2" xfId="18284"/>
    <cellStyle name="20% - Accent6 3 2 3 4 3 3" xfId="30742"/>
    <cellStyle name="20% - Accent6 3 2 3 4 4" xfId="18282"/>
    <cellStyle name="20% - Accent6 3 2 3 4 5" xfId="30740"/>
    <cellStyle name="20% - Accent6 3 2 3 5" xfId="5552"/>
    <cellStyle name="20% - Accent6 3 2 3 5 2" xfId="5553"/>
    <cellStyle name="20% - Accent6 3 2 3 5 2 2" xfId="18286"/>
    <cellStyle name="20% - Accent6 3 2 3 5 2 3" xfId="30744"/>
    <cellStyle name="20% - Accent6 3 2 3 5 3" xfId="5554"/>
    <cellStyle name="20% - Accent6 3 2 3 5 3 2" xfId="18287"/>
    <cellStyle name="20% - Accent6 3 2 3 5 3 3" xfId="30745"/>
    <cellStyle name="20% - Accent6 3 2 3 5 4" xfId="18285"/>
    <cellStyle name="20% - Accent6 3 2 3 5 5" xfId="30743"/>
    <cellStyle name="20% - Accent6 3 2 3 6" xfId="5555"/>
    <cellStyle name="20% - Accent6 3 2 3 6 2" xfId="18288"/>
    <cellStyle name="20% - Accent6 3 2 3 6 3" xfId="30746"/>
    <cellStyle name="20% - Accent6 3 2 3 7" xfId="5556"/>
    <cellStyle name="20% - Accent6 3 2 3 7 2" xfId="18289"/>
    <cellStyle name="20% - Accent6 3 2 3 7 3" xfId="30747"/>
    <cellStyle name="20% - Accent6 3 2 3 8" xfId="18275"/>
    <cellStyle name="20% - Accent6 3 2 3 9" xfId="30733"/>
    <cellStyle name="20% - Accent6 3 2 4" xfId="5557"/>
    <cellStyle name="20% - Accent6 3 2 4 2" xfId="5558"/>
    <cellStyle name="20% - Accent6 3 2 4 2 2" xfId="5559"/>
    <cellStyle name="20% - Accent6 3 2 4 2 2 2" xfId="18292"/>
    <cellStyle name="20% - Accent6 3 2 4 2 2 3" xfId="30750"/>
    <cellStyle name="20% - Accent6 3 2 4 2 3" xfId="5560"/>
    <cellStyle name="20% - Accent6 3 2 4 2 3 2" xfId="18293"/>
    <cellStyle name="20% - Accent6 3 2 4 2 3 3" xfId="30751"/>
    <cellStyle name="20% - Accent6 3 2 4 2 4" xfId="18291"/>
    <cellStyle name="20% - Accent6 3 2 4 2 5" xfId="30749"/>
    <cellStyle name="20% - Accent6 3 2 4 3" xfId="5561"/>
    <cellStyle name="20% - Accent6 3 2 4 3 2" xfId="18294"/>
    <cellStyle name="20% - Accent6 3 2 4 3 3" xfId="30752"/>
    <cellStyle name="20% - Accent6 3 2 4 4" xfId="5562"/>
    <cellStyle name="20% - Accent6 3 2 4 4 2" xfId="18295"/>
    <cellStyle name="20% - Accent6 3 2 4 4 3" xfId="30753"/>
    <cellStyle name="20% - Accent6 3 2 4 5" xfId="18290"/>
    <cellStyle name="20% - Accent6 3 2 4 6" xfId="30748"/>
    <cellStyle name="20% - Accent6 3 2 5" xfId="5563"/>
    <cellStyle name="20% - Accent6 3 2 5 2" xfId="5564"/>
    <cellStyle name="20% - Accent6 3 2 5 2 2" xfId="5565"/>
    <cellStyle name="20% - Accent6 3 2 5 2 2 2" xfId="18298"/>
    <cellStyle name="20% - Accent6 3 2 5 2 2 3" xfId="30756"/>
    <cellStyle name="20% - Accent6 3 2 5 2 3" xfId="5566"/>
    <cellStyle name="20% - Accent6 3 2 5 2 3 2" xfId="18299"/>
    <cellStyle name="20% - Accent6 3 2 5 2 3 3" xfId="30757"/>
    <cellStyle name="20% - Accent6 3 2 5 2 4" xfId="18297"/>
    <cellStyle name="20% - Accent6 3 2 5 2 5" xfId="30755"/>
    <cellStyle name="20% - Accent6 3 2 5 3" xfId="5567"/>
    <cellStyle name="20% - Accent6 3 2 5 3 2" xfId="18300"/>
    <cellStyle name="20% - Accent6 3 2 5 3 3" xfId="30758"/>
    <cellStyle name="20% - Accent6 3 2 5 4" xfId="5568"/>
    <cellStyle name="20% - Accent6 3 2 5 4 2" xfId="18301"/>
    <cellStyle name="20% - Accent6 3 2 5 4 3" xfId="30759"/>
    <cellStyle name="20% - Accent6 3 2 5 5" xfId="18296"/>
    <cellStyle name="20% - Accent6 3 2 5 6" xfId="30754"/>
    <cellStyle name="20% - Accent6 3 2 6" xfId="5569"/>
    <cellStyle name="20% - Accent6 3 2 6 2" xfId="5570"/>
    <cellStyle name="20% - Accent6 3 2 6 2 2" xfId="18303"/>
    <cellStyle name="20% - Accent6 3 2 6 2 3" xfId="30761"/>
    <cellStyle name="20% - Accent6 3 2 6 3" xfId="5571"/>
    <cellStyle name="20% - Accent6 3 2 6 3 2" xfId="18304"/>
    <cellStyle name="20% - Accent6 3 2 6 3 3" xfId="30762"/>
    <cellStyle name="20% - Accent6 3 2 6 4" xfId="18302"/>
    <cellStyle name="20% - Accent6 3 2 6 5" xfId="30760"/>
    <cellStyle name="20% - Accent6 3 2 7" xfId="5572"/>
    <cellStyle name="20% - Accent6 3 2 7 2" xfId="5573"/>
    <cellStyle name="20% - Accent6 3 2 7 2 2" xfId="18306"/>
    <cellStyle name="20% - Accent6 3 2 7 2 3" xfId="30764"/>
    <cellStyle name="20% - Accent6 3 2 7 3" xfId="5574"/>
    <cellStyle name="20% - Accent6 3 2 7 3 2" xfId="18307"/>
    <cellStyle name="20% - Accent6 3 2 7 3 3" xfId="30765"/>
    <cellStyle name="20% - Accent6 3 2 7 4" xfId="18305"/>
    <cellStyle name="20% - Accent6 3 2 7 5" xfId="30763"/>
    <cellStyle name="20% - Accent6 3 2 8" xfId="5575"/>
    <cellStyle name="20% - Accent6 3 2 8 2" xfId="5576"/>
    <cellStyle name="20% - Accent6 3 2 8 2 2" xfId="18309"/>
    <cellStyle name="20% - Accent6 3 2 8 2 3" xfId="30767"/>
    <cellStyle name="20% - Accent6 3 2 8 3" xfId="5577"/>
    <cellStyle name="20% - Accent6 3 2 8 3 2" xfId="18310"/>
    <cellStyle name="20% - Accent6 3 2 8 3 3" xfId="30768"/>
    <cellStyle name="20% - Accent6 3 2 8 4" xfId="18308"/>
    <cellStyle name="20% - Accent6 3 2 8 5" xfId="30766"/>
    <cellStyle name="20% - Accent6 3 2 9" xfId="5578"/>
    <cellStyle name="20% - Accent6 3 2 9 2" xfId="5579"/>
    <cellStyle name="20% - Accent6 3 2 9 2 2" xfId="18312"/>
    <cellStyle name="20% - Accent6 3 2 9 2 3" xfId="30770"/>
    <cellStyle name="20% - Accent6 3 2 9 3" xfId="5580"/>
    <cellStyle name="20% - Accent6 3 2 9 3 2" xfId="18313"/>
    <cellStyle name="20% - Accent6 3 2 9 3 3" xfId="30771"/>
    <cellStyle name="20% - Accent6 3 2 9 4" xfId="18311"/>
    <cellStyle name="20% - Accent6 3 2 9 5" xfId="30769"/>
    <cellStyle name="20% - Accent6 3 2_BALANCE SHEET- BOARD-A" xfId="1390"/>
    <cellStyle name="20% - Accent6 3 3" xfId="73"/>
    <cellStyle name="20% - Accent6 3 3 10" xfId="14321"/>
    <cellStyle name="20% - Accent6 3 3 11" xfId="26779"/>
    <cellStyle name="20% - Accent6 3 3 2" xfId="1014"/>
    <cellStyle name="20% - Accent6 3 3 2 2" xfId="5582"/>
    <cellStyle name="20% - Accent6 3 3 2 2 2" xfId="18315"/>
    <cellStyle name="20% - Accent6 3 3 2 2 3" xfId="30773"/>
    <cellStyle name="20% - Accent6 3 3 2 3" xfId="5583"/>
    <cellStyle name="20% - Accent6 3 3 2 3 2" xfId="18316"/>
    <cellStyle name="20% - Accent6 3 3 2 3 3" xfId="30774"/>
    <cellStyle name="20% - Accent6 3 3 2 4" xfId="5581"/>
    <cellStyle name="20% - Accent6 3 3 2 5" xfId="18314"/>
    <cellStyle name="20% - Accent6 3 3 2 6" xfId="30772"/>
    <cellStyle name="20% - Accent6 3 3 3" xfId="5584"/>
    <cellStyle name="20% - Accent6 3 3 3 2" xfId="5585"/>
    <cellStyle name="20% - Accent6 3 3 3 2 2" xfId="18318"/>
    <cellStyle name="20% - Accent6 3 3 3 2 3" xfId="30776"/>
    <cellStyle name="20% - Accent6 3 3 3 3" xfId="5586"/>
    <cellStyle name="20% - Accent6 3 3 3 3 2" xfId="18319"/>
    <cellStyle name="20% - Accent6 3 3 3 3 3" xfId="30777"/>
    <cellStyle name="20% - Accent6 3 3 3 4" xfId="18317"/>
    <cellStyle name="20% - Accent6 3 3 3 5" xfId="30775"/>
    <cellStyle name="20% - Accent6 3 3 4" xfId="5587"/>
    <cellStyle name="20% - Accent6 3 3 4 2" xfId="5588"/>
    <cellStyle name="20% - Accent6 3 3 4 2 2" xfId="18321"/>
    <cellStyle name="20% - Accent6 3 3 4 2 3" xfId="30779"/>
    <cellStyle name="20% - Accent6 3 3 4 3" xfId="5589"/>
    <cellStyle name="20% - Accent6 3 3 4 3 2" xfId="18322"/>
    <cellStyle name="20% - Accent6 3 3 4 3 3" xfId="30780"/>
    <cellStyle name="20% - Accent6 3 3 4 4" xfId="18320"/>
    <cellStyle name="20% - Accent6 3 3 4 5" xfId="30778"/>
    <cellStyle name="20% - Accent6 3 3 5" xfId="5590"/>
    <cellStyle name="20% - Accent6 3 3 5 2" xfId="5591"/>
    <cellStyle name="20% - Accent6 3 3 5 2 2" xfId="18324"/>
    <cellStyle name="20% - Accent6 3 3 5 2 3" xfId="30782"/>
    <cellStyle name="20% - Accent6 3 3 5 3" xfId="5592"/>
    <cellStyle name="20% - Accent6 3 3 5 3 2" xfId="18325"/>
    <cellStyle name="20% - Accent6 3 3 5 3 3" xfId="30783"/>
    <cellStyle name="20% - Accent6 3 3 5 4" xfId="18323"/>
    <cellStyle name="20% - Accent6 3 3 5 5" xfId="30781"/>
    <cellStyle name="20% - Accent6 3 3 6" xfId="5593"/>
    <cellStyle name="20% - Accent6 3 3 6 2" xfId="5594"/>
    <cellStyle name="20% - Accent6 3 3 6 2 2" xfId="18327"/>
    <cellStyle name="20% - Accent6 3 3 6 2 3" xfId="30785"/>
    <cellStyle name="20% - Accent6 3 3 6 3" xfId="5595"/>
    <cellStyle name="20% - Accent6 3 3 6 3 2" xfId="18328"/>
    <cellStyle name="20% - Accent6 3 3 6 3 3" xfId="30786"/>
    <cellStyle name="20% - Accent6 3 3 6 4" xfId="18326"/>
    <cellStyle name="20% - Accent6 3 3 6 5" xfId="30784"/>
    <cellStyle name="20% - Accent6 3 3 7" xfId="5596"/>
    <cellStyle name="20% - Accent6 3 3 7 2" xfId="18329"/>
    <cellStyle name="20% - Accent6 3 3 7 3" xfId="30787"/>
    <cellStyle name="20% - Accent6 3 3 8" xfId="5597"/>
    <cellStyle name="20% - Accent6 3 3 8 2" xfId="18330"/>
    <cellStyle name="20% - Accent6 3 3 8 3" xfId="30788"/>
    <cellStyle name="20% - Accent6 3 3 9" xfId="1582"/>
    <cellStyle name="20% - Accent6 3 3_BALANCE SHEET- BOARD-A" xfId="1391"/>
    <cellStyle name="20% - Accent6 3 4" xfId="5598"/>
    <cellStyle name="20% - Accent6 3 4 2" xfId="5599"/>
    <cellStyle name="20% - Accent6 3 4 2 2" xfId="5600"/>
    <cellStyle name="20% - Accent6 3 4 2 2 2" xfId="18333"/>
    <cellStyle name="20% - Accent6 3 4 2 2 3" xfId="30791"/>
    <cellStyle name="20% - Accent6 3 4 2 3" xfId="5601"/>
    <cellStyle name="20% - Accent6 3 4 2 3 2" xfId="18334"/>
    <cellStyle name="20% - Accent6 3 4 2 3 3" xfId="30792"/>
    <cellStyle name="20% - Accent6 3 4 2 4" xfId="18332"/>
    <cellStyle name="20% - Accent6 3 4 2 5" xfId="30790"/>
    <cellStyle name="20% - Accent6 3 4 3" xfId="5602"/>
    <cellStyle name="20% - Accent6 3 4 3 2" xfId="5603"/>
    <cellStyle name="20% - Accent6 3 4 3 2 2" xfId="18336"/>
    <cellStyle name="20% - Accent6 3 4 3 2 3" xfId="30794"/>
    <cellStyle name="20% - Accent6 3 4 3 3" xfId="5604"/>
    <cellStyle name="20% - Accent6 3 4 3 3 2" xfId="18337"/>
    <cellStyle name="20% - Accent6 3 4 3 3 3" xfId="30795"/>
    <cellStyle name="20% - Accent6 3 4 3 4" xfId="18335"/>
    <cellStyle name="20% - Accent6 3 4 3 5" xfId="30793"/>
    <cellStyle name="20% - Accent6 3 4 4" xfId="5605"/>
    <cellStyle name="20% - Accent6 3 4 4 2" xfId="5606"/>
    <cellStyle name="20% - Accent6 3 4 4 2 2" xfId="18339"/>
    <cellStyle name="20% - Accent6 3 4 4 2 3" xfId="30797"/>
    <cellStyle name="20% - Accent6 3 4 4 3" xfId="5607"/>
    <cellStyle name="20% - Accent6 3 4 4 3 2" xfId="18340"/>
    <cellStyle name="20% - Accent6 3 4 4 3 3" xfId="30798"/>
    <cellStyle name="20% - Accent6 3 4 4 4" xfId="18338"/>
    <cellStyle name="20% - Accent6 3 4 4 5" xfId="30796"/>
    <cellStyle name="20% - Accent6 3 4 5" xfId="5608"/>
    <cellStyle name="20% - Accent6 3 4 5 2" xfId="5609"/>
    <cellStyle name="20% - Accent6 3 4 5 2 2" xfId="18342"/>
    <cellStyle name="20% - Accent6 3 4 5 2 3" xfId="30800"/>
    <cellStyle name="20% - Accent6 3 4 5 3" xfId="5610"/>
    <cellStyle name="20% - Accent6 3 4 5 3 2" xfId="18343"/>
    <cellStyle name="20% - Accent6 3 4 5 3 3" xfId="30801"/>
    <cellStyle name="20% - Accent6 3 4 5 4" xfId="18341"/>
    <cellStyle name="20% - Accent6 3 4 5 5" xfId="30799"/>
    <cellStyle name="20% - Accent6 3 4 6" xfId="5611"/>
    <cellStyle name="20% - Accent6 3 4 6 2" xfId="18344"/>
    <cellStyle name="20% - Accent6 3 4 6 3" xfId="30802"/>
    <cellStyle name="20% - Accent6 3 4 7" xfId="5612"/>
    <cellStyle name="20% - Accent6 3 4 7 2" xfId="18345"/>
    <cellStyle name="20% - Accent6 3 4 7 3" xfId="30803"/>
    <cellStyle name="20% - Accent6 3 4 8" xfId="18331"/>
    <cellStyle name="20% - Accent6 3 4 9" xfId="30789"/>
    <cellStyle name="20% - Accent6 3 5" xfId="5613"/>
    <cellStyle name="20% - Accent6 3 5 2" xfId="5614"/>
    <cellStyle name="20% - Accent6 3 5 2 2" xfId="5615"/>
    <cellStyle name="20% - Accent6 3 5 2 2 2" xfId="18348"/>
    <cellStyle name="20% - Accent6 3 5 2 2 3" xfId="30806"/>
    <cellStyle name="20% - Accent6 3 5 2 3" xfId="5616"/>
    <cellStyle name="20% - Accent6 3 5 2 3 2" xfId="18349"/>
    <cellStyle name="20% - Accent6 3 5 2 3 3" xfId="30807"/>
    <cellStyle name="20% - Accent6 3 5 2 4" xfId="18347"/>
    <cellStyle name="20% - Accent6 3 5 2 5" xfId="30805"/>
    <cellStyle name="20% - Accent6 3 5 3" xfId="5617"/>
    <cellStyle name="20% - Accent6 3 5 3 2" xfId="5618"/>
    <cellStyle name="20% - Accent6 3 5 3 2 2" xfId="18351"/>
    <cellStyle name="20% - Accent6 3 5 3 2 3" xfId="30809"/>
    <cellStyle name="20% - Accent6 3 5 3 3" xfId="5619"/>
    <cellStyle name="20% - Accent6 3 5 3 3 2" xfId="18352"/>
    <cellStyle name="20% - Accent6 3 5 3 3 3" xfId="30810"/>
    <cellStyle name="20% - Accent6 3 5 3 4" xfId="18350"/>
    <cellStyle name="20% - Accent6 3 5 3 5" xfId="30808"/>
    <cellStyle name="20% - Accent6 3 5 4" xfId="5620"/>
    <cellStyle name="20% - Accent6 3 5 4 2" xfId="5621"/>
    <cellStyle name="20% - Accent6 3 5 4 2 2" xfId="18354"/>
    <cellStyle name="20% - Accent6 3 5 4 2 3" xfId="30812"/>
    <cellStyle name="20% - Accent6 3 5 4 3" xfId="5622"/>
    <cellStyle name="20% - Accent6 3 5 4 3 2" xfId="18355"/>
    <cellStyle name="20% - Accent6 3 5 4 3 3" xfId="30813"/>
    <cellStyle name="20% - Accent6 3 5 4 4" xfId="18353"/>
    <cellStyle name="20% - Accent6 3 5 4 5" xfId="30811"/>
    <cellStyle name="20% - Accent6 3 5 5" xfId="5623"/>
    <cellStyle name="20% - Accent6 3 5 5 2" xfId="5624"/>
    <cellStyle name="20% - Accent6 3 5 5 2 2" xfId="18357"/>
    <cellStyle name="20% - Accent6 3 5 5 2 3" xfId="30815"/>
    <cellStyle name="20% - Accent6 3 5 5 3" xfId="5625"/>
    <cellStyle name="20% - Accent6 3 5 5 3 2" xfId="18358"/>
    <cellStyle name="20% - Accent6 3 5 5 3 3" xfId="30816"/>
    <cellStyle name="20% - Accent6 3 5 5 4" xfId="18356"/>
    <cellStyle name="20% - Accent6 3 5 5 5" xfId="30814"/>
    <cellStyle name="20% - Accent6 3 5 6" xfId="5626"/>
    <cellStyle name="20% - Accent6 3 5 6 2" xfId="18359"/>
    <cellStyle name="20% - Accent6 3 5 6 3" xfId="30817"/>
    <cellStyle name="20% - Accent6 3 5 7" xfId="5627"/>
    <cellStyle name="20% - Accent6 3 5 7 2" xfId="18360"/>
    <cellStyle name="20% - Accent6 3 5 7 3" xfId="30818"/>
    <cellStyle name="20% - Accent6 3 5 8" xfId="18346"/>
    <cellStyle name="20% - Accent6 3 5 9" xfId="30804"/>
    <cellStyle name="20% - Accent6 3 6" xfId="5628"/>
    <cellStyle name="20% - Accent6 3 6 2" xfId="5629"/>
    <cellStyle name="20% - Accent6 3 6 2 2" xfId="5630"/>
    <cellStyle name="20% - Accent6 3 6 2 2 2" xfId="18363"/>
    <cellStyle name="20% - Accent6 3 6 2 2 3" xfId="30821"/>
    <cellStyle name="20% - Accent6 3 6 2 3" xfId="5631"/>
    <cellStyle name="20% - Accent6 3 6 2 3 2" xfId="18364"/>
    <cellStyle name="20% - Accent6 3 6 2 3 3" xfId="30822"/>
    <cellStyle name="20% - Accent6 3 6 2 4" xfId="18362"/>
    <cellStyle name="20% - Accent6 3 6 2 5" xfId="30820"/>
    <cellStyle name="20% - Accent6 3 6 3" xfId="5632"/>
    <cellStyle name="20% - Accent6 3 6 3 2" xfId="18365"/>
    <cellStyle name="20% - Accent6 3 6 3 3" xfId="30823"/>
    <cellStyle name="20% - Accent6 3 6 4" xfId="5633"/>
    <cellStyle name="20% - Accent6 3 6 4 2" xfId="18366"/>
    <cellStyle name="20% - Accent6 3 6 4 3" xfId="30824"/>
    <cellStyle name="20% - Accent6 3 6 5" xfId="18361"/>
    <cellStyle name="20% - Accent6 3 6 6" xfId="30819"/>
    <cellStyle name="20% - Accent6 3 7" xfId="5634"/>
    <cellStyle name="20% - Accent6 3 7 2" xfId="5635"/>
    <cellStyle name="20% - Accent6 3 7 2 2" xfId="5636"/>
    <cellStyle name="20% - Accent6 3 7 2 2 2" xfId="18369"/>
    <cellStyle name="20% - Accent6 3 7 2 2 3" xfId="30827"/>
    <cellStyle name="20% - Accent6 3 7 2 3" xfId="5637"/>
    <cellStyle name="20% - Accent6 3 7 2 3 2" xfId="18370"/>
    <cellStyle name="20% - Accent6 3 7 2 3 3" xfId="30828"/>
    <cellStyle name="20% - Accent6 3 7 2 4" xfId="18368"/>
    <cellStyle name="20% - Accent6 3 7 2 5" xfId="30826"/>
    <cellStyle name="20% - Accent6 3 7 3" xfId="5638"/>
    <cellStyle name="20% - Accent6 3 7 3 2" xfId="18371"/>
    <cellStyle name="20% - Accent6 3 7 3 3" xfId="30829"/>
    <cellStyle name="20% - Accent6 3 7 4" xfId="5639"/>
    <cellStyle name="20% - Accent6 3 7 4 2" xfId="18372"/>
    <cellStyle name="20% - Accent6 3 7 4 3" xfId="30830"/>
    <cellStyle name="20% - Accent6 3 7 5" xfId="18367"/>
    <cellStyle name="20% - Accent6 3 7 6" xfId="30825"/>
    <cellStyle name="20% - Accent6 3 8" xfId="5640"/>
    <cellStyle name="20% - Accent6 3 8 2" xfId="5641"/>
    <cellStyle name="20% - Accent6 3 8 2 2" xfId="18374"/>
    <cellStyle name="20% - Accent6 3 8 2 3" xfId="30832"/>
    <cellStyle name="20% - Accent6 3 8 3" xfId="5642"/>
    <cellStyle name="20% - Accent6 3 8 3 2" xfId="18375"/>
    <cellStyle name="20% - Accent6 3 8 3 3" xfId="30833"/>
    <cellStyle name="20% - Accent6 3 8 4" xfId="18373"/>
    <cellStyle name="20% - Accent6 3 8 5" xfId="30831"/>
    <cellStyle name="20% - Accent6 3 9" xfId="5643"/>
    <cellStyle name="20% - Accent6 3 9 2" xfId="5644"/>
    <cellStyle name="20% - Accent6 3 9 2 2" xfId="18377"/>
    <cellStyle name="20% - Accent6 3 9 2 3" xfId="30835"/>
    <cellStyle name="20% - Accent6 3 9 3" xfId="5645"/>
    <cellStyle name="20% - Accent6 3 9 3 2" xfId="18378"/>
    <cellStyle name="20% - Accent6 3 9 3 3" xfId="30836"/>
    <cellStyle name="20% - Accent6 3 9 4" xfId="18376"/>
    <cellStyle name="20% - Accent6 3 9 5" xfId="30834"/>
    <cellStyle name="20% - Accent6 4" xfId="74"/>
    <cellStyle name="20% - Accent6 4 10" xfId="5646"/>
    <cellStyle name="20% - Accent6 4 10 2" xfId="5647"/>
    <cellStyle name="20% - Accent6 4 10 2 2" xfId="18380"/>
    <cellStyle name="20% - Accent6 4 10 2 3" xfId="30838"/>
    <cellStyle name="20% - Accent6 4 10 3" xfId="5648"/>
    <cellStyle name="20% - Accent6 4 10 3 2" xfId="18381"/>
    <cellStyle name="20% - Accent6 4 10 3 3" xfId="30839"/>
    <cellStyle name="20% - Accent6 4 10 4" xfId="18379"/>
    <cellStyle name="20% - Accent6 4 10 5" xfId="30837"/>
    <cellStyle name="20% - Accent6 4 11" xfId="5649"/>
    <cellStyle name="20% - Accent6 4 11 2" xfId="5650"/>
    <cellStyle name="20% - Accent6 4 11 2 2" xfId="18383"/>
    <cellStyle name="20% - Accent6 4 11 2 3" xfId="30841"/>
    <cellStyle name="20% - Accent6 4 11 3" xfId="5651"/>
    <cellStyle name="20% - Accent6 4 11 3 2" xfId="18384"/>
    <cellStyle name="20% - Accent6 4 11 3 3" xfId="30842"/>
    <cellStyle name="20% - Accent6 4 11 4" xfId="18382"/>
    <cellStyle name="20% - Accent6 4 11 5" xfId="30840"/>
    <cellStyle name="20% - Accent6 4 12" xfId="5652"/>
    <cellStyle name="20% - Accent6 4 12 2" xfId="5653"/>
    <cellStyle name="20% - Accent6 4 12 2 2" xfId="18386"/>
    <cellStyle name="20% - Accent6 4 12 2 3" xfId="30844"/>
    <cellStyle name="20% - Accent6 4 12 3" xfId="5654"/>
    <cellStyle name="20% - Accent6 4 12 3 2" xfId="18387"/>
    <cellStyle name="20% - Accent6 4 12 3 3" xfId="30845"/>
    <cellStyle name="20% - Accent6 4 12 4" xfId="18385"/>
    <cellStyle name="20% - Accent6 4 12 5" xfId="30843"/>
    <cellStyle name="20% - Accent6 4 13" xfId="5655"/>
    <cellStyle name="20% - Accent6 4 13 2" xfId="5656"/>
    <cellStyle name="20% - Accent6 4 13 2 2" xfId="18389"/>
    <cellStyle name="20% - Accent6 4 13 2 3" xfId="30847"/>
    <cellStyle name="20% - Accent6 4 13 3" xfId="5657"/>
    <cellStyle name="20% - Accent6 4 13 3 2" xfId="18390"/>
    <cellStyle name="20% - Accent6 4 13 3 3" xfId="30848"/>
    <cellStyle name="20% - Accent6 4 13 4" xfId="18388"/>
    <cellStyle name="20% - Accent6 4 13 5" xfId="30846"/>
    <cellStyle name="20% - Accent6 4 14" xfId="5658"/>
    <cellStyle name="20% - Accent6 4 14 2" xfId="5659"/>
    <cellStyle name="20% - Accent6 4 14 2 2" xfId="18392"/>
    <cellStyle name="20% - Accent6 4 14 2 3" xfId="30850"/>
    <cellStyle name="20% - Accent6 4 14 3" xfId="5660"/>
    <cellStyle name="20% - Accent6 4 14 3 2" xfId="18393"/>
    <cellStyle name="20% - Accent6 4 14 3 3" xfId="30851"/>
    <cellStyle name="20% - Accent6 4 14 4" xfId="18391"/>
    <cellStyle name="20% - Accent6 4 14 5" xfId="30849"/>
    <cellStyle name="20% - Accent6 4 15" xfId="5661"/>
    <cellStyle name="20% - Accent6 4 15 2" xfId="18394"/>
    <cellStyle name="20% - Accent6 4 15 3" xfId="30852"/>
    <cellStyle name="20% - Accent6 4 16" xfId="5662"/>
    <cellStyle name="20% - Accent6 4 16 2" xfId="18395"/>
    <cellStyle name="20% - Accent6 4 16 3" xfId="30853"/>
    <cellStyle name="20% - Accent6 4 17" xfId="1618"/>
    <cellStyle name="20% - Accent6 4 18" xfId="14357"/>
    <cellStyle name="20% - Accent6 4 19" xfId="26815"/>
    <cellStyle name="20% - Accent6 4 2" xfId="1050"/>
    <cellStyle name="20% - Accent6 4 2 10" xfId="18396"/>
    <cellStyle name="20% - Accent6 4 2 11" xfId="30854"/>
    <cellStyle name="20% - Accent6 4 2 2" xfId="5664"/>
    <cellStyle name="20% - Accent6 4 2 2 2" xfId="5665"/>
    <cellStyle name="20% - Accent6 4 2 2 2 2" xfId="18398"/>
    <cellStyle name="20% - Accent6 4 2 2 2 3" xfId="30856"/>
    <cellStyle name="20% - Accent6 4 2 2 3" xfId="5666"/>
    <cellStyle name="20% - Accent6 4 2 2 3 2" xfId="18399"/>
    <cellStyle name="20% - Accent6 4 2 2 3 3" xfId="30857"/>
    <cellStyle name="20% - Accent6 4 2 2 4" xfId="18397"/>
    <cellStyle name="20% - Accent6 4 2 2 5" xfId="30855"/>
    <cellStyle name="20% - Accent6 4 2 3" xfId="5667"/>
    <cellStyle name="20% - Accent6 4 2 3 2" xfId="5668"/>
    <cellStyle name="20% - Accent6 4 2 3 2 2" xfId="18401"/>
    <cellStyle name="20% - Accent6 4 2 3 2 3" xfId="30859"/>
    <cellStyle name="20% - Accent6 4 2 3 3" xfId="5669"/>
    <cellStyle name="20% - Accent6 4 2 3 3 2" xfId="18402"/>
    <cellStyle name="20% - Accent6 4 2 3 3 3" xfId="30860"/>
    <cellStyle name="20% - Accent6 4 2 3 4" xfId="18400"/>
    <cellStyle name="20% - Accent6 4 2 3 5" xfId="30858"/>
    <cellStyle name="20% - Accent6 4 2 4" xfId="5670"/>
    <cellStyle name="20% - Accent6 4 2 4 2" xfId="5671"/>
    <cellStyle name="20% - Accent6 4 2 4 2 2" xfId="18404"/>
    <cellStyle name="20% - Accent6 4 2 4 2 3" xfId="30862"/>
    <cellStyle name="20% - Accent6 4 2 4 3" xfId="5672"/>
    <cellStyle name="20% - Accent6 4 2 4 3 2" xfId="18405"/>
    <cellStyle name="20% - Accent6 4 2 4 3 3" xfId="30863"/>
    <cellStyle name="20% - Accent6 4 2 4 4" xfId="18403"/>
    <cellStyle name="20% - Accent6 4 2 4 5" xfId="30861"/>
    <cellStyle name="20% - Accent6 4 2 5" xfId="5673"/>
    <cellStyle name="20% - Accent6 4 2 5 2" xfId="5674"/>
    <cellStyle name="20% - Accent6 4 2 5 2 2" xfId="18407"/>
    <cellStyle name="20% - Accent6 4 2 5 2 3" xfId="30865"/>
    <cellStyle name="20% - Accent6 4 2 5 3" xfId="5675"/>
    <cellStyle name="20% - Accent6 4 2 5 3 2" xfId="18408"/>
    <cellStyle name="20% - Accent6 4 2 5 3 3" xfId="30866"/>
    <cellStyle name="20% - Accent6 4 2 5 4" xfId="18406"/>
    <cellStyle name="20% - Accent6 4 2 5 5" xfId="30864"/>
    <cellStyle name="20% - Accent6 4 2 6" xfId="5676"/>
    <cellStyle name="20% - Accent6 4 2 6 2" xfId="5677"/>
    <cellStyle name="20% - Accent6 4 2 6 2 2" xfId="18410"/>
    <cellStyle name="20% - Accent6 4 2 6 2 3" xfId="30868"/>
    <cellStyle name="20% - Accent6 4 2 6 3" xfId="5678"/>
    <cellStyle name="20% - Accent6 4 2 6 3 2" xfId="18411"/>
    <cellStyle name="20% - Accent6 4 2 6 3 3" xfId="30869"/>
    <cellStyle name="20% - Accent6 4 2 6 4" xfId="18409"/>
    <cellStyle name="20% - Accent6 4 2 6 5" xfId="30867"/>
    <cellStyle name="20% - Accent6 4 2 7" xfId="5679"/>
    <cellStyle name="20% - Accent6 4 2 7 2" xfId="18412"/>
    <cellStyle name="20% - Accent6 4 2 7 3" xfId="30870"/>
    <cellStyle name="20% - Accent6 4 2 8" xfId="5680"/>
    <cellStyle name="20% - Accent6 4 2 8 2" xfId="18413"/>
    <cellStyle name="20% - Accent6 4 2 8 3" xfId="30871"/>
    <cellStyle name="20% - Accent6 4 2 9" xfId="5663"/>
    <cellStyle name="20% - Accent6 4 3" xfId="5681"/>
    <cellStyle name="20% - Accent6 4 3 2" xfId="5682"/>
    <cellStyle name="20% - Accent6 4 3 2 2" xfId="5683"/>
    <cellStyle name="20% - Accent6 4 3 2 2 2" xfId="18416"/>
    <cellStyle name="20% - Accent6 4 3 2 2 3" xfId="30874"/>
    <cellStyle name="20% - Accent6 4 3 2 3" xfId="5684"/>
    <cellStyle name="20% - Accent6 4 3 2 3 2" xfId="18417"/>
    <cellStyle name="20% - Accent6 4 3 2 3 3" xfId="30875"/>
    <cellStyle name="20% - Accent6 4 3 2 4" xfId="18415"/>
    <cellStyle name="20% - Accent6 4 3 2 5" xfId="30873"/>
    <cellStyle name="20% - Accent6 4 3 3" xfId="5685"/>
    <cellStyle name="20% - Accent6 4 3 3 2" xfId="5686"/>
    <cellStyle name="20% - Accent6 4 3 3 2 2" xfId="18419"/>
    <cellStyle name="20% - Accent6 4 3 3 2 3" xfId="30877"/>
    <cellStyle name="20% - Accent6 4 3 3 3" xfId="5687"/>
    <cellStyle name="20% - Accent6 4 3 3 3 2" xfId="18420"/>
    <cellStyle name="20% - Accent6 4 3 3 3 3" xfId="30878"/>
    <cellStyle name="20% - Accent6 4 3 3 4" xfId="18418"/>
    <cellStyle name="20% - Accent6 4 3 3 5" xfId="30876"/>
    <cellStyle name="20% - Accent6 4 3 4" xfId="5688"/>
    <cellStyle name="20% - Accent6 4 3 4 2" xfId="5689"/>
    <cellStyle name="20% - Accent6 4 3 4 2 2" xfId="18422"/>
    <cellStyle name="20% - Accent6 4 3 4 2 3" xfId="30880"/>
    <cellStyle name="20% - Accent6 4 3 4 3" xfId="5690"/>
    <cellStyle name="20% - Accent6 4 3 4 3 2" xfId="18423"/>
    <cellStyle name="20% - Accent6 4 3 4 3 3" xfId="30881"/>
    <cellStyle name="20% - Accent6 4 3 4 4" xfId="18421"/>
    <cellStyle name="20% - Accent6 4 3 4 5" xfId="30879"/>
    <cellStyle name="20% - Accent6 4 3 5" xfId="5691"/>
    <cellStyle name="20% - Accent6 4 3 5 2" xfId="5692"/>
    <cellStyle name="20% - Accent6 4 3 5 2 2" xfId="18425"/>
    <cellStyle name="20% - Accent6 4 3 5 2 3" xfId="30883"/>
    <cellStyle name="20% - Accent6 4 3 5 3" xfId="5693"/>
    <cellStyle name="20% - Accent6 4 3 5 3 2" xfId="18426"/>
    <cellStyle name="20% - Accent6 4 3 5 3 3" xfId="30884"/>
    <cellStyle name="20% - Accent6 4 3 5 4" xfId="18424"/>
    <cellStyle name="20% - Accent6 4 3 5 5" xfId="30882"/>
    <cellStyle name="20% - Accent6 4 3 6" xfId="5694"/>
    <cellStyle name="20% - Accent6 4 3 6 2" xfId="18427"/>
    <cellStyle name="20% - Accent6 4 3 6 3" xfId="30885"/>
    <cellStyle name="20% - Accent6 4 3 7" xfId="5695"/>
    <cellStyle name="20% - Accent6 4 3 7 2" xfId="18428"/>
    <cellStyle name="20% - Accent6 4 3 7 3" xfId="30886"/>
    <cellStyle name="20% - Accent6 4 3 8" xfId="18414"/>
    <cellStyle name="20% - Accent6 4 3 9" xfId="30872"/>
    <cellStyle name="20% - Accent6 4 4" xfId="5696"/>
    <cellStyle name="20% - Accent6 4 4 2" xfId="5697"/>
    <cellStyle name="20% - Accent6 4 4 2 2" xfId="5698"/>
    <cellStyle name="20% - Accent6 4 4 2 2 2" xfId="18431"/>
    <cellStyle name="20% - Accent6 4 4 2 2 3" xfId="30889"/>
    <cellStyle name="20% - Accent6 4 4 2 3" xfId="5699"/>
    <cellStyle name="20% - Accent6 4 4 2 3 2" xfId="18432"/>
    <cellStyle name="20% - Accent6 4 4 2 3 3" xfId="30890"/>
    <cellStyle name="20% - Accent6 4 4 2 4" xfId="18430"/>
    <cellStyle name="20% - Accent6 4 4 2 5" xfId="30888"/>
    <cellStyle name="20% - Accent6 4 4 3" xfId="5700"/>
    <cellStyle name="20% - Accent6 4 4 3 2" xfId="5701"/>
    <cellStyle name="20% - Accent6 4 4 3 2 2" xfId="18434"/>
    <cellStyle name="20% - Accent6 4 4 3 2 3" xfId="30892"/>
    <cellStyle name="20% - Accent6 4 4 3 3" xfId="5702"/>
    <cellStyle name="20% - Accent6 4 4 3 3 2" xfId="18435"/>
    <cellStyle name="20% - Accent6 4 4 3 3 3" xfId="30893"/>
    <cellStyle name="20% - Accent6 4 4 3 4" xfId="18433"/>
    <cellStyle name="20% - Accent6 4 4 3 5" xfId="30891"/>
    <cellStyle name="20% - Accent6 4 4 4" xfId="5703"/>
    <cellStyle name="20% - Accent6 4 4 4 2" xfId="5704"/>
    <cellStyle name="20% - Accent6 4 4 4 2 2" xfId="18437"/>
    <cellStyle name="20% - Accent6 4 4 4 2 3" xfId="30895"/>
    <cellStyle name="20% - Accent6 4 4 4 3" xfId="5705"/>
    <cellStyle name="20% - Accent6 4 4 4 3 2" xfId="18438"/>
    <cellStyle name="20% - Accent6 4 4 4 3 3" xfId="30896"/>
    <cellStyle name="20% - Accent6 4 4 4 4" xfId="18436"/>
    <cellStyle name="20% - Accent6 4 4 4 5" xfId="30894"/>
    <cellStyle name="20% - Accent6 4 4 5" xfId="5706"/>
    <cellStyle name="20% - Accent6 4 4 5 2" xfId="5707"/>
    <cellStyle name="20% - Accent6 4 4 5 2 2" xfId="18440"/>
    <cellStyle name="20% - Accent6 4 4 5 2 3" xfId="30898"/>
    <cellStyle name="20% - Accent6 4 4 5 3" xfId="5708"/>
    <cellStyle name="20% - Accent6 4 4 5 3 2" xfId="18441"/>
    <cellStyle name="20% - Accent6 4 4 5 3 3" xfId="30899"/>
    <cellStyle name="20% - Accent6 4 4 5 4" xfId="18439"/>
    <cellStyle name="20% - Accent6 4 4 5 5" xfId="30897"/>
    <cellStyle name="20% - Accent6 4 4 6" xfId="5709"/>
    <cellStyle name="20% - Accent6 4 4 6 2" xfId="18442"/>
    <cellStyle name="20% - Accent6 4 4 6 3" xfId="30900"/>
    <cellStyle name="20% - Accent6 4 4 7" xfId="5710"/>
    <cellStyle name="20% - Accent6 4 4 7 2" xfId="18443"/>
    <cellStyle name="20% - Accent6 4 4 7 3" xfId="30901"/>
    <cellStyle name="20% - Accent6 4 4 8" xfId="18429"/>
    <cellStyle name="20% - Accent6 4 4 9" xfId="30887"/>
    <cellStyle name="20% - Accent6 4 5" xfId="5711"/>
    <cellStyle name="20% - Accent6 4 5 2" xfId="5712"/>
    <cellStyle name="20% - Accent6 4 5 2 2" xfId="5713"/>
    <cellStyle name="20% - Accent6 4 5 2 2 2" xfId="18446"/>
    <cellStyle name="20% - Accent6 4 5 2 2 3" xfId="30904"/>
    <cellStyle name="20% - Accent6 4 5 2 3" xfId="5714"/>
    <cellStyle name="20% - Accent6 4 5 2 3 2" xfId="18447"/>
    <cellStyle name="20% - Accent6 4 5 2 3 3" xfId="30905"/>
    <cellStyle name="20% - Accent6 4 5 2 4" xfId="18445"/>
    <cellStyle name="20% - Accent6 4 5 2 5" xfId="30903"/>
    <cellStyle name="20% - Accent6 4 5 3" xfId="5715"/>
    <cellStyle name="20% - Accent6 4 5 3 2" xfId="18448"/>
    <cellStyle name="20% - Accent6 4 5 3 3" xfId="30906"/>
    <cellStyle name="20% - Accent6 4 5 4" xfId="5716"/>
    <cellStyle name="20% - Accent6 4 5 4 2" xfId="18449"/>
    <cellStyle name="20% - Accent6 4 5 4 3" xfId="30907"/>
    <cellStyle name="20% - Accent6 4 5 5" xfId="18444"/>
    <cellStyle name="20% - Accent6 4 5 6" xfId="30902"/>
    <cellStyle name="20% - Accent6 4 6" xfId="5717"/>
    <cellStyle name="20% - Accent6 4 6 2" xfId="5718"/>
    <cellStyle name="20% - Accent6 4 6 2 2" xfId="5719"/>
    <cellStyle name="20% - Accent6 4 6 2 2 2" xfId="18452"/>
    <cellStyle name="20% - Accent6 4 6 2 2 3" xfId="30910"/>
    <cellStyle name="20% - Accent6 4 6 2 3" xfId="5720"/>
    <cellStyle name="20% - Accent6 4 6 2 3 2" xfId="18453"/>
    <cellStyle name="20% - Accent6 4 6 2 3 3" xfId="30911"/>
    <cellStyle name="20% - Accent6 4 6 2 4" xfId="18451"/>
    <cellStyle name="20% - Accent6 4 6 2 5" xfId="30909"/>
    <cellStyle name="20% - Accent6 4 6 3" xfId="5721"/>
    <cellStyle name="20% - Accent6 4 6 3 2" xfId="18454"/>
    <cellStyle name="20% - Accent6 4 6 3 3" xfId="30912"/>
    <cellStyle name="20% - Accent6 4 6 4" xfId="5722"/>
    <cellStyle name="20% - Accent6 4 6 4 2" xfId="18455"/>
    <cellStyle name="20% - Accent6 4 6 4 3" xfId="30913"/>
    <cellStyle name="20% - Accent6 4 6 5" xfId="18450"/>
    <cellStyle name="20% - Accent6 4 6 6" xfId="30908"/>
    <cellStyle name="20% - Accent6 4 7" xfId="5723"/>
    <cellStyle name="20% - Accent6 4 7 2" xfId="5724"/>
    <cellStyle name="20% - Accent6 4 7 2 2" xfId="18457"/>
    <cellStyle name="20% - Accent6 4 7 2 3" xfId="30915"/>
    <cellStyle name="20% - Accent6 4 7 3" xfId="5725"/>
    <cellStyle name="20% - Accent6 4 7 3 2" xfId="18458"/>
    <cellStyle name="20% - Accent6 4 7 3 3" xfId="30916"/>
    <cellStyle name="20% - Accent6 4 7 4" xfId="18456"/>
    <cellStyle name="20% - Accent6 4 7 5" xfId="30914"/>
    <cellStyle name="20% - Accent6 4 8" xfId="5726"/>
    <cellStyle name="20% - Accent6 4 8 2" xfId="5727"/>
    <cellStyle name="20% - Accent6 4 8 2 2" xfId="18460"/>
    <cellStyle name="20% - Accent6 4 8 2 3" xfId="30918"/>
    <cellStyle name="20% - Accent6 4 8 3" xfId="5728"/>
    <cellStyle name="20% - Accent6 4 8 3 2" xfId="18461"/>
    <cellStyle name="20% - Accent6 4 8 3 3" xfId="30919"/>
    <cellStyle name="20% - Accent6 4 8 4" xfId="18459"/>
    <cellStyle name="20% - Accent6 4 8 5" xfId="30917"/>
    <cellStyle name="20% - Accent6 4 9" xfId="5729"/>
    <cellStyle name="20% - Accent6 4 9 2" xfId="5730"/>
    <cellStyle name="20% - Accent6 4 9 2 2" xfId="18463"/>
    <cellStyle name="20% - Accent6 4 9 2 3" xfId="30921"/>
    <cellStyle name="20% - Accent6 4 9 3" xfId="5731"/>
    <cellStyle name="20% - Accent6 4 9 3 2" xfId="18464"/>
    <cellStyle name="20% - Accent6 4 9 3 3" xfId="30922"/>
    <cellStyle name="20% - Accent6 4 9 4" xfId="18462"/>
    <cellStyle name="20% - Accent6 4 9 5" xfId="30920"/>
    <cellStyle name="20% - Accent6 4_BALANCE SHEET- BOARD-A" xfId="1392"/>
    <cellStyle name="20% - Accent6 5" xfId="75"/>
    <cellStyle name="20% - Accent6 5 10" xfId="14286"/>
    <cellStyle name="20% - Accent6 5 11" xfId="26744"/>
    <cellStyle name="20% - Accent6 5 2" xfId="979"/>
    <cellStyle name="20% - Accent6 5 2 2" xfId="5733"/>
    <cellStyle name="20% - Accent6 5 2 2 2" xfId="18466"/>
    <cellStyle name="20% - Accent6 5 2 2 3" xfId="30924"/>
    <cellStyle name="20% - Accent6 5 2 3" xfId="5734"/>
    <cellStyle name="20% - Accent6 5 2 3 2" xfId="18467"/>
    <cellStyle name="20% - Accent6 5 2 3 3" xfId="30925"/>
    <cellStyle name="20% - Accent6 5 2 4" xfId="5732"/>
    <cellStyle name="20% - Accent6 5 2 5" xfId="18465"/>
    <cellStyle name="20% - Accent6 5 2 6" xfId="30923"/>
    <cellStyle name="20% - Accent6 5 3" xfId="5735"/>
    <cellStyle name="20% - Accent6 5 3 2" xfId="5736"/>
    <cellStyle name="20% - Accent6 5 3 2 2" xfId="18469"/>
    <cellStyle name="20% - Accent6 5 3 2 3" xfId="30927"/>
    <cellStyle name="20% - Accent6 5 3 3" xfId="5737"/>
    <cellStyle name="20% - Accent6 5 3 3 2" xfId="18470"/>
    <cellStyle name="20% - Accent6 5 3 3 3" xfId="30928"/>
    <cellStyle name="20% - Accent6 5 3 4" xfId="18468"/>
    <cellStyle name="20% - Accent6 5 3 5" xfId="30926"/>
    <cellStyle name="20% - Accent6 5 4" xfId="5738"/>
    <cellStyle name="20% - Accent6 5 4 2" xfId="5739"/>
    <cellStyle name="20% - Accent6 5 4 2 2" xfId="18472"/>
    <cellStyle name="20% - Accent6 5 4 2 3" xfId="30930"/>
    <cellStyle name="20% - Accent6 5 4 3" xfId="5740"/>
    <cellStyle name="20% - Accent6 5 4 3 2" xfId="18473"/>
    <cellStyle name="20% - Accent6 5 4 3 3" xfId="30931"/>
    <cellStyle name="20% - Accent6 5 4 4" xfId="18471"/>
    <cellStyle name="20% - Accent6 5 4 5" xfId="30929"/>
    <cellStyle name="20% - Accent6 5 5" xfId="5741"/>
    <cellStyle name="20% - Accent6 5 5 2" xfId="5742"/>
    <cellStyle name="20% - Accent6 5 5 2 2" xfId="18475"/>
    <cellStyle name="20% - Accent6 5 5 2 3" xfId="30933"/>
    <cellStyle name="20% - Accent6 5 5 3" xfId="5743"/>
    <cellStyle name="20% - Accent6 5 5 3 2" xfId="18476"/>
    <cellStyle name="20% - Accent6 5 5 3 3" xfId="30934"/>
    <cellStyle name="20% - Accent6 5 5 4" xfId="18474"/>
    <cellStyle name="20% - Accent6 5 5 5" xfId="30932"/>
    <cellStyle name="20% - Accent6 5 6" xfId="5744"/>
    <cellStyle name="20% - Accent6 5 6 2" xfId="5745"/>
    <cellStyle name="20% - Accent6 5 6 2 2" xfId="18478"/>
    <cellStyle name="20% - Accent6 5 6 2 3" xfId="30936"/>
    <cellStyle name="20% - Accent6 5 6 3" xfId="5746"/>
    <cellStyle name="20% - Accent6 5 6 3 2" xfId="18479"/>
    <cellStyle name="20% - Accent6 5 6 3 3" xfId="30937"/>
    <cellStyle name="20% - Accent6 5 6 4" xfId="18477"/>
    <cellStyle name="20% - Accent6 5 6 5" xfId="30935"/>
    <cellStyle name="20% - Accent6 5 7" xfId="5747"/>
    <cellStyle name="20% - Accent6 5 7 2" xfId="18480"/>
    <cellStyle name="20% - Accent6 5 7 3" xfId="30938"/>
    <cellStyle name="20% - Accent6 5 8" xfId="5748"/>
    <cellStyle name="20% - Accent6 5 8 2" xfId="18481"/>
    <cellStyle name="20% - Accent6 5 8 3" xfId="30939"/>
    <cellStyle name="20% - Accent6 5 9" xfId="1547"/>
    <cellStyle name="20% - Accent6 5_BALANCE SHEET- BOARD-A" xfId="1393"/>
    <cellStyle name="20% - Accent6 6" xfId="904"/>
    <cellStyle name="20% - Accent6 6 10" xfId="18482"/>
    <cellStyle name="20% - Accent6 6 11" xfId="30940"/>
    <cellStyle name="20% - Accent6 6 2" xfId="5750"/>
    <cellStyle name="20% - Accent6 6 2 2" xfId="5751"/>
    <cellStyle name="20% - Accent6 6 2 2 2" xfId="18484"/>
    <cellStyle name="20% - Accent6 6 2 2 3" xfId="30942"/>
    <cellStyle name="20% - Accent6 6 2 3" xfId="5752"/>
    <cellStyle name="20% - Accent6 6 2 3 2" xfId="18485"/>
    <cellStyle name="20% - Accent6 6 2 3 3" xfId="30943"/>
    <cellStyle name="20% - Accent6 6 2 4" xfId="18483"/>
    <cellStyle name="20% - Accent6 6 2 5" xfId="30941"/>
    <cellStyle name="20% - Accent6 6 3" xfId="5753"/>
    <cellStyle name="20% - Accent6 6 3 2" xfId="5754"/>
    <cellStyle name="20% - Accent6 6 3 2 2" xfId="18487"/>
    <cellStyle name="20% - Accent6 6 3 2 3" xfId="30945"/>
    <cellStyle name="20% - Accent6 6 3 3" xfId="5755"/>
    <cellStyle name="20% - Accent6 6 3 3 2" xfId="18488"/>
    <cellStyle name="20% - Accent6 6 3 3 3" xfId="30946"/>
    <cellStyle name="20% - Accent6 6 3 4" xfId="18486"/>
    <cellStyle name="20% - Accent6 6 3 5" xfId="30944"/>
    <cellStyle name="20% - Accent6 6 4" xfId="5756"/>
    <cellStyle name="20% - Accent6 6 4 2" xfId="5757"/>
    <cellStyle name="20% - Accent6 6 4 2 2" xfId="18490"/>
    <cellStyle name="20% - Accent6 6 4 2 3" xfId="30948"/>
    <cellStyle name="20% - Accent6 6 4 3" xfId="5758"/>
    <cellStyle name="20% - Accent6 6 4 3 2" xfId="18491"/>
    <cellStyle name="20% - Accent6 6 4 3 3" xfId="30949"/>
    <cellStyle name="20% - Accent6 6 4 4" xfId="18489"/>
    <cellStyle name="20% - Accent6 6 4 5" xfId="30947"/>
    <cellStyle name="20% - Accent6 6 5" xfId="5759"/>
    <cellStyle name="20% - Accent6 6 5 2" xfId="5760"/>
    <cellStyle name="20% - Accent6 6 5 2 2" xfId="18493"/>
    <cellStyle name="20% - Accent6 6 5 2 3" xfId="30951"/>
    <cellStyle name="20% - Accent6 6 5 3" xfId="5761"/>
    <cellStyle name="20% - Accent6 6 5 3 2" xfId="18494"/>
    <cellStyle name="20% - Accent6 6 5 3 3" xfId="30952"/>
    <cellStyle name="20% - Accent6 6 5 4" xfId="18492"/>
    <cellStyle name="20% - Accent6 6 5 5" xfId="30950"/>
    <cellStyle name="20% - Accent6 6 6" xfId="5762"/>
    <cellStyle name="20% - Accent6 6 6 2" xfId="5763"/>
    <cellStyle name="20% - Accent6 6 6 2 2" xfId="18496"/>
    <cellStyle name="20% - Accent6 6 6 2 3" xfId="30954"/>
    <cellStyle name="20% - Accent6 6 6 3" xfId="5764"/>
    <cellStyle name="20% - Accent6 6 6 3 2" xfId="18497"/>
    <cellStyle name="20% - Accent6 6 6 3 3" xfId="30955"/>
    <cellStyle name="20% - Accent6 6 6 4" xfId="18495"/>
    <cellStyle name="20% - Accent6 6 6 5" xfId="30953"/>
    <cellStyle name="20% - Accent6 6 7" xfId="5765"/>
    <cellStyle name="20% - Accent6 6 7 2" xfId="18498"/>
    <cellStyle name="20% - Accent6 6 7 3" xfId="30956"/>
    <cellStyle name="20% - Accent6 6 8" xfId="5766"/>
    <cellStyle name="20% - Accent6 6 8 2" xfId="18499"/>
    <cellStyle name="20% - Accent6 6 8 3" xfId="30957"/>
    <cellStyle name="20% - Accent6 6 9" xfId="5749"/>
    <cellStyle name="20% - Accent6 7" xfId="5767"/>
    <cellStyle name="20% - Accent6 7 10" xfId="30958"/>
    <cellStyle name="20% - Accent6 7 2" xfId="5768"/>
    <cellStyle name="20% - Accent6 7 2 2" xfId="5769"/>
    <cellStyle name="20% - Accent6 7 2 2 2" xfId="18502"/>
    <cellStyle name="20% - Accent6 7 2 2 3" xfId="30960"/>
    <cellStyle name="20% - Accent6 7 2 3" xfId="5770"/>
    <cellStyle name="20% - Accent6 7 2 3 2" xfId="18503"/>
    <cellStyle name="20% - Accent6 7 2 3 3" xfId="30961"/>
    <cellStyle name="20% - Accent6 7 2 4" xfId="18501"/>
    <cellStyle name="20% - Accent6 7 2 5" xfId="30959"/>
    <cellStyle name="20% - Accent6 7 3" xfId="5771"/>
    <cellStyle name="20% - Accent6 7 3 2" xfId="5772"/>
    <cellStyle name="20% - Accent6 7 3 2 2" xfId="18505"/>
    <cellStyle name="20% - Accent6 7 3 2 3" xfId="30963"/>
    <cellStyle name="20% - Accent6 7 3 3" xfId="5773"/>
    <cellStyle name="20% - Accent6 7 3 3 2" xfId="18506"/>
    <cellStyle name="20% - Accent6 7 3 3 3" xfId="30964"/>
    <cellStyle name="20% - Accent6 7 3 4" xfId="18504"/>
    <cellStyle name="20% - Accent6 7 3 5" xfId="30962"/>
    <cellStyle name="20% - Accent6 7 4" xfId="5774"/>
    <cellStyle name="20% - Accent6 7 4 2" xfId="5775"/>
    <cellStyle name="20% - Accent6 7 4 2 2" xfId="18508"/>
    <cellStyle name="20% - Accent6 7 4 2 3" xfId="30966"/>
    <cellStyle name="20% - Accent6 7 4 3" xfId="5776"/>
    <cellStyle name="20% - Accent6 7 4 3 2" xfId="18509"/>
    <cellStyle name="20% - Accent6 7 4 3 3" xfId="30967"/>
    <cellStyle name="20% - Accent6 7 4 4" xfId="18507"/>
    <cellStyle name="20% - Accent6 7 4 5" xfId="30965"/>
    <cellStyle name="20% - Accent6 7 5" xfId="5777"/>
    <cellStyle name="20% - Accent6 7 5 2" xfId="5778"/>
    <cellStyle name="20% - Accent6 7 5 2 2" xfId="18511"/>
    <cellStyle name="20% - Accent6 7 5 2 3" xfId="30969"/>
    <cellStyle name="20% - Accent6 7 5 3" xfId="5779"/>
    <cellStyle name="20% - Accent6 7 5 3 2" xfId="18512"/>
    <cellStyle name="20% - Accent6 7 5 3 3" xfId="30970"/>
    <cellStyle name="20% - Accent6 7 5 4" xfId="18510"/>
    <cellStyle name="20% - Accent6 7 5 5" xfId="30968"/>
    <cellStyle name="20% - Accent6 7 6" xfId="5780"/>
    <cellStyle name="20% - Accent6 7 6 2" xfId="5781"/>
    <cellStyle name="20% - Accent6 7 6 2 2" xfId="18514"/>
    <cellStyle name="20% - Accent6 7 6 2 3" xfId="30972"/>
    <cellStyle name="20% - Accent6 7 6 3" xfId="5782"/>
    <cellStyle name="20% - Accent6 7 6 3 2" xfId="18515"/>
    <cellStyle name="20% - Accent6 7 6 3 3" xfId="30973"/>
    <cellStyle name="20% - Accent6 7 6 4" xfId="18513"/>
    <cellStyle name="20% - Accent6 7 6 5" xfId="30971"/>
    <cellStyle name="20% - Accent6 7 7" xfId="5783"/>
    <cellStyle name="20% - Accent6 7 7 2" xfId="18516"/>
    <cellStyle name="20% - Accent6 7 7 3" xfId="30974"/>
    <cellStyle name="20% - Accent6 7 8" xfId="5784"/>
    <cellStyle name="20% - Accent6 7 8 2" xfId="18517"/>
    <cellStyle name="20% - Accent6 7 8 3" xfId="30975"/>
    <cellStyle name="20% - Accent6 7 9" xfId="18500"/>
    <cellStyle name="20% - Accent6 8" xfId="5785"/>
    <cellStyle name="20% - Accent6 8 2" xfId="5786"/>
    <cellStyle name="20% - Accent6 8 2 2" xfId="5787"/>
    <cellStyle name="20% - Accent6 8 2 2 2" xfId="18520"/>
    <cellStyle name="20% - Accent6 8 2 2 3" xfId="30978"/>
    <cellStyle name="20% - Accent6 8 2 3" xfId="5788"/>
    <cellStyle name="20% - Accent6 8 2 3 2" xfId="18521"/>
    <cellStyle name="20% - Accent6 8 2 3 3" xfId="30979"/>
    <cellStyle name="20% - Accent6 8 2 4" xfId="18519"/>
    <cellStyle name="20% - Accent6 8 2 5" xfId="30977"/>
    <cellStyle name="20% - Accent6 8 3" xfId="5789"/>
    <cellStyle name="20% - Accent6 8 3 2" xfId="5790"/>
    <cellStyle name="20% - Accent6 8 3 2 2" xfId="18523"/>
    <cellStyle name="20% - Accent6 8 3 2 3" xfId="30981"/>
    <cellStyle name="20% - Accent6 8 3 3" xfId="5791"/>
    <cellStyle name="20% - Accent6 8 3 3 2" xfId="18524"/>
    <cellStyle name="20% - Accent6 8 3 3 3" xfId="30982"/>
    <cellStyle name="20% - Accent6 8 3 4" xfId="18522"/>
    <cellStyle name="20% - Accent6 8 3 5" xfId="30980"/>
    <cellStyle name="20% - Accent6 8 4" xfId="5792"/>
    <cellStyle name="20% - Accent6 8 4 2" xfId="5793"/>
    <cellStyle name="20% - Accent6 8 4 2 2" xfId="18526"/>
    <cellStyle name="20% - Accent6 8 4 2 3" xfId="30984"/>
    <cellStyle name="20% - Accent6 8 4 3" xfId="5794"/>
    <cellStyle name="20% - Accent6 8 4 3 2" xfId="18527"/>
    <cellStyle name="20% - Accent6 8 4 3 3" xfId="30985"/>
    <cellStyle name="20% - Accent6 8 4 4" xfId="18525"/>
    <cellStyle name="20% - Accent6 8 4 5" xfId="30983"/>
    <cellStyle name="20% - Accent6 8 5" xfId="5795"/>
    <cellStyle name="20% - Accent6 8 5 2" xfId="5796"/>
    <cellStyle name="20% - Accent6 8 5 2 2" xfId="18529"/>
    <cellStyle name="20% - Accent6 8 5 2 3" xfId="30987"/>
    <cellStyle name="20% - Accent6 8 5 3" xfId="5797"/>
    <cellStyle name="20% - Accent6 8 5 3 2" xfId="18530"/>
    <cellStyle name="20% - Accent6 8 5 3 3" xfId="30988"/>
    <cellStyle name="20% - Accent6 8 5 4" xfId="18528"/>
    <cellStyle name="20% - Accent6 8 5 5" xfId="30986"/>
    <cellStyle name="20% - Accent6 8 6" xfId="5798"/>
    <cellStyle name="20% - Accent6 8 6 2" xfId="18531"/>
    <cellStyle name="20% - Accent6 8 6 3" xfId="30989"/>
    <cellStyle name="20% - Accent6 8 7" xfId="5799"/>
    <cellStyle name="20% - Accent6 8 7 2" xfId="18532"/>
    <cellStyle name="20% - Accent6 8 7 3" xfId="30990"/>
    <cellStyle name="20% - Accent6 8 8" xfId="18518"/>
    <cellStyle name="20% - Accent6 8 9" xfId="30976"/>
    <cellStyle name="20% - Accent6 9" xfId="5800"/>
    <cellStyle name="20% - Accent6 9 2" xfId="5801"/>
    <cellStyle name="20% - Accent6 9 2 2" xfId="5802"/>
    <cellStyle name="20% - Accent6 9 2 2 2" xfId="18534"/>
    <cellStyle name="20% - Accent6 9 2 2 3" xfId="30992"/>
    <cellStyle name="20% - Accent6 9 2 3" xfId="5803"/>
    <cellStyle name="20% - Accent6 9 2 3 2" xfId="18535"/>
    <cellStyle name="20% - Accent6 9 2 3 3" xfId="30993"/>
    <cellStyle name="20% - Accent6 9 2 4" xfId="18533"/>
    <cellStyle name="20% - Accent6 9 2 5" xfId="30991"/>
    <cellStyle name="40% - Accent1 10" xfId="5804"/>
    <cellStyle name="40% - Accent1 10 2" xfId="5805"/>
    <cellStyle name="40% - Accent1 10 2 2" xfId="5806"/>
    <cellStyle name="40% - Accent1 10 2 2 2" xfId="18538"/>
    <cellStyle name="40% - Accent1 10 2 2 3" xfId="30996"/>
    <cellStyle name="40% - Accent1 10 2 3" xfId="5807"/>
    <cellStyle name="40% - Accent1 10 2 3 2" xfId="18539"/>
    <cellStyle name="40% - Accent1 10 2 3 3" xfId="30997"/>
    <cellStyle name="40% - Accent1 10 2 4" xfId="18537"/>
    <cellStyle name="40% - Accent1 10 2 5" xfId="30995"/>
    <cellStyle name="40% - Accent1 10 3" xfId="5808"/>
    <cellStyle name="40% - Accent1 10 3 2" xfId="18540"/>
    <cellStyle name="40% - Accent1 10 3 3" xfId="30998"/>
    <cellStyle name="40% - Accent1 10 4" xfId="5809"/>
    <cellStyle name="40% - Accent1 10 4 2" xfId="18541"/>
    <cellStyle name="40% - Accent1 10 4 3" xfId="30999"/>
    <cellStyle name="40% - Accent1 10 5" xfId="18536"/>
    <cellStyle name="40% - Accent1 10 6" xfId="30994"/>
    <cellStyle name="40% - Accent1 11" xfId="5810"/>
    <cellStyle name="40% - Accent1 11 2" xfId="5811"/>
    <cellStyle name="40% - Accent1 11 2 2" xfId="5812"/>
    <cellStyle name="40% - Accent1 11 2 2 2" xfId="18544"/>
    <cellStyle name="40% - Accent1 11 2 2 3" xfId="31002"/>
    <cellStyle name="40% - Accent1 11 2 3" xfId="5813"/>
    <cellStyle name="40% - Accent1 11 2 3 2" xfId="18545"/>
    <cellStyle name="40% - Accent1 11 2 3 3" xfId="31003"/>
    <cellStyle name="40% - Accent1 11 2 4" xfId="18543"/>
    <cellStyle name="40% - Accent1 11 2 5" xfId="31001"/>
    <cellStyle name="40% - Accent1 11 3" xfId="5814"/>
    <cellStyle name="40% - Accent1 11 3 2" xfId="18546"/>
    <cellStyle name="40% - Accent1 11 3 3" xfId="31004"/>
    <cellStyle name="40% - Accent1 11 4" xfId="5815"/>
    <cellStyle name="40% - Accent1 11 4 2" xfId="18547"/>
    <cellStyle name="40% - Accent1 11 4 3" xfId="31005"/>
    <cellStyle name="40% - Accent1 11 5" xfId="18542"/>
    <cellStyle name="40% - Accent1 11 6" xfId="31000"/>
    <cellStyle name="40% - Accent1 12" xfId="5816"/>
    <cellStyle name="40% - Accent1 12 2" xfId="5817"/>
    <cellStyle name="40% - Accent1 12 2 2" xfId="18549"/>
    <cellStyle name="40% - Accent1 12 2 3" xfId="31007"/>
    <cellStyle name="40% - Accent1 12 3" xfId="5818"/>
    <cellStyle name="40% - Accent1 12 3 2" xfId="18550"/>
    <cellStyle name="40% - Accent1 12 3 3" xfId="31008"/>
    <cellStyle name="40% - Accent1 12 4" xfId="18548"/>
    <cellStyle name="40% - Accent1 12 5" xfId="31006"/>
    <cellStyle name="40% - Accent1 13" xfId="5819"/>
    <cellStyle name="40% - Accent1 13 2" xfId="5820"/>
    <cellStyle name="40% - Accent1 13 2 2" xfId="18552"/>
    <cellStyle name="40% - Accent1 13 2 3" xfId="31010"/>
    <cellStyle name="40% - Accent1 13 3" xfId="5821"/>
    <cellStyle name="40% - Accent1 13 3 2" xfId="18553"/>
    <cellStyle name="40% - Accent1 13 3 3" xfId="31011"/>
    <cellStyle name="40% - Accent1 13 4" xfId="18551"/>
    <cellStyle name="40% - Accent1 13 5" xfId="31009"/>
    <cellStyle name="40% - Accent1 14" xfId="5822"/>
    <cellStyle name="40% - Accent1 14 2" xfId="5823"/>
    <cellStyle name="40% - Accent1 14 2 2" xfId="18555"/>
    <cellStyle name="40% - Accent1 14 2 3" xfId="31013"/>
    <cellStyle name="40% - Accent1 14 3" xfId="5824"/>
    <cellStyle name="40% - Accent1 14 3 2" xfId="18556"/>
    <cellStyle name="40% - Accent1 14 3 3" xfId="31014"/>
    <cellStyle name="40% - Accent1 14 4" xfId="18554"/>
    <cellStyle name="40% - Accent1 14 5" xfId="31012"/>
    <cellStyle name="40% - Accent1 15" xfId="5825"/>
    <cellStyle name="40% - Accent1 15 2" xfId="5826"/>
    <cellStyle name="40% - Accent1 15 2 2" xfId="18558"/>
    <cellStyle name="40% - Accent1 15 2 3" xfId="31016"/>
    <cellStyle name="40% - Accent1 15 3" xfId="5827"/>
    <cellStyle name="40% - Accent1 15 3 2" xfId="18559"/>
    <cellStyle name="40% - Accent1 15 3 3" xfId="31017"/>
    <cellStyle name="40% - Accent1 15 4" xfId="18557"/>
    <cellStyle name="40% - Accent1 15 5" xfId="31015"/>
    <cellStyle name="40% - Accent1 16" xfId="5828"/>
    <cellStyle name="40% - Accent1 16 2" xfId="5829"/>
    <cellStyle name="40% - Accent1 16 2 2" xfId="18561"/>
    <cellStyle name="40% - Accent1 16 2 3" xfId="31019"/>
    <cellStyle name="40% - Accent1 16 3" xfId="5830"/>
    <cellStyle name="40% - Accent1 16 3 2" xfId="18562"/>
    <cellStyle name="40% - Accent1 16 3 3" xfId="31020"/>
    <cellStyle name="40% - Accent1 16 4" xfId="18560"/>
    <cellStyle name="40% - Accent1 16 5" xfId="31018"/>
    <cellStyle name="40% - Accent1 17" xfId="5831"/>
    <cellStyle name="40% - Accent1 17 2" xfId="5832"/>
    <cellStyle name="40% - Accent1 17 2 2" xfId="18564"/>
    <cellStyle name="40% - Accent1 17 2 3" xfId="31022"/>
    <cellStyle name="40% - Accent1 17 3" xfId="5833"/>
    <cellStyle name="40% - Accent1 17 3 2" xfId="18565"/>
    <cellStyle name="40% - Accent1 17 3 3" xfId="31023"/>
    <cellStyle name="40% - Accent1 17 4" xfId="18563"/>
    <cellStyle name="40% - Accent1 17 5" xfId="31021"/>
    <cellStyle name="40% - Accent1 18" xfId="5834"/>
    <cellStyle name="40% - Accent1 18 2" xfId="5835"/>
    <cellStyle name="40% - Accent1 18 2 2" xfId="18567"/>
    <cellStyle name="40% - Accent1 18 2 3" xfId="31025"/>
    <cellStyle name="40% - Accent1 18 3" xfId="5836"/>
    <cellStyle name="40% - Accent1 18 3 2" xfId="18568"/>
    <cellStyle name="40% - Accent1 18 3 3" xfId="31026"/>
    <cellStyle name="40% - Accent1 18 4" xfId="18566"/>
    <cellStyle name="40% - Accent1 18 5" xfId="31024"/>
    <cellStyle name="40% - Accent1 19" xfId="1499"/>
    <cellStyle name="40% - Accent1 2" xfId="76"/>
    <cellStyle name="40% - Accent1 2 10" xfId="5837"/>
    <cellStyle name="40% - Accent1 2 10 2" xfId="5838"/>
    <cellStyle name="40% - Accent1 2 10 2 2" xfId="18570"/>
    <cellStyle name="40% - Accent1 2 10 2 3" xfId="31028"/>
    <cellStyle name="40% - Accent1 2 10 3" xfId="5839"/>
    <cellStyle name="40% - Accent1 2 10 3 2" xfId="18571"/>
    <cellStyle name="40% - Accent1 2 10 3 3" xfId="31029"/>
    <cellStyle name="40% - Accent1 2 10 4" xfId="18569"/>
    <cellStyle name="40% - Accent1 2 10 5" xfId="31027"/>
    <cellStyle name="40% - Accent1 2 11" xfId="5840"/>
    <cellStyle name="40% - Accent1 2 11 2" xfId="5841"/>
    <cellStyle name="40% - Accent1 2 11 2 2" xfId="18573"/>
    <cellStyle name="40% - Accent1 2 11 2 3" xfId="31031"/>
    <cellStyle name="40% - Accent1 2 11 3" xfId="5842"/>
    <cellStyle name="40% - Accent1 2 11 3 2" xfId="18574"/>
    <cellStyle name="40% - Accent1 2 11 3 3" xfId="31032"/>
    <cellStyle name="40% - Accent1 2 11 4" xfId="18572"/>
    <cellStyle name="40% - Accent1 2 11 5" xfId="31030"/>
    <cellStyle name="40% - Accent1 2 12" xfId="5843"/>
    <cellStyle name="40% - Accent1 2 12 2" xfId="5844"/>
    <cellStyle name="40% - Accent1 2 12 2 2" xfId="18576"/>
    <cellStyle name="40% - Accent1 2 12 2 3" xfId="31034"/>
    <cellStyle name="40% - Accent1 2 12 3" xfId="5845"/>
    <cellStyle name="40% - Accent1 2 12 3 2" xfId="18577"/>
    <cellStyle name="40% - Accent1 2 12 3 3" xfId="31035"/>
    <cellStyle name="40% - Accent1 2 12 4" xfId="18575"/>
    <cellStyle name="40% - Accent1 2 12 5" xfId="31033"/>
    <cellStyle name="40% - Accent1 2 13" xfId="5846"/>
    <cellStyle name="40% - Accent1 2 13 2" xfId="5847"/>
    <cellStyle name="40% - Accent1 2 13 2 2" xfId="18579"/>
    <cellStyle name="40% - Accent1 2 13 2 3" xfId="31037"/>
    <cellStyle name="40% - Accent1 2 13 3" xfId="5848"/>
    <cellStyle name="40% - Accent1 2 13 3 2" xfId="18580"/>
    <cellStyle name="40% - Accent1 2 13 3 3" xfId="31038"/>
    <cellStyle name="40% - Accent1 2 13 4" xfId="18578"/>
    <cellStyle name="40% - Accent1 2 13 5" xfId="31036"/>
    <cellStyle name="40% - Accent1 2 14" xfId="5849"/>
    <cellStyle name="40% - Accent1 2 14 2" xfId="5850"/>
    <cellStyle name="40% - Accent1 2 14 2 2" xfId="18582"/>
    <cellStyle name="40% - Accent1 2 14 2 3" xfId="31040"/>
    <cellStyle name="40% - Accent1 2 14 3" xfId="5851"/>
    <cellStyle name="40% - Accent1 2 14 3 2" xfId="18583"/>
    <cellStyle name="40% - Accent1 2 14 3 3" xfId="31041"/>
    <cellStyle name="40% - Accent1 2 14 4" xfId="18581"/>
    <cellStyle name="40% - Accent1 2 14 5" xfId="31039"/>
    <cellStyle name="40% - Accent1 2 15" xfId="5852"/>
    <cellStyle name="40% - Accent1 2 15 2" xfId="5853"/>
    <cellStyle name="40% - Accent1 2 15 2 2" xfId="18585"/>
    <cellStyle name="40% - Accent1 2 15 2 3" xfId="31043"/>
    <cellStyle name="40% - Accent1 2 15 3" xfId="5854"/>
    <cellStyle name="40% - Accent1 2 15 3 2" xfId="18586"/>
    <cellStyle name="40% - Accent1 2 15 3 3" xfId="31044"/>
    <cellStyle name="40% - Accent1 2 15 4" xfId="18584"/>
    <cellStyle name="40% - Accent1 2 15 5" xfId="31042"/>
    <cellStyle name="40% - Accent1 2 16" xfId="5855"/>
    <cellStyle name="40% - Accent1 2 16 2" xfId="5856"/>
    <cellStyle name="40% - Accent1 2 16 2 2" xfId="18588"/>
    <cellStyle name="40% - Accent1 2 16 2 3" xfId="31046"/>
    <cellStyle name="40% - Accent1 2 16 3" xfId="5857"/>
    <cellStyle name="40% - Accent1 2 16 3 2" xfId="18589"/>
    <cellStyle name="40% - Accent1 2 16 3 3" xfId="31047"/>
    <cellStyle name="40% - Accent1 2 16 4" xfId="18587"/>
    <cellStyle name="40% - Accent1 2 16 5" xfId="31045"/>
    <cellStyle name="40% - Accent1 2 17" xfId="5858"/>
    <cellStyle name="40% - Accent1 2 17 2" xfId="18590"/>
    <cellStyle name="40% - Accent1 2 17 3" xfId="31048"/>
    <cellStyle name="40% - Accent1 2 18" xfId="5859"/>
    <cellStyle name="40% - Accent1 2 18 2" xfId="18591"/>
    <cellStyle name="40% - Accent1 2 18 3" xfId="31049"/>
    <cellStyle name="40% - Accent1 2 2" xfId="77"/>
    <cellStyle name="40% - Accent1 2 2 10" xfId="5860"/>
    <cellStyle name="40% - Accent1 2 2 10 2" xfId="5861"/>
    <cellStyle name="40% - Accent1 2 2 10 2 2" xfId="18593"/>
    <cellStyle name="40% - Accent1 2 2 10 2 3" xfId="31051"/>
    <cellStyle name="40% - Accent1 2 2 10 3" xfId="5862"/>
    <cellStyle name="40% - Accent1 2 2 10 3 2" xfId="18594"/>
    <cellStyle name="40% - Accent1 2 2 10 3 3" xfId="31052"/>
    <cellStyle name="40% - Accent1 2 2 10 4" xfId="18592"/>
    <cellStyle name="40% - Accent1 2 2 10 5" xfId="31050"/>
    <cellStyle name="40% - Accent1 2 2 11" xfId="5863"/>
    <cellStyle name="40% - Accent1 2 2 11 2" xfId="5864"/>
    <cellStyle name="40% - Accent1 2 2 11 2 2" xfId="18596"/>
    <cellStyle name="40% - Accent1 2 2 11 2 3" xfId="31054"/>
    <cellStyle name="40% - Accent1 2 2 11 3" xfId="5865"/>
    <cellStyle name="40% - Accent1 2 2 11 3 2" xfId="18597"/>
    <cellStyle name="40% - Accent1 2 2 11 3 3" xfId="31055"/>
    <cellStyle name="40% - Accent1 2 2 11 4" xfId="18595"/>
    <cellStyle name="40% - Accent1 2 2 11 5" xfId="31053"/>
    <cellStyle name="40% - Accent1 2 2 12" xfId="5866"/>
    <cellStyle name="40% - Accent1 2 2 12 2" xfId="5867"/>
    <cellStyle name="40% - Accent1 2 2 12 2 2" xfId="18599"/>
    <cellStyle name="40% - Accent1 2 2 12 2 3" xfId="31057"/>
    <cellStyle name="40% - Accent1 2 2 12 3" xfId="5868"/>
    <cellStyle name="40% - Accent1 2 2 12 3 2" xfId="18600"/>
    <cellStyle name="40% - Accent1 2 2 12 3 3" xfId="31058"/>
    <cellStyle name="40% - Accent1 2 2 12 4" xfId="18598"/>
    <cellStyle name="40% - Accent1 2 2 12 5" xfId="31056"/>
    <cellStyle name="40% - Accent1 2 2 13" xfId="5869"/>
    <cellStyle name="40% - Accent1 2 2 13 2" xfId="5870"/>
    <cellStyle name="40% - Accent1 2 2 13 2 2" xfId="18602"/>
    <cellStyle name="40% - Accent1 2 2 13 2 3" xfId="31060"/>
    <cellStyle name="40% - Accent1 2 2 13 3" xfId="5871"/>
    <cellStyle name="40% - Accent1 2 2 13 3 2" xfId="18603"/>
    <cellStyle name="40% - Accent1 2 2 13 3 3" xfId="31061"/>
    <cellStyle name="40% - Accent1 2 2 13 4" xfId="18601"/>
    <cellStyle name="40% - Accent1 2 2 13 5" xfId="31059"/>
    <cellStyle name="40% - Accent1 2 2 14" xfId="5872"/>
    <cellStyle name="40% - Accent1 2 2 14 2" xfId="5873"/>
    <cellStyle name="40% - Accent1 2 2 14 2 2" xfId="18605"/>
    <cellStyle name="40% - Accent1 2 2 14 2 3" xfId="31063"/>
    <cellStyle name="40% - Accent1 2 2 14 3" xfId="5874"/>
    <cellStyle name="40% - Accent1 2 2 14 3 2" xfId="18606"/>
    <cellStyle name="40% - Accent1 2 2 14 3 3" xfId="31064"/>
    <cellStyle name="40% - Accent1 2 2 14 4" xfId="18604"/>
    <cellStyle name="40% - Accent1 2 2 14 5" xfId="31062"/>
    <cellStyle name="40% - Accent1 2 2 15" xfId="5875"/>
    <cellStyle name="40% - Accent1 2 2 15 2" xfId="18607"/>
    <cellStyle name="40% - Accent1 2 2 15 3" xfId="31065"/>
    <cellStyle name="40% - Accent1 2 2 16" xfId="5876"/>
    <cellStyle name="40% - Accent1 2 2 16 2" xfId="18608"/>
    <cellStyle name="40% - Accent1 2 2 16 3" xfId="31066"/>
    <cellStyle name="40% - Accent1 2 2 2" xfId="78"/>
    <cellStyle name="40% - Accent1 2 2 2 10" xfId="5877"/>
    <cellStyle name="40% - Accent1 2 2 2 10 2" xfId="5878"/>
    <cellStyle name="40% - Accent1 2 2 2 10 2 2" xfId="18610"/>
    <cellStyle name="40% - Accent1 2 2 2 10 2 3" xfId="31068"/>
    <cellStyle name="40% - Accent1 2 2 2 10 3" xfId="5879"/>
    <cellStyle name="40% - Accent1 2 2 2 10 3 2" xfId="18611"/>
    <cellStyle name="40% - Accent1 2 2 2 10 3 3" xfId="31069"/>
    <cellStyle name="40% - Accent1 2 2 2 10 4" xfId="18609"/>
    <cellStyle name="40% - Accent1 2 2 2 10 5" xfId="31067"/>
    <cellStyle name="40% - Accent1 2 2 2 11" xfId="5880"/>
    <cellStyle name="40% - Accent1 2 2 2 11 2" xfId="5881"/>
    <cellStyle name="40% - Accent1 2 2 2 11 2 2" xfId="18613"/>
    <cellStyle name="40% - Accent1 2 2 2 11 2 3" xfId="31071"/>
    <cellStyle name="40% - Accent1 2 2 2 11 3" xfId="5882"/>
    <cellStyle name="40% - Accent1 2 2 2 11 3 2" xfId="18614"/>
    <cellStyle name="40% - Accent1 2 2 2 11 3 3" xfId="31072"/>
    <cellStyle name="40% - Accent1 2 2 2 11 4" xfId="18612"/>
    <cellStyle name="40% - Accent1 2 2 2 11 5" xfId="31070"/>
    <cellStyle name="40% - Accent1 2 2 2 12" xfId="5883"/>
    <cellStyle name="40% - Accent1 2 2 2 12 2" xfId="5884"/>
    <cellStyle name="40% - Accent1 2 2 2 12 2 2" xfId="18616"/>
    <cellStyle name="40% - Accent1 2 2 2 12 2 3" xfId="31074"/>
    <cellStyle name="40% - Accent1 2 2 2 12 3" xfId="5885"/>
    <cellStyle name="40% - Accent1 2 2 2 12 3 2" xfId="18617"/>
    <cellStyle name="40% - Accent1 2 2 2 12 3 3" xfId="31075"/>
    <cellStyle name="40% - Accent1 2 2 2 12 4" xfId="18615"/>
    <cellStyle name="40% - Accent1 2 2 2 12 5" xfId="31073"/>
    <cellStyle name="40% - Accent1 2 2 2 13" xfId="5886"/>
    <cellStyle name="40% - Accent1 2 2 2 13 2" xfId="5887"/>
    <cellStyle name="40% - Accent1 2 2 2 13 2 2" xfId="18619"/>
    <cellStyle name="40% - Accent1 2 2 2 13 2 3" xfId="31077"/>
    <cellStyle name="40% - Accent1 2 2 2 13 3" xfId="5888"/>
    <cellStyle name="40% - Accent1 2 2 2 13 3 2" xfId="18620"/>
    <cellStyle name="40% - Accent1 2 2 2 13 3 3" xfId="31078"/>
    <cellStyle name="40% - Accent1 2 2 2 13 4" xfId="18618"/>
    <cellStyle name="40% - Accent1 2 2 2 13 5" xfId="31076"/>
    <cellStyle name="40% - Accent1 2 2 2 14" xfId="5889"/>
    <cellStyle name="40% - Accent1 2 2 2 14 2" xfId="18621"/>
    <cellStyle name="40% - Accent1 2 2 2 14 3" xfId="31079"/>
    <cellStyle name="40% - Accent1 2 2 2 15" xfId="5890"/>
    <cellStyle name="40% - Accent1 2 2 2 15 2" xfId="18622"/>
    <cellStyle name="40% - Accent1 2 2 2 15 3" xfId="31080"/>
    <cellStyle name="40% - Accent1 2 2 2 16" xfId="1660"/>
    <cellStyle name="40% - Accent1 2 2 2 17" xfId="14399"/>
    <cellStyle name="40% - Accent1 2 2 2 18" xfId="26857"/>
    <cellStyle name="40% - Accent1 2 2 2 2" xfId="1092"/>
    <cellStyle name="40% - Accent1 2 2 2 2 10" xfId="31081"/>
    <cellStyle name="40% - Accent1 2 2 2 2 2" xfId="5892"/>
    <cellStyle name="40% - Accent1 2 2 2 2 2 2" xfId="5893"/>
    <cellStyle name="40% - Accent1 2 2 2 2 2 2 2" xfId="18625"/>
    <cellStyle name="40% - Accent1 2 2 2 2 2 2 3" xfId="31083"/>
    <cellStyle name="40% - Accent1 2 2 2 2 2 3" xfId="5894"/>
    <cellStyle name="40% - Accent1 2 2 2 2 2 3 2" xfId="18626"/>
    <cellStyle name="40% - Accent1 2 2 2 2 2 3 3" xfId="31084"/>
    <cellStyle name="40% - Accent1 2 2 2 2 2 4" xfId="18624"/>
    <cellStyle name="40% - Accent1 2 2 2 2 2 5" xfId="31082"/>
    <cellStyle name="40% - Accent1 2 2 2 2 3" xfId="5895"/>
    <cellStyle name="40% - Accent1 2 2 2 2 3 2" xfId="5896"/>
    <cellStyle name="40% - Accent1 2 2 2 2 3 2 2" xfId="18628"/>
    <cellStyle name="40% - Accent1 2 2 2 2 3 2 3" xfId="31086"/>
    <cellStyle name="40% - Accent1 2 2 2 2 3 3" xfId="5897"/>
    <cellStyle name="40% - Accent1 2 2 2 2 3 3 2" xfId="18629"/>
    <cellStyle name="40% - Accent1 2 2 2 2 3 3 3" xfId="31087"/>
    <cellStyle name="40% - Accent1 2 2 2 2 3 4" xfId="18627"/>
    <cellStyle name="40% - Accent1 2 2 2 2 3 5" xfId="31085"/>
    <cellStyle name="40% - Accent1 2 2 2 2 4" xfId="5898"/>
    <cellStyle name="40% - Accent1 2 2 2 2 4 2" xfId="5899"/>
    <cellStyle name="40% - Accent1 2 2 2 2 4 2 2" xfId="18631"/>
    <cellStyle name="40% - Accent1 2 2 2 2 4 2 3" xfId="31089"/>
    <cellStyle name="40% - Accent1 2 2 2 2 4 3" xfId="5900"/>
    <cellStyle name="40% - Accent1 2 2 2 2 4 3 2" xfId="18632"/>
    <cellStyle name="40% - Accent1 2 2 2 2 4 3 3" xfId="31090"/>
    <cellStyle name="40% - Accent1 2 2 2 2 4 4" xfId="18630"/>
    <cellStyle name="40% - Accent1 2 2 2 2 4 5" xfId="31088"/>
    <cellStyle name="40% - Accent1 2 2 2 2 5" xfId="5901"/>
    <cellStyle name="40% - Accent1 2 2 2 2 5 2" xfId="5902"/>
    <cellStyle name="40% - Accent1 2 2 2 2 5 2 2" xfId="18634"/>
    <cellStyle name="40% - Accent1 2 2 2 2 5 2 3" xfId="31092"/>
    <cellStyle name="40% - Accent1 2 2 2 2 5 3" xfId="5903"/>
    <cellStyle name="40% - Accent1 2 2 2 2 5 3 2" xfId="18635"/>
    <cellStyle name="40% - Accent1 2 2 2 2 5 3 3" xfId="31093"/>
    <cellStyle name="40% - Accent1 2 2 2 2 5 4" xfId="18633"/>
    <cellStyle name="40% - Accent1 2 2 2 2 5 5" xfId="31091"/>
    <cellStyle name="40% - Accent1 2 2 2 2 6" xfId="5904"/>
    <cellStyle name="40% - Accent1 2 2 2 2 6 2" xfId="18636"/>
    <cellStyle name="40% - Accent1 2 2 2 2 6 3" xfId="31094"/>
    <cellStyle name="40% - Accent1 2 2 2 2 7" xfId="5905"/>
    <cellStyle name="40% - Accent1 2 2 2 2 7 2" xfId="18637"/>
    <cellStyle name="40% - Accent1 2 2 2 2 7 3" xfId="31095"/>
    <cellStyle name="40% - Accent1 2 2 2 2 8" xfId="5891"/>
    <cellStyle name="40% - Accent1 2 2 2 2 9" xfId="18623"/>
    <cellStyle name="40% - Accent1 2 2 2 3" xfId="5906"/>
    <cellStyle name="40% - Accent1 2 2 2 3 2" xfId="5907"/>
    <cellStyle name="40% - Accent1 2 2 2 3 2 2" xfId="5908"/>
    <cellStyle name="40% - Accent1 2 2 2 3 2 2 2" xfId="18640"/>
    <cellStyle name="40% - Accent1 2 2 2 3 2 2 3" xfId="31098"/>
    <cellStyle name="40% - Accent1 2 2 2 3 2 3" xfId="5909"/>
    <cellStyle name="40% - Accent1 2 2 2 3 2 3 2" xfId="18641"/>
    <cellStyle name="40% - Accent1 2 2 2 3 2 3 3" xfId="31099"/>
    <cellStyle name="40% - Accent1 2 2 2 3 2 4" xfId="18639"/>
    <cellStyle name="40% - Accent1 2 2 2 3 2 5" xfId="31097"/>
    <cellStyle name="40% - Accent1 2 2 2 3 3" xfId="5910"/>
    <cellStyle name="40% - Accent1 2 2 2 3 3 2" xfId="5911"/>
    <cellStyle name="40% - Accent1 2 2 2 3 3 2 2" xfId="18643"/>
    <cellStyle name="40% - Accent1 2 2 2 3 3 2 3" xfId="31101"/>
    <cellStyle name="40% - Accent1 2 2 2 3 3 3" xfId="5912"/>
    <cellStyle name="40% - Accent1 2 2 2 3 3 3 2" xfId="18644"/>
    <cellStyle name="40% - Accent1 2 2 2 3 3 3 3" xfId="31102"/>
    <cellStyle name="40% - Accent1 2 2 2 3 3 4" xfId="18642"/>
    <cellStyle name="40% - Accent1 2 2 2 3 3 5" xfId="31100"/>
    <cellStyle name="40% - Accent1 2 2 2 3 4" xfId="5913"/>
    <cellStyle name="40% - Accent1 2 2 2 3 4 2" xfId="5914"/>
    <cellStyle name="40% - Accent1 2 2 2 3 4 2 2" xfId="18646"/>
    <cellStyle name="40% - Accent1 2 2 2 3 4 2 3" xfId="31104"/>
    <cellStyle name="40% - Accent1 2 2 2 3 4 3" xfId="5915"/>
    <cellStyle name="40% - Accent1 2 2 2 3 4 3 2" xfId="18647"/>
    <cellStyle name="40% - Accent1 2 2 2 3 4 3 3" xfId="31105"/>
    <cellStyle name="40% - Accent1 2 2 2 3 4 4" xfId="18645"/>
    <cellStyle name="40% - Accent1 2 2 2 3 4 5" xfId="31103"/>
    <cellStyle name="40% - Accent1 2 2 2 3 5" xfId="5916"/>
    <cellStyle name="40% - Accent1 2 2 2 3 5 2" xfId="5917"/>
    <cellStyle name="40% - Accent1 2 2 2 3 5 2 2" xfId="18649"/>
    <cellStyle name="40% - Accent1 2 2 2 3 5 2 3" xfId="31107"/>
    <cellStyle name="40% - Accent1 2 2 2 3 5 3" xfId="5918"/>
    <cellStyle name="40% - Accent1 2 2 2 3 5 3 2" xfId="18650"/>
    <cellStyle name="40% - Accent1 2 2 2 3 5 3 3" xfId="31108"/>
    <cellStyle name="40% - Accent1 2 2 2 3 5 4" xfId="18648"/>
    <cellStyle name="40% - Accent1 2 2 2 3 5 5" xfId="31106"/>
    <cellStyle name="40% - Accent1 2 2 2 3 6" xfId="5919"/>
    <cellStyle name="40% - Accent1 2 2 2 3 6 2" xfId="18651"/>
    <cellStyle name="40% - Accent1 2 2 2 3 6 3" xfId="31109"/>
    <cellStyle name="40% - Accent1 2 2 2 3 7" xfId="5920"/>
    <cellStyle name="40% - Accent1 2 2 2 3 7 2" xfId="18652"/>
    <cellStyle name="40% - Accent1 2 2 2 3 7 3" xfId="31110"/>
    <cellStyle name="40% - Accent1 2 2 2 3 8" xfId="18638"/>
    <cellStyle name="40% - Accent1 2 2 2 3 9" xfId="31096"/>
    <cellStyle name="40% - Accent1 2 2 2 4" xfId="5921"/>
    <cellStyle name="40% - Accent1 2 2 2 4 2" xfId="5922"/>
    <cellStyle name="40% - Accent1 2 2 2 4 2 2" xfId="5923"/>
    <cellStyle name="40% - Accent1 2 2 2 4 2 2 2" xfId="18655"/>
    <cellStyle name="40% - Accent1 2 2 2 4 2 2 3" xfId="31113"/>
    <cellStyle name="40% - Accent1 2 2 2 4 2 3" xfId="5924"/>
    <cellStyle name="40% - Accent1 2 2 2 4 2 3 2" xfId="18656"/>
    <cellStyle name="40% - Accent1 2 2 2 4 2 3 3" xfId="31114"/>
    <cellStyle name="40% - Accent1 2 2 2 4 2 4" xfId="18654"/>
    <cellStyle name="40% - Accent1 2 2 2 4 2 5" xfId="31112"/>
    <cellStyle name="40% - Accent1 2 2 2 4 3" xfId="5925"/>
    <cellStyle name="40% - Accent1 2 2 2 4 3 2" xfId="18657"/>
    <cellStyle name="40% - Accent1 2 2 2 4 3 3" xfId="31115"/>
    <cellStyle name="40% - Accent1 2 2 2 4 4" xfId="5926"/>
    <cellStyle name="40% - Accent1 2 2 2 4 4 2" xfId="18658"/>
    <cellStyle name="40% - Accent1 2 2 2 4 4 3" xfId="31116"/>
    <cellStyle name="40% - Accent1 2 2 2 4 5" xfId="18653"/>
    <cellStyle name="40% - Accent1 2 2 2 4 6" xfId="31111"/>
    <cellStyle name="40% - Accent1 2 2 2 5" xfId="5927"/>
    <cellStyle name="40% - Accent1 2 2 2 5 2" xfId="5928"/>
    <cellStyle name="40% - Accent1 2 2 2 5 2 2" xfId="5929"/>
    <cellStyle name="40% - Accent1 2 2 2 5 2 2 2" xfId="18661"/>
    <cellStyle name="40% - Accent1 2 2 2 5 2 2 3" xfId="31119"/>
    <cellStyle name="40% - Accent1 2 2 2 5 2 3" xfId="5930"/>
    <cellStyle name="40% - Accent1 2 2 2 5 2 3 2" xfId="18662"/>
    <cellStyle name="40% - Accent1 2 2 2 5 2 3 3" xfId="31120"/>
    <cellStyle name="40% - Accent1 2 2 2 5 2 4" xfId="18660"/>
    <cellStyle name="40% - Accent1 2 2 2 5 2 5" xfId="31118"/>
    <cellStyle name="40% - Accent1 2 2 2 5 3" xfId="5931"/>
    <cellStyle name="40% - Accent1 2 2 2 5 3 2" xfId="18663"/>
    <cellStyle name="40% - Accent1 2 2 2 5 3 3" xfId="31121"/>
    <cellStyle name="40% - Accent1 2 2 2 5 4" xfId="5932"/>
    <cellStyle name="40% - Accent1 2 2 2 5 4 2" xfId="18664"/>
    <cellStyle name="40% - Accent1 2 2 2 5 4 3" xfId="31122"/>
    <cellStyle name="40% - Accent1 2 2 2 5 5" xfId="18659"/>
    <cellStyle name="40% - Accent1 2 2 2 5 6" xfId="31117"/>
    <cellStyle name="40% - Accent1 2 2 2 6" xfId="5933"/>
    <cellStyle name="40% - Accent1 2 2 2 6 2" xfId="5934"/>
    <cellStyle name="40% - Accent1 2 2 2 6 2 2" xfId="18666"/>
    <cellStyle name="40% - Accent1 2 2 2 6 2 3" xfId="31124"/>
    <cellStyle name="40% - Accent1 2 2 2 6 3" xfId="5935"/>
    <cellStyle name="40% - Accent1 2 2 2 6 3 2" xfId="18667"/>
    <cellStyle name="40% - Accent1 2 2 2 6 3 3" xfId="31125"/>
    <cellStyle name="40% - Accent1 2 2 2 6 4" xfId="18665"/>
    <cellStyle name="40% - Accent1 2 2 2 6 5" xfId="31123"/>
    <cellStyle name="40% - Accent1 2 2 2 7" xfId="5936"/>
    <cellStyle name="40% - Accent1 2 2 2 7 2" xfId="5937"/>
    <cellStyle name="40% - Accent1 2 2 2 7 2 2" xfId="18669"/>
    <cellStyle name="40% - Accent1 2 2 2 7 2 3" xfId="31127"/>
    <cellStyle name="40% - Accent1 2 2 2 7 3" xfId="5938"/>
    <cellStyle name="40% - Accent1 2 2 2 7 3 2" xfId="18670"/>
    <cellStyle name="40% - Accent1 2 2 2 7 3 3" xfId="31128"/>
    <cellStyle name="40% - Accent1 2 2 2 7 4" xfId="18668"/>
    <cellStyle name="40% - Accent1 2 2 2 7 5" xfId="31126"/>
    <cellStyle name="40% - Accent1 2 2 2 8" xfId="5939"/>
    <cellStyle name="40% - Accent1 2 2 2 8 2" xfId="5940"/>
    <cellStyle name="40% - Accent1 2 2 2 8 2 2" xfId="18672"/>
    <cellStyle name="40% - Accent1 2 2 2 8 2 3" xfId="31130"/>
    <cellStyle name="40% - Accent1 2 2 2 8 3" xfId="5941"/>
    <cellStyle name="40% - Accent1 2 2 2 8 3 2" xfId="18673"/>
    <cellStyle name="40% - Accent1 2 2 2 8 3 3" xfId="31131"/>
    <cellStyle name="40% - Accent1 2 2 2 8 4" xfId="18671"/>
    <cellStyle name="40% - Accent1 2 2 2 8 5" xfId="31129"/>
    <cellStyle name="40% - Accent1 2 2 2 9" xfId="5942"/>
    <cellStyle name="40% - Accent1 2 2 2 9 2" xfId="5943"/>
    <cellStyle name="40% - Accent1 2 2 2 9 2 2" xfId="18675"/>
    <cellStyle name="40% - Accent1 2 2 2 9 2 3" xfId="31133"/>
    <cellStyle name="40% - Accent1 2 2 2 9 3" xfId="5944"/>
    <cellStyle name="40% - Accent1 2 2 2 9 3 2" xfId="18676"/>
    <cellStyle name="40% - Accent1 2 2 2 9 3 3" xfId="31134"/>
    <cellStyle name="40% - Accent1 2 2 2 9 4" xfId="18674"/>
    <cellStyle name="40% - Accent1 2 2 2 9 5" xfId="31132"/>
    <cellStyle name="40% - Accent1 2 2 2_BALANCE SHEET- BOARD-A" xfId="1394"/>
    <cellStyle name="40% - Accent1 2 2 3" xfId="79"/>
    <cellStyle name="40% - Accent1 2 2 3 10" xfId="14329"/>
    <cellStyle name="40% - Accent1 2 2 3 11" xfId="26787"/>
    <cellStyle name="40% - Accent1 2 2 3 2" xfId="1022"/>
    <cellStyle name="40% - Accent1 2 2 3 2 2" xfId="5946"/>
    <cellStyle name="40% - Accent1 2 2 3 2 2 2" xfId="18678"/>
    <cellStyle name="40% - Accent1 2 2 3 2 2 3" xfId="31136"/>
    <cellStyle name="40% - Accent1 2 2 3 2 3" xfId="5947"/>
    <cellStyle name="40% - Accent1 2 2 3 2 3 2" xfId="18679"/>
    <cellStyle name="40% - Accent1 2 2 3 2 3 3" xfId="31137"/>
    <cellStyle name="40% - Accent1 2 2 3 2 4" xfId="5945"/>
    <cellStyle name="40% - Accent1 2 2 3 2 5" xfId="18677"/>
    <cellStyle name="40% - Accent1 2 2 3 2 6" xfId="31135"/>
    <cellStyle name="40% - Accent1 2 2 3 3" xfId="5948"/>
    <cellStyle name="40% - Accent1 2 2 3 3 2" xfId="5949"/>
    <cellStyle name="40% - Accent1 2 2 3 3 2 2" xfId="18681"/>
    <cellStyle name="40% - Accent1 2 2 3 3 2 3" xfId="31139"/>
    <cellStyle name="40% - Accent1 2 2 3 3 3" xfId="5950"/>
    <cellStyle name="40% - Accent1 2 2 3 3 3 2" xfId="18682"/>
    <cellStyle name="40% - Accent1 2 2 3 3 3 3" xfId="31140"/>
    <cellStyle name="40% - Accent1 2 2 3 3 4" xfId="18680"/>
    <cellStyle name="40% - Accent1 2 2 3 3 5" xfId="31138"/>
    <cellStyle name="40% - Accent1 2 2 3 4" xfId="5951"/>
    <cellStyle name="40% - Accent1 2 2 3 4 2" xfId="5952"/>
    <cellStyle name="40% - Accent1 2 2 3 4 2 2" xfId="18684"/>
    <cellStyle name="40% - Accent1 2 2 3 4 2 3" xfId="31142"/>
    <cellStyle name="40% - Accent1 2 2 3 4 3" xfId="5953"/>
    <cellStyle name="40% - Accent1 2 2 3 4 3 2" xfId="18685"/>
    <cellStyle name="40% - Accent1 2 2 3 4 3 3" xfId="31143"/>
    <cellStyle name="40% - Accent1 2 2 3 4 4" xfId="18683"/>
    <cellStyle name="40% - Accent1 2 2 3 4 5" xfId="31141"/>
    <cellStyle name="40% - Accent1 2 2 3 5" xfId="5954"/>
    <cellStyle name="40% - Accent1 2 2 3 5 2" xfId="5955"/>
    <cellStyle name="40% - Accent1 2 2 3 5 2 2" xfId="18687"/>
    <cellStyle name="40% - Accent1 2 2 3 5 2 3" xfId="31145"/>
    <cellStyle name="40% - Accent1 2 2 3 5 3" xfId="5956"/>
    <cellStyle name="40% - Accent1 2 2 3 5 3 2" xfId="18688"/>
    <cellStyle name="40% - Accent1 2 2 3 5 3 3" xfId="31146"/>
    <cellStyle name="40% - Accent1 2 2 3 5 4" xfId="18686"/>
    <cellStyle name="40% - Accent1 2 2 3 5 5" xfId="31144"/>
    <cellStyle name="40% - Accent1 2 2 3 6" xfId="5957"/>
    <cellStyle name="40% - Accent1 2 2 3 6 2" xfId="5958"/>
    <cellStyle name="40% - Accent1 2 2 3 6 2 2" xfId="18690"/>
    <cellStyle name="40% - Accent1 2 2 3 6 2 3" xfId="31148"/>
    <cellStyle name="40% - Accent1 2 2 3 6 3" xfId="5959"/>
    <cellStyle name="40% - Accent1 2 2 3 6 3 2" xfId="18691"/>
    <cellStyle name="40% - Accent1 2 2 3 6 3 3" xfId="31149"/>
    <cellStyle name="40% - Accent1 2 2 3 6 4" xfId="18689"/>
    <cellStyle name="40% - Accent1 2 2 3 6 5" xfId="31147"/>
    <cellStyle name="40% - Accent1 2 2 3 7" xfId="5960"/>
    <cellStyle name="40% - Accent1 2 2 3 7 2" xfId="18692"/>
    <cellStyle name="40% - Accent1 2 2 3 7 3" xfId="31150"/>
    <cellStyle name="40% - Accent1 2 2 3 8" xfId="5961"/>
    <cellStyle name="40% - Accent1 2 2 3 8 2" xfId="18693"/>
    <cellStyle name="40% - Accent1 2 2 3 8 3" xfId="31151"/>
    <cellStyle name="40% - Accent1 2 2 3 9" xfId="1590"/>
    <cellStyle name="40% - Accent1 2 2 3_BALANCE SHEET- BOARD-A" xfId="1395"/>
    <cellStyle name="40% - Accent1 2 2 4" xfId="5962"/>
    <cellStyle name="40% - Accent1 2 2 4 2" xfId="5963"/>
    <cellStyle name="40% - Accent1 2 2 4 2 2" xfId="5964"/>
    <cellStyle name="40% - Accent1 2 2 4 2 2 2" xfId="18696"/>
    <cellStyle name="40% - Accent1 2 2 4 2 2 3" xfId="31154"/>
    <cellStyle name="40% - Accent1 2 2 4 2 3" xfId="5965"/>
    <cellStyle name="40% - Accent1 2 2 4 2 3 2" xfId="18697"/>
    <cellStyle name="40% - Accent1 2 2 4 2 3 3" xfId="31155"/>
    <cellStyle name="40% - Accent1 2 2 4 2 4" xfId="18695"/>
    <cellStyle name="40% - Accent1 2 2 4 2 5" xfId="31153"/>
    <cellStyle name="40% - Accent1 2 2 4 3" xfId="5966"/>
    <cellStyle name="40% - Accent1 2 2 4 3 2" xfId="5967"/>
    <cellStyle name="40% - Accent1 2 2 4 3 2 2" xfId="18699"/>
    <cellStyle name="40% - Accent1 2 2 4 3 2 3" xfId="31157"/>
    <cellStyle name="40% - Accent1 2 2 4 3 3" xfId="5968"/>
    <cellStyle name="40% - Accent1 2 2 4 3 3 2" xfId="18700"/>
    <cellStyle name="40% - Accent1 2 2 4 3 3 3" xfId="31158"/>
    <cellStyle name="40% - Accent1 2 2 4 3 4" xfId="18698"/>
    <cellStyle name="40% - Accent1 2 2 4 3 5" xfId="31156"/>
    <cellStyle name="40% - Accent1 2 2 4 4" xfId="5969"/>
    <cellStyle name="40% - Accent1 2 2 4 4 2" xfId="5970"/>
    <cellStyle name="40% - Accent1 2 2 4 4 2 2" xfId="18702"/>
    <cellStyle name="40% - Accent1 2 2 4 4 2 3" xfId="31160"/>
    <cellStyle name="40% - Accent1 2 2 4 4 3" xfId="5971"/>
    <cellStyle name="40% - Accent1 2 2 4 4 3 2" xfId="18703"/>
    <cellStyle name="40% - Accent1 2 2 4 4 3 3" xfId="31161"/>
    <cellStyle name="40% - Accent1 2 2 4 4 4" xfId="18701"/>
    <cellStyle name="40% - Accent1 2 2 4 4 5" xfId="31159"/>
    <cellStyle name="40% - Accent1 2 2 4 5" xfId="5972"/>
    <cellStyle name="40% - Accent1 2 2 4 5 2" xfId="5973"/>
    <cellStyle name="40% - Accent1 2 2 4 5 2 2" xfId="18705"/>
    <cellStyle name="40% - Accent1 2 2 4 5 2 3" xfId="31163"/>
    <cellStyle name="40% - Accent1 2 2 4 5 3" xfId="5974"/>
    <cellStyle name="40% - Accent1 2 2 4 5 3 2" xfId="18706"/>
    <cellStyle name="40% - Accent1 2 2 4 5 3 3" xfId="31164"/>
    <cellStyle name="40% - Accent1 2 2 4 5 4" xfId="18704"/>
    <cellStyle name="40% - Accent1 2 2 4 5 5" xfId="31162"/>
    <cellStyle name="40% - Accent1 2 2 4 6" xfId="5975"/>
    <cellStyle name="40% - Accent1 2 2 4 6 2" xfId="18707"/>
    <cellStyle name="40% - Accent1 2 2 4 6 3" xfId="31165"/>
    <cellStyle name="40% - Accent1 2 2 4 7" xfId="5976"/>
    <cellStyle name="40% - Accent1 2 2 4 7 2" xfId="18708"/>
    <cellStyle name="40% - Accent1 2 2 4 7 3" xfId="31166"/>
    <cellStyle name="40% - Accent1 2 2 4 8" xfId="18694"/>
    <cellStyle name="40% - Accent1 2 2 4 9" xfId="31152"/>
    <cellStyle name="40% - Accent1 2 2 5" xfId="5977"/>
    <cellStyle name="40% - Accent1 2 2 5 2" xfId="5978"/>
    <cellStyle name="40% - Accent1 2 2 5 2 2" xfId="5979"/>
    <cellStyle name="40% - Accent1 2 2 5 2 2 2" xfId="18711"/>
    <cellStyle name="40% - Accent1 2 2 5 2 2 3" xfId="31169"/>
    <cellStyle name="40% - Accent1 2 2 5 2 3" xfId="5980"/>
    <cellStyle name="40% - Accent1 2 2 5 2 3 2" xfId="18712"/>
    <cellStyle name="40% - Accent1 2 2 5 2 3 3" xfId="31170"/>
    <cellStyle name="40% - Accent1 2 2 5 2 4" xfId="18710"/>
    <cellStyle name="40% - Accent1 2 2 5 2 5" xfId="31168"/>
    <cellStyle name="40% - Accent1 2 2 5 3" xfId="5981"/>
    <cellStyle name="40% - Accent1 2 2 5 3 2" xfId="5982"/>
    <cellStyle name="40% - Accent1 2 2 5 3 2 2" xfId="18714"/>
    <cellStyle name="40% - Accent1 2 2 5 3 2 3" xfId="31172"/>
    <cellStyle name="40% - Accent1 2 2 5 3 3" xfId="5983"/>
    <cellStyle name="40% - Accent1 2 2 5 3 3 2" xfId="18715"/>
    <cellStyle name="40% - Accent1 2 2 5 3 3 3" xfId="31173"/>
    <cellStyle name="40% - Accent1 2 2 5 3 4" xfId="18713"/>
    <cellStyle name="40% - Accent1 2 2 5 3 5" xfId="31171"/>
    <cellStyle name="40% - Accent1 2 2 5 4" xfId="5984"/>
    <cellStyle name="40% - Accent1 2 2 5 4 2" xfId="5985"/>
    <cellStyle name="40% - Accent1 2 2 5 4 2 2" xfId="18717"/>
    <cellStyle name="40% - Accent1 2 2 5 4 2 3" xfId="31175"/>
    <cellStyle name="40% - Accent1 2 2 5 4 3" xfId="5986"/>
    <cellStyle name="40% - Accent1 2 2 5 4 3 2" xfId="18718"/>
    <cellStyle name="40% - Accent1 2 2 5 4 3 3" xfId="31176"/>
    <cellStyle name="40% - Accent1 2 2 5 4 4" xfId="18716"/>
    <cellStyle name="40% - Accent1 2 2 5 4 5" xfId="31174"/>
    <cellStyle name="40% - Accent1 2 2 5 5" xfId="5987"/>
    <cellStyle name="40% - Accent1 2 2 5 5 2" xfId="5988"/>
    <cellStyle name="40% - Accent1 2 2 5 5 2 2" xfId="18720"/>
    <cellStyle name="40% - Accent1 2 2 5 5 2 3" xfId="31178"/>
    <cellStyle name="40% - Accent1 2 2 5 5 3" xfId="5989"/>
    <cellStyle name="40% - Accent1 2 2 5 5 3 2" xfId="18721"/>
    <cellStyle name="40% - Accent1 2 2 5 5 3 3" xfId="31179"/>
    <cellStyle name="40% - Accent1 2 2 5 5 4" xfId="18719"/>
    <cellStyle name="40% - Accent1 2 2 5 5 5" xfId="31177"/>
    <cellStyle name="40% - Accent1 2 2 5 6" xfId="5990"/>
    <cellStyle name="40% - Accent1 2 2 5 6 2" xfId="18722"/>
    <cellStyle name="40% - Accent1 2 2 5 6 3" xfId="31180"/>
    <cellStyle name="40% - Accent1 2 2 5 7" xfId="5991"/>
    <cellStyle name="40% - Accent1 2 2 5 7 2" xfId="18723"/>
    <cellStyle name="40% - Accent1 2 2 5 7 3" xfId="31181"/>
    <cellStyle name="40% - Accent1 2 2 5 8" xfId="18709"/>
    <cellStyle name="40% - Accent1 2 2 5 9" xfId="31167"/>
    <cellStyle name="40% - Accent1 2 2 6" xfId="5992"/>
    <cellStyle name="40% - Accent1 2 2 6 2" xfId="5993"/>
    <cellStyle name="40% - Accent1 2 2 6 2 2" xfId="5994"/>
    <cellStyle name="40% - Accent1 2 2 6 2 2 2" xfId="18726"/>
    <cellStyle name="40% - Accent1 2 2 6 2 2 3" xfId="31184"/>
    <cellStyle name="40% - Accent1 2 2 6 2 3" xfId="5995"/>
    <cellStyle name="40% - Accent1 2 2 6 2 3 2" xfId="18727"/>
    <cellStyle name="40% - Accent1 2 2 6 2 3 3" xfId="31185"/>
    <cellStyle name="40% - Accent1 2 2 6 2 4" xfId="18725"/>
    <cellStyle name="40% - Accent1 2 2 6 2 5" xfId="31183"/>
    <cellStyle name="40% - Accent1 2 2 6 3" xfId="5996"/>
    <cellStyle name="40% - Accent1 2 2 6 3 2" xfId="18728"/>
    <cellStyle name="40% - Accent1 2 2 6 3 3" xfId="31186"/>
    <cellStyle name="40% - Accent1 2 2 6 4" xfId="5997"/>
    <cellStyle name="40% - Accent1 2 2 6 4 2" xfId="18729"/>
    <cellStyle name="40% - Accent1 2 2 6 4 3" xfId="31187"/>
    <cellStyle name="40% - Accent1 2 2 6 5" xfId="18724"/>
    <cellStyle name="40% - Accent1 2 2 6 6" xfId="31182"/>
    <cellStyle name="40% - Accent1 2 2 7" xfId="5998"/>
    <cellStyle name="40% - Accent1 2 2 7 2" xfId="5999"/>
    <cellStyle name="40% - Accent1 2 2 7 2 2" xfId="6000"/>
    <cellStyle name="40% - Accent1 2 2 7 2 2 2" xfId="18732"/>
    <cellStyle name="40% - Accent1 2 2 7 2 2 3" xfId="31190"/>
    <cellStyle name="40% - Accent1 2 2 7 2 3" xfId="6001"/>
    <cellStyle name="40% - Accent1 2 2 7 2 3 2" xfId="18733"/>
    <cellStyle name="40% - Accent1 2 2 7 2 3 3" xfId="31191"/>
    <cellStyle name="40% - Accent1 2 2 7 2 4" xfId="18731"/>
    <cellStyle name="40% - Accent1 2 2 7 2 5" xfId="31189"/>
    <cellStyle name="40% - Accent1 2 2 7 3" xfId="6002"/>
    <cellStyle name="40% - Accent1 2 2 7 3 2" xfId="18734"/>
    <cellStyle name="40% - Accent1 2 2 7 3 3" xfId="31192"/>
    <cellStyle name="40% - Accent1 2 2 7 4" xfId="6003"/>
    <cellStyle name="40% - Accent1 2 2 7 4 2" xfId="18735"/>
    <cellStyle name="40% - Accent1 2 2 7 4 3" xfId="31193"/>
    <cellStyle name="40% - Accent1 2 2 7 5" xfId="18730"/>
    <cellStyle name="40% - Accent1 2 2 7 6" xfId="31188"/>
    <cellStyle name="40% - Accent1 2 2 8" xfId="6004"/>
    <cellStyle name="40% - Accent1 2 2 8 2" xfId="6005"/>
    <cellStyle name="40% - Accent1 2 2 8 2 2" xfId="18737"/>
    <cellStyle name="40% - Accent1 2 2 8 2 3" xfId="31195"/>
    <cellStyle name="40% - Accent1 2 2 8 3" xfId="6006"/>
    <cellStyle name="40% - Accent1 2 2 8 3 2" xfId="18738"/>
    <cellStyle name="40% - Accent1 2 2 8 3 3" xfId="31196"/>
    <cellStyle name="40% - Accent1 2 2 8 4" xfId="18736"/>
    <cellStyle name="40% - Accent1 2 2 8 5" xfId="31194"/>
    <cellStyle name="40% - Accent1 2 2 9" xfId="6007"/>
    <cellStyle name="40% - Accent1 2 2 9 2" xfId="6008"/>
    <cellStyle name="40% - Accent1 2 2 9 2 2" xfId="18740"/>
    <cellStyle name="40% - Accent1 2 2 9 2 3" xfId="31198"/>
    <cellStyle name="40% - Accent1 2 2 9 3" xfId="6009"/>
    <cellStyle name="40% - Accent1 2 2 9 3 2" xfId="18741"/>
    <cellStyle name="40% - Accent1 2 2 9 3 3" xfId="31199"/>
    <cellStyle name="40% - Accent1 2 2 9 4" xfId="18739"/>
    <cellStyle name="40% - Accent1 2 2 9 5" xfId="31197"/>
    <cellStyle name="40% - Accent1 2 3" xfId="80"/>
    <cellStyle name="40% - Accent1 2 3 10" xfId="6010"/>
    <cellStyle name="40% - Accent1 2 3 10 2" xfId="6011"/>
    <cellStyle name="40% - Accent1 2 3 10 2 2" xfId="18743"/>
    <cellStyle name="40% - Accent1 2 3 10 2 3" xfId="31201"/>
    <cellStyle name="40% - Accent1 2 3 10 3" xfId="6012"/>
    <cellStyle name="40% - Accent1 2 3 10 3 2" xfId="18744"/>
    <cellStyle name="40% - Accent1 2 3 10 3 3" xfId="31202"/>
    <cellStyle name="40% - Accent1 2 3 10 4" xfId="18742"/>
    <cellStyle name="40% - Accent1 2 3 10 5" xfId="31200"/>
    <cellStyle name="40% - Accent1 2 3 11" xfId="6013"/>
    <cellStyle name="40% - Accent1 2 3 11 2" xfId="6014"/>
    <cellStyle name="40% - Accent1 2 3 11 2 2" xfId="18746"/>
    <cellStyle name="40% - Accent1 2 3 11 2 3" xfId="31204"/>
    <cellStyle name="40% - Accent1 2 3 11 3" xfId="6015"/>
    <cellStyle name="40% - Accent1 2 3 11 3 2" xfId="18747"/>
    <cellStyle name="40% - Accent1 2 3 11 3 3" xfId="31205"/>
    <cellStyle name="40% - Accent1 2 3 11 4" xfId="18745"/>
    <cellStyle name="40% - Accent1 2 3 11 5" xfId="31203"/>
    <cellStyle name="40% - Accent1 2 3 12" xfId="6016"/>
    <cellStyle name="40% - Accent1 2 3 12 2" xfId="6017"/>
    <cellStyle name="40% - Accent1 2 3 12 2 2" xfId="18749"/>
    <cellStyle name="40% - Accent1 2 3 12 2 3" xfId="31207"/>
    <cellStyle name="40% - Accent1 2 3 12 3" xfId="6018"/>
    <cellStyle name="40% - Accent1 2 3 12 3 2" xfId="18750"/>
    <cellStyle name="40% - Accent1 2 3 12 3 3" xfId="31208"/>
    <cellStyle name="40% - Accent1 2 3 12 4" xfId="18748"/>
    <cellStyle name="40% - Accent1 2 3 12 5" xfId="31206"/>
    <cellStyle name="40% - Accent1 2 3 13" xfId="6019"/>
    <cellStyle name="40% - Accent1 2 3 13 2" xfId="6020"/>
    <cellStyle name="40% - Accent1 2 3 13 2 2" xfId="18752"/>
    <cellStyle name="40% - Accent1 2 3 13 2 3" xfId="31210"/>
    <cellStyle name="40% - Accent1 2 3 13 3" xfId="6021"/>
    <cellStyle name="40% - Accent1 2 3 13 3 2" xfId="18753"/>
    <cellStyle name="40% - Accent1 2 3 13 3 3" xfId="31211"/>
    <cellStyle name="40% - Accent1 2 3 13 4" xfId="18751"/>
    <cellStyle name="40% - Accent1 2 3 13 5" xfId="31209"/>
    <cellStyle name="40% - Accent1 2 3 14" xfId="6022"/>
    <cellStyle name="40% - Accent1 2 3 14 2" xfId="18754"/>
    <cellStyle name="40% - Accent1 2 3 14 3" xfId="31212"/>
    <cellStyle name="40% - Accent1 2 3 15" xfId="6023"/>
    <cellStyle name="40% - Accent1 2 3 15 2" xfId="18755"/>
    <cellStyle name="40% - Accent1 2 3 15 3" xfId="31213"/>
    <cellStyle name="40% - Accent1 2 3 16" xfId="1626"/>
    <cellStyle name="40% - Accent1 2 3 17" xfId="14365"/>
    <cellStyle name="40% - Accent1 2 3 18" xfId="26823"/>
    <cellStyle name="40% - Accent1 2 3 2" xfId="1058"/>
    <cellStyle name="40% - Accent1 2 3 2 10" xfId="18756"/>
    <cellStyle name="40% - Accent1 2 3 2 11" xfId="31214"/>
    <cellStyle name="40% - Accent1 2 3 2 2" xfId="6025"/>
    <cellStyle name="40% - Accent1 2 3 2 2 2" xfId="6026"/>
    <cellStyle name="40% - Accent1 2 3 2 2 2 2" xfId="18758"/>
    <cellStyle name="40% - Accent1 2 3 2 2 2 3" xfId="31216"/>
    <cellStyle name="40% - Accent1 2 3 2 2 3" xfId="6027"/>
    <cellStyle name="40% - Accent1 2 3 2 2 3 2" xfId="18759"/>
    <cellStyle name="40% - Accent1 2 3 2 2 3 3" xfId="31217"/>
    <cellStyle name="40% - Accent1 2 3 2 2 4" xfId="18757"/>
    <cellStyle name="40% - Accent1 2 3 2 2 5" xfId="31215"/>
    <cellStyle name="40% - Accent1 2 3 2 3" xfId="6028"/>
    <cellStyle name="40% - Accent1 2 3 2 3 2" xfId="6029"/>
    <cellStyle name="40% - Accent1 2 3 2 3 2 2" xfId="18761"/>
    <cellStyle name="40% - Accent1 2 3 2 3 2 3" xfId="31219"/>
    <cellStyle name="40% - Accent1 2 3 2 3 3" xfId="6030"/>
    <cellStyle name="40% - Accent1 2 3 2 3 3 2" xfId="18762"/>
    <cellStyle name="40% - Accent1 2 3 2 3 3 3" xfId="31220"/>
    <cellStyle name="40% - Accent1 2 3 2 3 4" xfId="18760"/>
    <cellStyle name="40% - Accent1 2 3 2 3 5" xfId="31218"/>
    <cellStyle name="40% - Accent1 2 3 2 4" xfId="6031"/>
    <cellStyle name="40% - Accent1 2 3 2 4 2" xfId="6032"/>
    <cellStyle name="40% - Accent1 2 3 2 4 2 2" xfId="18764"/>
    <cellStyle name="40% - Accent1 2 3 2 4 2 3" xfId="31222"/>
    <cellStyle name="40% - Accent1 2 3 2 4 3" xfId="6033"/>
    <cellStyle name="40% - Accent1 2 3 2 4 3 2" xfId="18765"/>
    <cellStyle name="40% - Accent1 2 3 2 4 3 3" xfId="31223"/>
    <cellStyle name="40% - Accent1 2 3 2 4 4" xfId="18763"/>
    <cellStyle name="40% - Accent1 2 3 2 4 5" xfId="31221"/>
    <cellStyle name="40% - Accent1 2 3 2 5" xfId="6034"/>
    <cellStyle name="40% - Accent1 2 3 2 5 2" xfId="6035"/>
    <cellStyle name="40% - Accent1 2 3 2 5 2 2" xfId="18767"/>
    <cellStyle name="40% - Accent1 2 3 2 5 2 3" xfId="31225"/>
    <cellStyle name="40% - Accent1 2 3 2 5 3" xfId="6036"/>
    <cellStyle name="40% - Accent1 2 3 2 5 3 2" xfId="18768"/>
    <cellStyle name="40% - Accent1 2 3 2 5 3 3" xfId="31226"/>
    <cellStyle name="40% - Accent1 2 3 2 5 4" xfId="18766"/>
    <cellStyle name="40% - Accent1 2 3 2 5 5" xfId="31224"/>
    <cellStyle name="40% - Accent1 2 3 2 6" xfId="6037"/>
    <cellStyle name="40% - Accent1 2 3 2 6 2" xfId="6038"/>
    <cellStyle name="40% - Accent1 2 3 2 6 2 2" xfId="18770"/>
    <cellStyle name="40% - Accent1 2 3 2 6 2 3" xfId="31228"/>
    <cellStyle name="40% - Accent1 2 3 2 6 3" xfId="6039"/>
    <cellStyle name="40% - Accent1 2 3 2 6 3 2" xfId="18771"/>
    <cellStyle name="40% - Accent1 2 3 2 6 3 3" xfId="31229"/>
    <cellStyle name="40% - Accent1 2 3 2 6 4" xfId="18769"/>
    <cellStyle name="40% - Accent1 2 3 2 6 5" xfId="31227"/>
    <cellStyle name="40% - Accent1 2 3 2 7" xfId="6040"/>
    <cellStyle name="40% - Accent1 2 3 2 7 2" xfId="18772"/>
    <cellStyle name="40% - Accent1 2 3 2 7 3" xfId="31230"/>
    <cellStyle name="40% - Accent1 2 3 2 8" xfId="6041"/>
    <cellStyle name="40% - Accent1 2 3 2 8 2" xfId="18773"/>
    <cellStyle name="40% - Accent1 2 3 2 8 3" xfId="31231"/>
    <cellStyle name="40% - Accent1 2 3 2 9" xfId="6024"/>
    <cellStyle name="40% - Accent1 2 3 3" xfId="6042"/>
    <cellStyle name="40% - Accent1 2 3 3 2" xfId="6043"/>
    <cellStyle name="40% - Accent1 2 3 3 2 2" xfId="6044"/>
    <cellStyle name="40% - Accent1 2 3 3 2 2 2" xfId="18776"/>
    <cellStyle name="40% - Accent1 2 3 3 2 2 3" xfId="31234"/>
    <cellStyle name="40% - Accent1 2 3 3 2 3" xfId="6045"/>
    <cellStyle name="40% - Accent1 2 3 3 2 3 2" xfId="18777"/>
    <cellStyle name="40% - Accent1 2 3 3 2 3 3" xfId="31235"/>
    <cellStyle name="40% - Accent1 2 3 3 2 4" xfId="18775"/>
    <cellStyle name="40% - Accent1 2 3 3 2 5" xfId="31233"/>
    <cellStyle name="40% - Accent1 2 3 3 3" xfId="6046"/>
    <cellStyle name="40% - Accent1 2 3 3 3 2" xfId="6047"/>
    <cellStyle name="40% - Accent1 2 3 3 3 2 2" xfId="18779"/>
    <cellStyle name="40% - Accent1 2 3 3 3 2 3" xfId="31237"/>
    <cellStyle name="40% - Accent1 2 3 3 3 3" xfId="6048"/>
    <cellStyle name="40% - Accent1 2 3 3 3 3 2" xfId="18780"/>
    <cellStyle name="40% - Accent1 2 3 3 3 3 3" xfId="31238"/>
    <cellStyle name="40% - Accent1 2 3 3 3 4" xfId="18778"/>
    <cellStyle name="40% - Accent1 2 3 3 3 5" xfId="31236"/>
    <cellStyle name="40% - Accent1 2 3 3 4" xfId="6049"/>
    <cellStyle name="40% - Accent1 2 3 3 4 2" xfId="6050"/>
    <cellStyle name="40% - Accent1 2 3 3 4 2 2" xfId="18782"/>
    <cellStyle name="40% - Accent1 2 3 3 4 2 3" xfId="31240"/>
    <cellStyle name="40% - Accent1 2 3 3 4 3" xfId="6051"/>
    <cellStyle name="40% - Accent1 2 3 3 4 3 2" xfId="18783"/>
    <cellStyle name="40% - Accent1 2 3 3 4 3 3" xfId="31241"/>
    <cellStyle name="40% - Accent1 2 3 3 4 4" xfId="18781"/>
    <cellStyle name="40% - Accent1 2 3 3 4 5" xfId="31239"/>
    <cellStyle name="40% - Accent1 2 3 3 5" xfId="6052"/>
    <cellStyle name="40% - Accent1 2 3 3 5 2" xfId="6053"/>
    <cellStyle name="40% - Accent1 2 3 3 5 2 2" xfId="18785"/>
    <cellStyle name="40% - Accent1 2 3 3 5 2 3" xfId="31243"/>
    <cellStyle name="40% - Accent1 2 3 3 5 3" xfId="6054"/>
    <cellStyle name="40% - Accent1 2 3 3 5 3 2" xfId="18786"/>
    <cellStyle name="40% - Accent1 2 3 3 5 3 3" xfId="31244"/>
    <cellStyle name="40% - Accent1 2 3 3 5 4" xfId="18784"/>
    <cellStyle name="40% - Accent1 2 3 3 5 5" xfId="31242"/>
    <cellStyle name="40% - Accent1 2 3 3 6" xfId="6055"/>
    <cellStyle name="40% - Accent1 2 3 3 6 2" xfId="18787"/>
    <cellStyle name="40% - Accent1 2 3 3 6 3" xfId="31245"/>
    <cellStyle name="40% - Accent1 2 3 3 7" xfId="6056"/>
    <cellStyle name="40% - Accent1 2 3 3 7 2" xfId="18788"/>
    <cellStyle name="40% - Accent1 2 3 3 7 3" xfId="31246"/>
    <cellStyle name="40% - Accent1 2 3 3 8" xfId="18774"/>
    <cellStyle name="40% - Accent1 2 3 3 9" xfId="31232"/>
    <cellStyle name="40% - Accent1 2 3 4" xfId="6057"/>
    <cellStyle name="40% - Accent1 2 3 4 2" xfId="6058"/>
    <cellStyle name="40% - Accent1 2 3 4 2 2" xfId="6059"/>
    <cellStyle name="40% - Accent1 2 3 4 2 2 2" xfId="18791"/>
    <cellStyle name="40% - Accent1 2 3 4 2 2 3" xfId="31249"/>
    <cellStyle name="40% - Accent1 2 3 4 2 3" xfId="6060"/>
    <cellStyle name="40% - Accent1 2 3 4 2 3 2" xfId="18792"/>
    <cellStyle name="40% - Accent1 2 3 4 2 3 3" xfId="31250"/>
    <cellStyle name="40% - Accent1 2 3 4 2 4" xfId="18790"/>
    <cellStyle name="40% - Accent1 2 3 4 2 5" xfId="31248"/>
    <cellStyle name="40% - Accent1 2 3 4 3" xfId="6061"/>
    <cellStyle name="40% - Accent1 2 3 4 3 2" xfId="6062"/>
    <cellStyle name="40% - Accent1 2 3 4 3 2 2" xfId="18794"/>
    <cellStyle name="40% - Accent1 2 3 4 3 2 3" xfId="31252"/>
    <cellStyle name="40% - Accent1 2 3 4 3 3" xfId="6063"/>
    <cellStyle name="40% - Accent1 2 3 4 3 3 2" xfId="18795"/>
    <cellStyle name="40% - Accent1 2 3 4 3 3 3" xfId="31253"/>
    <cellStyle name="40% - Accent1 2 3 4 3 4" xfId="18793"/>
    <cellStyle name="40% - Accent1 2 3 4 3 5" xfId="31251"/>
    <cellStyle name="40% - Accent1 2 3 4 4" xfId="6064"/>
    <cellStyle name="40% - Accent1 2 3 4 4 2" xfId="6065"/>
    <cellStyle name="40% - Accent1 2 3 4 4 2 2" xfId="18797"/>
    <cellStyle name="40% - Accent1 2 3 4 4 2 3" xfId="31255"/>
    <cellStyle name="40% - Accent1 2 3 4 4 3" xfId="6066"/>
    <cellStyle name="40% - Accent1 2 3 4 4 3 2" xfId="18798"/>
    <cellStyle name="40% - Accent1 2 3 4 4 3 3" xfId="31256"/>
    <cellStyle name="40% - Accent1 2 3 4 4 4" xfId="18796"/>
    <cellStyle name="40% - Accent1 2 3 4 4 5" xfId="31254"/>
    <cellStyle name="40% - Accent1 2 3 4 5" xfId="6067"/>
    <cellStyle name="40% - Accent1 2 3 4 5 2" xfId="6068"/>
    <cellStyle name="40% - Accent1 2 3 4 5 2 2" xfId="18800"/>
    <cellStyle name="40% - Accent1 2 3 4 5 2 3" xfId="31258"/>
    <cellStyle name="40% - Accent1 2 3 4 5 3" xfId="6069"/>
    <cellStyle name="40% - Accent1 2 3 4 5 3 2" xfId="18801"/>
    <cellStyle name="40% - Accent1 2 3 4 5 3 3" xfId="31259"/>
    <cellStyle name="40% - Accent1 2 3 4 5 4" xfId="18799"/>
    <cellStyle name="40% - Accent1 2 3 4 5 5" xfId="31257"/>
    <cellStyle name="40% - Accent1 2 3 4 6" xfId="6070"/>
    <cellStyle name="40% - Accent1 2 3 4 6 2" xfId="18802"/>
    <cellStyle name="40% - Accent1 2 3 4 6 3" xfId="31260"/>
    <cellStyle name="40% - Accent1 2 3 4 7" xfId="6071"/>
    <cellStyle name="40% - Accent1 2 3 4 7 2" xfId="18803"/>
    <cellStyle name="40% - Accent1 2 3 4 7 3" xfId="31261"/>
    <cellStyle name="40% - Accent1 2 3 4 8" xfId="18789"/>
    <cellStyle name="40% - Accent1 2 3 4 9" xfId="31247"/>
    <cellStyle name="40% - Accent1 2 3 5" xfId="6072"/>
    <cellStyle name="40% - Accent1 2 3 5 2" xfId="6073"/>
    <cellStyle name="40% - Accent1 2 3 5 2 2" xfId="6074"/>
    <cellStyle name="40% - Accent1 2 3 5 2 2 2" xfId="18806"/>
    <cellStyle name="40% - Accent1 2 3 5 2 2 3" xfId="31264"/>
    <cellStyle name="40% - Accent1 2 3 5 2 3" xfId="6075"/>
    <cellStyle name="40% - Accent1 2 3 5 2 3 2" xfId="18807"/>
    <cellStyle name="40% - Accent1 2 3 5 2 3 3" xfId="31265"/>
    <cellStyle name="40% - Accent1 2 3 5 2 4" xfId="18805"/>
    <cellStyle name="40% - Accent1 2 3 5 2 5" xfId="31263"/>
    <cellStyle name="40% - Accent1 2 3 5 3" xfId="6076"/>
    <cellStyle name="40% - Accent1 2 3 5 3 2" xfId="18808"/>
    <cellStyle name="40% - Accent1 2 3 5 3 3" xfId="31266"/>
    <cellStyle name="40% - Accent1 2 3 5 4" xfId="6077"/>
    <cellStyle name="40% - Accent1 2 3 5 4 2" xfId="18809"/>
    <cellStyle name="40% - Accent1 2 3 5 4 3" xfId="31267"/>
    <cellStyle name="40% - Accent1 2 3 5 5" xfId="18804"/>
    <cellStyle name="40% - Accent1 2 3 5 6" xfId="31262"/>
    <cellStyle name="40% - Accent1 2 3 6" xfId="6078"/>
    <cellStyle name="40% - Accent1 2 3 6 2" xfId="6079"/>
    <cellStyle name="40% - Accent1 2 3 6 2 2" xfId="6080"/>
    <cellStyle name="40% - Accent1 2 3 6 2 2 2" xfId="18812"/>
    <cellStyle name="40% - Accent1 2 3 6 2 2 3" xfId="31270"/>
    <cellStyle name="40% - Accent1 2 3 6 2 3" xfId="6081"/>
    <cellStyle name="40% - Accent1 2 3 6 2 3 2" xfId="18813"/>
    <cellStyle name="40% - Accent1 2 3 6 2 3 3" xfId="31271"/>
    <cellStyle name="40% - Accent1 2 3 6 2 4" xfId="18811"/>
    <cellStyle name="40% - Accent1 2 3 6 2 5" xfId="31269"/>
    <cellStyle name="40% - Accent1 2 3 6 3" xfId="6082"/>
    <cellStyle name="40% - Accent1 2 3 6 3 2" xfId="18814"/>
    <cellStyle name="40% - Accent1 2 3 6 3 3" xfId="31272"/>
    <cellStyle name="40% - Accent1 2 3 6 4" xfId="6083"/>
    <cellStyle name="40% - Accent1 2 3 6 4 2" xfId="18815"/>
    <cellStyle name="40% - Accent1 2 3 6 4 3" xfId="31273"/>
    <cellStyle name="40% - Accent1 2 3 6 5" xfId="18810"/>
    <cellStyle name="40% - Accent1 2 3 6 6" xfId="31268"/>
    <cellStyle name="40% - Accent1 2 3 7" xfId="6084"/>
    <cellStyle name="40% - Accent1 2 3 7 2" xfId="6085"/>
    <cellStyle name="40% - Accent1 2 3 7 2 2" xfId="18817"/>
    <cellStyle name="40% - Accent1 2 3 7 2 3" xfId="31275"/>
    <cellStyle name="40% - Accent1 2 3 7 3" xfId="6086"/>
    <cellStyle name="40% - Accent1 2 3 7 3 2" xfId="18818"/>
    <cellStyle name="40% - Accent1 2 3 7 3 3" xfId="31276"/>
    <cellStyle name="40% - Accent1 2 3 7 4" xfId="18816"/>
    <cellStyle name="40% - Accent1 2 3 7 5" xfId="31274"/>
    <cellStyle name="40% - Accent1 2 3 8" xfId="6087"/>
    <cellStyle name="40% - Accent1 2 3 8 2" xfId="6088"/>
    <cellStyle name="40% - Accent1 2 3 8 2 2" xfId="18820"/>
    <cellStyle name="40% - Accent1 2 3 8 2 3" xfId="31278"/>
    <cellStyle name="40% - Accent1 2 3 8 3" xfId="6089"/>
    <cellStyle name="40% - Accent1 2 3 8 3 2" xfId="18821"/>
    <cellStyle name="40% - Accent1 2 3 8 3 3" xfId="31279"/>
    <cellStyle name="40% - Accent1 2 3 8 4" xfId="18819"/>
    <cellStyle name="40% - Accent1 2 3 8 5" xfId="31277"/>
    <cellStyle name="40% - Accent1 2 3 9" xfId="6090"/>
    <cellStyle name="40% - Accent1 2 3 9 2" xfId="6091"/>
    <cellStyle name="40% - Accent1 2 3 9 2 2" xfId="18823"/>
    <cellStyle name="40% - Accent1 2 3 9 2 3" xfId="31281"/>
    <cellStyle name="40% - Accent1 2 3 9 3" xfId="6092"/>
    <cellStyle name="40% - Accent1 2 3 9 3 2" xfId="18824"/>
    <cellStyle name="40% - Accent1 2 3 9 3 3" xfId="31282"/>
    <cellStyle name="40% - Accent1 2 3 9 4" xfId="18822"/>
    <cellStyle name="40% - Accent1 2 3 9 5" xfId="31280"/>
    <cellStyle name="40% - Accent1 2 3_BALANCE SHEET- BOARD-A" xfId="1396"/>
    <cellStyle name="40% - Accent1 2 4" xfId="81"/>
    <cellStyle name="40% - Accent1 2 4 10" xfId="14295"/>
    <cellStyle name="40% - Accent1 2 4 11" xfId="26753"/>
    <cellStyle name="40% - Accent1 2 4 2" xfId="988"/>
    <cellStyle name="40% - Accent1 2 4 2 2" xfId="6094"/>
    <cellStyle name="40% - Accent1 2 4 2 2 2" xfId="18826"/>
    <cellStyle name="40% - Accent1 2 4 2 2 3" xfId="31284"/>
    <cellStyle name="40% - Accent1 2 4 2 3" xfId="6095"/>
    <cellStyle name="40% - Accent1 2 4 2 3 2" xfId="18827"/>
    <cellStyle name="40% - Accent1 2 4 2 3 3" xfId="31285"/>
    <cellStyle name="40% - Accent1 2 4 2 4" xfId="6093"/>
    <cellStyle name="40% - Accent1 2 4 2 5" xfId="18825"/>
    <cellStyle name="40% - Accent1 2 4 2 6" xfId="31283"/>
    <cellStyle name="40% - Accent1 2 4 3" xfId="6096"/>
    <cellStyle name="40% - Accent1 2 4 3 2" xfId="6097"/>
    <cellStyle name="40% - Accent1 2 4 3 2 2" xfId="18829"/>
    <cellStyle name="40% - Accent1 2 4 3 2 3" xfId="31287"/>
    <cellStyle name="40% - Accent1 2 4 3 3" xfId="6098"/>
    <cellStyle name="40% - Accent1 2 4 3 3 2" xfId="18830"/>
    <cellStyle name="40% - Accent1 2 4 3 3 3" xfId="31288"/>
    <cellStyle name="40% - Accent1 2 4 3 4" xfId="18828"/>
    <cellStyle name="40% - Accent1 2 4 3 5" xfId="31286"/>
    <cellStyle name="40% - Accent1 2 4 4" xfId="6099"/>
    <cellStyle name="40% - Accent1 2 4 4 2" xfId="6100"/>
    <cellStyle name="40% - Accent1 2 4 4 2 2" xfId="18832"/>
    <cellStyle name="40% - Accent1 2 4 4 2 3" xfId="31290"/>
    <cellStyle name="40% - Accent1 2 4 4 3" xfId="6101"/>
    <cellStyle name="40% - Accent1 2 4 4 3 2" xfId="18833"/>
    <cellStyle name="40% - Accent1 2 4 4 3 3" xfId="31291"/>
    <cellStyle name="40% - Accent1 2 4 4 4" xfId="18831"/>
    <cellStyle name="40% - Accent1 2 4 4 5" xfId="31289"/>
    <cellStyle name="40% - Accent1 2 4 5" xfId="6102"/>
    <cellStyle name="40% - Accent1 2 4 5 2" xfId="6103"/>
    <cellStyle name="40% - Accent1 2 4 5 2 2" xfId="18835"/>
    <cellStyle name="40% - Accent1 2 4 5 2 3" xfId="31293"/>
    <cellStyle name="40% - Accent1 2 4 5 3" xfId="6104"/>
    <cellStyle name="40% - Accent1 2 4 5 3 2" xfId="18836"/>
    <cellStyle name="40% - Accent1 2 4 5 3 3" xfId="31294"/>
    <cellStyle name="40% - Accent1 2 4 5 4" xfId="18834"/>
    <cellStyle name="40% - Accent1 2 4 5 5" xfId="31292"/>
    <cellStyle name="40% - Accent1 2 4 6" xfId="6105"/>
    <cellStyle name="40% - Accent1 2 4 6 2" xfId="6106"/>
    <cellStyle name="40% - Accent1 2 4 6 2 2" xfId="18838"/>
    <cellStyle name="40% - Accent1 2 4 6 2 3" xfId="31296"/>
    <cellStyle name="40% - Accent1 2 4 6 3" xfId="6107"/>
    <cellStyle name="40% - Accent1 2 4 6 3 2" xfId="18839"/>
    <cellStyle name="40% - Accent1 2 4 6 3 3" xfId="31297"/>
    <cellStyle name="40% - Accent1 2 4 6 4" xfId="18837"/>
    <cellStyle name="40% - Accent1 2 4 6 5" xfId="31295"/>
    <cellStyle name="40% - Accent1 2 4 7" xfId="6108"/>
    <cellStyle name="40% - Accent1 2 4 7 2" xfId="18840"/>
    <cellStyle name="40% - Accent1 2 4 7 3" xfId="31298"/>
    <cellStyle name="40% - Accent1 2 4 8" xfId="6109"/>
    <cellStyle name="40% - Accent1 2 4 8 2" xfId="18841"/>
    <cellStyle name="40% - Accent1 2 4 8 3" xfId="31299"/>
    <cellStyle name="40% - Accent1 2 4 9" xfId="1556"/>
    <cellStyle name="40% - Accent1 2 4_BALANCE SHEET- BOARD-A" xfId="1397"/>
    <cellStyle name="40% - Accent1 2 5" xfId="1120"/>
    <cellStyle name="40% - Accent1 2 5 10" xfId="14426"/>
    <cellStyle name="40% - Accent1 2 5 11" xfId="26884"/>
    <cellStyle name="40% - Accent1 2 5 2" xfId="6110"/>
    <cellStyle name="40% - Accent1 2 5 2 2" xfId="6111"/>
    <cellStyle name="40% - Accent1 2 5 2 2 2" xfId="18843"/>
    <cellStyle name="40% - Accent1 2 5 2 2 3" xfId="31301"/>
    <cellStyle name="40% - Accent1 2 5 2 3" xfId="6112"/>
    <cellStyle name="40% - Accent1 2 5 2 3 2" xfId="18844"/>
    <cellStyle name="40% - Accent1 2 5 2 3 3" xfId="31302"/>
    <cellStyle name="40% - Accent1 2 5 2 4" xfId="18842"/>
    <cellStyle name="40% - Accent1 2 5 2 5" xfId="31300"/>
    <cellStyle name="40% - Accent1 2 5 3" xfId="6113"/>
    <cellStyle name="40% - Accent1 2 5 3 2" xfId="6114"/>
    <cellStyle name="40% - Accent1 2 5 3 2 2" xfId="18846"/>
    <cellStyle name="40% - Accent1 2 5 3 2 3" xfId="31304"/>
    <cellStyle name="40% - Accent1 2 5 3 3" xfId="6115"/>
    <cellStyle name="40% - Accent1 2 5 3 3 2" xfId="18847"/>
    <cellStyle name="40% - Accent1 2 5 3 3 3" xfId="31305"/>
    <cellStyle name="40% - Accent1 2 5 3 4" xfId="18845"/>
    <cellStyle name="40% - Accent1 2 5 3 5" xfId="31303"/>
    <cellStyle name="40% - Accent1 2 5 4" xfId="6116"/>
    <cellStyle name="40% - Accent1 2 5 4 2" xfId="6117"/>
    <cellStyle name="40% - Accent1 2 5 4 2 2" xfId="18849"/>
    <cellStyle name="40% - Accent1 2 5 4 2 3" xfId="31307"/>
    <cellStyle name="40% - Accent1 2 5 4 3" xfId="6118"/>
    <cellStyle name="40% - Accent1 2 5 4 3 2" xfId="18850"/>
    <cellStyle name="40% - Accent1 2 5 4 3 3" xfId="31308"/>
    <cellStyle name="40% - Accent1 2 5 4 4" xfId="18848"/>
    <cellStyle name="40% - Accent1 2 5 4 5" xfId="31306"/>
    <cellStyle name="40% - Accent1 2 5 5" xfId="6119"/>
    <cellStyle name="40% - Accent1 2 5 5 2" xfId="6120"/>
    <cellStyle name="40% - Accent1 2 5 5 2 2" xfId="18852"/>
    <cellStyle name="40% - Accent1 2 5 5 2 3" xfId="31310"/>
    <cellStyle name="40% - Accent1 2 5 5 3" xfId="6121"/>
    <cellStyle name="40% - Accent1 2 5 5 3 2" xfId="18853"/>
    <cellStyle name="40% - Accent1 2 5 5 3 3" xfId="31311"/>
    <cellStyle name="40% - Accent1 2 5 5 4" xfId="18851"/>
    <cellStyle name="40% - Accent1 2 5 5 5" xfId="31309"/>
    <cellStyle name="40% - Accent1 2 5 6" xfId="6122"/>
    <cellStyle name="40% - Accent1 2 5 6 2" xfId="6123"/>
    <cellStyle name="40% - Accent1 2 5 6 2 2" xfId="18855"/>
    <cellStyle name="40% - Accent1 2 5 6 2 3" xfId="31313"/>
    <cellStyle name="40% - Accent1 2 5 6 3" xfId="6124"/>
    <cellStyle name="40% - Accent1 2 5 6 3 2" xfId="18856"/>
    <cellStyle name="40% - Accent1 2 5 6 3 3" xfId="31314"/>
    <cellStyle name="40% - Accent1 2 5 6 4" xfId="18854"/>
    <cellStyle name="40% - Accent1 2 5 6 5" xfId="31312"/>
    <cellStyle name="40% - Accent1 2 5 7" xfId="6125"/>
    <cellStyle name="40% - Accent1 2 5 7 2" xfId="18857"/>
    <cellStyle name="40% - Accent1 2 5 7 3" xfId="31315"/>
    <cellStyle name="40% - Accent1 2 5 8" xfId="6126"/>
    <cellStyle name="40% - Accent1 2 5 8 2" xfId="18858"/>
    <cellStyle name="40% - Accent1 2 5 8 3" xfId="31316"/>
    <cellStyle name="40% - Accent1 2 5 9" xfId="1687"/>
    <cellStyle name="40% - Accent1 2 6" xfId="1320"/>
    <cellStyle name="40% - Accent1 2 6 10" xfId="26923"/>
    <cellStyle name="40% - Accent1 2 6 2" xfId="6127"/>
    <cellStyle name="40% - Accent1 2 6 2 2" xfId="6128"/>
    <cellStyle name="40% - Accent1 2 6 2 2 2" xfId="18860"/>
    <cellStyle name="40% - Accent1 2 6 2 2 3" xfId="31318"/>
    <cellStyle name="40% - Accent1 2 6 2 3" xfId="6129"/>
    <cellStyle name="40% - Accent1 2 6 2 3 2" xfId="18861"/>
    <cellStyle name="40% - Accent1 2 6 2 3 3" xfId="31319"/>
    <cellStyle name="40% - Accent1 2 6 2 4" xfId="18859"/>
    <cellStyle name="40% - Accent1 2 6 2 5" xfId="31317"/>
    <cellStyle name="40% - Accent1 2 6 3" xfId="6130"/>
    <cellStyle name="40% - Accent1 2 6 3 2" xfId="6131"/>
    <cellStyle name="40% - Accent1 2 6 3 2 2" xfId="18863"/>
    <cellStyle name="40% - Accent1 2 6 3 2 3" xfId="31321"/>
    <cellStyle name="40% - Accent1 2 6 3 3" xfId="6132"/>
    <cellStyle name="40% - Accent1 2 6 3 3 2" xfId="18864"/>
    <cellStyle name="40% - Accent1 2 6 3 3 3" xfId="31322"/>
    <cellStyle name="40% - Accent1 2 6 3 4" xfId="18862"/>
    <cellStyle name="40% - Accent1 2 6 3 5" xfId="31320"/>
    <cellStyle name="40% - Accent1 2 6 4" xfId="6133"/>
    <cellStyle name="40% - Accent1 2 6 4 2" xfId="6134"/>
    <cellStyle name="40% - Accent1 2 6 4 2 2" xfId="18866"/>
    <cellStyle name="40% - Accent1 2 6 4 2 3" xfId="31324"/>
    <cellStyle name="40% - Accent1 2 6 4 3" xfId="6135"/>
    <cellStyle name="40% - Accent1 2 6 4 3 2" xfId="18867"/>
    <cellStyle name="40% - Accent1 2 6 4 3 3" xfId="31325"/>
    <cellStyle name="40% - Accent1 2 6 4 4" xfId="18865"/>
    <cellStyle name="40% - Accent1 2 6 4 5" xfId="31323"/>
    <cellStyle name="40% - Accent1 2 6 5" xfId="6136"/>
    <cellStyle name="40% - Accent1 2 6 5 2" xfId="6137"/>
    <cellStyle name="40% - Accent1 2 6 5 2 2" xfId="18869"/>
    <cellStyle name="40% - Accent1 2 6 5 2 3" xfId="31327"/>
    <cellStyle name="40% - Accent1 2 6 5 3" xfId="6138"/>
    <cellStyle name="40% - Accent1 2 6 5 3 2" xfId="18870"/>
    <cellStyle name="40% - Accent1 2 6 5 3 3" xfId="31328"/>
    <cellStyle name="40% - Accent1 2 6 5 4" xfId="18868"/>
    <cellStyle name="40% - Accent1 2 6 5 5" xfId="31326"/>
    <cellStyle name="40% - Accent1 2 6 6" xfId="6139"/>
    <cellStyle name="40% - Accent1 2 6 6 2" xfId="18871"/>
    <cellStyle name="40% - Accent1 2 6 6 3" xfId="31329"/>
    <cellStyle name="40% - Accent1 2 6 7" xfId="6140"/>
    <cellStyle name="40% - Accent1 2 6 7 2" xfId="18872"/>
    <cellStyle name="40% - Accent1 2 6 7 3" xfId="31330"/>
    <cellStyle name="40% - Accent1 2 6 8" xfId="1726"/>
    <cellStyle name="40% - Accent1 2 6 9" xfId="14465"/>
    <cellStyle name="40% - Accent1 2 7" xfId="6141"/>
    <cellStyle name="40% - Accent1 2 7 2" xfId="6142"/>
    <cellStyle name="40% - Accent1 2 7 2 2" xfId="6143"/>
    <cellStyle name="40% - Accent1 2 7 2 2 2" xfId="18875"/>
    <cellStyle name="40% - Accent1 2 7 2 2 3" xfId="31333"/>
    <cellStyle name="40% - Accent1 2 7 2 3" xfId="6144"/>
    <cellStyle name="40% - Accent1 2 7 2 3 2" xfId="18876"/>
    <cellStyle name="40% - Accent1 2 7 2 3 3" xfId="31334"/>
    <cellStyle name="40% - Accent1 2 7 2 4" xfId="18874"/>
    <cellStyle name="40% - Accent1 2 7 2 5" xfId="31332"/>
    <cellStyle name="40% - Accent1 2 7 3" xfId="6145"/>
    <cellStyle name="40% - Accent1 2 7 3 2" xfId="6146"/>
    <cellStyle name="40% - Accent1 2 7 3 2 2" xfId="18878"/>
    <cellStyle name="40% - Accent1 2 7 3 2 3" xfId="31336"/>
    <cellStyle name="40% - Accent1 2 7 3 3" xfId="6147"/>
    <cellStyle name="40% - Accent1 2 7 3 3 2" xfId="18879"/>
    <cellStyle name="40% - Accent1 2 7 3 3 3" xfId="31337"/>
    <cellStyle name="40% - Accent1 2 7 3 4" xfId="18877"/>
    <cellStyle name="40% - Accent1 2 7 3 5" xfId="31335"/>
    <cellStyle name="40% - Accent1 2 7 4" xfId="6148"/>
    <cellStyle name="40% - Accent1 2 7 4 2" xfId="6149"/>
    <cellStyle name="40% - Accent1 2 7 4 2 2" xfId="18881"/>
    <cellStyle name="40% - Accent1 2 7 4 2 3" xfId="31339"/>
    <cellStyle name="40% - Accent1 2 7 4 3" xfId="6150"/>
    <cellStyle name="40% - Accent1 2 7 4 3 2" xfId="18882"/>
    <cellStyle name="40% - Accent1 2 7 4 3 3" xfId="31340"/>
    <cellStyle name="40% - Accent1 2 7 4 4" xfId="18880"/>
    <cellStyle name="40% - Accent1 2 7 4 5" xfId="31338"/>
    <cellStyle name="40% - Accent1 2 7 5" xfId="6151"/>
    <cellStyle name="40% - Accent1 2 7 5 2" xfId="6152"/>
    <cellStyle name="40% - Accent1 2 7 5 2 2" xfId="18884"/>
    <cellStyle name="40% - Accent1 2 7 5 2 3" xfId="31342"/>
    <cellStyle name="40% - Accent1 2 7 5 3" xfId="6153"/>
    <cellStyle name="40% - Accent1 2 7 5 3 2" xfId="18885"/>
    <cellStyle name="40% - Accent1 2 7 5 3 3" xfId="31343"/>
    <cellStyle name="40% - Accent1 2 7 5 4" xfId="18883"/>
    <cellStyle name="40% - Accent1 2 7 5 5" xfId="31341"/>
    <cellStyle name="40% - Accent1 2 7 6" xfId="6154"/>
    <cellStyle name="40% - Accent1 2 7 6 2" xfId="18886"/>
    <cellStyle name="40% - Accent1 2 7 6 3" xfId="31344"/>
    <cellStyle name="40% - Accent1 2 7 7" xfId="6155"/>
    <cellStyle name="40% - Accent1 2 7 7 2" xfId="18887"/>
    <cellStyle name="40% - Accent1 2 7 7 3" xfId="31345"/>
    <cellStyle name="40% - Accent1 2 7 8" xfId="18873"/>
    <cellStyle name="40% - Accent1 2 7 9" xfId="31331"/>
    <cellStyle name="40% - Accent1 2 8" xfId="6156"/>
    <cellStyle name="40% - Accent1 2 8 2" xfId="6157"/>
    <cellStyle name="40% - Accent1 2 8 2 2" xfId="6158"/>
    <cellStyle name="40% - Accent1 2 8 2 2 2" xfId="18890"/>
    <cellStyle name="40% - Accent1 2 8 2 2 3" xfId="31348"/>
    <cellStyle name="40% - Accent1 2 8 2 3" xfId="6159"/>
    <cellStyle name="40% - Accent1 2 8 2 3 2" xfId="18891"/>
    <cellStyle name="40% - Accent1 2 8 2 3 3" xfId="31349"/>
    <cellStyle name="40% - Accent1 2 8 2 4" xfId="18889"/>
    <cellStyle name="40% - Accent1 2 8 2 5" xfId="31347"/>
    <cellStyle name="40% - Accent1 2 8 3" xfId="6160"/>
    <cellStyle name="40% - Accent1 2 8 3 2" xfId="18892"/>
    <cellStyle name="40% - Accent1 2 8 3 3" xfId="31350"/>
    <cellStyle name="40% - Accent1 2 8 4" xfId="6161"/>
    <cellStyle name="40% - Accent1 2 8 4 2" xfId="18893"/>
    <cellStyle name="40% - Accent1 2 8 4 3" xfId="31351"/>
    <cellStyle name="40% - Accent1 2 8 5" xfId="18888"/>
    <cellStyle name="40% - Accent1 2 8 6" xfId="31346"/>
    <cellStyle name="40% - Accent1 2 9" xfId="6162"/>
    <cellStyle name="40% - Accent1 2 9 2" xfId="6163"/>
    <cellStyle name="40% - Accent1 2 9 2 2" xfId="6164"/>
    <cellStyle name="40% - Accent1 2 9 2 2 2" xfId="18896"/>
    <cellStyle name="40% - Accent1 2 9 2 2 3" xfId="31354"/>
    <cellStyle name="40% - Accent1 2 9 2 3" xfId="6165"/>
    <cellStyle name="40% - Accent1 2 9 2 3 2" xfId="18897"/>
    <cellStyle name="40% - Accent1 2 9 2 3 3" xfId="31355"/>
    <cellStyle name="40% - Accent1 2 9 2 4" xfId="18895"/>
    <cellStyle name="40% - Accent1 2 9 2 5" xfId="31353"/>
    <cellStyle name="40% - Accent1 2 9 3" xfId="6166"/>
    <cellStyle name="40% - Accent1 2 9 3 2" xfId="18898"/>
    <cellStyle name="40% - Accent1 2 9 3 3" xfId="31356"/>
    <cellStyle name="40% - Accent1 2 9 4" xfId="6167"/>
    <cellStyle name="40% - Accent1 2 9 4 2" xfId="18899"/>
    <cellStyle name="40% - Accent1 2 9 4 3" xfId="31357"/>
    <cellStyle name="40% - Accent1 2 9 5" xfId="18894"/>
    <cellStyle name="40% - Accent1 2 9 6" xfId="31352"/>
    <cellStyle name="40% - Accent1 3" xfId="82"/>
    <cellStyle name="40% - Accent1 3 10" xfId="6168"/>
    <cellStyle name="40% - Accent1 3 10 2" xfId="6169"/>
    <cellStyle name="40% - Accent1 3 10 2 2" xfId="18901"/>
    <cellStyle name="40% - Accent1 3 10 2 3" xfId="31359"/>
    <cellStyle name="40% - Accent1 3 10 3" xfId="6170"/>
    <cellStyle name="40% - Accent1 3 10 3 2" xfId="18902"/>
    <cellStyle name="40% - Accent1 3 10 3 3" xfId="31360"/>
    <cellStyle name="40% - Accent1 3 10 4" xfId="18900"/>
    <cellStyle name="40% - Accent1 3 10 5" xfId="31358"/>
    <cellStyle name="40% - Accent1 3 11" xfId="6171"/>
    <cellStyle name="40% - Accent1 3 11 2" xfId="6172"/>
    <cellStyle name="40% - Accent1 3 11 2 2" xfId="18904"/>
    <cellStyle name="40% - Accent1 3 11 2 3" xfId="31362"/>
    <cellStyle name="40% - Accent1 3 11 3" xfId="6173"/>
    <cellStyle name="40% - Accent1 3 11 3 2" xfId="18905"/>
    <cellStyle name="40% - Accent1 3 11 3 3" xfId="31363"/>
    <cellStyle name="40% - Accent1 3 11 4" xfId="18903"/>
    <cellStyle name="40% - Accent1 3 11 5" xfId="31361"/>
    <cellStyle name="40% - Accent1 3 12" xfId="6174"/>
    <cellStyle name="40% - Accent1 3 12 2" xfId="6175"/>
    <cellStyle name="40% - Accent1 3 12 2 2" xfId="18907"/>
    <cellStyle name="40% - Accent1 3 12 2 3" xfId="31365"/>
    <cellStyle name="40% - Accent1 3 12 3" xfId="6176"/>
    <cellStyle name="40% - Accent1 3 12 3 2" xfId="18908"/>
    <cellStyle name="40% - Accent1 3 12 3 3" xfId="31366"/>
    <cellStyle name="40% - Accent1 3 12 4" xfId="18906"/>
    <cellStyle name="40% - Accent1 3 12 5" xfId="31364"/>
    <cellStyle name="40% - Accent1 3 13" xfId="6177"/>
    <cellStyle name="40% - Accent1 3 13 2" xfId="6178"/>
    <cellStyle name="40% - Accent1 3 13 2 2" xfId="18910"/>
    <cellStyle name="40% - Accent1 3 13 2 3" xfId="31368"/>
    <cellStyle name="40% - Accent1 3 13 3" xfId="6179"/>
    <cellStyle name="40% - Accent1 3 13 3 2" xfId="18911"/>
    <cellStyle name="40% - Accent1 3 13 3 3" xfId="31369"/>
    <cellStyle name="40% - Accent1 3 13 4" xfId="18909"/>
    <cellStyle name="40% - Accent1 3 13 5" xfId="31367"/>
    <cellStyle name="40% - Accent1 3 14" xfId="6180"/>
    <cellStyle name="40% - Accent1 3 14 2" xfId="6181"/>
    <cellStyle name="40% - Accent1 3 14 2 2" xfId="18913"/>
    <cellStyle name="40% - Accent1 3 14 2 3" xfId="31371"/>
    <cellStyle name="40% - Accent1 3 14 3" xfId="6182"/>
    <cellStyle name="40% - Accent1 3 14 3 2" xfId="18914"/>
    <cellStyle name="40% - Accent1 3 14 3 3" xfId="31372"/>
    <cellStyle name="40% - Accent1 3 14 4" xfId="18912"/>
    <cellStyle name="40% - Accent1 3 14 5" xfId="31370"/>
    <cellStyle name="40% - Accent1 3 15" xfId="6183"/>
    <cellStyle name="40% - Accent1 3 15 2" xfId="6184"/>
    <cellStyle name="40% - Accent1 3 15 2 2" xfId="18916"/>
    <cellStyle name="40% - Accent1 3 15 2 3" xfId="31374"/>
    <cellStyle name="40% - Accent1 3 15 3" xfId="6185"/>
    <cellStyle name="40% - Accent1 3 15 3 2" xfId="18917"/>
    <cellStyle name="40% - Accent1 3 15 3 3" xfId="31375"/>
    <cellStyle name="40% - Accent1 3 15 4" xfId="18915"/>
    <cellStyle name="40% - Accent1 3 15 5" xfId="31373"/>
    <cellStyle name="40% - Accent1 3 16" xfId="6186"/>
    <cellStyle name="40% - Accent1 3 16 2" xfId="18918"/>
    <cellStyle name="40% - Accent1 3 16 3" xfId="31376"/>
    <cellStyle name="40% - Accent1 3 17" xfId="6187"/>
    <cellStyle name="40% - Accent1 3 17 2" xfId="18919"/>
    <cellStyle name="40% - Accent1 3 17 3" xfId="31377"/>
    <cellStyle name="40% - Accent1 3 2" xfId="83"/>
    <cellStyle name="40% - Accent1 3 2 10" xfId="6188"/>
    <cellStyle name="40% - Accent1 3 2 10 2" xfId="6189"/>
    <cellStyle name="40% - Accent1 3 2 10 2 2" xfId="18921"/>
    <cellStyle name="40% - Accent1 3 2 10 2 3" xfId="31379"/>
    <cellStyle name="40% - Accent1 3 2 10 3" xfId="6190"/>
    <cellStyle name="40% - Accent1 3 2 10 3 2" xfId="18922"/>
    <cellStyle name="40% - Accent1 3 2 10 3 3" xfId="31380"/>
    <cellStyle name="40% - Accent1 3 2 10 4" xfId="18920"/>
    <cellStyle name="40% - Accent1 3 2 10 5" xfId="31378"/>
    <cellStyle name="40% - Accent1 3 2 11" xfId="6191"/>
    <cellStyle name="40% - Accent1 3 2 11 2" xfId="6192"/>
    <cellStyle name="40% - Accent1 3 2 11 2 2" xfId="18924"/>
    <cellStyle name="40% - Accent1 3 2 11 2 3" xfId="31382"/>
    <cellStyle name="40% - Accent1 3 2 11 3" xfId="6193"/>
    <cellStyle name="40% - Accent1 3 2 11 3 2" xfId="18925"/>
    <cellStyle name="40% - Accent1 3 2 11 3 3" xfId="31383"/>
    <cellStyle name="40% - Accent1 3 2 11 4" xfId="18923"/>
    <cellStyle name="40% - Accent1 3 2 11 5" xfId="31381"/>
    <cellStyle name="40% - Accent1 3 2 12" xfId="6194"/>
    <cellStyle name="40% - Accent1 3 2 12 2" xfId="6195"/>
    <cellStyle name="40% - Accent1 3 2 12 2 2" xfId="18927"/>
    <cellStyle name="40% - Accent1 3 2 12 2 3" xfId="31385"/>
    <cellStyle name="40% - Accent1 3 2 12 3" xfId="6196"/>
    <cellStyle name="40% - Accent1 3 2 12 3 2" xfId="18928"/>
    <cellStyle name="40% - Accent1 3 2 12 3 3" xfId="31386"/>
    <cellStyle name="40% - Accent1 3 2 12 4" xfId="18926"/>
    <cellStyle name="40% - Accent1 3 2 12 5" xfId="31384"/>
    <cellStyle name="40% - Accent1 3 2 13" xfId="6197"/>
    <cellStyle name="40% - Accent1 3 2 13 2" xfId="6198"/>
    <cellStyle name="40% - Accent1 3 2 13 2 2" xfId="18930"/>
    <cellStyle name="40% - Accent1 3 2 13 2 3" xfId="31388"/>
    <cellStyle name="40% - Accent1 3 2 13 3" xfId="6199"/>
    <cellStyle name="40% - Accent1 3 2 13 3 2" xfId="18931"/>
    <cellStyle name="40% - Accent1 3 2 13 3 3" xfId="31389"/>
    <cellStyle name="40% - Accent1 3 2 13 4" xfId="18929"/>
    <cellStyle name="40% - Accent1 3 2 13 5" xfId="31387"/>
    <cellStyle name="40% - Accent1 3 2 14" xfId="6200"/>
    <cellStyle name="40% - Accent1 3 2 14 2" xfId="18932"/>
    <cellStyle name="40% - Accent1 3 2 14 3" xfId="31390"/>
    <cellStyle name="40% - Accent1 3 2 15" xfId="6201"/>
    <cellStyle name="40% - Accent1 3 2 15 2" xfId="18933"/>
    <cellStyle name="40% - Accent1 3 2 15 3" xfId="31391"/>
    <cellStyle name="40% - Accent1 3 2 16" xfId="1643"/>
    <cellStyle name="40% - Accent1 3 2 17" xfId="14382"/>
    <cellStyle name="40% - Accent1 3 2 18" xfId="26840"/>
    <cellStyle name="40% - Accent1 3 2 2" xfId="1075"/>
    <cellStyle name="40% - Accent1 3 2 2 10" xfId="31392"/>
    <cellStyle name="40% - Accent1 3 2 2 2" xfId="6203"/>
    <cellStyle name="40% - Accent1 3 2 2 2 2" xfId="6204"/>
    <cellStyle name="40% - Accent1 3 2 2 2 2 2" xfId="18936"/>
    <cellStyle name="40% - Accent1 3 2 2 2 2 3" xfId="31394"/>
    <cellStyle name="40% - Accent1 3 2 2 2 3" xfId="6205"/>
    <cellStyle name="40% - Accent1 3 2 2 2 3 2" xfId="18937"/>
    <cellStyle name="40% - Accent1 3 2 2 2 3 3" xfId="31395"/>
    <cellStyle name="40% - Accent1 3 2 2 2 4" xfId="18935"/>
    <cellStyle name="40% - Accent1 3 2 2 2 5" xfId="31393"/>
    <cellStyle name="40% - Accent1 3 2 2 3" xfId="6206"/>
    <cellStyle name="40% - Accent1 3 2 2 3 2" xfId="6207"/>
    <cellStyle name="40% - Accent1 3 2 2 3 2 2" xfId="18939"/>
    <cellStyle name="40% - Accent1 3 2 2 3 2 3" xfId="31397"/>
    <cellStyle name="40% - Accent1 3 2 2 3 3" xfId="6208"/>
    <cellStyle name="40% - Accent1 3 2 2 3 3 2" xfId="18940"/>
    <cellStyle name="40% - Accent1 3 2 2 3 3 3" xfId="31398"/>
    <cellStyle name="40% - Accent1 3 2 2 3 4" xfId="18938"/>
    <cellStyle name="40% - Accent1 3 2 2 3 5" xfId="31396"/>
    <cellStyle name="40% - Accent1 3 2 2 4" xfId="6209"/>
    <cellStyle name="40% - Accent1 3 2 2 4 2" xfId="6210"/>
    <cellStyle name="40% - Accent1 3 2 2 4 2 2" xfId="18942"/>
    <cellStyle name="40% - Accent1 3 2 2 4 2 3" xfId="31400"/>
    <cellStyle name="40% - Accent1 3 2 2 4 3" xfId="6211"/>
    <cellStyle name="40% - Accent1 3 2 2 4 3 2" xfId="18943"/>
    <cellStyle name="40% - Accent1 3 2 2 4 3 3" xfId="31401"/>
    <cellStyle name="40% - Accent1 3 2 2 4 4" xfId="18941"/>
    <cellStyle name="40% - Accent1 3 2 2 4 5" xfId="31399"/>
    <cellStyle name="40% - Accent1 3 2 2 5" xfId="6212"/>
    <cellStyle name="40% - Accent1 3 2 2 5 2" xfId="6213"/>
    <cellStyle name="40% - Accent1 3 2 2 5 2 2" xfId="18945"/>
    <cellStyle name="40% - Accent1 3 2 2 5 2 3" xfId="31403"/>
    <cellStyle name="40% - Accent1 3 2 2 5 3" xfId="6214"/>
    <cellStyle name="40% - Accent1 3 2 2 5 3 2" xfId="18946"/>
    <cellStyle name="40% - Accent1 3 2 2 5 3 3" xfId="31404"/>
    <cellStyle name="40% - Accent1 3 2 2 5 4" xfId="18944"/>
    <cellStyle name="40% - Accent1 3 2 2 5 5" xfId="31402"/>
    <cellStyle name="40% - Accent1 3 2 2 6" xfId="6215"/>
    <cellStyle name="40% - Accent1 3 2 2 6 2" xfId="18947"/>
    <cellStyle name="40% - Accent1 3 2 2 6 3" xfId="31405"/>
    <cellStyle name="40% - Accent1 3 2 2 7" xfId="6216"/>
    <cellStyle name="40% - Accent1 3 2 2 7 2" xfId="18948"/>
    <cellStyle name="40% - Accent1 3 2 2 7 3" xfId="31406"/>
    <cellStyle name="40% - Accent1 3 2 2 8" xfId="6202"/>
    <cellStyle name="40% - Accent1 3 2 2 9" xfId="18934"/>
    <cellStyle name="40% - Accent1 3 2 3" xfId="6217"/>
    <cellStyle name="40% - Accent1 3 2 3 2" xfId="6218"/>
    <cellStyle name="40% - Accent1 3 2 3 2 2" xfId="6219"/>
    <cellStyle name="40% - Accent1 3 2 3 2 2 2" xfId="18951"/>
    <cellStyle name="40% - Accent1 3 2 3 2 2 3" xfId="31409"/>
    <cellStyle name="40% - Accent1 3 2 3 2 3" xfId="6220"/>
    <cellStyle name="40% - Accent1 3 2 3 2 3 2" xfId="18952"/>
    <cellStyle name="40% - Accent1 3 2 3 2 3 3" xfId="31410"/>
    <cellStyle name="40% - Accent1 3 2 3 2 4" xfId="18950"/>
    <cellStyle name="40% - Accent1 3 2 3 2 5" xfId="31408"/>
    <cellStyle name="40% - Accent1 3 2 3 3" xfId="6221"/>
    <cellStyle name="40% - Accent1 3 2 3 3 2" xfId="6222"/>
    <cellStyle name="40% - Accent1 3 2 3 3 2 2" xfId="18954"/>
    <cellStyle name="40% - Accent1 3 2 3 3 2 3" xfId="31412"/>
    <cellStyle name="40% - Accent1 3 2 3 3 3" xfId="6223"/>
    <cellStyle name="40% - Accent1 3 2 3 3 3 2" xfId="18955"/>
    <cellStyle name="40% - Accent1 3 2 3 3 3 3" xfId="31413"/>
    <cellStyle name="40% - Accent1 3 2 3 3 4" xfId="18953"/>
    <cellStyle name="40% - Accent1 3 2 3 3 5" xfId="31411"/>
    <cellStyle name="40% - Accent1 3 2 3 4" xfId="6224"/>
    <cellStyle name="40% - Accent1 3 2 3 4 2" xfId="6225"/>
    <cellStyle name="40% - Accent1 3 2 3 4 2 2" xfId="18957"/>
    <cellStyle name="40% - Accent1 3 2 3 4 2 3" xfId="31415"/>
    <cellStyle name="40% - Accent1 3 2 3 4 3" xfId="6226"/>
    <cellStyle name="40% - Accent1 3 2 3 4 3 2" xfId="18958"/>
    <cellStyle name="40% - Accent1 3 2 3 4 3 3" xfId="31416"/>
    <cellStyle name="40% - Accent1 3 2 3 4 4" xfId="18956"/>
    <cellStyle name="40% - Accent1 3 2 3 4 5" xfId="31414"/>
    <cellStyle name="40% - Accent1 3 2 3 5" xfId="6227"/>
    <cellStyle name="40% - Accent1 3 2 3 5 2" xfId="6228"/>
    <cellStyle name="40% - Accent1 3 2 3 5 2 2" xfId="18960"/>
    <cellStyle name="40% - Accent1 3 2 3 5 2 3" xfId="31418"/>
    <cellStyle name="40% - Accent1 3 2 3 5 3" xfId="6229"/>
    <cellStyle name="40% - Accent1 3 2 3 5 3 2" xfId="18961"/>
    <cellStyle name="40% - Accent1 3 2 3 5 3 3" xfId="31419"/>
    <cellStyle name="40% - Accent1 3 2 3 5 4" xfId="18959"/>
    <cellStyle name="40% - Accent1 3 2 3 5 5" xfId="31417"/>
    <cellStyle name="40% - Accent1 3 2 3 6" xfId="6230"/>
    <cellStyle name="40% - Accent1 3 2 3 6 2" xfId="18962"/>
    <cellStyle name="40% - Accent1 3 2 3 6 3" xfId="31420"/>
    <cellStyle name="40% - Accent1 3 2 3 7" xfId="6231"/>
    <cellStyle name="40% - Accent1 3 2 3 7 2" xfId="18963"/>
    <cellStyle name="40% - Accent1 3 2 3 7 3" xfId="31421"/>
    <cellStyle name="40% - Accent1 3 2 3 8" xfId="18949"/>
    <cellStyle name="40% - Accent1 3 2 3 9" xfId="31407"/>
    <cellStyle name="40% - Accent1 3 2 4" xfId="6232"/>
    <cellStyle name="40% - Accent1 3 2 4 2" xfId="6233"/>
    <cellStyle name="40% - Accent1 3 2 4 2 2" xfId="6234"/>
    <cellStyle name="40% - Accent1 3 2 4 2 2 2" xfId="18966"/>
    <cellStyle name="40% - Accent1 3 2 4 2 2 3" xfId="31424"/>
    <cellStyle name="40% - Accent1 3 2 4 2 3" xfId="6235"/>
    <cellStyle name="40% - Accent1 3 2 4 2 3 2" xfId="18967"/>
    <cellStyle name="40% - Accent1 3 2 4 2 3 3" xfId="31425"/>
    <cellStyle name="40% - Accent1 3 2 4 2 4" xfId="18965"/>
    <cellStyle name="40% - Accent1 3 2 4 2 5" xfId="31423"/>
    <cellStyle name="40% - Accent1 3 2 4 3" xfId="6236"/>
    <cellStyle name="40% - Accent1 3 2 4 3 2" xfId="18968"/>
    <cellStyle name="40% - Accent1 3 2 4 3 3" xfId="31426"/>
    <cellStyle name="40% - Accent1 3 2 4 4" xfId="6237"/>
    <cellStyle name="40% - Accent1 3 2 4 4 2" xfId="18969"/>
    <cellStyle name="40% - Accent1 3 2 4 4 3" xfId="31427"/>
    <cellStyle name="40% - Accent1 3 2 4 5" xfId="18964"/>
    <cellStyle name="40% - Accent1 3 2 4 6" xfId="31422"/>
    <cellStyle name="40% - Accent1 3 2 5" xfId="6238"/>
    <cellStyle name="40% - Accent1 3 2 5 2" xfId="6239"/>
    <cellStyle name="40% - Accent1 3 2 5 2 2" xfId="6240"/>
    <cellStyle name="40% - Accent1 3 2 5 2 2 2" xfId="18972"/>
    <cellStyle name="40% - Accent1 3 2 5 2 2 3" xfId="31430"/>
    <cellStyle name="40% - Accent1 3 2 5 2 3" xfId="6241"/>
    <cellStyle name="40% - Accent1 3 2 5 2 3 2" xfId="18973"/>
    <cellStyle name="40% - Accent1 3 2 5 2 3 3" xfId="31431"/>
    <cellStyle name="40% - Accent1 3 2 5 2 4" xfId="18971"/>
    <cellStyle name="40% - Accent1 3 2 5 2 5" xfId="31429"/>
    <cellStyle name="40% - Accent1 3 2 5 3" xfId="6242"/>
    <cellStyle name="40% - Accent1 3 2 5 3 2" xfId="18974"/>
    <cellStyle name="40% - Accent1 3 2 5 3 3" xfId="31432"/>
    <cellStyle name="40% - Accent1 3 2 5 4" xfId="6243"/>
    <cellStyle name="40% - Accent1 3 2 5 4 2" xfId="18975"/>
    <cellStyle name="40% - Accent1 3 2 5 4 3" xfId="31433"/>
    <cellStyle name="40% - Accent1 3 2 5 5" xfId="18970"/>
    <cellStyle name="40% - Accent1 3 2 5 6" xfId="31428"/>
    <cellStyle name="40% - Accent1 3 2 6" xfId="6244"/>
    <cellStyle name="40% - Accent1 3 2 6 2" xfId="6245"/>
    <cellStyle name="40% - Accent1 3 2 6 2 2" xfId="18977"/>
    <cellStyle name="40% - Accent1 3 2 6 2 3" xfId="31435"/>
    <cellStyle name="40% - Accent1 3 2 6 3" xfId="6246"/>
    <cellStyle name="40% - Accent1 3 2 6 3 2" xfId="18978"/>
    <cellStyle name="40% - Accent1 3 2 6 3 3" xfId="31436"/>
    <cellStyle name="40% - Accent1 3 2 6 4" xfId="18976"/>
    <cellStyle name="40% - Accent1 3 2 6 5" xfId="31434"/>
    <cellStyle name="40% - Accent1 3 2 7" xfId="6247"/>
    <cellStyle name="40% - Accent1 3 2 7 2" xfId="6248"/>
    <cellStyle name="40% - Accent1 3 2 7 2 2" xfId="18980"/>
    <cellStyle name="40% - Accent1 3 2 7 2 3" xfId="31438"/>
    <cellStyle name="40% - Accent1 3 2 7 3" xfId="6249"/>
    <cellStyle name="40% - Accent1 3 2 7 3 2" xfId="18981"/>
    <cellStyle name="40% - Accent1 3 2 7 3 3" xfId="31439"/>
    <cellStyle name="40% - Accent1 3 2 7 4" xfId="18979"/>
    <cellStyle name="40% - Accent1 3 2 7 5" xfId="31437"/>
    <cellStyle name="40% - Accent1 3 2 8" xfId="6250"/>
    <cellStyle name="40% - Accent1 3 2 8 2" xfId="6251"/>
    <cellStyle name="40% - Accent1 3 2 8 2 2" xfId="18983"/>
    <cellStyle name="40% - Accent1 3 2 8 2 3" xfId="31441"/>
    <cellStyle name="40% - Accent1 3 2 8 3" xfId="6252"/>
    <cellStyle name="40% - Accent1 3 2 8 3 2" xfId="18984"/>
    <cellStyle name="40% - Accent1 3 2 8 3 3" xfId="31442"/>
    <cellStyle name="40% - Accent1 3 2 8 4" xfId="18982"/>
    <cellStyle name="40% - Accent1 3 2 8 5" xfId="31440"/>
    <cellStyle name="40% - Accent1 3 2 9" xfId="6253"/>
    <cellStyle name="40% - Accent1 3 2 9 2" xfId="6254"/>
    <cellStyle name="40% - Accent1 3 2 9 2 2" xfId="18986"/>
    <cellStyle name="40% - Accent1 3 2 9 2 3" xfId="31444"/>
    <cellStyle name="40% - Accent1 3 2 9 3" xfId="6255"/>
    <cellStyle name="40% - Accent1 3 2 9 3 2" xfId="18987"/>
    <cellStyle name="40% - Accent1 3 2 9 3 3" xfId="31445"/>
    <cellStyle name="40% - Accent1 3 2 9 4" xfId="18985"/>
    <cellStyle name="40% - Accent1 3 2 9 5" xfId="31443"/>
    <cellStyle name="40% - Accent1 3 2_BALANCE SHEET- BOARD-A" xfId="1398"/>
    <cellStyle name="40% - Accent1 3 3" xfId="84"/>
    <cellStyle name="40% - Accent1 3 3 10" xfId="14312"/>
    <cellStyle name="40% - Accent1 3 3 11" xfId="26770"/>
    <cellStyle name="40% - Accent1 3 3 2" xfId="1005"/>
    <cellStyle name="40% - Accent1 3 3 2 2" xfId="6257"/>
    <cellStyle name="40% - Accent1 3 3 2 2 2" xfId="18989"/>
    <cellStyle name="40% - Accent1 3 3 2 2 3" xfId="31447"/>
    <cellStyle name="40% - Accent1 3 3 2 3" xfId="6258"/>
    <cellStyle name="40% - Accent1 3 3 2 3 2" xfId="18990"/>
    <cellStyle name="40% - Accent1 3 3 2 3 3" xfId="31448"/>
    <cellStyle name="40% - Accent1 3 3 2 4" xfId="6256"/>
    <cellStyle name="40% - Accent1 3 3 2 5" xfId="18988"/>
    <cellStyle name="40% - Accent1 3 3 2 6" xfId="31446"/>
    <cellStyle name="40% - Accent1 3 3 3" xfId="6259"/>
    <cellStyle name="40% - Accent1 3 3 3 2" xfId="6260"/>
    <cellStyle name="40% - Accent1 3 3 3 2 2" xfId="18992"/>
    <cellStyle name="40% - Accent1 3 3 3 2 3" xfId="31450"/>
    <cellStyle name="40% - Accent1 3 3 3 3" xfId="6261"/>
    <cellStyle name="40% - Accent1 3 3 3 3 2" xfId="18993"/>
    <cellStyle name="40% - Accent1 3 3 3 3 3" xfId="31451"/>
    <cellStyle name="40% - Accent1 3 3 3 4" xfId="18991"/>
    <cellStyle name="40% - Accent1 3 3 3 5" xfId="31449"/>
    <cellStyle name="40% - Accent1 3 3 4" xfId="6262"/>
    <cellStyle name="40% - Accent1 3 3 4 2" xfId="6263"/>
    <cellStyle name="40% - Accent1 3 3 4 2 2" xfId="18995"/>
    <cellStyle name="40% - Accent1 3 3 4 2 3" xfId="31453"/>
    <cellStyle name="40% - Accent1 3 3 4 3" xfId="6264"/>
    <cellStyle name="40% - Accent1 3 3 4 3 2" xfId="18996"/>
    <cellStyle name="40% - Accent1 3 3 4 3 3" xfId="31454"/>
    <cellStyle name="40% - Accent1 3 3 4 4" xfId="18994"/>
    <cellStyle name="40% - Accent1 3 3 4 5" xfId="31452"/>
    <cellStyle name="40% - Accent1 3 3 5" xfId="6265"/>
    <cellStyle name="40% - Accent1 3 3 5 2" xfId="6266"/>
    <cellStyle name="40% - Accent1 3 3 5 2 2" xfId="18998"/>
    <cellStyle name="40% - Accent1 3 3 5 2 3" xfId="31456"/>
    <cellStyle name="40% - Accent1 3 3 5 3" xfId="6267"/>
    <cellStyle name="40% - Accent1 3 3 5 3 2" xfId="18999"/>
    <cellStyle name="40% - Accent1 3 3 5 3 3" xfId="31457"/>
    <cellStyle name="40% - Accent1 3 3 5 4" xfId="18997"/>
    <cellStyle name="40% - Accent1 3 3 5 5" xfId="31455"/>
    <cellStyle name="40% - Accent1 3 3 6" xfId="6268"/>
    <cellStyle name="40% - Accent1 3 3 6 2" xfId="6269"/>
    <cellStyle name="40% - Accent1 3 3 6 2 2" xfId="19001"/>
    <cellStyle name="40% - Accent1 3 3 6 2 3" xfId="31459"/>
    <cellStyle name="40% - Accent1 3 3 6 3" xfId="6270"/>
    <cellStyle name="40% - Accent1 3 3 6 3 2" xfId="19002"/>
    <cellStyle name="40% - Accent1 3 3 6 3 3" xfId="31460"/>
    <cellStyle name="40% - Accent1 3 3 6 4" xfId="19000"/>
    <cellStyle name="40% - Accent1 3 3 6 5" xfId="31458"/>
    <cellStyle name="40% - Accent1 3 3 7" xfId="6271"/>
    <cellStyle name="40% - Accent1 3 3 7 2" xfId="19003"/>
    <cellStyle name="40% - Accent1 3 3 7 3" xfId="31461"/>
    <cellStyle name="40% - Accent1 3 3 8" xfId="6272"/>
    <cellStyle name="40% - Accent1 3 3 8 2" xfId="19004"/>
    <cellStyle name="40% - Accent1 3 3 8 3" xfId="31462"/>
    <cellStyle name="40% - Accent1 3 3 9" xfId="1573"/>
    <cellStyle name="40% - Accent1 3 3_BALANCE SHEET- BOARD-A" xfId="1399"/>
    <cellStyle name="40% - Accent1 3 4" xfId="6273"/>
    <cellStyle name="40% - Accent1 3 4 2" xfId="6274"/>
    <cellStyle name="40% - Accent1 3 4 2 2" xfId="6275"/>
    <cellStyle name="40% - Accent1 3 4 2 2 2" xfId="19007"/>
    <cellStyle name="40% - Accent1 3 4 2 2 3" xfId="31465"/>
    <cellStyle name="40% - Accent1 3 4 2 3" xfId="6276"/>
    <cellStyle name="40% - Accent1 3 4 2 3 2" xfId="19008"/>
    <cellStyle name="40% - Accent1 3 4 2 3 3" xfId="31466"/>
    <cellStyle name="40% - Accent1 3 4 2 4" xfId="19006"/>
    <cellStyle name="40% - Accent1 3 4 2 5" xfId="31464"/>
    <cellStyle name="40% - Accent1 3 4 3" xfId="6277"/>
    <cellStyle name="40% - Accent1 3 4 3 2" xfId="6278"/>
    <cellStyle name="40% - Accent1 3 4 3 2 2" xfId="19010"/>
    <cellStyle name="40% - Accent1 3 4 3 2 3" xfId="31468"/>
    <cellStyle name="40% - Accent1 3 4 3 3" xfId="6279"/>
    <cellStyle name="40% - Accent1 3 4 3 3 2" xfId="19011"/>
    <cellStyle name="40% - Accent1 3 4 3 3 3" xfId="31469"/>
    <cellStyle name="40% - Accent1 3 4 3 4" xfId="19009"/>
    <cellStyle name="40% - Accent1 3 4 3 5" xfId="31467"/>
    <cellStyle name="40% - Accent1 3 4 4" xfId="6280"/>
    <cellStyle name="40% - Accent1 3 4 4 2" xfId="6281"/>
    <cellStyle name="40% - Accent1 3 4 4 2 2" xfId="19013"/>
    <cellStyle name="40% - Accent1 3 4 4 2 3" xfId="31471"/>
    <cellStyle name="40% - Accent1 3 4 4 3" xfId="6282"/>
    <cellStyle name="40% - Accent1 3 4 4 3 2" xfId="19014"/>
    <cellStyle name="40% - Accent1 3 4 4 3 3" xfId="31472"/>
    <cellStyle name="40% - Accent1 3 4 4 4" xfId="19012"/>
    <cellStyle name="40% - Accent1 3 4 4 5" xfId="31470"/>
    <cellStyle name="40% - Accent1 3 4 5" xfId="6283"/>
    <cellStyle name="40% - Accent1 3 4 5 2" xfId="6284"/>
    <cellStyle name="40% - Accent1 3 4 5 2 2" xfId="19016"/>
    <cellStyle name="40% - Accent1 3 4 5 2 3" xfId="31474"/>
    <cellStyle name="40% - Accent1 3 4 5 3" xfId="6285"/>
    <cellStyle name="40% - Accent1 3 4 5 3 2" xfId="19017"/>
    <cellStyle name="40% - Accent1 3 4 5 3 3" xfId="31475"/>
    <cellStyle name="40% - Accent1 3 4 5 4" xfId="19015"/>
    <cellStyle name="40% - Accent1 3 4 5 5" xfId="31473"/>
    <cellStyle name="40% - Accent1 3 4 6" xfId="6286"/>
    <cellStyle name="40% - Accent1 3 4 6 2" xfId="19018"/>
    <cellStyle name="40% - Accent1 3 4 6 3" xfId="31476"/>
    <cellStyle name="40% - Accent1 3 4 7" xfId="6287"/>
    <cellStyle name="40% - Accent1 3 4 7 2" xfId="19019"/>
    <cellStyle name="40% - Accent1 3 4 7 3" xfId="31477"/>
    <cellStyle name="40% - Accent1 3 4 8" xfId="19005"/>
    <cellStyle name="40% - Accent1 3 4 9" xfId="31463"/>
    <cellStyle name="40% - Accent1 3 5" xfId="6288"/>
    <cellStyle name="40% - Accent1 3 5 2" xfId="6289"/>
    <cellStyle name="40% - Accent1 3 5 2 2" xfId="6290"/>
    <cellStyle name="40% - Accent1 3 5 2 2 2" xfId="19022"/>
    <cellStyle name="40% - Accent1 3 5 2 2 3" xfId="31480"/>
    <cellStyle name="40% - Accent1 3 5 2 3" xfId="6291"/>
    <cellStyle name="40% - Accent1 3 5 2 3 2" xfId="19023"/>
    <cellStyle name="40% - Accent1 3 5 2 3 3" xfId="31481"/>
    <cellStyle name="40% - Accent1 3 5 2 4" xfId="19021"/>
    <cellStyle name="40% - Accent1 3 5 2 5" xfId="31479"/>
    <cellStyle name="40% - Accent1 3 5 3" xfId="6292"/>
    <cellStyle name="40% - Accent1 3 5 3 2" xfId="6293"/>
    <cellStyle name="40% - Accent1 3 5 3 2 2" xfId="19025"/>
    <cellStyle name="40% - Accent1 3 5 3 2 3" xfId="31483"/>
    <cellStyle name="40% - Accent1 3 5 3 3" xfId="6294"/>
    <cellStyle name="40% - Accent1 3 5 3 3 2" xfId="19026"/>
    <cellStyle name="40% - Accent1 3 5 3 3 3" xfId="31484"/>
    <cellStyle name="40% - Accent1 3 5 3 4" xfId="19024"/>
    <cellStyle name="40% - Accent1 3 5 3 5" xfId="31482"/>
    <cellStyle name="40% - Accent1 3 5 4" xfId="6295"/>
    <cellStyle name="40% - Accent1 3 5 4 2" xfId="6296"/>
    <cellStyle name="40% - Accent1 3 5 4 2 2" xfId="19028"/>
    <cellStyle name="40% - Accent1 3 5 4 2 3" xfId="31486"/>
    <cellStyle name="40% - Accent1 3 5 4 3" xfId="6297"/>
    <cellStyle name="40% - Accent1 3 5 4 3 2" xfId="19029"/>
    <cellStyle name="40% - Accent1 3 5 4 3 3" xfId="31487"/>
    <cellStyle name="40% - Accent1 3 5 4 4" xfId="19027"/>
    <cellStyle name="40% - Accent1 3 5 4 5" xfId="31485"/>
    <cellStyle name="40% - Accent1 3 5 5" xfId="6298"/>
    <cellStyle name="40% - Accent1 3 5 5 2" xfId="6299"/>
    <cellStyle name="40% - Accent1 3 5 5 2 2" xfId="19031"/>
    <cellStyle name="40% - Accent1 3 5 5 2 3" xfId="31489"/>
    <cellStyle name="40% - Accent1 3 5 5 3" xfId="6300"/>
    <cellStyle name="40% - Accent1 3 5 5 3 2" xfId="19032"/>
    <cellStyle name="40% - Accent1 3 5 5 3 3" xfId="31490"/>
    <cellStyle name="40% - Accent1 3 5 5 4" xfId="19030"/>
    <cellStyle name="40% - Accent1 3 5 5 5" xfId="31488"/>
    <cellStyle name="40% - Accent1 3 5 6" xfId="6301"/>
    <cellStyle name="40% - Accent1 3 5 6 2" xfId="19033"/>
    <cellStyle name="40% - Accent1 3 5 6 3" xfId="31491"/>
    <cellStyle name="40% - Accent1 3 5 7" xfId="6302"/>
    <cellStyle name="40% - Accent1 3 5 7 2" xfId="19034"/>
    <cellStyle name="40% - Accent1 3 5 7 3" xfId="31492"/>
    <cellStyle name="40% - Accent1 3 5 8" xfId="19020"/>
    <cellStyle name="40% - Accent1 3 5 9" xfId="31478"/>
    <cellStyle name="40% - Accent1 3 6" xfId="6303"/>
    <cellStyle name="40% - Accent1 3 6 2" xfId="6304"/>
    <cellStyle name="40% - Accent1 3 6 2 2" xfId="6305"/>
    <cellStyle name="40% - Accent1 3 6 2 2 2" xfId="19037"/>
    <cellStyle name="40% - Accent1 3 6 2 2 3" xfId="31495"/>
    <cellStyle name="40% - Accent1 3 6 2 3" xfId="6306"/>
    <cellStyle name="40% - Accent1 3 6 2 3 2" xfId="19038"/>
    <cellStyle name="40% - Accent1 3 6 2 3 3" xfId="31496"/>
    <cellStyle name="40% - Accent1 3 6 2 4" xfId="19036"/>
    <cellStyle name="40% - Accent1 3 6 2 5" xfId="31494"/>
    <cellStyle name="40% - Accent1 3 6 3" xfId="6307"/>
    <cellStyle name="40% - Accent1 3 6 3 2" xfId="19039"/>
    <cellStyle name="40% - Accent1 3 6 3 3" xfId="31497"/>
    <cellStyle name="40% - Accent1 3 6 4" xfId="6308"/>
    <cellStyle name="40% - Accent1 3 6 4 2" xfId="19040"/>
    <cellStyle name="40% - Accent1 3 6 4 3" xfId="31498"/>
    <cellStyle name="40% - Accent1 3 6 5" xfId="19035"/>
    <cellStyle name="40% - Accent1 3 6 6" xfId="31493"/>
    <cellStyle name="40% - Accent1 3 7" xfId="6309"/>
    <cellStyle name="40% - Accent1 3 7 2" xfId="6310"/>
    <cellStyle name="40% - Accent1 3 7 2 2" xfId="6311"/>
    <cellStyle name="40% - Accent1 3 7 2 2 2" xfId="19043"/>
    <cellStyle name="40% - Accent1 3 7 2 2 3" xfId="31501"/>
    <cellStyle name="40% - Accent1 3 7 2 3" xfId="6312"/>
    <cellStyle name="40% - Accent1 3 7 2 3 2" xfId="19044"/>
    <cellStyle name="40% - Accent1 3 7 2 3 3" xfId="31502"/>
    <cellStyle name="40% - Accent1 3 7 2 4" xfId="19042"/>
    <cellStyle name="40% - Accent1 3 7 2 5" xfId="31500"/>
    <cellStyle name="40% - Accent1 3 7 3" xfId="6313"/>
    <cellStyle name="40% - Accent1 3 7 3 2" xfId="19045"/>
    <cellStyle name="40% - Accent1 3 7 3 3" xfId="31503"/>
    <cellStyle name="40% - Accent1 3 7 4" xfId="6314"/>
    <cellStyle name="40% - Accent1 3 7 4 2" xfId="19046"/>
    <cellStyle name="40% - Accent1 3 7 4 3" xfId="31504"/>
    <cellStyle name="40% - Accent1 3 7 5" xfId="19041"/>
    <cellStyle name="40% - Accent1 3 7 6" xfId="31499"/>
    <cellStyle name="40% - Accent1 3 8" xfId="6315"/>
    <cellStyle name="40% - Accent1 3 8 2" xfId="6316"/>
    <cellStyle name="40% - Accent1 3 8 2 2" xfId="19048"/>
    <cellStyle name="40% - Accent1 3 8 2 3" xfId="31506"/>
    <cellStyle name="40% - Accent1 3 8 3" xfId="6317"/>
    <cellStyle name="40% - Accent1 3 8 3 2" xfId="19049"/>
    <cellStyle name="40% - Accent1 3 8 3 3" xfId="31507"/>
    <cellStyle name="40% - Accent1 3 8 4" xfId="19047"/>
    <cellStyle name="40% - Accent1 3 8 5" xfId="31505"/>
    <cellStyle name="40% - Accent1 3 9" xfId="6318"/>
    <cellStyle name="40% - Accent1 3 9 2" xfId="6319"/>
    <cellStyle name="40% - Accent1 3 9 2 2" xfId="19051"/>
    <cellStyle name="40% - Accent1 3 9 2 3" xfId="31509"/>
    <cellStyle name="40% - Accent1 3 9 3" xfId="6320"/>
    <cellStyle name="40% - Accent1 3 9 3 2" xfId="19052"/>
    <cellStyle name="40% - Accent1 3 9 3 3" xfId="31510"/>
    <cellStyle name="40% - Accent1 3 9 4" xfId="19050"/>
    <cellStyle name="40% - Accent1 3 9 5" xfId="31508"/>
    <cellStyle name="40% - Accent1 4" xfId="85"/>
    <cellStyle name="40% - Accent1 4 10" xfId="6321"/>
    <cellStyle name="40% - Accent1 4 10 2" xfId="6322"/>
    <cellStyle name="40% - Accent1 4 10 2 2" xfId="19054"/>
    <cellStyle name="40% - Accent1 4 10 2 3" xfId="31512"/>
    <cellStyle name="40% - Accent1 4 10 3" xfId="6323"/>
    <cellStyle name="40% - Accent1 4 10 3 2" xfId="19055"/>
    <cellStyle name="40% - Accent1 4 10 3 3" xfId="31513"/>
    <cellStyle name="40% - Accent1 4 10 4" xfId="19053"/>
    <cellStyle name="40% - Accent1 4 10 5" xfId="31511"/>
    <cellStyle name="40% - Accent1 4 11" xfId="6324"/>
    <cellStyle name="40% - Accent1 4 11 2" xfId="6325"/>
    <cellStyle name="40% - Accent1 4 11 2 2" xfId="19057"/>
    <cellStyle name="40% - Accent1 4 11 2 3" xfId="31515"/>
    <cellStyle name="40% - Accent1 4 11 3" xfId="6326"/>
    <cellStyle name="40% - Accent1 4 11 3 2" xfId="19058"/>
    <cellStyle name="40% - Accent1 4 11 3 3" xfId="31516"/>
    <cellStyle name="40% - Accent1 4 11 4" xfId="19056"/>
    <cellStyle name="40% - Accent1 4 11 5" xfId="31514"/>
    <cellStyle name="40% - Accent1 4 12" xfId="6327"/>
    <cellStyle name="40% - Accent1 4 12 2" xfId="6328"/>
    <cellStyle name="40% - Accent1 4 12 2 2" xfId="19060"/>
    <cellStyle name="40% - Accent1 4 12 2 3" xfId="31518"/>
    <cellStyle name="40% - Accent1 4 12 3" xfId="6329"/>
    <cellStyle name="40% - Accent1 4 12 3 2" xfId="19061"/>
    <cellStyle name="40% - Accent1 4 12 3 3" xfId="31519"/>
    <cellStyle name="40% - Accent1 4 12 4" xfId="19059"/>
    <cellStyle name="40% - Accent1 4 12 5" xfId="31517"/>
    <cellStyle name="40% - Accent1 4 13" xfId="6330"/>
    <cellStyle name="40% - Accent1 4 13 2" xfId="6331"/>
    <cellStyle name="40% - Accent1 4 13 2 2" xfId="19063"/>
    <cellStyle name="40% - Accent1 4 13 2 3" xfId="31521"/>
    <cellStyle name="40% - Accent1 4 13 3" xfId="6332"/>
    <cellStyle name="40% - Accent1 4 13 3 2" xfId="19064"/>
    <cellStyle name="40% - Accent1 4 13 3 3" xfId="31522"/>
    <cellStyle name="40% - Accent1 4 13 4" xfId="19062"/>
    <cellStyle name="40% - Accent1 4 13 5" xfId="31520"/>
    <cellStyle name="40% - Accent1 4 14" xfId="6333"/>
    <cellStyle name="40% - Accent1 4 14 2" xfId="6334"/>
    <cellStyle name="40% - Accent1 4 14 2 2" xfId="19066"/>
    <cellStyle name="40% - Accent1 4 14 2 3" xfId="31524"/>
    <cellStyle name="40% - Accent1 4 14 3" xfId="6335"/>
    <cellStyle name="40% - Accent1 4 14 3 2" xfId="19067"/>
    <cellStyle name="40% - Accent1 4 14 3 3" xfId="31525"/>
    <cellStyle name="40% - Accent1 4 14 4" xfId="19065"/>
    <cellStyle name="40% - Accent1 4 14 5" xfId="31523"/>
    <cellStyle name="40% - Accent1 4 15" xfId="6336"/>
    <cellStyle name="40% - Accent1 4 15 2" xfId="19068"/>
    <cellStyle name="40% - Accent1 4 15 3" xfId="31526"/>
    <cellStyle name="40% - Accent1 4 16" xfId="6337"/>
    <cellStyle name="40% - Accent1 4 16 2" xfId="19069"/>
    <cellStyle name="40% - Accent1 4 16 3" xfId="31527"/>
    <cellStyle name="40% - Accent1 4 17" xfId="1609"/>
    <cellStyle name="40% - Accent1 4 18" xfId="14348"/>
    <cellStyle name="40% - Accent1 4 19" xfId="26806"/>
    <cellStyle name="40% - Accent1 4 2" xfId="1041"/>
    <cellStyle name="40% - Accent1 4 2 10" xfId="19070"/>
    <cellStyle name="40% - Accent1 4 2 11" xfId="31528"/>
    <cellStyle name="40% - Accent1 4 2 2" xfId="6339"/>
    <cellStyle name="40% - Accent1 4 2 2 2" xfId="6340"/>
    <cellStyle name="40% - Accent1 4 2 2 2 2" xfId="19072"/>
    <cellStyle name="40% - Accent1 4 2 2 2 3" xfId="31530"/>
    <cellStyle name="40% - Accent1 4 2 2 3" xfId="6341"/>
    <cellStyle name="40% - Accent1 4 2 2 3 2" xfId="19073"/>
    <cellStyle name="40% - Accent1 4 2 2 3 3" xfId="31531"/>
    <cellStyle name="40% - Accent1 4 2 2 4" xfId="19071"/>
    <cellStyle name="40% - Accent1 4 2 2 5" xfId="31529"/>
    <cellStyle name="40% - Accent1 4 2 3" xfId="6342"/>
    <cellStyle name="40% - Accent1 4 2 3 2" xfId="6343"/>
    <cellStyle name="40% - Accent1 4 2 3 2 2" xfId="19075"/>
    <cellStyle name="40% - Accent1 4 2 3 2 3" xfId="31533"/>
    <cellStyle name="40% - Accent1 4 2 3 3" xfId="6344"/>
    <cellStyle name="40% - Accent1 4 2 3 3 2" xfId="19076"/>
    <cellStyle name="40% - Accent1 4 2 3 3 3" xfId="31534"/>
    <cellStyle name="40% - Accent1 4 2 3 4" xfId="19074"/>
    <cellStyle name="40% - Accent1 4 2 3 5" xfId="31532"/>
    <cellStyle name="40% - Accent1 4 2 4" xfId="6345"/>
    <cellStyle name="40% - Accent1 4 2 4 2" xfId="6346"/>
    <cellStyle name="40% - Accent1 4 2 4 2 2" xfId="19078"/>
    <cellStyle name="40% - Accent1 4 2 4 2 3" xfId="31536"/>
    <cellStyle name="40% - Accent1 4 2 4 3" xfId="6347"/>
    <cellStyle name="40% - Accent1 4 2 4 3 2" xfId="19079"/>
    <cellStyle name="40% - Accent1 4 2 4 3 3" xfId="31537"/>
    <cellStyle name="40% - Accent1 4 2 4 4" xfId="19077"/>
    <cellStyle name="40% - Accent1 4 2 4 5" xfId="31535"/>
    <cellStyle name="40% - Accent1 4 2 5" xfId="6348"/>
    <cellStyle name="40% - Accent1 4 2 5 2" xfId="6349"/>
    <cellStyle name="40% - Accent1 4 2 5 2 2" xfId="19081"/>
    <cellStyle name="40% - Accent1 4 2 5 2 3" xfId="31539"/>
    <cellStyle name="40% - Accent1 4 2 5 3" xfId="6350"/>
    <cellStyle name="40% - Accent1 4 2 5 3 2" xfId="19082"/>
    <cellStyle name="40% - Accent1 4 2 5 3 3" xfId="31540"/>
    <cellStyle name="40% - Accent1 4 2 5 4" xfId="19080"/>
    <cellStyle name="40% - Accent1 4 2 5 5" xfId="31538"/>
    <cellStyle name="40% - Accent1 4 2 6" xfId="6351"/>
    <cellStyle name="40% - Accent1 4 2 6 2" xfId="6352"/>
    <cellStyle name="40% - Accent1 4 2 6 2 2" xfId="19084"/>
    <cellStyle name="40% - Accent1 4 2 6 2 3" xfId="31542"/>
    <cellStyle name="40% - Accent1 4 2 6 3" xfId="6353"/>
    <cellStyle name="40% - Accent1 4 2 6 3 2" xfId="19085"/>
    <cellStyle name="40% - Accent1 4 2 6 3 3" xfId="31543"/>
    <cellStyle name="40% - Accent1 4 2 6 4" xfId="19083"/>
    <cellStyle name="40% - Accent1 4 2 6 5" xfId="31541"/>
    <cellStyle name="40% - Accent1 4 2 7" xfId="6354"/>
    <cellStyle name="40% - Accent1 4 2 7 2" xfId="19086"/>
    <cellStyle name="40% - Accent1 4 2 7 3" xfId="31544"/>
    <cellStyle name="40% - Accent1 4 2 8" xfId="6355"/>
    <cellStyle name="40% - Accent1 4 2 8 2" xfId="19087"/>
    <cellStyle name="40% - Accent1 4 2 8 3" xfId="31545"/>
    <cellStyle name="40% - Accent1 4 2 9" xfId="6338"/>
    <cellStyle name="40% - Accent1 4 3" xfId="6356"/>
    <cellStyle name="40% - Accent1 4 3 2" xfId="6357"/>
    <cellStyle name="40% - Accent1 4 3 2 2" xfId="6358"/>
    <cellStyle name="40% - Accent1 4 3 2 2 2" xfId="19090"/>
    <cellStyle name="40% - Accent1 4 3 2 2 3" xfId="31548"/>
    <cellStyle name="40% - Accent1 4 3 2 3" xfId="6359"/>
    <cellStyle name="40% - Accent1 4 3 2 3 2" xfId="19091"/>
    <cellStyle name="40% - Accent1 4 3 2 3 3" xfId="31549"/>
    <cellStyle name="40% - Accent1 4 3 2 4" xfId="19089"/>
    <cellStyle name="40% - Accent1 4 3 2 5" xfId="31547"/>
    <cellStyle name="40% - Accent1 4 3 3" xfId="6360"/>
    <cellStyle name="40% - Accent1 4 3 3 2" xfId="6361"/>
    <cellStyle name="40% - Accent1 4 3 3 2 2" xfId="19093"/>
    <cellStyle name="40% - Accent1 4 3 3 2 3" xfId="31551"/>
    <cellStyle name="40% - Accent1 4 3 3 3" xfId="6362"/>
    <cellStyle name="40% - Accent1 4 3 3 3 2" xfId="19094"/>
    <cellStyle name="40% - Accent1 4 3 3 3 3" xfId="31552"/>
    <cellStyle name="40% - Accent1 4 3 3 4" xfId="19092"/>
    <cellStyle name="40% - Accent1 4 3 3 5" xfId="31550"/>
    <cellStyle name="40% - Accent1 4 3 4" xfId="6363"/>
    <cellStyle name="40% - Accent1 4 3 4 2" xfId="6364"/>
    <cellStyle name="40% - Accent1 4 3 4 2 2" xfId="19096"/>
    <cellStyle name="40% - Accent1 4 3 4 2 3" xfId="31554"/>
    <cellStyle name="40% - Accent1 4 3 4 3" xfId="6365"/>
    <cellStyle name="40% - Accent1 4 3 4 3 2" xfId="19097"/>
    <cellStyle name="40% - Accent1 4 3 4 3 3" xfId="31555"/>
    <cellStyle name="40% - Accent1 4 3 4 4" xfId="19095"/>
    <cellStyle name="40% - Accent1 4 3 4 5" xfId="31553"/>
    <cellStyle name="40% - Accent1 4 3 5" xfId="6366"/>
    <cellStyle name="40% - Accent1 4 3 5 2" xfId="6367"/>
    <cellStyle name="40% - Accent1 4 3 5 2 2" xfId="19099"/>
    <cellStyle name="40% - Accent1 4 3 5 2 3" xfId="31557"/>
    <cellStyle name="40% - Accent1 4 3 5 3" xfId="6368"/>
    <cellStyle name="40% - Accent1 4 3 5 3 2" xfId="19100"/>
    <cellStyle name="40% - Accent1 4 3 5 3 3" xfId="31558"/>
    <cellStyle name="40% - Accent1 4 3 5 4" xfId="19098"/>
    <cellStyle name="40% - Accent1 4 3 5 5" xfId="31556"/>
    <cellStyle name="40% - Accent1 4 3 6" xfId="6369"/>
    <cellStyle name="40% - Accent1 4 3 6 2" xfId="19101"/>
    <cellStyle name="40% - Accent1 4 3 6 3" xfId="31559"/>
    <cellStyle name="40% - Accent1 4 3 7" xfId="6370"/>
    <cellStyle name="40% - Accent1 4 3 7 2" xfId="19102"/>
    <cellStyle name="40% - Accent1 4 3 7 3" xfId="31560"/>
    <cellStyle name="40% - Accent1 4 3 8" xfId="19088"/>
    <cellStyle name="40% - Accent1 4 3 9" xfId="31546"/>
    <cellStyle name="40% - Accent1 4 4" xfId="6371"/>
    <cellStyle name="40% - Accent1 4 4 2" xfId="6372"/>
    <cellStyle name="40% - Accent1 4 4 2 2" xfId="6373"/>
    <cellStyle name="40% - Accent1 4 4 2 2 2" xfId="19105"/>
    <cellStyle name="40% - Accent1 4 4 2 2 3" xfId="31563"/>
    <cellStyle name="40% - Accent1 4 4 2 3" xfId="6374"/>
    <cellStyle name="40% - Accent1 4 4 2 3 2" xfId="19106"/>
    <cellStyle name="40% - Accent1 4 4 2 3 3" xfId="31564"/>
    <cellStyle name="40% - Accent1 4 4 2 4" xfId="19104"/>
    <cellStyle name="40% - Accent1 4 4 2 5" xfId="31562"/>
    <cellStyle name="40% - Accent1 4 4 3" xfId="6375"/>
    <cellStyle name="40% - Accent1 4 4 3 2" xfId="6376"/>
    <cellStyle name="40% - Accent1 4 4 3 2 2" xfId="19108"/>
    <cellStyle name="40% - Accent1 4 4 3 2 3" xfId="31566"/>
    <cellStyle name="40% - Accent1 4 4 3 3" xfId="6377"/>
    <cellStyle name="40% - Accent1 4 4 3 3 2" xfId="19109"/>
    <cellStyle name="40% - Accent1 4 4 3 3 3" xfId="31567"/>
    <cellStyle name="40% - Accent1 4 4 3 4" xfId="19107"/>
    <cellStyle name="40% - Accent1 4 4 3 5" xfId="31565"/>
    <cellStyle name="40% - Accent1 4 4 4" xfId="6378"/>
    <cellStyle name="40% - Accent1 4 4 4 2" xfId="6379"/>
    <cellStyle name="40% - Accent1 4 4 4 2 2" xfId="19111"/>
    <cellStyle name="40% - Accent1 4 4 4 2 3" xfId="31569"/>
    <cellStyle name="40% - Accent1 4 4 4 3" xfId="6380"/>
    <cellStyle name="40% - Accent1 4 4 4 3 2" xfId="19112"/>
    <cellStyle name="40% - Accent1 4 4 4 3 3" xfId="31570"/>
    <cellStyle name="40% - Accent1 4 4 4 4" xfId="19110"/>
    <cellStyle name="40% - Accent1 4 4 4 5" xfId="31568"/>
    <cellStyle name="40% - Accent1 4 4 5" xfId="6381"/>
    <cellStyle name="40% - Accent1 4 4 5 2" xfId="6382"/>
    <cellStyle name="40% - Accent1 4 4 5 2 2" xfId="19114"/>
    <cellStyle name="40% - Accent1 4 4 5 2 3" xfId="31572"/>
    <cellStyle name="40% - Accent1 4 4 5 3" xfId="6383"/>
    <cellStyle name="40% - Accent1 4 4 5 3 2" xfId="19115"/>
    <cellStyle name="40% - Accent1 4 4 5 3 3" xfId="31573"/>
    <cellStyle name="40% - Accent1 4 4 5 4" xfId="19113"/>
    <cellStyle name="40% - Accent1 4 4 5 5" xfId="31571"/>
    <cellStyle name="40% - Accent1 4 4 6" xfId="6384"/>
    <cellStyle name="40% - Accent1 4 4 6 2" xfId="19116"/>
    <cellStyle name="40% - Accent1 4 4 6 3" xfId="31574"/>
    <cellStyle name="40% - Accent1 4 4 7" xfId="6385"/>
    <cellStyle name="40% - Accent1 4 4 7 2" xfId="19117"/>
    <cellStyle name="40% - Accent1 4 4 7 3" xfId="31575"/>
    <cellStyle name="40% - Accent1 4 4 8" xfId="19103"/>
    <cellStyle name="40% - Accent1 4 4 9" xfId="31561"/>
    <cellStyle name="40% - Accent1 4 5" xfId="6386"/>
    <cellStyle name="40% - Accent1 4 5 2" xfId="6387"/>
    <cellStyle name="40% - Accent1 4 5 2 2" xfId="6388"/>
    <cellStyle name="40% - Accent1 4 5 2 2 2" xfId="19120"/>
    <cellStyle name="40% - Accent1 4 5 2 2 3" xfId="31578"/>
    <cellStyle name="40% - Accent1 4 5 2 3" xfId="6389"/>
    <cellStyle name="40% - Accent1 4 5 2 3 2" xfId="19121"/>
    <cellStyle name="40% - Accent1 4 5 2 3 3" xfId="31579"/>
    <cellStyle name="40% - Accent1 4 5 2 4" xfId="19119"/>
    <cellStyle name="40% - Accent1 4 5 2 5" xfId="31577"/>
    <cellStyle name="40% - Accent1 4 5 3" xfId="6390"/>
    <cellStyle name="40% - Accent1 4 5 3 2" xfId="19122"/>
    <cellStyle name="40% - Accent1 4 5 3 3" xfId="31580"/>
    <cellStyle name="40% - Accent1 4 5 4" xfId="6391"/>
    <cellStyle name="40% - Accent1 4 5 4 2" xfId="19123"/>
    <cellStyle name="40% - Accent1 4 5 4 3" xfId="31581"/>
    <cellStyle name="40% - Accent1 4 5 5" xfId="19118"/>
    <cellStyle name="40% - Accent1 4 5 6" xfId="31576"/>
    <cellStyle name="40% - Accent1 4 6" xfId="6392"/>
    <cellStyle name="40% - Accent1 4 6 2" xfId="6393"/>
    <cellStyle name="40% - Accent1 4 6 2 2" xfId="6394"/>
    <cellStyle name="40% - Accent1 4 6 2 2 2" xfId="19126"/>
    <cellStyle name="40% - Accent1 4 6 2 2 3" xfId="31584"/>
    <cellStyle name="40% - Accent1 4 6 2 3" xfId="6395"/>
    <cellStyle name="40% - Accent1 4 6 2 3 2" xfId="19127"/>
    <cellStyle name="40% - Accent1 4 6 2 3 3" xfId="31585"/>
    <cellStyle name="40% - Accent1 4 6 2 4" xfId="19125"/>
    <cellStyle name="40% - Accent1 4 6 2 5" xfId="31583"/>
    <cellStyle name="40% - Accent1 4 6 3" xfId="6396"/>
    <cellStyle name="40% - Accent1 4 6 3 2" xfId="19128"/>
    <cellStyle name="40% - Accent1 4 6 3 3" xfId="31586"/>
    <cellStyle name="40% - Accent1 4 6 4" xfId="6397"/>
    <cellStyle name="40% - Accent1 4 6 4 2" xfId="19129"/>
    <cellStyle name="40% - Accent1 4 6 4 3" xfId="31587"/>
    <cellStyle name="40% - Accent1 4 6 5" xfId="19124"/>
    <cellStyle name="40% - Accent1 4 6 6" xfId="31582"/>
    <cellStyle name="40% - Accent1 4 7" xfId="6398"/>
    <cellStyle name="40% - Accent1 4 7 2" xfId="6399"/>
    <cellStyle name="40% - Accent1 4 7 2 2" xfId="19131"/>
    <cellStyle name="40% - Accent1 4 7 2 3" xfId="31589"/>
    <cellStyle name="40% - Accent1 4 7 3" xfId="6400"/>
    <cellStyle name="40% - Accent1 4 7 3 2" xfId="19132"/>
    <cellStyle name="40% - Accent1 4 7 3 3" xfId="31590"/>
    <cellStyle name="40% - Accent1 4 7 4" xfId="19130"/>
    <cellStyle name="40% - Accent1 4 7 5" xfId="31588"/>
    <cellStyle name="40% - Accent1 4 8" xfId="6401"/>
    <cellStyle name="40% - Accent1 4 8 2" xfId="6402"/>
    <cellStyle name="40% - Accent1 4 8 2 2" xfId="19134"/>
    <cellStyle name="40% - Accent1 4 8 2 3" xfId="31592"/>
    <cellStyle name="40% - Accent1 4 8 3" xfId="6403"/>
    <cellStyle name="40% - Accent1 4 8 3 2" xfId="19135"/>
    <cellStyle name="40% - Accent1 4 8 3 3" xfId="31593"/>
    <cellStyle name="40% - Accent1 4 8 4" xfId="19133"/>
    <cellStyle name="40% - Accent1 4 8 5" xfId="31591"/>
    <cellStyle name="40% - Accent1 4 9" xfId="6404"/>
    <cellStyle name="40% - Accent1 4 9 2" xfId="6405"/>
    <cellStyle name="40% - Accent1 4 9 2 2" xfId="19137"/>
    <cellStyle name="40% - Accent1 4 9 2 3" xfId="31595"/>
    <cellStyle name="40% - Accent1 4 9 3" xfId="6406"/>
    <cellStyle name="40% - Accent1 4 9 3 2" xfId="19138"/>
    <cellStyle name="40% - Accent1 4 9 3 3" xfId="31596"/>
    <cellStyle name="40% - Accent1 4 9 4" xfId="19136"/>
    <cellStyle name="40% - Accent1 4 9 5" xfId="31594"/>
    <cellStyle name="40% - Accent1 4_BALANCE SHEET- BOARD-A" xfId="1400"/>
    <cellStyle name="40% - Accent1 5" xfId="86"/>
    <cellStyle name="40% - Accent1 5 10" xfId="14277"/>
    <cellStyle name="40% - Accent1 5 11" xfId="26735"/>
    <cellStyle name="40% - Accent1 5 2" xfId="970"/>
    <cellStyle name="40% - Accent1 5 2 2" xfId="6408"/>
    <cellStyle name="40% - Accent1 5 2 2 2" xfId="19140"/>
    <cellStyle name="40% - Accent1 5 2 2 3" xfId="31598"/>
    <cellStyle name="40% - Accent1 5 2 3" xfId="6409"/>
    <cellStyle name="40% - Accent1 5 2 3 2" xfId="19141"/>
    <cellStyle name="40% - Accent1 5 2 3 3" xfId="31599"/>
    <cellStyle name="40% - Accent1 5 2 4" xfId="6407"/>
    <cellStyle name="40% - Accent1 5 2 5" xfId="19139"/>
    <cellStyle name="40% - Accent1 5 2 6" xfId="31597"/>
    <cellStyle name="40% - Accent1 5 3" xfId="6410"/>
    <cellStyle name="40% - Accent1 5 3 2" xfId="6411"/>
    <cellStyle name="40% - Accent1 5 3 2 2" xfId="19143"/>
    <cellStyle name="40% - Accent1 5 3 2 3" xfId="31601"/>
    <cellStyle name="40% - Accent1 5 3 3" xfId="6412"/>
    <cellStyle name="40% - Accent1 5 3 3 2" xfId="19144"/>
    <cellStyle name="40% - Accent1 5 3 3 3" xfId="31602"/>
    <cellStyle name="40% - Accent1 5 3 4" xfId="19142"/>
    <cellStyle name="40% - Accent1 5 3 5" xfId="31600"/>
    <cellStyle name="40% - Accent1 5 4" xfId="6413"/>
    <cellStyle name="40% - Accent1 5 4 2" xfId="6414"/>
    <cellStyle name="40% - Accent1 5 4 2 2" xfId="19146"/>
    <cellStyle name="40% - Accent1 5 4 2 3" xfId="31604"/>
    <cellStyle name="40% - Accent1 5 4 3" xfId="6415"/>
    <cellStyle name="40% - Accent1 5 4 3 2" xfId="19147"/>
    <cellStyle name="40% - Accent1 5 4 3 3" xfId="31605"/>
    <cellStyle name="40% - Accent1 5 4 4" xfId="19145"/>
    <cellStyle name="40% - Accent1 5 4 5" xfId="31603"/>
    <cellStyle name="40% - Accent1 5 5" xfId="6416"/>
    <cellStyle name="40% - Accent1 5 5 2" xfId="6417"/>
    <cellStyle name="40% - Accent1 5 5 2 2" xfId="19149"/>
    <cellStyle name="40% - Accent1 5 5 2 3" xfId="31607"/>
    <cellStyle name="40% - Accent1 5 5 3" xfId="6418"/>
    <cellStyle name="40% - Accent1 5 5 3 2" xfId="19150"/>
    <cellStyle name="40% - Accent1 5 5 3 3" xfId="31608"/>
    <cellStyle name="40% - Accent1 5 5 4" xfId="19148"/>
    <cellStyle name="40% - Accent1 5 5 5" xfId="31606"/>
    <cellStyle name="40% - Accent1 5 6" xfId="6419"/>
    <cellStyle name="40% - Accent1 5 6 2" xfId="6420"/>
    <cellStyle name="40% - Accent1 5 6 2 2" xfId="19152"/>
    <cellStyle name="40% - Accent1 5 6 2 3" xfId="31610"/>
    <cellStyle name="40% - Accent1 5 6 3" xfId="6421"/>
    <cellStyle name="40% - Accent1 5 6 3 2" xfId="19153"/>
    <cellStyle name="40% - Accent1 5 6 3 3" xfId="31611"/>
    <cellStyle name="40% - Accent1 5 6 4" xfId="19151"/>
    <cellStyle name="40% - Accent1 5 6 5" xfId="31609"/>
    <cellStyle name="40% - Accent1 5 7" xfId="6422"/>
    <cellStyle name="40% - Accent1 5 7 2" xfId="19154"/>
    <cellStyle name="40% - Accent1 5 7 3" xfId="31612"/>
    <cellStyle name="40% - Accent1 5 8" xfId="6423"/>
    <cellStyle name="40% - Accent1 5 8 2" xfId="19155"/>
    <cellStyle name="40% - Accent1 5 8 3" xfId="31613"/>
    <cellStyle name="40% - Accent1 5 9" xfId="1538"/>
    <cellStyle name="40% - Accent1 5_BALANCE SHEET- BOARD-A" xfId="1401"/>
    <cellStyle name="40% - Accent1 6" xfId="905"/>
    <cellStyle name="40% - Accent1 6 10" xfId="19156"/>
    <cellStyle name="40% - Accent1 6 11" xfId="31614"/>
    <cellStyle name="40% - Accent1 6 2" xfId="6425"/>
    <cellStyle name="40% - Accent1 6 2 2" xfId="6426"/>
    <cellStyle name="40% - Accent1 6 2 2 2" xfId="19158"/>
    <cellStyle name="40% - Accent1 6 2 2 3" xfId="31616"/>
    <cellStyle name="40% - Accent1 6 2 3" xfId="6427"/>
    <cellStyle name="40% - Accent1 6 2 3 2" xfId="19159"/>
    <cellStyle name="40% - Accent1 6 2 3 3" xfId="31617"/>
    <cellStyle name="40% - Accent1 6 2 4" xfId="19157"/>
    <cellStyle name="40% - Accent1 6 2 5" xfId="31615"/>
    <cellStyle name="40% - Accent1 6 3" xfId="6428"/>
    <cellStyle name="40% - Accent1 6 3 2" xfId="6429"/>
    <cellStyle name="40% - Accent1 6 3 2 2" xfId="19161"/>
    <cellStyle name="40% - Accent1 6 3 2 3" xfId="31619"/>
    <cellStyle name="40% - Accent1 6 3 3" xfId="6430"/>
    <cellStyle name="40% - Accent1 6 3 3 2" xfId="19162"/>
    <cellStyle name="40% - Accent1 6 3 3 3" xfId="31620"/>
    <cellStyle name="40% - Accent1 6 3 4" xfId="19160"/>
    <cellStyle name="40% - Accent1 6 3 5" xfId="31618"/>
    <cellStyle name="40% - Accent1 6 4" xfId="6431"/>
    <cellStyle name="40% - Accent1 6 4 2" xfId="6432"/>
    <cellStyle name="40% - Accent1 6 4 2 2" xfId="19164"/>
    <cellStyle name="40% - Accent1 6 4 2 3" xfId="31622"/>
    <cellStyle name="40% - Accent1 6 4 3" xfId="6433"/>
    <cellStyle name="40% - Accent1 6 4 3 2" xfId="19165"/>
    <cellStyle name="40% - Accent1 6 4 3 3" xfId="31623"/>
    <cellStyle name="40% - Accent1 6 4 4" xfId="19163"/>
    <cellStyle name="40% - Accent1 6 4 5" xfId="31621"/>
    <cellStyle name="40% - Accent1 6 5" xfId="6434"/>
    <cellStyle name="40% - Accent1 6 5 2" xfId="6435"/>
    <cellStyle name="40% - Accent1 6 5 2 2" xfId="19167"/>
    <cellStyle name="40% - Accent1 6 5 2 3" xfId="31625"/>
    <cellStyle name="40% - Accent1 6 5 3" xfId="6436"/>
    <cellStyle name="40% - Accent1 6 5 3 2" xfId="19168"/>
    <cellStyle name="40% - Accent1 6 5 3 3" xfId="31626"/>
    <cellStyle name="40% - Accent1 6 5 4" xfId="19166"/>
    <cellStyle name="40% - Accent1 6 5 5" xfId="31624"/>
    <cellStyle name="40% - Accent1 6 6" xfId="6437"/>
    <cellStyle name="40% - Accent1 6 6 2" xfId="6438"/>
    <cellStyle name="40% - Accent1 6 6 2 2" xfId="19170"/>
    <cellStyle name="40% - Accent1 6 6 2 3" xfId="31628"/>
    <cellStyle name="40% - Accent1 6 6 3" xfId="6439"/>
    <cellStyle name="40% - Accent1 6 6 3 2" xfId="19171"/>
    <cellStyle name="40% - Accent1 6 6 3 3" xfId="31629"/>
    <cellStyle name="40% - Accent1 6 6 4" xfId="19169"/>
    <cellStyle name="40% - Accent1 6 6 5" xfId="31627"/>
    <cellStyle name="40% - Accent1 6 7" xfId="6440"/>
    <cellStyle name="40% - Accent1 6 7 2" xfId="19172"/>
    <cellStyle name="40% - Accent1 6 7 3" xfId="31630"/>
    <cellStyle name="40% - Accent1 6 8" xfId="6441"/>
    <cellStyle name="40% - Accent1 6 8 2" xfId="19173"/>
    <cellStyle name="40% - Accent1 6 8 3" xfId="31631"/>
    <cellStyle name="40% - Accent1 6 9" xfId="6424"/>
    <cellStyle name="40% - Accent1 7" xfId="6442"/>
    <cellStyle name="40% - Accent1 7 10" xfId="31632"/>
    <cellStyle name="40% - Accent1 7 2" xfId="6443"/>
    <cellStyle name="40% - Accent1 7 2 2" xfId="6444"/>
    <cellStyle name="40% - Accent1 7 2 2 2" xfId="19176"/>
    <cellStyle name="40% - Accent1 7 2 2 3" xfId="31634"/>
    <cellStyle name="40% - Accent1 7 2 3" xfId="6445"/>
    <cellStyle name="40% - Accent1 7 2 3 2" xfId="19177"/>
    <cellStyle name="40% - Accent1 7 2 3 3" xfId="31635"/>
    <cellStyle name="40% - Accent1 7 2 4" xfId="19175"/>
    <cellStyle name="40% - Accent1 7 2 5" xfId="31633"/>
    <cellStyle name="40% - Accent1 7 3" xfId="6446"/>
    <cellStyle name="40% - Accent1 7 3 2" xfId="6447"/>
    <cellStyle name="40% - Accent1 7 3 2 2" xfId="19179"/>
    <cellStyle name="40% - Accent1 7 3 2 3" xfId="31637"/>
    <cellStyle name="40% - Accent1 7 3 3" xfId="6448"/>
    <cellStyle name="40% - Accent1 7 3 3 2" xfId="19180"/>
    <cellStyle name="40% - Accent1 7 3 3 3" xfId="31638"/>
    <cellStyle name="40% - Accent1 7 3 4" xfId="19178"/>
    <cellStyle name="40% - Accent1 7 3 5" xfId="31636"/>
    <cellStyle name="40% - Accent1 7 4" xfId="6449"/>
    <cellStyle name="40% - Accent1 7 4 2" xfId="6450"/>
    <cellStyle name="40% - Accent1 7 4 2 2" xfId="19182"/>
    <cellStyle name="40% - Accent1 7 4 2 3" xfId="31640"/>
    <cellStyle name="40% - Accent1 7 4 3" xfId="6451"/>
    <cellStyle name="40% - Accent1 7 4 3 2" xfId="19183"/>
    <cellStyle name="40% - Accent1 7 4 3 3" xfId="31641"/>
    <cellStyle name="40% - Accent1 7 4 4" xfId="19181"/>
    <cellStyle name="40% - Accent1 7 4 5" xfId="31639"/>
    <cellStyle name="40% - Accent1 7 5" xfId="6452"/>
    <cellStyle name="40% - Accent1 7 5 2" xfId="6453"/>
    <cellStyle name="40% - Accent1 7 5 2 2" xfId="19185"/>
    <cellStyle name="40% - Accent1 7 5 2 3" xfId="31643"/>
    <cellStyle name="40% - Accent1 7 5 3" xfId="6454"/>
    <cellStyle name="40% - Accent1 7 5 3 2" xfId="19186"/>
    <cellStyle name="40% - Accent1 7 5 3 3" xfId="31644"/>
    <cellStyle name="40% - Accent1 7 5 4" xfId="19184"/>
    <cellStyle name="40% - Accent1 7 5 5" xfId="31642"/>
    <cellStyle name="40% - Accent1 7 6" xfId="6455"/>
    <cellStyle name="40% - Accent1 7 6 2" xfId="6456"/>
    <cellStyle name="40% - Accent1 7 6 2 2" xfId="19188"/>
    <cellStyle name="40% - Accent1 7 6 2 3" xfId="31646"/>
    <cellStyle name="40% - Accent1 7 6 3" xfId="6457"/>
    <cellStyle name="40% - Accent1 7 6 3 2" xfId="19189"/>
    <cellStyle name="40% - Accent1 7 6 3 3" xfId="31647"/>
    <cellStyle name="40% - Accent1 7 6 4" xfId="19187"/>
    <cellStyle name="40% - Accent1 7 6 5" xfId="31645"/>
    <cellStyle name="40% - Accent1 7 7" xfId="6458"/>
    <cellStyle name="40% - Accent1 7 7 2" xfId="19190"/>
    <cellStyle name="40% - Accent1 7 7 3" xfId="31648"/>
    <cellStyle name="40% - Accent1 7 8" xfId="6459"/>
    <cellStyle name="40% - Accent1 7 8 2" xfId="19191"/>
    <cellStyle name="40% - Accent1 7 8 3" xfId="31649"/>
    <cellStyle name="40% - Accent1 7 9" xfId="19174"/>
    <cellStyle name="40% - Accent1 8" xfId="6460"/>
    <cellStyle name="40% - Accent1 8 2" xfId="6461"/>
    <cellStyle name="40% - Accent1 8 2 2" xfId="6462"/>
    <cellStyle name="40% - Accent1 8 2 2 2" xfId="19194"/>
    <cellStyle name="40% - Accent1 8 2 2 3" xfId="31652"/>
    <cellStyle name="40% - Accent1 8 2 3" xfId="6463"/>
    <cellStyle name="40% - Accent1 8 2 3 2" xfId="19195"/>
    <cellStyle name="40% - Accent1 8 2 3 3" xfId="31653"/>
    <cellStyle name="40% - Accent1 8 2 4" xfId="19193"/>
    <cellStyle name="40% - Accent1 8 2 5" xfId="31651"/>
    <cellStyle name="40% - Accent1 8 3" xfId="6464"/>
    <cellStyle name="40% - Accent1 8 3 2" xfId="6465"/>
    <cellStyle name="40% - Accent1 8 3 2 2" xfId="19197"/>
    <cellStyle name="40% - Accent1 8 3 2 3" xfId="31655"/>
    <cellStyle name="40% - Accent1 8 3 3" xfId="6466"/>
    <cellStyle name="40% - Accent1 8 3 3 2" xfId="19198"/>
    <cellStyle name="40% - Accent1 8 3 3 3" xfId="31656"/>
    <cellStyle name="40% - Accent1 8 3 4" xfId="19196"/>
    <cellStyle name="40% - Accent1 8 3 5" xfId="31654"/>
    <cellStyle name="40% - Accent1 8 4" xfId="6467"/>
    <cellStyle name="40% - Accent1 8 4 2" xfId="6468"/>
    <cellStyle name="40% - Accent1 8 4 2 2" xfId="19200"/>
    <cellStyle name="40% - Accent1 8 4 2 3" xfId="31658"/>
    <cellStyle name="40% - Accent1 8 4 3" xfId="6469"/>
    <cellStyle name="40% - Accent1 8 4 3 2" xfId="19201"/>
    <cellStyle name="40% - Accent1 8 4 3 3" xfId="31659"/>
    <cellStyle name="40% - Accent1 8 4 4" xfId="19199"/>
    <cellStyle name="40% - Accent1 8 4 5" xfId="31657"/>
    <cellStyle name="40% - Accent1 8 5" xfId="6470"/>
    <cellStyle name="40% - Accent1 8 5 2" xfId="6471"/>
    <cellStyle name="40% - Accent1 8 5 2 2" xfId="19203"/>
    <cellStyle name="40% - Accent1 8 5 2 3" xfId="31661"/>
    <cellStyle name="40% - Accent1 8 5 3" xfId="6472"/>
    <cellStyle name="40% - Accent1 8 5 3 2" xfId="19204"/>
    <cellStyle name="40% - Accent1 8 5 3 3" xfId="31662"/>
    <cellStyle name="40% - Accent1 8 5 4" xfId="19202"/>
    <cellStyle name="40% - Accent1 8 5 5" xfId="31660"/>
    <cellStyle name="40% - Accent1 8 6" xfId="6473"/>
    <cellStyle name="40% - Accent1 8 6 2" xfId="19205"/>
    <cellStyle name="40% - Accent1 8 6 3" xfId="31663"/>
    <cellStyle name="40% - Accent1 8 7" xfId="6474"/>
    <cellStyle name="40% - Accent1 8 7 2" xfId="19206"/>
    <cellStyle name="40% - Accent1 8 7 3" xfId="31664"/>
    <cellStyle name="40% - Accent1 8 8" xfId="19192"/>
    <cellStyle name="40% - Accent1 8 9" xfId="31650"/>
    <cellStyle name="40% - Accent1 9" xfId="6475"/>
    <cellStyle name="40% - Accent1 9 2" xfId="6476"/>
    <cellStyle name="40% - Accent1 9 2 2" xfId="6477"/>
    <cellStyle name="40% - Accent1 9 2 2 2" xfId="19208"/>
    <cellStyle name="40% - Accent1 9 2 2 3" xfId="31666"/>
    <cellStyle name="40% - Accent1 9 2 3" xfId="6478"/>
    <cellStyle name="40% - Accent1 9 2 3 2" xfId="19209"/>
    <cellStyle name="40% - Accent1 9 2 3 3" xfId="31667"/>
    <cellStyle name="40% - Accent1 9 2 4" xfId="19207"/>
    <cellStyle name="40% - Accent1 9 2 5" xfId="31665"/>
    <cellStyle name="40% - Accent2 10" xfId="6479"/>
    <cellStyle name="40% - Accent2 10 2" xfId="6480"/>
    <cellStyle name="40% - Accent2 10 2 2" xfId="6481"/>
    <cellStyle name="40% - Accent2 10 2 2 2" xfId="19212"/>
    <cellStyle name="40% - Accent2 10 2 2 3" xfId="31670"/>
    <cellStyle name="40% - Accent2 10 2 3" xfId="6482"/>
    <cellStyle name="40% - Accent2 10 2 3 2" xfId="19213"/>
    <cellStyle name="40% - Accent2 10 2 3 3" xfId="31671"/>
    <cellStyle name="40% - Accent2 10 2 4" xfId="19211"/>
    <cellStyle name="40% - Accent2 10 2 5" xfId="31669"/>
    <cellStyle name="40% - Accent2 10 3" xfId="6483"/>
    <cellStyle name="40% - Accent2 10 3 2" xfId="19214"/>
    <cellStyle name="40% - Accent2 10 3 3" xfId="31672"/>
    <cellStyle name="40% - Accent2 10 4" xfId="6484"/>
    <cellStyle name="40% - Accent2 10 4 2" xfId="19215"/>
    <cellStyle name="40% - Accent2 10 4 3" xfId="31673"/>
    <cellStyle name="40% - Accent2 10 5" xfId="19210"/>
    <cellStyle name="40% - Accent2 10 6" xfId="31668"/>
    <cellStyle name="40% - Accent2 11" xfId="6485"/>
    <cellStyle name="40% - Accent2 11 2" xfId="6486"/>
    <cellStyle name="40% - Accent2 11 2 2" xfId="6487"/>
    <cellStyle name="40% - Accent2 11 2 2 2" xfId="19218"/>
    <cellStyle name="40% - Accent2 11 2 2 3" xfId="31676"/>
    <cellStyle name="40% - Accent2 11 2 3" xfId="6488"/>
    <cellStyle name="40% - Accent2 11 2 3 2" xfId="19219"/>
    <cellStyle name="40% - Accent2 11 2 3 3" xfId="31677"/>
    <cellStyle name="40% - Accent2 11 2 4" xfId="19217"/>
    <cellStyle name="40% - Accent2 11 2 5" xfId="31675"/>
    <cellStyle name="40% - Accent2 11 3" xfId="6489"/>
    <cellStyle name="40% - Accent2 11 3 2" xfId="19220"/>
    <cellStyle name="40% - Accent2 11 3 3" xfId="31678"/>
    <cellStyle name="40% - Accent2 11 4" xfId="6490"/>
    <cellStyle name="40% - Accent2 11 4 2" xfId="19221"/>
    <cellStyle name="40% - Accent2 11 4 3" xfId="31679"/>
    <cellStyle name="40% - Accent2 11 5" xfId="19216"/>
    <cellStyle name="40% - Accent2 11 6" xfId="31674"/>
    <cellStyle name="40% - Accent2 12" xfId="6491"/>
    <cellStyle name="40% - Accent2 12 2" xfId="6492"/>
    <cellStyle name="40% - Accent2 12 2 2" xfId="19223"/>
    <cellStyle name="40% - Accent2 12 2 3" xfId="31681"/>
    <cellStyle name="40% - Accent2 12 3" xfId="6493"/>
    <cellStyle name="40% - Accent2 12 3 2" xfId="19224"/>
    <cellStyle name="40% - Accent2 12 3 3" xfId="31682"/>
    <cellStyle name="40% - Accent2 12 4" xfId="19222"/>
    <cellStyle name="40% - Accent2 12 5" xfId="31680"/>
    <cellStyle name="40% - Accent2 13" xfId="6494"/>
    <cellStyle name="40% - Accent2 13 2" xfId="6495"/>
    <cellStyle name="40% - Accent2 13 2 2" xfId="19226"/>
    <cellStyle name="40% - Accent2 13 2 3" xfId="31684"/>
    <cellStyle name="40% - Accent2 13 3" xfId="6496"/>
    <cellStyle name="40% - Accent2 13 3 2" xfId="19227"/>
    <cellStyle name="40% - Accent2 13 3 3" xfId="31685"/>
    <cellStyle name="40% - Accent2 13 4" xfId="19225"/>
    <cellStyle name="40% - Accent2 13 5" xfId="31683"/>
    <cellStyle name="40% - Accent2 14" xfId="6497"/>
    <cellStyle name="40% - Accent2 14 2" xfId="6498"/>
    <cellStyle name="40% - Accent2 14 2 2" xfId="19229"/>
    <cellStyle name="40% - Accent2 14 2 3" xfId="31687"/>
    <cellStyle name="40% - Accent2 14 3" xfId="6499"/>
    <cellStyle name="40% - Accent2 14 3 2" xfId="19230"/>
    <cellStyle name="40% - Accent2 14 3 3" xfId="31688"/>
    <cellStyle name="40% - Accent2 14 4" xfId="19228"/>
    <cellStyle name="40% - Accent2 14 5" xfId="31686"/>
    <cellStyle name="40% - Accent2 15" xfId="6500"/>
    <cellStyle name="40% - Accent2 15 2" xfId="6501"/>
    <cellStyle name="40% - Accent2 15 2 2" xfId="19232"/>
    <cellStyle name="40% - Accent2 15 2 3" xfId="31690"/>
    <cellStyle name="40% - Accent2 15 3" xfId="6502"/>
    <cellStyle name="40% - Accent2 15 3 2" xfId="19233"/>
    <cellStyle name="40% - Accent2 15 3 3" xfId="31691"/>
    <cellStyle name="40% - Accent2 15 4" xfId="19231"/>
    <cellStyle name="40% - Accent2 15 5" xfId="31689"/>
    <cellStyle name="40% - Accent2 16" xfId="6503"/>
    <cellStyle name="40% - Accent2 16 2" xfId="6504"/>
    <cellStyle name="40% - Accent2 16 2 2" xfId="19235"/>
    <cellStyle name="40% - Accent2 16 2 3" xfId="31693"/>
    <cellStyle name="40% - Accent2 16 3" xfId="6505"/>
    <cellStyle name="40% - Accent2 16 3 2" xfId="19236"/>
    <cellStyle name="40% - Accent2 16 3 3" xfId="31694"/>
    <cellStyle name="40% - Accent2 16 4" xfId="19234"/>
    <cellStyle name="40% - Accent2 16 5" xfId="31692"/>
    <cellStyle name="40% - Accent2 17" xfId="6506"/>
    <cellStyle name="40% - Accent2 17 2" xfId="6507"/>
    <cellStyle name="40% - Accent2 17 2 2" xfId="19238"/>
    <cellStyle name="40% - Accent2 17 2 3" xfId="31696"/>
    <cellStyle name="40% - Accent2 17 3" xfId="6508"/>
    <cellStyle name="40% - Accent2 17 3 2" xfId="19239"/>
    <cellStyle name="40% - Accent2 17 3 3" xfId="31697"/>
    <cellStyle name="40% - Accent2 17 4" xfId="19237"/>
    <cellStyle name="40% - Accent2 17 5" xfId="31695"/>
    <cellStyle name="40% - Accent2 18" xfId="6509"/>
    <cellStyle name="40% - Accent2 18 2" xfId="6510"/>
    <cellStyle name="40% - Accent2 18 2 2" xfId="19241"/>
    <cellStyle name="40% - Accent2 18 2 3" xfId="31699"/>
    <cellStyle name="40% - Accent2 18 3" xfId="6511"/>
    <cellStyle name="40% - Accent2 18 3 2" xfId="19242"/>
    <cellStyle name="40% - Accent2 18 3 3" xfId="31700"/>
    <cellStyle name="40% - Accent2 18 4" xfId="19240"/>
    <cellStyle name="40% - Accent2 18 5" xfId="31698"/>
    <cellStyle name="40% - Accent2 19" xfId="1500"/>
    <cellStyle name="40% - Accent2 2" xfId="87"/>
    <cellStyle name="40% - Accent2 2 10" xfId="6512"/>
    <cellStyle name="40% - Accent2 2 10 2" xfId="6513"/>
    <cellStyle name="40% - Accent2 2 10 2 2" xfId="19244"/>
    <cellStyle name="40% - Accent2 2 10 2 3" xfId="31702"/>
    <cellStyle name="40% - Accent2 2 10 3" xfId="6514"/>
    <cellStyle name="40% - Accent2 2 10 3 2" xfId="19245"/>
    <cellStyle name="40% - Accent2 2 10 3 3" xfId="31703"/>
    <cellStyle name="40% - Accent2 2 10 4" xfId="19243"/>
    <cellStyle name="40% - Accent2 2 10 5" xfId="31701"/>
    <cellStyle name="40% - Accent2 2 11" xfId="6515"/>
    <cellStyle name="40% - Accent2 2 11 2" xfId="6516"/>
    <cellStyle name="40% - Accent2 2 11 2 2" xfId="19247"/>
    <cellStyle name="40% - Accent2 2 11 2 3" xfId="31705"/>
    <cellStyle name="40% - Accent2 2 11 3" xfId="6517"/>
    <cellStyle name="40% - Accent2 2 11 3 2" xfId="19248"/>
    <cellStyle name="40% - Accent2 2 11 3 3" xfId="31706"/>
    <cellStyle name="40% - Accent2 2 11 4" xfId="19246"/>
    <cellStyle name="40% - Accent2 2 11 5" xfId="31704"/>
    <cellStyle name="40% - Accent2 2 12" xfId="6518"/>
    <cellStyle name="40% - Accent2 2 12 2" xfId="6519"/>
    <cellStyle name="40% - Accent2 2 12 2 2" xfId="19250"/>
    <cellStyle name="40% - Accent2 2 12 2 3" xfId="31708"/>
    <cellStyle name="40% - Accent2 2 12 3" xfId="6520"/>
    <cellStyle name="40% - Accent2 2 12 3 2" xfId="19251"/>
    <cellStyle name="40% - Accent2 2 12 3 3" xfId="31709"/>
    <cellStyle name="40% - Accent2 2 12 4" xfId="19249"/>
    <cellStyle name="40% - Accent2 2 12 5" xfId="31707"/>
    <cellStyle name="40% - Accent2 2 13" xfId="6521"/>
    <cellStyle name="40% - Accent2 2 13 2" xfId="6522"/>
    <cellStyle name="40% - Accent2 2 13 2 2" xfId="19253"/>
    <cellStyle name="40% - Accent2 2 13 2 3" xfId="31711"/>
    <cellStyle name="40% - Accent2 2 13 3" xfId="6523"/>
    <cellStyle name="40% - Accent2 2 13 3 2" xfId="19254"/>
    <cellStyle name="40% - Accent2 2 13 3 3" xfId="31712"/>
    <cellStyle name="40% - Accent2 2 13 4" xfId="19252"/>
    <cellStyle name="40% - Accent2 2 13 5" xfId="31710"/>
    <cellStyle name="40% - Accent2 2 14" xfId="6524"/>
    <cellStyle name="40% - Accent2 2 14 2" xfId="6525"/>
    <cellStyle name="40% - Accent2 2 14 2 2" xfId="19256"/>
    <cellStyle name="40% - Accent2 2 14 2 3" xfId="31714"/>
    <cellStyle name="40% - Accent2 2 14 3" xfId="6526"/>
    <cellStyle name="40% - Accent2 2 14 3 2" xfId="19257"/>
    <cellStyle name="40% - Accent2 2 14 3 3" xfId="31715"/>
    <cellStyle name="40% - Accent2 2 14 4" xfId="19255"/>
    <cellStyle name="40% - Accent2 2 14 5" xfId="31713"/>
    <cellStyle name="40% - Accent2 2 15" xfId="6527"/>
    <cellStyle name="40% - Accent2 2 15 2" xfId="6528"/>
    <cellStyle name="40% - Accent2 2 15 2 2" xfId="19259"/>
    <cellStyle name="40% - Accent2 2 15 2 3" xfId="31717"/>
    <cellStyle name="40% - Accent2 2 15 3" xfId="6529"/>
    <cellStyle name="40% - Accent2 2 15 3 2" xfId="19260"/>
    <cellStyle name="40% - Accent2 2 15 3 3" xfId="31718"/>
    <cellStyle name="40% - Accent2 2 15 4" xfId="19258"/>
    <cellStyle name="40% - Accent2 2 15 5" xfId="31716"/>
    <cellStyle name="40% - Accent2 2 16" xfId="6530"/>
    <cellStyle name="40% - Accent2 2 16 2" xfId="6531"/>
    <cellStyle name="40% - Accent2 2 16 2 2" xfId="19262"/>
    <cellStyle name="40% - Accent2 2 16 2 3" xfId="31720"/>
    <cellStyle name="40% - Accent2 2 16 3" xfId="6532"/>
    <cellStyle name="40% - Accent2 2 16 3 2" xfId="19263"/>
    <cellStyle name="40% - Accent2 2 16 3 3" xfId="31721"/>
    <cellStyle name="40% - Accent2 2 16 4" xfId="19261"/>
    <cellStyle name="40% - Accent2 2 16 5" xfId="31719"/>
    <cellStyle name="40% - Accent2 2 17" xfId="6533"/>
    <cellStyle name="40% - Accent2 2 17 2" xfId="19264"/>
    <cellStyle name="40% - Accent2 2 17 3" xfId="31722"/>
    <cellStyle name="40% - Accent2 2 18" xfId="6534"/>
    <cellStyle name="40% - Accent2 2 18 2" xfId="19265"/>
    <cellStyle name="40% - Accent2 2 18 3" xfId="31723"/>
    <cellStyle name="40% - Accent2 2 19" xfId="1558"/>
    <cellStyle name="40% - Accent2 2 2" xfId="88"/>
    <cellStyle name="40% - Accent2 2 2 10" xfId="6535"/>
    <cellStyle name="40% - Accent2 2 2 10 2" xfId="6536"/>
    <cellStyle name="40% - Accent2 2 2 10 2 2" xfId="19267"/>
    <cellStyle name="40% - Accent2 2 2 10 2 3" xfId="31725"/>
    <cellStyle name="40% - Accent2 2 2 10 3" xfId="6537"/>
    <cellStyle name="40% - Accent2 2 2 10 3 2" xfId="19268"/>
    <cellStyle name="40% - Accent2 2 2 10 3 3" xfId="31726"/>
    <cellStyle name="40% - Accent2 2 2 10 4" xfId="19266"/>
    <cellStyle name="40% - Accent2 2 2 10 5" xfId="31724"/>
    <cellStyle name="40% - Accent2 2 2 11" xfId="6538"/>
    <cellStyle name="40% - Accent2 2 2 11 2" xfId="6539"/>
    <cellStyle name="40% - Accent2 2 2 11 2 2" xfId="19270"/>
    <cellStyle name="40% - Accent2 2 2 11 2 3" xfId="31728"/>
    <cellStyle name="40% - Accent2 2 2 11 3" xfId="6540"/>
    <cellStyle name="40% - Accent2 2 2 11 3 2" xfId="19271"/>
    <cellStyle name="40% - Accent2 2 2 11 3 3" xfId="31729"/>
    <cellStyle name="40% - Accent2 2 2 11 4" xfId="19269"/>
    <cellStyle name="40% - Accent2 2 2 11 5" xfId="31727"/>
    <cellStyle name="40% - Accent2 2 2 12" xfId="6541"/>
    <cellStyle name="40% - Accent2 2 2 12 2" xfId="6542"/>
    <cellStyle name="40% - Accent2 2 2 12 2 2" xfId="19273"/>
    <cellStyle name="40% - Accent2 2 2 12 2 3" xfId="31731"/>
    <cellStyle name="40% - Accent2 2 2 12 3" xfId="6543"/>
    <cellStyle name="40% - Accent2 2 2 12 3 2" xfId="19274"/>
    <cellStyle name="40% - Accent2 2 2 12 3 3" xfId="31732"/>
    <cellStyle name="40% - Accent2 2 2 12 4" xfId="19272"/>
    <cellStyle name="40% - Accent2 2 2 12 5" xfId="31730"/>
    <cellStyle name="40% - Accent2 2 2 13" xfId="6544"/>
    <cellStyle name="40% - Accent2 2 2 13 2" xfId="6545"/>
    <cellStyle name="40% - Accent2 2 2 13 2 2" xfId="19276"/>
    <cellStyle name="40% - Accent2 2 2 13 2 3" xfId="31734"/>
    <cellStyle name="40% - Accent2 2 2 13 3" xfId="6546"/>
    <cellStyle name="40% - Accent2 2 2 13 3 2" xfId="19277"/>
    <cellStyle name="40% - Accent2 2 2 13 3 3" xfId="31735"/>
    <cellStyle name="40% - Accent2 2 2 13 4" xfId="19275"/>
    <cellStyle name="40% - Accent2 2 2 13 5" xfId="31733"/>
    <cellStyle name="40% - Accent2 2 2 14" xfId="6547"/>
    <cellStyle name="40% - Accent2 2 2 14 2" xfId="6548"/>
    <cellStyle name="40% - Accent2 2 2 14 2 2" xfId="19279"/>
    <cellStyle name="40% - Accent2 2 2 14 2 3" xfId="31737"/>
    <cellStyle name="40% - Accent2 2 2 14 3" xfId="6549"/>
    <cellStyle name="40% - Accent2 2 2 14 3 2" xfId="19280"/>
    <cellStyle name="40% - Accent2 2 2 14 3 3" xfId="31738"/>
    <cellStyle name="40% - Accent2 2 2 14 4" xfId="19278"/>
    <cellStyle name="40% - Accent2 2 2 14 5" xfId="31736"/>
    <cellStyle name="40% - Accent2 2 2 15" xfId="6550"/>
    <cellStyle name="40% - Accent2 2 2 15 2" xfId="19281"/>
    <cellStyle name="40% - Accent2 2 2 15 3" xfId="31739"/>
    <cellStyle name="40% - Accent2 2 2 16" xfId="6551"/>
    <cellStyle name="40% - Accent2 2 2 16 2" xfId="19282"/>
    <cellStyle name="40% - Accent2 2 2 16 3" xfId="31740"/>
    <cellStyle name="40% - Accent2 2 2 2" xfId="89"/>
    <cellStyle name="40% - Accent2 2 2 2 10" xfId="6552"/>
    <cellStyle name="40% - Accent2 2 2 2 10 2" xfId="6553"/>
    <cellStyle name="40% - Accent2 2 2 2 10 2 2" xfId="19284"/>
    <cellStyle name="40% - Accent2 2 2 2 10 2 3" xfId="31742"/>
    <cellStyle name="40% - Accent2 2 2 2 10 3" xfId="6554"/>
    <cellStyle name="40% - Accent2 2 2 2 10 3 2" xfId="19285"/>
    <cellStyle name="40% - Accent2 2 2 2 10 3 3" xfId="31743"/>
    <cellStyle name="40% - Accent2 2 2 2 10 4" xfId="19283"/>
    <cellStyle name="40% - Accent2 2 2 2 10 5" xfId="31741"/>
    <cellStyle name="40% - Accent2 2 2 2 11" xfId="6555"/>
    <cellStyle name="40% - Accent2 2 2 2 11 2" xfId="6556"/>
    <cellStyle name="40% - Accent2 2 2 2 11 2 2" xfId="19287"/>
    <cellStyle name="40% - Accent2 2 2 2 11 2 3" xfId="31745"/>
    <cellStyle name="40% - Accent2 2 2 2 11 3" xfId="6557"/>
    <cellStyle name="40% - Accent2 2 2 2 11 3 2" xfId="19288"/>
    <cellStyle name="40% - Accent2 2 2 2 11 3 3" xfId="31746"/>
    <cellStyle name="40% - Accent2 2 2 2 11 4" xfId="19286"/>
    <cellStyle name="40% - Accent2 2 2 2 11 5" xfId="31744"/>
    <cellStyle name="40% - Accent2 2 2 2 12" xfId="6558"/>
    <cellStyle name="40% - Accent2 2 2 2 12 2" xfId="6559"/>
    <cellStyle name="40% - Accent2 2 2 2 12 2 2" xfId="19290"/>
    <cellStyle name="40% - Accent2 2 2 2 12 2 3" xfId="31748"/>
    <cellStyle name="40% - Accent2 2 2 2 12 3" xfId="6560"/>
    <cellStyle name="40% - Accent2 2 2 2 12 3 2" xfId="19291"/>
    <cellStyle name="40% - Accent2 2 2 2 12 3 3" xfId="31749"/>
    <cellStyle name="40% - Accent2 2 2 2 12 4" xfId="19289"/>
    <cellStyle name="40% - Accent2 2 2 2 12 5" xfId="31747"/>
    <cellStyle name="40% - Accent2 2 2 2 13" xfId="6561"/>
    <cellStyle name="40% - Accent2 2 2 2 13 2" xfId="6562"/>
    <cellStyle name="40% - Accent2 2 2 2 13 2 2" xfId="19293"/>
    <cellStyle name="40% - Accent2 2 2 2 13 2 3" xfId="31751"/>
    <cellStyle name="40% - Accent2 2 2 2 13 3" xfId="6563"/>
    <cellStyle name="40% - Accent2 2 2 2 13 3 2" xfId="19294"/>
    <cellStyle name="40% - Accent2 2 2 2 13 3 3" xfId="31752"/>
    <cellStyle name="40% - Accent2 2 2 2 13 4" xfId="19292"/>
    <cellStyle name="40% - Accent2 2 2 2 13 5" xfId="31750"/>
    <cellStyle name="40% - Accent2 2 2 2 14" xfId="6564"/>
    <cellStyle name="40% - Accent2 2 2 2 14 2" xfId="19295"/>
    <cellStyle name="40% - Accent2 2 2 2 14 3" xfId="31753"/>
    <cellStyle name="40% - Accent2 2 2 2 15" xfId="6565"/>
    <cellStyle name="40% - Accent2 2 2 2 15 2" xfId="19296"/>
    <cellStyle name="40% - Accent2 2 2 2 15 3" xfId="31754"/>
    <cellStyle name="40% - Accent2 2 2 2 16" xfId="1662"/>
    <cellStyle name="40% - Accent2 2 2 2 17" xfId="14401"/>
    <cellStyle name="40% - Accent2 2 2 2 18" xfId="26859"/>
    <cellStyle name="40% - Accent2 2 2 2 2" xfId="1094"/>
    <cellStyle name="40% - Accent2 2 2 2 2 10" xfId="31755"/>
    <cellStyle name="40% - Accent2 2 2 2 2 2" xfId="6567"/>
    <cellStyle name="40% - Accent2 2 2 2 2 2 2" xfId="6568"/>
    <cellStyle name="40% - Accent2 2 2 2 2 2 2 2" xfId="19299"/>
    <cellStyle name="40% - Accent2 2 2 2 2 2 2 3" xfId="31757"/>
    <cellStyle name="40% - Accent2 2 2 2 2 2 3" xfId="6569"/>
    <cellStyle name="40% - Accent2 2 2 2 2 2 3 2" xfId="19300"/>
    <cellStyle name="40% - Accent2 2 2 2 2 2 3 3" xfId="31758"/>
    <cellStyle name="40% - Accent2 2 2 2 2 2 4" xfId="19298"/>
    <cellStyle name="40% - Accent2 2 2 2 2 2 5" xfId="31756"/>
    <cellStyle name="40% - Accent2 2 2 2 2 3" xfId="6570"/>
    <cellStyle name="40% - Accent2 2 2 2 2 3 2" xfId="6571"/>
    <cellStyle name="40% - Accent2 2 2 2 2 3 2 2" xfId="19302"/>
    <cellStyle name="40% - Accent2 2 2 2 2 3 2 3" xfId="31760"/>
    <cellStyle name="40% - Accent2 2 2 2 2 3 3" xfId="6572"/>
    <cellStyle name="40% - Accent2 2 2 2 2 3 3 2" xfId="19303"/>
    <cellStyle name="40% - Accent2 2 2 2 2 3 3 3" xfId="31761"/>
    <cellStyle name="40% - Accent2 2 2 2 2 3 4" xfId="19301"/>
    <cellStyle name="40% - Accent2 2 2 2 2 3 5" xfId="31759"/>
    <cellStyle name="40% - Accent2 2 2 2 2 4" xfId="6573"/>
    <cellStyle name="40% - Accent2 2 2 2 2 4 2" xfId="6574"/>
    <cellStyle name="40% - Accent2 2 2 2 2 4 2 2" xfId="19305"/>
    <cellStyle name="40% - Accent2 2 2 2 2 4 2 3" xfId="31763"/>
    <cellStyle name="40% - Accent2 2 2 2 2 4 3" xfId="6575"/>
    <cellStyle name="40% - Accent2 2 2 2 2 4 3 2" xfId="19306"/>
    <cellStyle name="40% - Accent2 2 2 2 2 4 3 3" xfId="31764"/>
    <cellStyle name="40% - Accent2 2 2 2 2 4 4" xfId="19304"/>
    <cellStyle name="40% - Accent2 2 2 2 2 4 5" xfId="31762"/>
    <cellStyle name="40% - Accent2 2 2 2 2 5" xfId="6576"/>
    <cellStyle name="40% - Accent2 2 2 2 2 5 2" xfId="6577"/>
    <cellStyle name="40% - Accent2 2 2 2 2 5 2 2" xfId="19308"/>
    <cellStyle name="40% - Accent2 2 2 2 2 5 2 3" xfId="31766"/>
    <cellStyle name="40% - Accent2 2 2 2 2 5 3" xfId="6578"/>
    <cellStyle name="40% - Accent2 2 2 2 2 5 3 2" xfId="19309"/>
    <cellStyle name="40% - Accent2 2 2 2 2 5 3 3" xfId="31767"/>
    <cellStyle name="40% - Accent2 2 2 2 2 5 4" xfId="19307"/>
    <cellStyle name="40% - Accent2 2 2 2 2 5 5" xfId="31765"/>
    <cellStyle name="40% - Accent2 2 2 2 2 6" xfId="6579"/>
    <cellStyle name="40% - Accent2 2 2 2 2 6 2" xfId="19310"/>
    <cellStyle name="40% - Accent2 2 2 2 2 6 3" xfId="31768"/>
    <cellStyle name="40% - Accent2 2 2 2 2 7" xfId="6580"/>
    <cellStyle name="40% - Accent2 2 2 2 2 7 2" xfId="19311"/>
    <cellStyle name="40% - Accent2 2 2 2 2 7 3" xfId="31769"/>
    <cellStyle name="40% - Accent2 2 2 2 2 8" xfId="6566"/>
    <cellStyle name="40% - Accent2 2 2 2 2 9" xfId="19297"/>
    <cellStyle name="40% - Accent2 2 2 2 3" xfId="6581"/>
    <cellStyle name="40% - Accent2 2 2 2 3 2" xfId="6582"/>
    <cellStyle name="40% - Accent2 2 2 2 3 2 2" xfId="6583"/>
    <cellStyle name="40% - Accent2 2 2 2 3 2 2 2" xfId="19314"/>
    <cellStyle name="40% - Accent2 2 2 2 3 2 2 3" xfId="31772"/>
    <cellStyle name="40% - Accent2 2 2 2 3 2 3" xfId="6584"/>
    <cellStyle name="40% - Accent2 2 2 2 3 2 3 2" xfId="19315"/>
    <cellStyle name="40% - Accent2 2 2 2 3 2 3 3" xfId="31773"/>
    <cellStyle name="40% - Accent2 2 2 2 3 2 4" xfId="19313"/>
    <cellStyle name="40% - Accent2 2 2 2 3 2 5" xfId="31771"/>
    <cellStyle name="40% - Accent2 2 2 2 3 3" xfId="6585"/>
    <cellStyle name="40% - Accent2 2 2 2 3 3 2" xfId="6586"/>
    <cellStyle name="40% - Accent2 2 2 2 3 3 2 2" xfId="19317"/>
    <cellStyle name="40% - Accent2 2 2 2 3 3 2 3" xfId="31775"/>
    <cellStyle name="40% - Accent2 2 2 2 3 3 3" xfId="6587"/>
    <cellStyle name="40% - Accent2 2 2 2 3 3 3 2" xfId="19318"/>
    <cellStyle name="40% - Accent2 2 2 2 3 3 3 3" xfId="31776"/>
    <cellStyle name="40% - Accent2 2 2 2 3 3 4" xfId="19316"/>
    <cellStyle name="40% - Accent2 2 2 2 3 3 5" xfId="31774"/>
    <cellStyle name="40% - Accent2 2 2 2 3 4" xfId="6588"/>
    <cellStyle name="40% - Accent2 2 2 2 3 4 2" xfId="6589"/>
    <cellStyle name="40% - Accent2 2 2 2 3 4 2 2" xfId="19320"/>
    <cellStyle name="40% - Accent2 2 2 2 3 4 2 3" xfId="31778"/>
    <cellStyle name="40% - Accent2 2 2 2 3 4 3" xfId="6590"/>
    <cellStyle name="40% - Accent2 2 2 2 3 4 3 2" xfId="19321"/>
    <cellStyle name="40% - Accent2 2 2 2 3 4 3 3" xfId="31779"/>
    <cellStyle name="40% - Accent2 2 2 2 3 4 4" xfId="19319"/>
    <cellStyle name="40% - Accent2 2 2 2 3 4 5" xfId="31777"/>
    <cellStyle name="40% - Accent2 2 2 2 3 5" xfId="6591"/>
    <cellStyle name="40% - Accent2 2 2 2 3 5 2" xfId="6592"/>
    <cellStyle name="40% - Accent2 2 2 2 3 5 2 2" xfId="19323"/>
    <cellStyle name="40% - Accent2 2 2 2 3 5 2 3" xfId="31781"/>
    <cellStyle name="40% - Accent2 2 2 2 3 5 3" xfId="6593"/>
    <cellStyle name="40% - Accent2 2 2 2 3 5 3 2" xfId="19324"/>
    <cellStyle name="40% - Accent2 2 2 2 3 5 3 3" xfId="31782"/>
    <cellStyle name="40% - Accent2 2 2 2 3 5 4" xfId="19322"/>
    <cellStyle name="40% - Accent2 2 2 2 3 5 5" xfId="31780"/>
    <cellStyle name="40% - Accent2 2 2 2 3 6" xfId="6594"/>
    <cellStyle name="40% - Accent2 2 2 2 3 6 2" xfId="19325"/>
    <cellStyle name="40% - Accent2 2 2 2 3 6 3" xfId="31783"/>
    <cellStyle name="40% - Accent2 2 2 2 3 7" xfId="6595"/>
    <cellStyle name="40% - Accent2 2 2 2 3 7 2" xfId="19326"/>
    <cellStyle name="40% - Accent2 2 2 2 3 7 3" xfId="31784"/>
    <cellStyle name="40% - Accent2 2 2 2 3 8" xfId="19312"/>
    <cellStyle name="40% - Accent2 2 2 2 3 9" xfId="31770"/>
    <cellStyle name="40% - Accent2 2 2 2 4" xfId="6596"/>
    <cellStyle name="40% - Accent2 2 2 2 4 2" xfId="6597"/>
    <cellStyle name="40% - Accent2 2 2 2 4 2 2" xfId="6598"/>
    <cellStyle name="40% - Accent2 2 2 2 4 2 2 2" xfId="19329"/>
    <cellStyle name="40% - Accent2 2 2 2 4 2 2 3" xfId="31787"/>
    <cellStyle name="40% - Accent2 2 2 2 4 2 3" xfId="6599"/>
    <cellStyle name="40% - Accent2 2 2 2 4 2 3 2" xfId="19330"/>
    <cellStyle name="40% - Accent2 2 2 2 4 2 3 3" xfId="31788"/>
    <cellStyle name="40% - Accent2 2 2 2 4 2 4" xfId="19328"/>
    <cellStyle name="40% - Accent2 2 2 2 4 2 5" xfId="31786"/>
    <cellStyle name="40% - Accent2 2 2 2 4 3" xfId="6600"/>
    <cellStyle name="40% - Accent2 2 2 2 4 3 2" xfId="19331"/>
    <cellStyle name="40% - Accent2 2 2 2 4 3 3" xfId="31789"/>
    <cellStyle name="40% - Accent2 2 2 2 4 4" xfId="6601"/>
    <cellStyle name="40% - Accent2 2 2 2 4 4 2" xfId="19332"/>
    <cellStyle name="40% - Accent2 2 2 2 4 4 3" xfId="31790"/>
    <cellStyle name="40% - Accent2 2 2 2 4 5" xfId="19327"/>
    <cellStyle name="40% - Accent2 2 2 2 4 6" xfId="31785"/>
    <cellStyle name="40% - Accent2 2 2 2 5" xfId="6602"/>
    <cellStyle name="40% - Accent2 2 2 2 5 2" xfId="6603"/>
    <cellStyle name="40% - Accent2 2 2 2 5 2 2" xfId="6604"/>
    <cellStyle name="40% - Accent2 2 2 2 5 2 2 2" xfId="19335"/>
    <cellStyle name="40% - Accent2 2 2 2 5 2 2 3" xfId="31793"/>
    <cellStyle name="40% - Accent2 2 2 2 5 2 3" xfId="6605"/>
    <cellStyle name="40% - Accent2 2 2 2 5 2 3 2" xfId="19336"/>
    <cellStyle name="40% - Accent2 2 2 2 5 2 3 3" xfId="31794"/>
    <cellStyle name="40% - Accent2 2 2 2 5 2 4" xfId="19334"/>
    <cellStyle name="40% - Accent2 2 2 2 5 2 5" xfId="31792"/>
    <cellStyle name="40% - Accent2 2 2 2 5 3" xfId="6606"/>
    <cellStyle name="40% - Accent2 2 2 2 5 3 2" xfId="19337"/>
    <cellStyle name="40% - Accent2 2 2 2 5 3 3" xfId="31795"/>
    <cellStyle name="40% - Accent2 2 2 2 5 4" xfId="6607"/>
    <cellStyle name="40% - Accent2 2 2 2 5 4 2" xfId="19338"/>
    <cellStyle name="40% - Accent2 2 2 2 5 4 3" xfId="31796"/>
    <cellStyle name="40% - Accent2 2 2 2 5 5" xfId="19333"/>
    <cellStyle name="40% - Accent2 2 2 2 5 6" xfId="31791"/>
    <cellStyle name="40% - Accent2 2 2 2 6" xfId="6608"/>
    <cellStyle name="40% - Accent2 2 2 2 6 2" xfId="6609"/>
    <cellStyle name="40% - Accent2 2 2 2 6 2 2" xfId="19340"/>
    <cellStyle name="40% - Accent2 2 2 2 6 2 3" xfId="31798"/>
    <cellStyle name="40% - Accent2 2 2 2 6 3" xfId="6610"/>
    <cellStyle name="40% - Accent2 2 2 2 6 3 2" xfId="19341"/>
    <cellStyle name="40% - Accent2 2 2 2 6 3 3" xfId="31799"/>
    <cellStyle name="40% - Accent2 2 2 2 6 4" xfId="19339"/>
    <cellStyle name="40% - Accent2 2 2 2 6 5" xfId="31797"/>
    <cellStyle name="40% - Accent2 2 2 2 7" xfId="6611"/>
    <cellStyle name="40% - Accent2 2 2 2 7 2" xfId="6612"/>
    <cellStyle name="40% - Accent2 2 2 2 7 2 2" xfId="19343"/>
    <cellStyle name="40% - Accent2 2 2 2 7 2 3" xfId="31801"/>
    <cellStyle name="40% - Accent2 2 2 2 7 3" xfId="6613"/>
    <cellStyle name="40% - Accent2 2 2 2 7 3 2" xfId="19344"/>
    <cellStyle name="40% - Accent2 2 2 2 7 3 3" xfId="31802"/>
    <cellStyle name="40% - Accent2 2 2 2 7 4" xfId="19342"/>
    <cellStyle name="40% - Accent2 2 2 2 7 5" xfId="31800"/>
    <cellStyle name="40% - Accent2 2 2 2 8" xfId="6614"/>
    <cellStyle name="40% - Accent2 2 2 2 8 2" xfId="6615"/>
    <cellStyle name="40% - Accent2 2 2 2 8 2 2" xfId="19346"/>
    <cellStyle name="40% - Accent2 2 2 2 8 2 3" xfId="31804"/>
    <cellStyle name="40% - Accent2 2 2 2 8 3" xfId="6616"/>
    <cellStyle name="40% - Accent2 2 2 2 8 3 2" xfId="19347"/>
    <cellStyle name="40% - Accent2 2 2 2 8 3 3" xfId="31805"/>
    <cellStyle name="40% - Accent2 2 2 2 8 4" xfId="19345"/>
    <cellStyle name="40% - Accent2 2 2 2 8 5" xfId="31803"/>
    <cellStyle name="40% - Accent2 2 2 2 9" xfId="6617"/>
    <cellStyle name="40% - Accent2 2 2 2 9 2" xfId="6618"/>
    <cellStyle name="40% - Accent2 2 2 2 9 2 2" xfId="19349"/>
    <cellStyle name="40% - Accent2 2 2 2 9 2 3" xfId="31807"/>
    <cellStyle name="40% - Accent2 2 2 2 9 3" xfId="6619"/>
    <cellStyle name="40% - Accent2 2 2 2 9 3 2" xfId="19350"/>
    <cellStyle name="40% - Accent2 2 2 2 9 3 3" xfId="31808"/>
    <cellStyle name="40% - Accent2 2 2 2 9 4" xfId="19348"/>
    <cellStyle name="40% - Accent2 2 2 2 9 5" xfId="31806"/>
    <cellStyle name="40% - Accent2 2 2 2_BALANCE SHEET- BOARD-A" xfId="1403"/>
    <cellStyle name="40% - Accent2 2 2 3" xfId="90"/>
    <cellStyle name="40% - Accent2 2 2 3 10" xfId="14331"/>
    <cellStyle name="40% - Accent2 2 2 3 11" xfId="26789"/>
    <cellStyle name="40% - Accent2 2 2 3 2" xfId="1024"/>
    <cellStyle name="40% - Accent2 2 2 3 2 2" xfId="6621"/>
    <cellStyle name="40% - Accent2 2 2 3 2 2 2" xfId="19352"/>
    <cellStyle name="40% - Accent2 2 2 3 2 2 3" xfId="31810"/>
    <cellStyle name="40% - Accent2 2 2 3 2 3" xfId="6622"/>
    <cellStyle name="40% - Accent2 2 2 3 2 3 2" xfId="19353"/>
    <cellStyle name="40% - Accent2 2 2 3 2 3 3" xfId="31811"/>
    <cellStyle name="40% - Accent2 2 2 3 2 4" xfId="6620"/>
    <cellStyle name="40% - Accent2 2 2 3 2 5" xfId="19351"/>
    <cellStyle name="40% - Accent2 2 2 3 2 6" xfId="31809"/>
    <cellStyle name="40% - Accent2 2 2 3 3" xfId="6623"/>
    <cellStyle name="40% - Accent2 2 2 3 3 2" xfId="6624"/>
    <cellStyle name="40% - Accent2 2 2 3 3 2 2" xfId="19355"/>
    <cellStyle name="40% - Accent2 2 2 3 3 2 3" xfId="31813"/>
    <cellStyle name="40% - Accent2 2 2 3 3 3" xfId="6625"/>
    <cellStyle name="40% - Accent2 2 2 3 3 3 2" xfId="19356"/>
    <cellStyle name="40% - Accent2 2 2 3 3 3 3" xfId="31814"/>
    <cellStyle name="40% - Accent2 2 2 3 3 4" xfId="19354"/>
    <cellStyle name="40% - Accent2 2 2 3 3 5" xfId="31812"/>
    <cellStyle name="40% - Accent2 2 2 3 4" xfId="6626"/>
    <cellStyle name="40% - Accent2 2 2 3 4 2" xfId="6627"/>
    <cellStyle name="40% - Accent2 2 2 3 4 2 2" xfId="19358"/>
    <cellStyle name="40% - Accent2 2 2 3 4 2 3" xfId="31816"/>
    <cellStyle name="40% - Accent2 2 2 3 4 3" xfId="6628"/>
    <cellStyle name="40% - Accent2 2 2 3 4 3 2" xfId="19359"/>
    <cellStyle name="40% - Accent2 2 2 3 4 3 3" xfId="31817"/>
    <cellStyle name="40% - Accent2 2 2 3 4 4" xfId="19357"/>
    <cellStyle name="40% - Accent2 2 2 3 4 5" xfId="31815"/>
    <cellStyle name="40% - Accent2 2 2 3 5" xfId="6629"/>
    <cellStyle name="40% - Accent2 2 2 3 5 2" xfId="6630"/>
    <cellStyle name="40% - Accent2 2 2 3 5 2 2" xfId="19361"/>
    <cellStyle name="40% - Accent2 2 2 3 5 2 3" xfId="31819"/>
    <cellStyle name="40% - Accent2 2 2 3 5 3" xfId="6631"/>
    <cellStyle name="40% - Accent2 2 2 3 5 3 2" xfId="19362"/>
    <cellStyle name="40% - Accent2 2 2 3 5 3 3" xfId="31820"/>
    <cellStyle name="40% - Accent2 2 2 3 5 4" xfId="19360"/>
    <cellStyle name="40% - Accent2 2 2 3 5 5" xfId="31818"/>
    <cellStyle name="40% - Accent2 2 2 3 6" xfId="6632"/>
    <cellStyle name="40% - Accent2 2 2 3 6 2" xfId="6633"/>
    <cellStyle name="40% - Accent2 2 2 3 6 2 2" xfId="19364"/>
    <cellStyle name="40% - Accent2 2 2 3 6 2 3" xfId="31822"/>
    <cellStyle name="40% - Accent2 2 2 3 6 3" xfId="6634"/>
    <cellStyle name="40% - Accent2 2 2 3 6 3 2" xfId="19365"/>
    <cellStyle name="40% - Accent2 2 2 3 6 3 3" xfId="31823"/>
    <cellStyle name="40% - Accent2 2 2 3 6 4" xfId="19363"/>
    <cellStyle name="40% - Accent2 2 2 3 6 5" xfId="31821"/>
    <cellStyle name="40% - Accent2 2 2 3 7" xfId="6635"/>
    <cellStyle name="40% - Accent2 2 2 3 7 2" xfId="19366"/>
    <cellStyle name="40% - Accent2 2 2 3 7 3" xfId="31824"/>
    <cellStyle name="40% - Accent2 2 2 3 8" xfId="6636"/>
    <cellStyle name="40% - Accent2 2 2 3 8 2" xfId="19367"/>
    <cellStyle name="40% - Accent2 2 2 3 8 3" xfId="31825"/>
    <cellStyle name="40% - Accent2 2 2 3 9" xfId="1592"/>
    <cellStyle name="40% - Accent2 2 2 3_BALANCE SHEET- BOARD-A" xfId="1404"/>
    <cellStyle name="40% - Accent2 2 2 4" xfId="6637"/>
    <cellStyle name="40% - Accent2 2 2 4 2" xfId="6638"/>
    <cellStyle name="40% - Accent2 2 2 4 2 2" xfId="6639"/>
    <cellStyle name="40% - Accent2 2 2 4 2 2 2" xfId="19370"/>
    <cellStyle name="40% - Accent2 2 2 4 2 2 3" xfId="31828"/>
    <cellStyle name="40% - Accent2 2 2 4 2 3" xfId="6640"/>
    <cellStyle name="40% - Accent2 2 2 4 2 3 2" xfId="19371"/>
    <cellStyle name="40% - Accent2 2 2 4 2 3 3" xfId="31829"/>
    <cellStyle name="40% - Accent2 2 2 4 2 4" xfId="19369"/>
    <cellStyle name="40% - Accent2 2 2 4 2 5" xfId="31827"/>
    <cellStyle name="40% - Accent2 2 2 4 3" xfId="6641"/>
    <cellStyle name="40% - Accent2 2 2 4 3 2" xfId="6642"/>
    <cellStyle name="40% - Accent2 2 2 4 3 2 2" xfId="19373"/>
    <cellStyle name="40% - Accent2 2 2 4 3 2 3" xfId="31831"/>
    <cellStyle name="40% - Accent2 2 2 4 3 3" xfId="6643"/>
    <cellStyle name="40% - Accent2 2 2 4 3 3 2" xfId="19374"/>
    <cellStyle name="40% - Accent2 2 2 4 3 3 3" xfId="31832"/>
    <cellStyle name="40% - Accent2 2 2 4 3 4" xfId="19372"/>
    <cellStyle name="40% - Accent2 2 2 4 3 5" xfId="31830"/>
    <cellStyle name="40% - Accent2 2 2 4 4" xfId="6644"/>
    <cellStyle name="40% - Accent2 2 2 4 4 2" xfId="6645"/>
    <cellStyle name="40% - Accent2 2 2 4 4 2 2" xfId="19376"/>
    <cellStyle name="40% - Accent2 2 2 4 4 2 3" xfId="31834"/>
    <cellStyle name="40% - Accent2 2 2 4 4 3" xfId="6646"/>
    <cellStyle name="40% - Accent2 2 2 4 4 3 2" xfId="19377"/>
    <cellStyle name="40% - Accent2 2 2 4 4 3 3" xfId="31835"/>
    <cellStyle name="40% - Accent2 2 2 4 4 4" xfId="19375"/>
    <cellStyle name="40% - Accent2 2 2 4 4 5" xfId="31833"/>
    <cellStyle name="40% - Accent2 2 2 4 5" xfId="6647"/>
    <cellStyle name="40% - Accent2 2 2 4 5 2" xfId="6648"/>
    <cellStyle name="40% - Accent2 2 2 4 5 2 2" xfId="19379"/>
    <cellStyle name="40% - Accent2 2 2 4 5 2 3" xfId="31837"/>
    <cellStyle name="40% - Accent2 2 2 4 5 3" xfId="6649"/>
    <cellStyle name="40% - Accent2 2 2 4 5 3 2" xfId="19380"/>
    <cellStyle name="40% - Accent2 2 2 4 5 3 3" xfId="31838"/>
    <cellStyle name="40% - Accent2 2 2 4 5 4" xfId="19378"/>
    <cellStyle name="40% - Accent2 2 2 4 5 5" xfId="31836"/>
    <cellStyle name="40% - Accent2 2 2 4 6" xfId="6650"/>
    <cellStyle name="40% - Accent2 2 2 4 6 2" xfId="19381"/>
    <cellStyle name="40% - Accent2 2 2 4 6 3" xfId="31839"/>
    <cellStyle name="40% - Accent2 2 2 4 7" xfId="6651"/>
    <cellStyle name="40% - Accent2 2 2 4 7 2" xfId="19382"/>
    <cellStyle name="40% - Accent2 2 2 4 7 3" xfId="31840"/>
    <cellStyle name="40% - Accent2 2 2 4 8" xfId="19368"/>
    <cellStyle name="40% - Accent2 2 2 4 9" xfId="31826"/>
    <cellStyle name="40% - Accent2 2 2 5" xfId="6652"/>
    <cellStyle name="40% - Accent2 2 2 5 2" xfId="6653"/>
    <cellStyle name="40% - Accent2 2 2 5 2 2" xfId="6654"/>
    <cellStyle name="40% - Accent2 2 2 5 2 2 2" xfId="19385"/>
    <cellStyle name="40% - Accent2 2 2 5 2 2 3" xfId="31843"/>
    <cellStyle name="40% - Accent2 2 2 5 2 3" xfId="6655"/>
    <cellStyle name="40% - Accent2 2 2 5 2 3 2" xfId="19386"/>
    <cellStyle name="40% - Accent2 2 2 5 2 3 3" xfId="31844"/>
    <cellStyle name="40% - Accent2 2 2 5 2 4" xfId="19384"/>
    <cellStyle name="40% - Accent2 2 2 5 2 5" xfId="31842"/>
    <cellStyle name="40% - Accent2 2 2 5 3" xfId="6656"/>
    <cellStyle name="40% - Accent2 2 2 5 3 2" xfId="6657"/>
    <cellStyle name="40% - Accent2 2 2 5 3 2 2" xfId="19388"/>
    <cellStyle name="40% - Accent2 2 2 5 3 2 3" xfId="31846"/>
    <cellStyle name="40% - Accent2 2 2 5 3 3" xfId="6658"/>
    <cellStyle name="40% - Accent2 2 2 5 3 3 2" xfId="19389"/>
    <cellStyle name="40% - Accent2 2 2 5 3 3 3" xfId="31847"/>
    <cellStyle name="40% - Accent2 2 2 5 3 4" xfId="19387"/>
    <cellStyle name="40% - Accent2 2 2 5 3 5" xfId="31845"/>
    <cellStyle name="40% - Accent2 2 2 5 4" xfId="6659"/>
    <cellStyle name="40% - Accent2 2 2 5 4 2" xfId="6660"/>
    <cellStyle name="40% - Accent2 2 2 5 4 2 2" xfId="19391"/>
    <cellStyle name="40% - Accent2 2 2 5 4 2 3" xfId="31849"/>
    <cellStyle name="40% - Accent2 2 2 5 4 3" xfId="6661"/>
    <cellStyle name="40% - Accent2 2 2 5 4 3 2" xfId="19392"/>
    <cellStyle name="40% - Accent2 2 2 5 4 3 3" xfId="31850"/>
    <cellStyle name="40% - Accent2 2 2 5 4 4" xfId="19390"/>
    <cellStyle name="40% - Accent2 2 2 5 4 5" xfId="31848"/>
    <cellStyle name="40% - Accent2 2 2 5 5" xfId="6662"/>
    <cellStyle name="40% - Accent2 2 2 5 5 2" xfId="6663"/>
    <cellStyle name="40% - Accent2 2 2 5 5 2 2" xfId="19394"/>
    <cellStyle name="40% - Accent2 2 2 5 5 2 3" xfId="31852"/>
    <cellStyle name="40% - Accent2 2 2 5 5 3" xfId="6664"/>
    <cellStyle name="40% - Accent2 2 2 5 5 3 2" xfId="19395"/>
    <cellStyle name="40% - Accent2 2 2 5 5 3 3" xfId="31853"/>
    <cellStyle name="40% - Accent2 2 2 5 5 4" xfId="19393"/>
    <cellStyle name="40% - Accent2 2 2 5 5 5" xfId="31851"/>
    <cellStyle name="40% - Accent2 2 2 5 6" xfId="6665"/>
    <cellStyle name="40% - Accent2 2 2 5 6 2" xfId="19396"/>
    <cellStyle name="40% - Accent2 2 2 5 6 3" xfId="31854"/>
    <cellStyle name="40% - Accent2 2 2 5 7" xfId="6666"/>
    <cellStyle name="40% - Accent2 2 2 5 7 2" xfId="19397"/>
    <cellStyle name="40% - Accent2 2 2 5 7 3" xfId="31855"/>
    <cellStyle name="40% - Accent2 2 2 5 8" xfId="19383"/>
    <cellStyle name="40% - Accent2 2 2 5 9" xfId="31841"/>
    <cellStyle name="40% - Accent2 2 2 6" xfId="6667"/>
    <cellStyle name="40% - Accent2 2 2 6 2" xfId="6668"/>
    <cellStyle name="40% - Accent2 2 2 6 2 2" xfId="6669"/>
    <cellStyle name="40% - Accent2 2 2 6 2 2 2" xfId="19400"/>
    <cellStyle name="40% - Accent2 2 2 6 2 2 3" xfId="31858"/>
    <cellStyle name="40% - Accent2 2 2 6 2 3" xfId="6670"/>
    <cellStyle name="40% - Accent2 2 2 6 2 3 2" xfId="19401"/>
    <cellStyle name="40% - Accent2 2 2 6 2 3 3" xfId="31859"/>
    <cellStyle name="40% - Accent2 2 2 6 2 4" xfId="19399"/>
    <cellStyle name="40% - Accent2 2 2 6 2 5" xfId="31857"/>
    <cellStyle name="40% - Accent2 2 2 6 3" xfId="6671"/>
    <cellStyle name="40% - Accent2 2 2 6 3 2" xfId="19402"/>
    <cellStyle name="40% - Accent2 2 2 6 3 3" xfId="31860"/>
    <cellStyle name="40% - Accent2 2 2 6 4" xfId="6672"/>
    <cellStyle name="40% - Accent2 2 2 6 4 2" xfId="19403"/>
    <cellStyle name="40% - Accent2 2 2 6 4 3" xfId="31861"/>
    <cellStyle name="40% - Accent2 2 2 6 5" xfId="19398"/>
    <cellStyle name="40% - Accent2 2 2 6 6" xfId="31856"/>
    <cellStyle name="40% - Accent2 2 2 7" xfId="6673"/>
    <cellStyle name="40% - Accent2 2 2 7 2" xfId="6674"/>
    <cellStyle name="40% - Accent2 2 2 7 2 2" xfId="6675"/>
    <cellStyle name="40% - Accent2 2 2 7 2 2 2" xfId="19406"/>
    <cellStyle name="40% - Accent2 2 2 7 2 2 3" xfId="31864"/>
    <cellStyle name="40% - Accent2 2 2 7 2 3" xfId="6676"/>
    <cellStyle name="40% - Accent2 2 2 7 2 3 2" xfId="19407"/>
    <cellStyle name="40% - Accent2 2 2 7 2 3 3" xfId="31865"/>
    <cellStyle name="40% - Accent2 2 2 7 2 4" xfId="19405"/>
    <cellStyle name="40% - Accent2 2 2 7 2 5" xfId="31863"/>
    <cellStyle name="40% - Accent2 2 2 7 3" xfId="6677"/>
    <cellStyle name="40% - Accent2 2 2 7 3 2" xfId="19408"/>
    <cellStyle name="40% - Accent2 2 2 7 3 3" xfId="31866"/>
    <cellStyle name="40% - Accent2 2 2 7 4" xfId="6678"/>
    <cellStyle name="40% - Accent2 2 2 7 4 2" xfId="19409"/>
    <cellStyle name="40% - Accent2 2 2 7 4 3" xfId="31867"/>
    <cellStyle name="40% - Accent2 2 2 7 5" xfId="19404"/>
    <cellStyle name="40% - Accent2 2 2 7 6" xfId="31862"/>
    <cellStyle name="40% - Accent2 2 2 8" xfId="6679"/>
    <cellStyle name="40% - Accent2 2 2 8 2" xfId="6680"/>
    <cellStyle name="40% - Accent2 2 2 8 2 2" xfId="19411"/>
    <cellStyle name="40% - Accent2 2 2 8 2 3" xfId="31869"/>
    <cellStyle name="40% - Accent2 2 2 8 3" xfId="6681"/>
    <cellStyle name="40% - Accent2 2 2 8 3 2" xfId="19412"/>
    <cellStyle name="40% - Accent2 2 2 8 3 3" xfId="31870"/>
    <cellStyle name="40% - Accent2 2 2 8 4" xfId="19410"/>
    <cellStyle name="40% - Accent2 2 2 8 5" xfId="31868"/>
    <cellStyle name="40% - Accent2 2 2 9" xfId="6682"/>
    <cellStyle name="40% - Accent2 2 2 9 2" xfId="6683"/>
    <cellStyle name="40% - Accent2 2 2 9 2 2" xfId="19414"/>
    <cellStyle name="40% - Accent2 2 2 9 2 3" xfId="31872"/>
    <cellStyle name="40% - Accent2 2 2 9 3" xfId="6684"/>
    <cellStyle name="40% - Accent2 2 2 9 3 2" xfId="19415"/>
    <cellStyle name="40% - Accent2 2 2 9 3 3" xfId="31873"/>
    <cellStyle name="40% - Accent2 2 2 9 4" xfId="19413"/>
    <cellStyle name="40% - Accent2 2 2 9 5" xfId="31871"/>
    <cellStyle name="40% - Accent2 2 20" xfId="14297"/>
    <cellStyle name="40% - Accent2 2 21" xfId="26755"/>
    <cellStyle name="40% - Accent2 2 3" xfId="91"/>
    <cellStyle name="40% - Accent2 2 3 10" xfId="6685"/>
    <cellStyle name="40% - Accent2 2 3 10 2" xfId="6686"/>
    <cellStyle name="40% - Accent2 2 3 10 2 2" xfId="19417"/>
    <cellStyle name="40% - Accent2 2 3 10 2 3" xfId="31875"/>
    <cellStyle name="40% - Accent2 2 3 10 3" xfId="6687"/>
    <cellStyle name="40% - Accent2 2 3 10 3 2" xfId="19418"/>
    <cellStyle name="40% - Accent2 2 3 10 3 3" xfId="31876"/>
    <cellStyle name="40% - Accent2 2 3 10 4" xfId="19416"/>
    <cellStyle name="40% - Accent2 2 3 10 5" xfId="31874"/>
    <cellStyle name="40% - Accent2 2 3 11" xfId="6688"/>
    <cellStyle name="40% - Accent2 2 3 11 2" xfId="6689"/>
    <cellStyle name="40% - Accent2 2 3 11 2 2" xfId="19420"/>
    <cellStyle name="40% - Accent2 2 3 11 2 3" xfId="31878"/>
    <cellStyle name="40% - Accent2 2 3 11 3" xfId="6690"/>
    <cellStyle name="40% - Accent2 2 3 11 3 2" xfId="19421"/>
    <cellStyle name="40% - Accent2 2 3 11 3 3" xfId="31879"/>
    <cellStyle name="40% - Accent2 2 3 11 4" xfId="19419"/>
    <cellStyle name="40% - Accent2 2 3 11 5" xfId="31877"/>
    <cellStyle name="40% - Accent2 2 3 12" xfId="6691"/>
    <cellStyle name="40% - Accent2 2 3 12 2" xfId="6692"/>
    <cellStyle name="40% - Accent2 2 3 12 2 2" xfId="19423"/>
    <cellStyle name="40% - Accent2 2 3 12 2 3" xfId="31881"/>
    <cellStyle name="40% - Accent2 2 3 12 3" xfId="6693"/>
    <cellStyle name="40% - Accent2 2 3 12 3 2" xfId="19424"/>
    <cellStyle name="40% - Accent2 2 3 12 3 3" xfId="31882"/>
    <cellStyle name="40% - Accent2 2 3 12 4" xfId="19422"/>
    <cellStyle name="40% - Accent2 2 3 12 5" xfId="31880"/>
    <cellStyle name="40% - Accent2 2 3 13" xfId="6694"/>
    <cellStyle name="40% - Accent2 2 3 13 2" xfId="6695"/>
    <cellStyle name="40% - Accent2 2 3 13 2 2" xfId="19426"/>
    <cellStyle name="40% - Accent2 2 3 13 2 3" xfId="31884"/>
    <cellStyle name="40% - Accent2 2 3 13 3" xfId="6696"/>
    <cellStyle name="40% - Accent2 2 3 13 3 2" xfId="19427"/>
    <cellStyle name="40% - Accent2 2 3 13 3 3" xfId="31885"/>
    <cellStyle name="40% - Accent2 2 3 13 4" xfId="19425"/>
    <cellStyle name="40% - Accent2 2 3 13 5" xfId="31883"/>
    <cellStyle name="40% - Accent2 2 3 14" xfId="6697"/>
    <cellStyle name="40% - Accent2 2 3 14 2" xfId="19428"/>
    <cellStyle name="40% - Accent2 2 3 14 3" xfId="31886"/>
    <cellStyle name="40% - Accent2 2 3 15" xfId="6698"/>
    <cellStyle name="40% - Accent2 2 3 15 2" xfId="19429"/>
    <cellStyle name="40% - Accent2 2 3 15 3" xfId="31887"/>
    <cellStyle name="40% - Accent2 2 3 16" xfId="1628"/>
    <cellStyle name="40% - Accent2 2 3 17" xfId="14367"/>
    <cellStyle name="40% - Accent2 2 3 18" xfId="26825"/>
    <cellStyle name="40% - Accent2 2 3 2" xfId="1060"/>
    <cellStyle name="40% - Accent2 2 3 2 10" xfId="19430"/>
    <cellStyle name="40% - Accent2 2 3 2 11" xfId="31888"/>
    <cellStyle name="40% - Accent2 2 3 2 2" xfId="6700"/>
    <cellStyle name="40% - Accent2 2 3 2 2 2" xfId="6701"/>
    <cellStyle name="40% - Accent2 2 3 2 2 2 2" xfId="19432"/>
    <cellStyle name="40% - Accent2 2 3 2 2 2 3" xfId="31890"/>
    <cellStyle name="40% - Accent2 2 3 2 2 3" xfId="6702"/>
    <cellStyle name="40% - Accent2 2 3 2 2 3 2" xfId="19433"/>
    <cellStyle name="40% - Accent2 2 3 2 2 3 3" xfId="31891"/>
    <cellStyle name="40% - Accent2 2 3 2 2 4" xfId="19431"/>
    <cellStyle name="40% - Accent2 2 3 2 2 5" xfId="31889"/>
    <cellStyle name="40% - Accent2 2 3 2 3" xfId="6703"/>
    <cellStyle name="40% - Accent2 2 3 2 3 2" xfId="6704"/>
    <cellStyle name="40% - Accent2 2 3 2 3 2 2" xfId="19435"/>
    <cellStyle name="40% - Accent2 2 3 2 3 2 3" xfId="31893"/>
    <cellStyle name="40% - Accent2 2 3 2 3 3" xfId="6705"/>
    <cellStyle name="40% - Accent2 2 3 2 3 3 2" xfId="19436"/>
    <cellStyle name="40% - Accent2 2 3 2 3 3 3" xfId="31894"/>
    <cellStyle name="40% - Accent2 2 3 2 3 4" xfId="19434"/>
    <cellStyle name="40% - Accent2 2 3 2 3 5" xfId="31892"/>
    <cellStyle name="40% - Accent2 2 3 2 4" xfId="6706"/>
    <cellStyle name="40% - Accent2 2 3 2 4 2" xfId="6707"/>
    <cellStyle name="40% - Accent2 2 3 2 4 2 2" xfId="19438"/>
    <cellStyle name="40% - Accent2 2 3 2 4 2 3" xfId="31896"/>
    <cellStyle name="40% - Accent2 2 3 2 4 3" xfId="6708"/>
    <cellStyle name="40% - Accent2 2 3 2 4 3 2" xfId="19439"/>
    <cellStyle name="40% - Accent2 2 3 2 4 3 3" xfId="31897"/>
    <cellStyle name="40% - Accent2 2 3 2 4 4" xfId="19437"/>
    <cellStyle name="40% - Accent2 2 3 2 4 5" xfId="31895"/>
    <cellStyle name="40% - Accent2 2 3 2 5" xfId="6709"/>
    <cellStyle name="40% - Accent2 2 3 2 5 2" xfId="6710"/>
    <cellStyle name="40% - Accent2 2 3 2 5 2 2" xfId="19441"/>
    <cellStyle name="40% - Accent2 2 3 2 5 2 3" xfId="31899"/>
    <cellStyle name="40% - Accent2 2 3 2 5 3" xfId="6711"/>
    <cellStyle name="40% - Accent2 2 3 2 5 3 2" xfId="19442"/>
    <cellStyle name="40% - Accent2 2 3 2 5 3 3" xfId="31900"/>
    <cellStyle name="40% - Accent2 2 3 2 5 4" xfId="19440"/>
    <cellStyle name="40% - Accent2 2 3 2 5 5" xfId="31898"/>
    <cellStyle name="40% - Accent2 2 3 2 6" xfId="6712"/>
    <cellStyle name="40% - Accent2 2 3 2 6 2" xfId="6713"/>
    <cellStyle name="40% - Accent2 2 3 2 6 2 2" xfId="19444"/>
    <cellStyle name="40% - Accent2 2 3 2 6 2 3" xfId="31902"/>
    <cellStyle name="40% - Accent2 2 3 2 6 3" xfId="6714"/>
    <cellStyle name="40% - Accent2 2 3 2 6 3 2" xfId="19445"/>
    <cellStyle name="40% - Accent2 2 3 2 6 3 3" xfId="31903"/>
    <cellStyle name="40% - Accent2 2 3 2 6 4" xfId="19443"/>
    <cellStyle name="40% - Accent2 2 3 2 6 5" xfId="31901"/>
    <cellStyle name="40% - Accent2 2 3 2 7" xfId="6715"/>
    <cellStyle name="40% - Accent2 2 3 2 7 2" xfId="19446"/>
    <cellStyle name="40% - Accent2 2 3 2 7 3" xfId="31904"/>
    <cellStyle name="40% - Accent2 2 3 2 8" xfId="6716"/>
    <cellStyle name="40% - Accent2 2 3 2 8 2" xfId="19447"/>
    <cellStyle name="40% - Accent2 2 3 2 8 3" xfId="31905"/>
    <cellStyle name="40% - Accent2 2 3 2 9" xfId="6699"/>
    <cellStyle name="40% - Accent2 2 3 3" xfId="6717"/>
    <cellStyle name="40% - Accent2 2 3 3 2" xfId="6718"/>
    <cellStyle name="40% - Accent2 2 3 3 2 2" xfId="6719"/>
    <cellStyle name="40% - Accent2 2 3 3 2 2 2" xfId="19450"/>
    <cellStyle name="40% - Accent2 2 3 3 2 2 3" xfId="31908"/>
    <cellStyle name="40% - Accent2 2 3 3 2 3" xfId="6720"/>
    <cellStyle name="40% - Accent2 2 3 3 2 3 2" xfId="19451"/>
    <cellStyle name="40% - Accent2 2 3 3 2 3 3" xfId="31909"/>
    <cellStyle name="40% - Accent2 2 3 3 2 4" xfId="19449"/>
    <cellStyle name="40% - Accent2 2 3 3 2 5" xfId="31907"/>
    <cellStyle name="40% - Accent2 2 3 3 3" xfId="6721"/>
    <cellStyle name="40% - Accent2 2 3 3 3 2" xfId="6722"/>
    <cellStyle name="40% - Accent2 2 3 3 3 2 2" xfId="19453"/>
    <cellStyle name="40% - Accent2 2 3 3 3 2 3" xfId="31911"/>
    <cellStyle name="40% - Accent2 2 3 3 3 3" xfId="6723"/>
    <cellStyle name="40% - Accent2 2 3 3 3 3 2" xfId="19454"/>
    <cellStyle name="40% - Accent2 2 3 3 3 3 3" xfId="31912"/>
    <cellStyle name="40% - Accent2 2 3 3 3 4" xfId="19452"/>
    <cellStyle name="40% - Accent2 2 3 3 3 5" xfId="31910"/>
    <cellStyle name="40% - Accent2 2 3 3 4" xfId="6724"/>
    <cellStyle name="40% - Accent2 2 3 3 4 2" xfId="6725"/>
    <cellStyle name="40% - Accent2 2 3 3 4 2 2" xfId="19456"/>
    <cellStyle name="40% - Accent2 2 3 3 4 2 3" xfId="31914"/>
    <cellStyle name="40% - Accent2 2 3 3 4 3" xfId="6726"/>
    <cellStyle name="40% - Accent2 2 3 3 4 3 2" xfId="19457"/>
    <cellStyle name="40% - Accent2 2 3 3 4 3 3" xfId="31915"/>
    <cellStyle name="40% - Accent2 2 3 3 4 4" xfId="19455"/>
    <cellStyle name="40% - Accent2 2 3 3 4 5" xfId="31913"/>
    <cellStyle name="40% - Accent2 2 3 3 5" xfId="6727"/>
    <cellStyle name="40% - Accent2 2 3 3 5 2" xfId="6728"/>
    <cellStyle name="40% - Accent2 2 3 3 5 2 2" xfId="19459"/>
    <cellStyle name="40% - Accent2 2 3 3 5 2 3" xfId="31917"/>
    <cellStyle name="40% - Accent2 2 3 3 5 3" xfId="6729"/>
    <cellStyle name="40% - Accent2 2 3 3 5 3 2" xfId="19460"/>
    <cellStyle name="40% - Accent2 2 3 3 5 3 3" xfId="31918"/>
    <cellStyle name="40% - Accent2 2 3 3 5 4" xfId="19458"/>
    <cellStyle name="40% - Accent2 2 3 3 5 5" xfId="31916"/>
    <cellStyle name="40% - Accent2 2 3 3 6" xfId="6730"/>
    <cellStyle name="40% - Accent2 2 3 3 6 2" xfId="19461"/>
    <cellStyle name="40% - Accent2 2 3 3 6 3" xfId="31919"/>
    <cellStyle name="40% - Accent2 2 3 3 7" xfId="6731"/>
    <cellStyle name="40% - Accent2 2 3 3 7 2" xfId="19462"/>
    <cellStyle name="40% - Accent2 2 3 3 7 3" xfId="31920"/>
    <cellStyle name="40% - Accent2 2 3 3 8" xfId="19448"/>
    <cellStyle name="40% - Accent2 2 3 3 9" xfId="31906"/>
    <cellStyle name="40% - Accent2 2 3 4" xfId="6732"/>
    <cellStyle name="40% - Accent2 2 3 4 2" xfId="6733"/>
    <cellStyle name="40% - Accent2 2 3 4 2 2" xfId="6734"/>
    <cellStyle name="40% - Accent2 2 3 4 2 2 2" xfId="19465"/>
    <cellStyle name="40% - Accent2 2 3 4 2 2 3" xfId="31923"/>
    <cellStyle name="40% - Accent2 2 3 4 2 3" xfId="6735"/>
    <cellStyle name="40% - Accent2 2 3 4 2 3 2" xfId="19466"/>
    <cellStyle name="40% - Accent2 2 3 4 2 3 3" xfId="31924"/>
    <cellStyle name="40% - Accent2 2 3 4 2 4" xfId="19464"/>
    <cellStyle name="40% - Accent2 2 3 4 2 5" xfId="31922"/>
    <cellStyle name="40% - Accent2 2 3 4 3" xfId="6736"/>
    <cellStyle name="40% - Accent2 2 3 4 3 2" xfId="6737"/>
    <cellStyle name="40% - Accent2 2 3 4 3 2 2" xfId="19468"/>
    <cellStyle name="40% - Accent2 2 3 4 3 2 3" xfId="31926"/>
    <cellStyle name="40% - Accent2 2 3 4 3 3" xfId="6738"/>
    <cellStyle name="40% - Accent2 2 3 4 3 3 2" xfId="19469"/>
    <cellStyle name="40% - Accent2 2 3 4 3 3 3" xfId="31927"/>
    <cellStyle name="40% - Accent2 2 3 4 3 4" xfId="19467"/>
    <cellStyle name="40% - Accent2 2 3 4 3 5" xfId="31925"/>
    <cellStyle name="40% - Accent2 2 3 4 4" xfId="6739"/>
    <cellStyle name="40% - Accent2 2 3 4 4 2" xfId="6740"/>
    <cellStyle name="40% - Accent2 2 3 4 4 2 2" xfId="19471"/>
    <cellStyle name="40% - Accent2 2 3 4 4 2 3" xfId="31929"/>
    <cellStyle name="40% - Accent2 2 3 4 4 3" xfId="6741"/>
    <cellStyle name="40% - Accent2 2 3 4 4 3 2" xfId="19472"/>
    <cellStyle name="40% - Accent2 2 3 4 4 3 3" xfId="31930"/>
    <cellStyle name="40% - Accent2 2 3 4 4 4" xfId="19470"/>
    <cellStyle name="40% - Accent2 2 3 4 4 5" xfId="31928"/>
    <cellStyle name="40% - Accent2 2 3 4 5" xfId="6742"/>
    <cellStyle name="40% - Accent2 2 3 4 5 2" xfId="6743"/>
    <cellStyle name="40% - Accent2 2 3 4 5 2 2" xfId="19474"/>
    <cellStyle name="40% - Accent2 2 3 4 5 2 3" xfId="31932"/>
    <cellStyle name="40% - Accent2 2 3 4 5 3" xfId="6744"/>
    <cellStyle name="40% - Accent2 2 3 4 5 3 2" xfId="19475"/>
    <cellStyle name="40% - Accent2 2 3 4 5 3 3" xfId="31933"/>
    <cellStyle name="40% - Accent2 2 3 4 5 4" xfId="19473"/>
    <cellStyle name="40% - Accent2 2 3 4 5 5" xfId="31931"/>
    <cellStyle name="40% - Accent2 2 3 4 6" xfId="6745"/>
    <cellStyle name="40% - Accent2 2 3 4 6 2" xfId="19476"/>
    <cellStyle name="40% - Accent2 2 3 4 6 3" xfId="31934"/>
    <cellStyle name="40% - Accent2 2 3 4 7" xfId="6746"/>
    <cellStyle name="40% - Accent2 2 3 4 7 2" xfId="19477"/>
    <cellStyle name="40% - Accent2 2 3 4 7 3" xfId="31935"/>
    <cellStyle name="40% - Accent2 2 3 4 8" xfId="19463"/>
    <cellStyle name="40% - Accent2 2 3 4 9" xfId="31921"/>
    <cellStyle name="40% - Accent2 2 3 5" xfId="6747"/>
    <cellStyle name="40% - Accent2 2 3 5 2" xfId="6748"/>
    <cellStyle name="40% - Accent2 2 3 5 2 2" xfId="6749"/>
    <cellStyle name="40% - Accent2 2 3 5 2 2 2" xfId="19480"/>
    <cellStyle name="40% - Accent2 2 3 5 2 2 3" xfId="31938"/>
    <cellStyle name="40% - Accent2 2 3 5 2 3" xfId="6750"/>
    <cellStyle name="40% - Accent2 2 3 5 2 3 2" xfId="19481"/>
    <cellStyle name="40% - Accent2 2 3 5 2 3 3" xfId="31939"/>
    <cellStyle name="40% - Accent2 2 3 5 2 4" xfId="19479"/>
    <cellStyle name="40% - Accent2 2 3 5 2 5" xfId="31937"/>
    <cellStyle name="40% - Accent2 2 3 5 3" xfId="6751"/>
    <cellStyle name="40% - Accent2 2 3 5 3 2" xfId="19482"/>
    <cellStyle name="40% - Accent2 2 3 5 3 3" xfId="31940"/>
    <cellStyle name="40% - Accent2 2 3 5 4" xfId="6752"/>
    <cellStyle name="40% - Accent2 2 3 5 4 2" xfId="19483"/>
    <cellStyle name="40% - Accent2 2 3 5 4 3" xfId="31941"/>
    <cellStyle name="40% - Accent2 2 3 5 5" xfId="19478"/>
    <cellStyle name="40% - Accent2 2 3 5 6" xfId="31936"/>
    <cellStyle name="40% - Accent2 2 3 6" xfId="6753"/>
    <cellStyle name="40% - Accent2 2 3 6 2" xfId="6754"/>
    <cellStyle name="40% - Accent2 2 3 6 2 2" xfId="6755"/>
    <cellStyle name="40% - Accent2 2 3 6 2 2 2" xfId="19486"/>
    <cellStyle name="40% - Accent2 2 3 6 2 2 3" xfId="31944"/>
    <cellStyle name="40% - Accent2 2 3 6 2 3" xfId="6756"/>
    <cellStyle name="40% - Accent2 2 3 6 2 3 2" xfId="19487"/>
    <cellStyle name="40% - Accent2 2 3 6 2 3 3" xfId="31945"/>
    <cellStyle name="40% - Accent2 2 3 6 2 4" xfId="19485"/>
    <cellStyle name="40% - Accent2 2 3 6 2 5" xfId="31943"/>
    <cellStyle name="40% - Accent2 2 3 6 3" xfId="6757"/>
    <cellStyle name="40% - Accent2 2 3 6 3 2" xfId="19488"/>
    <cellStyle name="40% - Accent2 2 3 6 3 3" xfId="31946"/>
    <cellStyle name="40% - Accent2 2 3 6 4" xfId="6758"/>
    <cellStyle name="40% - Accent2 2 3 6 4 2" xfId="19489"/>
    <cellStyle name="40% - Accent2 2 3 6 4 3" xfId="31947"/>
    <cellStyle name="40% - Accent2 2 3 6 5" xfId="19484"/>
    <cellStyle name="40% - Accent2 2 3 6 6" xfId="31942"/>
    <cellStyle name="40% - Accent2 2 3 7" xfId="6759"/>
    <cellStyle name="40% - Accent2 2 3 7 2" xfId="6760"/>
    <cellStyle name="40% - Accent2 2 3 7 2 2" xfId="19491"/>
    <cellStyle name="40% - Accent2 2 3 7 2 3" xfId="31949"/>
    <cellStyle name="40% - Accent2 2 3 7 3" xfId="6761"/>
    <cellStyle name="40% - Accent2 2 3 7 3 2" xfId="19492"/>
    <cellStyle name="40% - Accent2 2 3 7 3 3" xfId="31950"/>
    <cellStyle name="40% - Accent2 2 3 7 4" xfId="19490"/>
    <cellStyle name="40% - Accent2 2 3 7 5" xfId="31948"/>
    <cellStyle name="40% - Accent2 2 3 8" xfId="6762"/>
    <cellStyle name="40% - Accent2 2 3 8 2" xfId="6763"/>
    <cellStyle name="40% - Accent2 2 3 8 2 2" xfId="19494"/>
    <cellStyle name="40% - Accent2 2 3 8 2 3" xfId="31952"/>
    <cellStyle name="40% - Accent2 2 3 8 3" xfId="6764"/>
    <cellStyle name="40% - Accent2 2 3 8 3 2" xfId="19495"/>
    <cellStyle name="40% - Accent2 2 3 8 3 3" xfId="31953"/>
    <cellStyle name="40% - Accent2 2 3 8 4" xfId="19493"/>
    <cellStyle name="40% - Accent2 2 3 8 5" xfId="31951"/>
    <cellStyle name="40% - Accent2 2 3 9" xfId="6765"/>
    <cellStyle name="40% - Accent2 2 3 9 2" xfId="6766"/>
    <cellStyle name="40% - Accent2 2 3 9 2 2" xfId="19497"/>
    <cellStyle name="40% - Accent2 2 3 9 2 3" xfId="31955"/>
    <cellStyle name="40% - Accent2 2 3 9 3" xfId="6767"/>
    <cellStyle name="40% - Accent2 2 3 9 3 2" xfId="19498"/>
    <cellStyle name="40% - Accent2 2 3 9 3 3" xfId="31956"/>
    <cellStyle name="40% - Accent2 2 3 9 4" xfId="19496"/>
    <cellStyle name="40% - Accent2 2 3 9 5" xfId="31954"/>
    <cellStyle name="40% - Accent2 2 3_BALANCE SHEET- BOARD-A" xfId="1405"/>
    <cellStyle name="40% - Accent2 2 4" xfId="1121"/>
    <cellStyle name="40% - Accent2 2 4 10" xfId="14427"/>
    <cellStyle name="40% - Accent2 2 4 11" xfId="26885"/>
    <cellStyle name="40% - Accent2 2 4 2" xfId="6768"/>
    <cellStyle name="40% - Accent2 2 4 2 2" xfId="6769"/>
    <cellStyle name="40% - Accent2 2 4 2 2 2" xfId="19500"/>
    <cellStyle name="40% - Accent2 2 4 2 2 3" xfId="31958"/>
    <cellStyle name="40% - Accent2 2 4 2 3" xfId="6770"/>
    <cellStyle name="40% - Accent2 2 4 2 3 2" xfId="19501"/>
    <cellStyle name="40% - Accent2 2 4 2 3 3" xfId="31959"/>
    <cellStyle name="40% - Accent2 2 4 2 4" xfId="19499"/>
    <cellStyle name="40% - Accent2 2 4 2 5" xfId="31957"/>
    <cellStyle name="40% - Accent2 2 4 3" xfId="6771"/>
    <cellStyle name="40% - Accent2 2 4 3 2" xfId="6772"/>
    <cellStyle name="40% - Accent2 2 4 3 2 2" xfId="19503"/>
    <cellStyle name="40% - Accent2 2 4 3 2 3" xfId="31961"/>
    <cellStyle name="40% - Accent2 2 4 3 3" xfId="6773"/>
    <cellStyle name="40% - Accent2 2 4 3 3 2" xfId="19504"/>
    <cellStyle name="40% - Accent2 2 4 3 3 3" xfId="31962"/>
    <cellStyle name="40% - Accent2 2 4 3 4" xfId="19502"/>
    <cellStyle name="40% - Accent2 2 4 3 5" xfId="31960"/>
    <cellStyle name="40% - Accent2 2 4 4" xfId="6774"/>
    <cellStyle name="40% - Accent2 2 4 4 2" xfId="6775"/>
    <cellStyle name="40% - Accent2 2 4 4 2 2" xfId="19506"/>
    <cellStyle name="40% - Accent2 2 4 4 2 3" xfId="31964"/>
    <cellStyle name="40% - Accent2 2 4 4 3" xfId="6776"/>
    <cellStyle name="40% - Accent2 2 4 4 3 2" xfId="19507"/>
    <cellStyle name="40% - Accent2 2 4 4 3 3" xfId="31965"/>
    <cellStyle name="40% - Accent2 2 4 4 4" xfId="19505"/>
    <cellStyle name="40% - Accent2 2 4 4 5" xfId="31963"/>
    <cellStyle name="40% - Accent2 2 4 5" xfId="6777"/>
    <cellStyle name="40% - Accent2 2 4 5 2" xfId="6778"/>
    <cellStyle name="40% - Accent2 2 4 5 2 2" xfId="19509"/>
    <cellStyle name="40% - Accent2 2 4 5 2 3" xfId="31967"/>
    <cellStyle name="40% - Accent2 2 4 5 3" xfId="6779"/>
    <cellStyle name="40% - Accent2 2 4 5 3 2" xfId="19510"/>
    <cellStyle name="40% - Accent2 2 4 5 3 3" xfId="31968"/>
    <cellStyle name="40% - Accent2 2 4 5 4" xfId="19508"/>
    <cellStyle name="40% - Accent2 2 4 5 5" xfId="31966"/>
    <cellStyle name="40% - Accent2 2 4 6" xfId="6780"/>
    <cellStyle name="40% - Accent2 2 4 6 2" xfId="6781"/>
    <cellStyle name="40% - Accent2 2 4 6 2 2" xfId="19512"/>
    <cellStyle name="40% - Accent2 2 4 6 2 3" xfId="31970"/>
    <cellStyle name="40% - Accent2 2 4 6 3" xfId="6782"/>
    <cellStyle name="40% - Accent2 2 4 6 3 2" xfId="19513"/>
    <cellStyle name="40% - Accent2 2 4 6 3 3" xfId="31971"/>
    <cellStyle name="40% - Accent2 2 4 6 4" xfId="19511"/>
    <cellStyle name="40% - Accent2 2 4 6 5" xfId="31969"/>
    <cellStyle name="40% - Accent2 2 4 7" xfId="6783"/>
    <cellStyle name="40% - Accent2 2 4 7 2" xfId="19514"/>
    <cellStyle name="40% - Accent2 2 4 7 3" xfId="31972"/>
    <cellStyle name="40% - Accent2 2 4 8" xfId="6784"/>
    <cellStyle name="40% - Accent2 2 4 8 2" xfId="19515"/>
    <cellStyle name="40% - Accent2 2 4 8 3" xfId="31973"/>
    <cellStyle name="40% - Accent2 2 4 9" xfId="1688"/>
    <cellStyle name="40% - Accent2 2 5" xfId="1321"/>
    <cellStyle name="40% - Accent2 2 5 10" xfId="14466"/>
    <cellStyle name="40% - Accent2 2 5 11" xfId="26924"/>
    <cellStyle name="40% - Accent2 2 5 2" xfId="6785"/>
    <cellStyle name="40% - Accent2 2 5 2 2" xfId="6786"/>
    <cellStyle name="40% - Accent2 2 5 2 2 2" xfId="19517"/>
    <cellStyle name="40% - Accent2 2 5 2 2 3" xfId="31975"/>
    <cellStyle name="40% - Accent2 2 5 2 3" xfId="6787"/>
    <cellStyle name="40% - Accent2 2 5 2 3 2" xfId="19518"/>
    <cellStyle name="40% - Accent2 2 5 2 3 3" xfId="31976"/>
    <cellStyle name="40% - Accent2 2 5 2 4" xfId="19516"/>
    <cellStyle name="40% - Accent2 2 5 2 5" xfId="31974"/>
    <cellStyle name="40% - Accent2 2 5 3" xfId="6788"/>
    <cellStyle name="40% - Accent2 2 5 3 2" xfId="6789"/>
    <cellStyle name="40% - Accent2 2 5 3 2 2" xfId="19520"/>
    <cellStyle name="40% - Accent2 2 5 3 2 3" xfId="31978"/>
    <cellStyle name="40% - Accent2 2 5 3 3" xfId="6790"/>
    <cellStyle name="40% - Accent2 2 5 3 3 2" xfId="19521"/>
    <cellStyle name="40% - Accent2 2 5 3 3 3" xfId="31979"/>
    <cellStyle name="40% - Accent2 2 5 3 4" xfId="19519"/>
    <cellStyle name="40% - Accent2 2 5 3 5" xfId="31977"/>
    <cellStyle name="40% - Accent2 2 5 4" xfId="6791"/>
    <cellStyle name="40% - Accent2 2 5 4 2" xfId="6792"/>
    <cellStyle name="40% - Accent2 2 5 4 2 2" xfId="19523"/>
    <cellStyle name="40% - Accent2 2 5 4 2 3" xfId="31981"/>
    <cellStyle name="40% - Accent2 2 5 4 3" xfId="6793"/>
    <cellStyle name="40% - Accent2 2 5 4 3 2" xfId="19524"/>
    <cellStyle name="40% - Accent2 2 5 4 3 3" xfId="31982"/>
    <cellStyle name="40% - Accent2 2 5 4 4" xfId="19522"/>
    <cellStyle name="40% - Accent2 2 5 4 5" xfId="31980"/>
    <cellStyle name="40% - Accent2 2 5 5" xfId="6794"/>
    <cellStyle name="40% - Accent2 2 5 5 2" xfId="6795"/>
    <cellStyle name="40% - Accent2 2 5 5 2 2" xfId="19526"/>
    <cellStyle name="40% - Accent2 2 5 5 2 3" xfId="31984"/>
    <cellStyle name="40% - Accent2 2 5 5 3" xfId="6796"/>
    <cellStyle name="40% - Accent2 2 5 5 3 2" xfId="19527"/>
    <cellStyle name="40% - Accent2 2 5 5 3 3" xfId="31985"/>
    <cellStyle name="40% - Accent2 2 5 5 4" xfId="19525"/>
    <cellStyle name="40% - Accent2 2 5 5 5" xfId="31983"/>
    <cellStyle name="40% - Accent2 2 5 6" xfId="6797"/>
    <cellStyle name="40% - Accent2 2 5 6 2" xfId="6798"/>
    <cellStyle name="40% - Accent2 2 5 6 2 2" xfId="19529"/>
    <cellStyle name="40% - Accent2 2 5 6 2 3" xfId="31987"/>
    <cellStyle name="40% - Accent2 2 5 6 3" xfId="6799"/>
    <cellStyle name="40% - Accent2 2 5 6 3 2" xfId="19530"/>
    <cellStyle name="40% - Accent2 2 5 6 3 3" xfId="31988"/>
    <cellStyle name="40% - Accent2 2 5 6 4" xfId="19528"/>
    <cellStyle name="40% - Accent2 2 5 6 5" xfId="31986"/>
    <cellStyle name="40% - Accent2 2 5 7" xfId="6800"/>
    <cellStyle name="40% - Accent2 2 5 7 2" xfId="19531"/>
    <cellStyle name="40% - Accent2 2 5 7 3" xfId="31989"/>
    <cellStyle name="40% - Accent2 2 5 8" xfId="6801"/>
    <cellStyle name="40% - Accent2 2 5 8 2" xfId="19532"/>
    <cellStyle name="40% - Accent2 2 5 8 3" xfId="31990"/>
    <cellStyle name="40% - Accent2 2 5 9" xfId="1727"/>
    <cellStyle name="40% - Accent2 2 6" xfId="990"/>
    <cellStyle name="40% - Accent2 2 6 10" xfId="31991"/>
    <cellStyle name="40% - Accent2 2 6 2" xfId="6803"/>
    <cellStyle name="40% - Accent2 2 6 2 2" xfId="6804"/>
    <cellStyle name="40% - Accent2 2 6 2 2 2" xfId="19535"/>
    <cellStyle name="40% - Accent2 2 6 2 2 3" xfId="31993"/>
    <cellStyle name="40% - Accent2 2 6 2 3" xfId="6805"/>
    <cellStyle name="40% - Accent2 2 6 2 3 2" xfId="19536"/>
    <cellStyle name="40% - Accent2 2 6 2 3 3" xfId="31994"/>
    <cellStyle name="40% - Accent2 2 6 2 4" xfId="19534"/>
    <cellStyle name="40% - Accent2 2 6 2 5" xfId="31992"/>
    <cellStyle name="40% - Accent2 2 6 3" xfId="6806"/>
    <cellStyle name="40% - Accent2 2 6 3 2" xfId="6807"/>
    <cellStyle name="40% - Accent2 2 6 3 2 2" xfId="19538"/>
    <cellStyle name="40% - Accent2 2 6 3 2 3" xfId="31996"/>
    <cellStyle name="40% - Accent2 2 6 3 3" xfId="6808"/>
    <cellStyle name="40% - Accent2 2 6 3 3 2" xfId="19539"/>
    <cellStyle name="40% - Accent2 2 6 3 3 3" xfId="31997"/>
    <cellStyle name="40% - Accent2 2 6 3 4" xfId="19537"/>
    <cellStyle name="40% - Accent2 2 6 3 5" xfId="31995"/>
    <cellStyle name="40% - Accent2 2 6 4" xfId="6809"/>
    <cellStyle name="40% - Accent2 2 6 4 2" xfId="6810"/>
    <cellStyle name="40% - Accent2 2 6 4 2 2" xfId="19541"/>
    <cellStyle name="40% - Accent2 2 6 4 2 3" xfId="31999"/>
    <cellStyle name="40% - Accent2 2 6 4 3" xfId="6811"/>
    <cellStyle name="40% - Accent2 2 6 4 3 2" xfId="19542"/>
    <cellStyle name="40% - Accent2 2 6 4 3 3" xfId="32000"/>
    <cellStyle name="40% - Accent2 2 6 4 4" xfId="19540"/>
    <cellStyle name="40% - Accent2 2 6 4 5" xfId="31998"/>
    <cellStyle name="40% - Accent2 2 6 5" xfId="6812"/>
    <cellStyle name="40% - Accent2 2 6 5 2" xfId="6813"/>
    <cellStyle name="40% - Accent2 2 6 5 2 2" xfId="19544"/>
    <cellStyle name="40% - Accent2 2 6 5 2 3" xfId="32002"/>
    <cellStyle name="40% - Accent2 2 6 5 3" xfId="6814"/>
    <cellStyle name="40% - Accent2 2 6 5 3 2" xfId="19545"/>
    <cellStyle name="40% - Accent2 2 6 5 3 3" xfId="32003"/>
    <cellStyle name="40% - Accent2 2 6 5 4" xfId="19543"/>
    <cellStyle name="40% - Accent2 2 6 5 5" xfId="32001"/>
    <cellStyle name="40% - Accent2 2 6 6" xfId="6815"/>
    <cellStyle name="40% - Accent2 2 6 6 2" xfId="19546"/>
    <cellStyle name="40% - Accent2 2 6 6 3" xfId="32004"/>
    <cellStyle name="40% - Accent2 2 6 7" xfId="6816"/>
    <cellStyle name="40% - Accent2 2 6 7 2" xfId="19547"/>
    <cellStyle name="40% - Accent2 2 6 7 3" xfId="32005"/>
    <cellStyle name="40% - Accent2 2 6 8" xfId="6802"/>
    <cellStyle name="40% - Accent2 2 6 9" xfId="19533"/>
    <cellStyle name="40% - Accent2 2 7" xfId="6817"/>
    <cellStyle name="40% - Accent2 2 7 2" xfId="6818"/>
    <cellStyle name="40% - Accent2 2 7 2 2" xfId="6819"/>
    <cellStyle name="40% - Accent2 2 7 2 2 2" xfId="19550"/>
    <cellStyle name="40% - Accent2 2 7 2 2 3" xfId="32008"/>
    <cellStyle name="40% - Accent2 2 7 2 3" xfId="6820"/>
    <cellStyle name="40% - Accent2 2 7 2 3 2" xfId="19551"/>
    <cellStyle name="40% - Accent2 2 7 2 3 3" xfId="32009"/>
    <cellStyle name="40% - Accent2 2 7 2 4" xfId="19549"/>
    <cellStyle name="40% - Accent2 2 7 2 5" xfId="32007"/>
    <cellStyle name="40% - Accent2 2 7 3" xfId="6821"/>
    <cellStyle name="40% - Accent2 2 7 3 2" xfId="6822"/>
    <cellStyle name="40% - Accent2 2 7 3 2 2" xfId="19553"/>
    <cellStyle name="40% - Accent2 2 7 3 2 3" xfId="32011"/>
    <cellStyle name="40% - Accent2 2 7 3 3" xfId="6823"/>
    <cellStyle name="40% - Accent2 2 7 3 3 2" xfId="19554"/>
    <cellStyle name="40% - Accent2 2 7 3 3 3" xfId="32012"/>
    <cellStyle name="40% - Accent2 2 7 3 4" xfId="19552"/>
    <cellStyle name="40% - Accent2 2 7 3 5" xfId="32010"/>
    <cellStyle name="40% - Accent2 2 7 4" xfId="6824"/>
    <cellStyle name="40% - Accent2 2 7 4 2" xfId="6825"/>
    <cellStyle name="40% - Accent2 2 7 4 2 2" xfId="19556"/>
    <cellStyle name="40% - Accent2 2 7 4 2 3" xfId="32014"/>
    <cellStyle name="40% - Accent2 2 7 4 3" xfId="6826"/>
    <cellStyle name="40% - Accent2 2 7 4 3 2" xfId="19557"/>
    <cellStyle name="40% - Accent2 2 7 4 3 3" xfId="32015"/>
    <cellStyle name="40% - Accent2 2 7 4 4" xfId="19555"/>
    <cellStyle name="40% - Accent2 2 7 4 5" xfId="32013"/>
    <cellStyle name="40% - Accent2 2 7 5" xfId="6827"/>
    <cellStyle name="40% - Accent2 2 7 5 2" xfId="6828"/>
    <cellStyle name="40% - Accent2 2 7 5 2 2" xfId="19559"/>
    <cellStyle name="40% - Accent2 2 7 5 2 3" xfId="32017"/>
    <cellStyle name="40% - Accent2 2 7 5 3" xfId="6829"/>
    <cellStyle name="40% - Accent2 2 7 5 3 2" xfId="19560"/>
    <cellStyle name="40% - Accent2 2 7 5 3 3" xfId="32018"/>
    <cellStyle name="40% - Accent2 2 7 5 4" xfId="19558"/>
    <cellStyle name="40% - Accent2 2 7 5 5" xfId="32016"/>
    <cellStyle name="40% - Accent2 2 7 6" xfId="6830"/>
    <cellStyle name="40% - Accent2 2 7 6 2" xfId="19561"/>
    <cellStyle name="40% - Accent2 2 7 6 3" xfId="32019"/>
    <cellStyle name="40% - Accent2 2 7 7" xfId="6831"/>
    <cellStyle name="40% - Accent2 2 7 7 2" xfId="19562"/>
    <cellStyle name="40% - Accent2 2 7 7 3" xfId="32020"/>
    <cellStyle name="40% - Accent2 2 7 8" xfId="19548"/>
    <cellStyle name="40% - Accent2 2 7 9" xfId="32006"/>
    <cellStyle name="40% - Accent2 2 8" xfId="6832"/>
    <cellStyle name="40% - Accent2 2 8 2" xfId="6833"/>
    <cellStyle name="40% - Accent2 2 8 2 2" xfId="6834"/>
    <cellStyle name="40% - Accent2 2 8 2 2 2" xfId="19565"/>
    <cellStyle name="40% - Accent2 2 8 2 2 3" xfId="32023"/>
    <cellStyle name="40% - Accent2 2 8 2 3" xfId="6835"/>
    <cellStyle name="40% - Accent2 2 8 2 3 2" xfId="19566"/>
    <cellStyle name="40% - Accent2 2 8 2 3 3" xfId="32024"/>
    <cellStyle name="40% - Accent2 2 8 2 4" xfId="19564"/>
    <cellStyle name="40% - Accent2 2 8 2 5" xfId="32022"/>
    <cellStyle name="40% - Accent2 2 8 3" xfId="6836"/>
    <cellStyle name="40% - Accent2 2 8 3 2" xfId="19567"/>
    <cellStyle name="40% - Accent2 2 8 3 3" xfId="32025"/>
    <cellStyle name="40% - Accent2 2 8 4" xfId="6837"/>
    <cellStyle name="40% - Accent2 2 8 4 2" xfId="19568"/>
    <cellStyle name="40% - Accent2 2 8 4 3" xfId="32026"/>
    <cellStyle name="40% - Accent2 2 8 5" xfId="19563"/>
    <cellStyle name="40% - Accent2 2 8 6" xfId="32021"/>
    <cellStyle name="40% - Accent2 2 9" xfId="6838"/>
    <cellStyle name="40% - Accent2 2 9 2" xfId="6839"/>
    <cellStyle name="40% - Accent2 2 9 2 2" xfId="6840"/>
    <cellStyle name="40% - Accent2 2 9 2 2 2" xfId="19571"/>
    <cellStyle name="40% - Accent2 2 9 2 2 3" xfId="32029"/>
    <cellStyle name="40% - Accent2 2 9 2 3" xfId="6841"/>
    <cellStyle name="40% - Accent2 2 9 2 3 2" xfId="19572"/>
    <cellStyle name="40% - Accent2 2 9 2 3 3" xfId="32030"/>
    <cellStyle name="40% - Accent2 2 9 2 4" xfId="19570"/>
    <cellStyle name="40% - Accent2 2 9 2 5" xfId="32028"/>
    <cellStyle name="40% - Accent2 2 9 3" xfId="6842"/>
    <cellStyle name="40% - Accent2 2 9 3 2" xfId="19573"/>
    <cellStyle name="40% - Accent2 2 9 3 3" xfId="32031"/>
    <cellStyle name="40% - Accent2 2 9 4" xfId="6843"/>
    <cellStyle name="40% - Accent2 2 9 4 2" xfId="19574"/>
    <cellStyle name="40% - Accent2 2 9 4 3" xfId="32032"/>
    <cellStyle name="40% - Accent2 2 9 5" xfId="19569"/>
    <cellStyle name="40% - Accent2 2 9 6" xfId="32027"/>
    <cellStyle name="40% - Accent2 2_BALANCE SHEET- BOARD-A" xfId="1402"/>
    <cellStyle name="40% - Accent2 3" xfId="92"/>
    <cellStyle name="40% - Accent2 3 10" xfId="6844"/>
    <cellStyle name="40% - Accent2 3 10 2" xfId="6845"/>
    <cellStyle name="40% - Accent2 3 10 2 2" xfId="19576"/>
    <cellStyle name="40% - Accent2 3 10 2 3" xfId="32034"/>
    <cellStyle name="40% - Accent2 3 10 3" xfId="6846"/>
    <cellStyle name="40% - Accent2 3 10 3 2" xfId="19577"/>
    <cellStyle name="40% - Accent2 3 10 3 3" xfId="32035"/>
    <cellStyle name="40% - Accent2 3 10 4" xfId="19575"/>
    <cellStyle name="40% - Accent2 3 10 5" xfId="32033"/>
    <cellStyle name="40% - Accent2 3 11" xfId="6847"/>
    <cellStyle name="40% - Accent2 3 11 2" xfId="6848"/>
    <cellStyle name="40% - Accent2 3 11 2 2" xfId="19579"/>
    <cellStyle name="40% - Accent2 3 11 2 3" xfId="32037"/>
    <cellStyle name="40% - Accent2 3 11 3" xfId="6849"/>
    <cellStyle name="40% - Accent2 3 11 3 2" xfId="19580"/>
    <cellStyle name="40% - Accent2 3 11 3 3" xfId="32038"/>
    <cellStyle name="40% - Accent2 3 11 4" xfId="19578"/>
    <cellStyle name="40% - Accent2 3 11 5" xfId="32036"/>
    <cellStyle name="40% - Accent2 3 12" xfId="6850"/>
    <cellStyle name="40% - Accent2 3 12 2" xfId="6851"/>
    <cellStyle name="40% - Accent2 3 12 2 2" xfId="19582"/>
    <cellStyle name="40% - Accent2 3 12 2 3" xfId="32040"/>
    <cellStyle name="40% - Accent2 3 12 3" xfId="6852"/>
    <cellStyle name="40% - Accent2 3 12 3 2" xfId="19583"/>
    <cellStyle name="40% - Accent2 3 12 3 3" xfId="32041"/>
    <cellStyle name="40% - Accent2 3 12 4" xfId="19581"/>
    <cellStyle name="40% - Accent2 3 12 5" xfId="32039"/>
    <cellStyle name="40% - Accent2 3 13" xfId="6853"/>
    <cellStyle name="40% - Accent2 3 13 2" xfId="6854"/>
    <cellStyle name="40% - Accent2 3 13 2 2" xfId="19585"/>
    <cellStyle name="40% - Accent2 3 13 2 3" xfId="32043"/>
    <cellStyle name="40% - Accent2 3 13 3" xfId="6855"/>
    <cellStyle name="40% - Accent2 3 13 3 2" xfId="19586"/>
    <cellStyle name="40% - Accent2 3 13 3 3" xfId="32044"/>
    <cellStyle name="40% - Accent2 3 13 4" xfId="19584"/>
    <cellStyle name="40% - Accent2 3 13 5" xfId="32042"/>
    <cellStyle name="40% - Accent2 3 14" xfId="6856"/>
    <cellStyle name="40% - Accent2 3 14 2" xfId="6857"/>
    <cellStyle name="40% - Accent2 3 14 2 2" xfId="19588"/>
    <cellStyle name="40% - Accent2 3 14 2 3" xfId="32046"/>
    <cellStyle name="40% - Accent2 3 14 3" xfId="6858"/>
    <cellStyle name="40% - Accent2 3 14 3 2" xfId="19589"/>
    <cellStyle name="40% - Accent2 3 14 3 3" xfId="32047"/>
    <cellStyle name="40% - Accent2 3 14 4" xfId="19587"/>
    <cellStyle name="40% - Accent2 3 14 5" xfId="32045"/>
    <cellStyle name="40% - Accent2 3 15" xfId="6859"/>
    <cellStyle name="40% - Accent2 3 15 2" xfId="6860"/>
    <cellStyle name="40% - Accent2 3 15 2 2" xfId="19591"/>
    <cellStyle name="40% - Accent2 3 15 2 3" xfId="32049"/>
    <cellStyle name="40% - Accent2 3 15 3" xfId="6861"/>
    <cellStyle name="40% - Accent2 3 15 3 2" xfId="19592"/>
    <cellStyle name="40% - Accent2 3 15 3 3" xfId="32050"/>
    <cellStyle name="40% - Accent2 3 15 4" xfId="19590"/>
    <cellStyle name="40% - Accent2 3 15 5" xfId="32048"/>
    <cellStyle name="40% - Accent2 3 16" xfId="6862"/>
    <cellStyle name="40% - Accent2 3 16 2" xfId="19593"/>
    <cellStyle name="40% - Accent2 3 16 3" xfId="32051"/>
    <cellStyle name="40% - Accent2 3 17" xfId="6863"/>
    <cellStyle name="40% - Accent2 3 17 2" xfId="19594"/>
    <cellStyle name="40% - Accent2 3 17 3" xfId="32052"/>
    <cellStyle name="40% - Accent2 3 2" xfId="93"/>
    <cellStyle name="40% - Accent2 3 2 10" xfId="6864"/>
    <cellStyle name="40% - Accent2 3 2 10 2" xfId="6865"/>
    <cellStyle name="40% - Accent2 3 2 10 2 2" xfId="19596"/>
    <cellStyle name="40% - Accent2 3 2 10 2 3" xfId="32054"/>
    <cellStyle name="40% - Accent2 3 2 10 3" xfId="6866"/>
    <cellStyle name="40% - Accent2 3 2 10 3 2" xfId="19597"/>
    <cellStyle name="40% - Accent2 3 2 10 3 3" xfId="32055"/>
    <cellStyle name="40% - Accent2 3 2 10 4" xfId="19595"/>
    <cellStyle name="40% - Accent2 3 2 10 5" xfId="32053"/>
    <cellStyle name="40% - Accent2 3 2 11" xfId="6867"/>
    <cellStyle name="40% - Accent2 3 2 11 2" xfId="6868"/>
    <cellStyle name="40% - Accent2 3 2 11 2 2" xfId="19599"/>
    <cellStyle name="40% - Accent2 3 2 11 2 3" xfId="32057"/>
    <cellStyle name="40% - Accent2 3 2 11 3" xfId="6869"/>
    <cellStyle name="40% - Accent2 3 2 11 3 2" xfId="19600"/>
    <cellStyle name="40% - Accent2 3 2 11 3 3" xfId="32058"/>
    <cellStyle name="40% - Accent2 3 2 11 4" xfId="19598"/>
    <cellStyle name="40% - Accent2 3 2 11 5" xfId="32056"/>
    <cellStyle name="40% - Accent2 3 2 12" xfId="6870"/>
    <cellStyle name="40% - Accent2 3 2 12 2" xfId="6871"/>
    <cellStyle name="40% - Accent2 3 2 12 2 2" xfId="19602"/>
    <cellStyle name="40% - Accent2 3 2 12 2 3" xfId="32060"/>
    <cellStyle name="40% - Accent2 3 2 12 3" xfId="6872"/>
    <cellStyle name="40% - Accent2 3 2 12 3 2" xfId="19603"/>
    <cellStyle name="40% - Accent2 3 2 12 3 3" xfId="32061"/>
    <cellStyle name="40% - Accent2 3 2 12 4" xfId="19601"/>
    <cellStyle name="40% - Accent2 3 2 12 5" xfId="32059"/>
    <cellStyle name="40% - Accent2 3 2 13" xfId="6873"/>
    <cellStyle name="40% - Accent2 3 2 13 2" xfId="6874"/>
    <cellStyle name="40% - Accent2 3 2 13 2 2" xfId="19605"/>
    <cellStyle name="40% - Accent2 3 2 13 2 3" xfId="32063"/>
    <cellStyle name="40% - Accent2 3 2 13 3" xfId="6875"/>
    <cellStyle name="40% - Accent2 3 2 13 3 2" xfId="19606"/>
    <cellStyle name="40% - Accent2 3 2 13 3 3" xfId="32064"/>
    <cellStyle name="40% - Accent2 3 2 13 4" xfId="19604"/>
    <cellStyle name="40% - Accent2 3 2 13 5" xfId="32062"/>
    <cellStyle name="40% - Accent2 3 2 14" xfId="6876"/>
    <cellStyle name="40% - Accent2 3 2 14 2" xfId="19607"/>
    <cellStyle name="40% - Accent2 3 2 14 3" xfId="32065"/>
    <cellStyle name="40% - Accent2 3 2 15" xfId="6877"/>
    <cellStyle name="40% - Accent2 3 2 15 2" xfId="19608"/>
    <cellStyle name="40% - Accent2 3 2 15 3" xfId="32066"/>
    <cellStyle name="40% - Accent2 3 2 16" xfId="1645"/>
    <cellStyle name="40% - Accent2 3 2 17" xfId="14384"/>
    <cellStyle name="40% - Accent2 3 2 18" xfId="26842"/>
    <cellStyle name="40% - Accent2 3 2 2" xfId="1077"/>
    <cellStyle name="40% - Accent2 3 2 2 10" xfId="32067"/>
    <cellStyle name="40% - Accent2 3 2 2 2" xfId="6879"/>
    <cellStyle name="40% - Accent2 3 2 2 2 2" xfId="6880"/>
    <cellStyle name="40% - Accent2 3 2 2 2 2 2" xfId="19611"/>
    <cellStyle name="40% - Accent2 3 2 2 2 2 3" xfId="32069"/>
    <cellStyle name="40% - Accent2 3 2 2 2 3" xfId="6881"/>
    <cellStyle name="40% - Accent2 3 2 2 2 3 2" xfId="19612"/>
    <cellStyle name="40% - Accent2 3 2 2 2 3 3" xfId="32070"/>
    <cellStyle name="40% - Accent2 3 2 2 2 4" xfId="19610"/>
    <cellStyle name="40% - Accent2 3 2 2 2 5" xfId="32068"/>
    <cellStyle name="40% - Accent2 3 2 2 3" xfId="6882"/>
    <cellStyle name="40% - Accent2 3 2 2 3 2" xfId="6883"/>
    <cellStyle name="40% - Accent2 3 2 2 3 2 2" xfId="19614"/>
    <cellStyle name="40% - Accent2 3 2 2 3 2 3" xfId="32072"/>
    <cellStyle name="40% - Accent2 3 2 2 3 3" xfId="6884"/>
    <cellStyle name="40% - Accent2 3 2 2 3 3 2" xfId="19615"/>
    <cellStyle name="40% - Accent2 3 2 2 3 3 3" xfId="32073"/>
    <cellStyle name="40% - Accent2 3 2 2 3 4" xfId="19613"/>
    <cellStyle name="40% - Accent2 3 2 2 3 5" xfId="32071"/>
    <cellStyle name="40% - Accent2 3 2 2 4" xfId="6885"/>
    <cellStyle name="40% - Accent2 3 2 2 4 2" xfId="6886"/>
    <cellStyle name="40% - Accent2 3 2 2 4 2 2" xfId="19617"/>
    <cellStyle name="40% - Accent2 3 2 2 4 2 3" xfId="32075"/>
    <cellStyle name="40% - Accent2 3 2 2 4 3" xfId="6887"/>
    <cellStyle name="40% - Accent2 3 2 2 4 3 2" xfId="19618"/>
    <cellStyle name="40% - Accent2 3 2 2 4 3 3" xfId="32076"/>
    <cellStyle name="40% - Accent2 3 2 2 4 4" xfId="19616"/>
    <cellStyle name="40% - Accent2 3 2 2 4 5" xfId="32074"/>
    <cellStyle name="40% - Accent2 3 2 2 5" xfId="6888"/>
    <cellStyle name="40% - Accent2 3 2 2 5 2" xfId="6889"/>
    <cellStyle name="40% - Accent2 3 2 2 5 2 2" xfId="19620"/>
    <cellStyle name="40% - Accent2 3 2 2 5 2 3" xfId="32078"/>
    <cellStyle name="40% - Accent2 3 2 2 5 3" xfId="6890"/>
    <cellStyle name="40% - Accent2 3 2 2 5 3 2" xfId="19621"/>
    <cellStyle name="40% - Accent2 3 2 2 5 3 3" xfId="32079"/>
    <cellStyle name="40% - Accent2 3 2 2 5 4" xfId="19619"/>
    <cellStyle name="40% - Accent2 3 2 2 5 5" xfId="32077"/>
    <cellStyle name="40% - Accent2 3 2 2 6" xfId="6891"/>
    <cellStyle name="40% - Accent2 3 2 2 6 2" xfId="19622"/>
    <cellStyle name="40% - Accent2 3 2 2 6 3" xfId="32080"/>
    <cellStyle name="40% - Accent2 3 2 2 7" xfId="6892"/>
    <cellStyle name="40% - Accent2 3 2 2 7 2" xfId="19623"/>
    <cellStyle name="40% - Accent2 3 2 2 7 3" xfId="32081"/>
    <cellStyle name="40% - Accent2 3 2 2 8" xfId="6878"/>
    <cellStyle name="40% - Accent2 3 2 2 9" xfId="19609"/>
    <cellStyle name="40% - Accent2 3 2 3" xfId="6893"/>
    <cellStyle name="40% - Accent2 3 2 3 2" xfId="6894"/>
    <cellStyle name="40% - Accent2 3 2 3 2 2" xfId="6895"/>
    <cellStyle name="40% - Accent2 3 2 3 2 2 2" xfId="19626"/>
    <cellStyle name="40% - Accent2 3 2 3 2 2 3" xfId="32084"/>
    <cellStyle name="40% - Accent2 3 2 3 2 3" xfId="6896"/>
    <cellStyle name="40% - Accent2 3 2 3 2 3 2" xfId="19627"/>
    <cellStyle name="40% - Accent2 3 2 3 2 3 3" xfId="32085"/>
    <cellStyle name="40% - Accent2 3 2 3 2 4" xfId="19625"/>
    <cellStyle name="40% - Accent2 3 2 3 2 5" xfId="32083"/>
    <cellStyle name="40% - Accent2 3 2 3 3" xfId="6897"/>
    <cellStyle name="40% - Accent2 3 2 3 3 2" xfId="6898"/>
    <cellStyle name="40% - Accent2 3 2 3 3 2 2" xfId="19629"/>
    <cellStyle name="40% - Accent2 3 2 3 3 2 3" xfId="32087"/>
    <cellStyle name="40% - Accent2 3 2 3 3 3" xfId="6899"/>
    <cellStyle name="40% - Accent2 3 2 3 3 3 2" xfId="19630"/>
    <cellStyle name="40% - Accent2 3 2 3 3 3 3" xfId="32088"/>
    <cellStyle name="40% - Accent2 3 2 3 3 4" xfId="19628"/>
    <cellStyle name="40% - Accent2 3 2 3 3 5" xfId="32086"/>
    <cellStyle name="40% - Accent2 3 2 3 4" xfId="6900"/>
    <cellStyle name="40% - Accent2 3 2 3 4 2" xfId="6901"/>
    <cellStyle name="40% - Accent2 3 2 3 4 2 2" xfId="19632"/>
    <cellStyle name="40% - Accent2 3 2 3 4 2 3" xfId="32090"/>
    <cellStyle name="40% - Accent2 3 2 3 4 3" xfId="6902"/>
    <cellStyle name="40% - Accent2 3 2 3 4 3 2" xfId="19633"/>
    <cellStyle name="40% - Accent2 3 2 3 4 3 3" xfId="32091"/>
    <cellStyle name="40% - Accent2 3 2 3 4 4" xfId="19631"/>
    <cellStyle name="40% - Accent2 3 2 3 4 5" xfId="32089"/>
    <cellStyle name="40% - Accent2 3 2 3 5" xfId="6903"/>
    <cellStyle name="40% - Accent2 3 2 3 5 2" xfId="6904"/>
    <cellStyle name="40% - Accent2 3 2 3 5 2 2" xfId="19635"/>
    <cellStyle name="40% - Accent2 3 2 3 5 2 3" xfId="32093"/>
    <cellStyle name="40% - Accent2 3 2 3 5 3" xfId="6905"/>
    <cellStyle name="40% - Accent2 3 2 3 5 3 2" xfId="19636"/>
    <cellStyle name="40% - Accent2 3 2 3 5 3 3" xfId="32094"/>
    <cellStyle name="40% - Accent2 3 2 3 5 4" xfId="19634"/>
    <cellStyle name="40% - Accent2 3 2 3 5 5" xfId="32092"/>
    <cellStyle name="40% - Accent2 3 2 3 6" xfId="6906"/>
    <cellStyle name="40% - Accent2 3 2 3 6 2" xfId="19637"/>
    <cellStyle name="40% - Accent2 3 2 3 6 3" xfId="32095"/>
    <cellStyle name="40% - Accent2 3 2 3 7" xfId="6907"/>
    <cellStyle name="40% - Accent2 3 2 3 7 2" xfId="19638"/>
    <cellStyle name="40% - Accent2 3 2 3 7 3" xfId="32096"/>
    <cellStyle name="40% - Accent2 3 2 3 8" xfId="19624"/>
    <cellStyle name="40% - Accent2 3 2 3 9" xfId="32082"/>
    <cellStyle name="40% - Accent2 3 2 4" xfId="6908"/>
    <cellStyle name="40% - Accent2 3 2 4 2" xfId="6909"/>
    <cellStyle name="40% - Accent2 3 2 4 2 2" xfId="6910"/>
    <cellStyle name="40% - Accent2 3 2 4 2 2 2" xfId="19641"/>
    <cellStyle name="40% - Accent2 3 2 4 2 2 3" xfId="32099"/>
    <cellStyle name="40% - Accent2 3 2 4 2 3" xfId="6911"/>
    <cellStyle name="40% - Accent2 3 2 4 2 3 2" xfId="19642"/>
    <cellStyle name="40% - Accent2 3 2 4 2 3 3" xfId="32100"/>
    <cellStyle name="40% - Accent2 3 2 4 2 4" xfId="19640"/>
    <cellStyle name="40% - Accent2 3 2 4 2 5" xfId="32098"/>
    <cellStyle name="40% - Accent2 3 2 4 3" xfId="6912"/>
    <cellStyle name="40% - Accent2 3 2 4 3 2" xfId="19643"/>
    <cellStyle name="40% - Accent2 3 2 4 3 3" xfId="32101"/>
    <cellStyle name="40% - Accent2 3 2 4 4" xfId="6913"/>
    <cellStyle name="40% - Accent2 3 2 4 4 2" xfId="19644"/>
    <cellStyle name="40% - Accent2 3 2 4 4 3" xfId="32102"/>
    <cellStyle name="40% - Accent2 3 2 4 5" xfId="19639"/>
    <cellStyle name="40% - Accent2 3 2 4 6" xfId="32097"/>
    <cellStyle name="40% - Accent2 3 2 5" xfId="6914"/>
    <cellStyle name="40% - Accent2 3 2 5 2" xfId="6915"/>
    <cellStyle name="40% - Accent2 3 2 5 2 2" xfId="6916"/>
    <cellStyle name="40% - Accent2 3 2 5 2 2 2" xfId="19647"/>
    <cellStyle name="40% - Accent2 3 2 5 2 2 3" xfId="32105"/>
    <cellStyle name="40% - Accent2 3 2 5 2 3" xfId="6917"/>
    <cellStyle name="40% - Accent2 3 2 5 2 3 2" xfId="19648"/>
    <cellStyle name="40% - Accent2 3 2 5 2 3 3" xfId="32106"/>
    <cellStyle name="40% - Accent2 3 2 5 2 4" xfId="19646"/>
    <cellStyle name="40% - Accent2 3 2 5 2 5" xfId="32104"/>
    <cellStyle name="40% - Accent2 3 2 5 3" xfId="6918"/>
    <cellStyle name="40% - Accent2 3 2 5 3 2" xfId="19649"/>
    <cellStyle name="40% - Accent2 3 2 5 3 3" xfId="32107"/>
    <cellStyle name="40% - Accent2 3 2 5 4" xfId="6919"/>
    <cellStyle name="40% - Accent2 3 2 5 4 2" xfId="19650"/>
    <cellStyle name="40% - Accent2 3 2 5 4 3" xfId="32108"/>
    <cellStyle name="40% - Accent2 3 2 5 5" xfId="19645"/>
    <cellStyle name="40% - Accent2 3 2 5 6" xfId="32103"/>
    <cellStyle name="40% - Accent2 3 2 6" xfId="6920"/>
    <cellStyle name="40% - Accent2 3 2 6 2" xfId="6921"/>
    <cellStyle name="40% - Accent2 3 2 6 2 2" xfId="19652"/>
    <cellStyle name="40% - Accent2 3 2 6 2 3" xfId="32110"/>
    <cellStyle name="40% - Accent2 3 2 6 3" xfId="6922"/>
    <cellStyle name="40% - Accent2 3 2 6 3 2" xfId="19653"/>
    <cellStyle name="40% - Accent2 3 2 6 3 3" xfId="32111"/>
    <cellStyle name="40% - Accent2 3 2 6 4" xfId="19651"/>
    <cellStyle name="40% - Accent2 3 2 6 5" xfId="32109"/>
    <cellStyle name="40% - Accent2 3 2 7" xfId="6923"/>
    <cellStyle name="40% - Accent2 3 2 7 2" xfId="6924"/>
    <cellStyle name="40% - Accent2 3 2 7 2 2" xfId="19655"/>
    <cellStyle name="40% - Accent2 3 2 7 2 3" xfId="32113"/>
    <cellStyle name="40% - Accent2 3 2 7 3" xfId="6925"/>
    <cellStyle name="40% - Accent2 3 2 7 3 2" xfId="19656"/>
    <cellStyle name="40% - Accent2 3 2 7 3 3" xfId="32114"/>
    <cellStyle name="40% - Accent2 3 2 7 4" xfId="19654"/>
    <cellStyle name="40% - Accent2 3 2 7 5" xfId="32112"/>
    <cellStyle name="40% - Accent2 3 2 8" xfId="6926"/>
    <cellStyle name="40% - Accent2 3 2 8 2" xfId="6927"/>
    <cellStyle name="40% - Accent2 3 2 8 2 2" xfId="19658"/>
    <cellStyle name="40% - Accent2 3 2 8 2 3" xfId="32116"/>
    <cellStyle name="40% - Accent2 3 2 8 3" xfId="6928"/>
    <cellStyle name="40% - Accent2 3 2 8 3 2" xfId="19659"/>
    <cellStyle name="40% - Accent2 3 2 8 3 3" xfId="32117"/>
    <cellStyle name="40% - Accent2 3 2 8 4" xfId="19657"/>
    <cellStyle name="40% - Accent2 3 2 8 5" xfId="32115"/>
    <cellStyle name="40% - Accent2 3 2 9" xfId="6929"/>
    <cellStyle name="40% - Accent2 3 2 9 2" xfId="6930"/>
    <cellStyle name="40% - Accent2 3 2 9 2 2" xfId="19661"/>
    <cellStyle name="40% - Accent2 3 2 9 2 3" xfId="32119"/>
    <cellStyle name="40% - Accent2 3 2 9 3" xfId="6931"/>
    <cellStyle name="40% - Accent2 3 2 9 3 2" xfId="19662"/>
    <cellStyle name="40% - Accent2 3 2 9 3 3" xfId="32120"/>
    <cellStyle name="40% - Accent2 3 2 9 4" xfId="19660"/>
    <cellStyle name="40% - Accent2 3 2 9 5" xfId="32118"/>
    <cellStyle name="40% - Accent2 3 2_BALANCE SHEET- BOARD-A" xfId="1406"/>
    <cellStyle name="40% - Accent2 3 3" xfId="94"/>
    <cellStyle name="40% - Accent2 3 3 10" xfId="14314"/>
    <cellStyle name="40% - Accent2 3 3 11" xfId="26772"/>
    <cellStyle name="40% - Accent2 3 3 2" xfId="1007"/>
    <cellStyle name="40% - Accent2 3 3 2 2" xfId="6933"/>
    <cellStyle name="40% - Accent2 3 3 2 2 2" xfId="19664"/>
    <cellStyle name="40% - Accent2 3 3 2 2 3" xfId="32122"/>
    <cellStyle name="40% - Accent2 3 3 2 3" xfId="6934"/>
    <cellStyle name="40% - Accent2 3 3 2 3 2" xfId="19665"/>
    <cellStyle name="40% - Accent2 3 3 2 3 3" xfId="32123"/>
    <cellStyle name="40% - Accent2 3 3 2 4" xfId="6932"/>
    <cellStyle name="40% - Accent2 3 3 2 5" xfId="19663"/>
    <cellStyle name="40% - Accent2 3 3 2 6" xfId="32121"/>
    <cellStyle name="40% - Accent2 3 3 3" xfId="6935"/>
    <cellStyle name="40% - Accent2 3 3 3 2" xfId="6936"/>
    <cellStyle name="40% - Accent2 3 3 3 2 2" xfId="19667"/>
    <cellStyle name="40% - Accent2 3 3 3 2 3" xfId="32125"/>
    <cellStyle name="40% - Accent2 3 3 3 3" xfId="6937"/>
    <cellStyle name="40% - Accent2 3 3 3 3 2" xfId="19668"/>
    <cellStyle name="40% - Accent2 3 3 3 3 3" xfId="32126"/>
    <cellStyle name="40% - Accent2 3 3 3 4" xfId="19666"/>
    <cellStyle name="40% - Accent2 3 3 3 5" xfId="32124"/>
    <cellStyle name="40% - Accent2 3 3 4" xfId="6938"/>
    <cellStyle name="40% - Accent2 3 3 4 2" xfId="6939"/>
    <cellStyle name="40% - Accent2 3 3 4 2 2" xfId="19670"/>
    <cellStyle name="40% - Accent2 3 3 4 2 3" xfId="32128"/>
    <cellStyle name="40% - Accent2 3 3 4 3" xfId="6940"/>
    <cellStyle name="40% - Accent2 3 3 4 3 2" xfId="19671"/>
    <cellStyle name="40% - Accent2 3 3 4 3 3" xfId="32129"/>
    <cellStyle name="40% - Accent2 3 3 4 4" xfId="19669"/>
    <cellStyle name="40% - Accent2 3 3 4 5" xfId="32127"/>
    <cellStyle name="40% - Accent2 3 3 5" xfId="6941"/>
    <cellStyle name="40% - Accent2 3 3 5 2" xfId="6942"/>
    <cellStyle name="40% - Accent2 3 3 5 2 2" xfId="19673"/>
    <cellStyle name="40% - Accent2 3 3 5 2 3" xfId="32131"/>
    <cellStyle name="40% - Accent2 3 3 5 3" xfId="6943"/>
    <cellStyle name="40% - Accent2 3 3 5 3 2" xfId="19674"/>
    <cellStyle name="40% - Accent2 3 3 5 3 3" xfId="32132"/>
    <cellStyle name="40% - Accent2 3 3 5 4" xfId="19672"/>
    <cellStyle name="40% - Accent2 3 3 5 5" xfId="32130"/>
    <cellStyle name="40% - Accent2 3 3 6" xfId="6944"/>
    <cellStyle name="40% - Accent2 3 3 6 2" xfId="6945"/>
    <cellStyle name="40% - Accent2 3 3 6 2 2" xfId="19676"/>
    <cellStyle name="40% - Accent2 3 3 6 2 3" xfId="32134"/>
    <cellStyle name="40% - Accent2 3 3 6 3" xfId="6946"/>
    <cellStyle name="40% - Accent2 3 3 6 3 2" xfId="19677"/>
    <cellStyle name="40% - Accent2 3 3 6 3 3" xfId="32135"/>
    <cellStyle name="40% - Accent2 3 3 6 4" xfId="19675"/>
    <cellStyle name="40% - Accent2 3 3 6 5" xfId="32133"/>
    <cellStyle name="40% - Accent2 3 3 7" xfId="6947"/>
    <cellStyle name="40% - Accent2 3 3 7 2" xfId="19678"/>
    <cellStyle name="40% - Accent2 3 3 7 3" xfId="32136"/>
    <cellStyle name="40% - Accent2 3 3 8" xfId="6948"/>
    <cellStyle name="40% - Accent2 3 3 8 2" xfId="19679"/>
    <cellStyle name="40% - Accent2 3 3 8 3" xfId="32137"/>
    <cellStyle name="40% - Accent2 3 3 9" xfId="1575"/>
    <cellStyle name="40% - Accent2 3 3_BALANCE SHEET- BOARD-A" xfId="1407"/>
    <cellStyle name="40% - Accent2 3 4" xfId="6949"/>
    <cellStyle name="40% - Accent2 3 4 2" xfId="6950"/>
    <cellStyle name="40% - Accent2 3 4 2 2" xfId="6951"/>
    <cellStyle name="40% - Accent2 3 4 2 2 2" xfId="19682"/>
    <cellStyle name="40% - Accent2 3 4 2 2 3" xfId="32140"/>
    <cellStyle name="40% - Accent2 3 4 2 3" xfId="6952"/>
    <cellStyle name="40% - Accent2 3 4 2 3 2" xfId="19683"/>
    <cellStyle name="40% - Accent2 3 4 2 3 3" xfId="32141"/>
    <cellStyle name="40% - Accent2 3 4 2 4" xfId="19681"/>
    <cellStyle name="40% - Accent2 3 4 2 5" xfId="32139"/>
    <cellStyle name="40% - Accent2 3 4 3" xfId="6953"/>
    <cellStyle name="40% - Accent2 3 4 3 2" xfId="6954"/>
    <cellStyle name="40% - Accent2 3 4 3 2 2" xfId="19685"/>
    <cellStyle name="40% - Accent2 3 4 3 2 3" xfId="32143"/>
    <cellStyle name="40% - Accent2 3 4 3 3" xfId="6955"/>
    <cellStyle name="40% - Accent2 3 4 3 3 2" xfId="19686"/>
    <cellStyle name="40% - Accent2 3 4 3 3 3" xfId="32144"/>
    <cellStyle name="40% - Accent2 3 4 3 4" xfId="19684"/>
    <cellStyle name="40% - Accent2 3 4 3 5" xfId="32142"/>
    <cellStyle name="40% - Accent2 3 4 4" xfId="6956"/>
    <cellStyle name="40% - Accent2 3 4 4 2" xfId="6957"/>
    <cellStyle name="40% - Accent2 3 4 4 2 2" xfId="19688"/>
    <cellStyle name="40% - Accent2 3 4 4 2 3" xfId="32146"/>
    <cellStyle name="40% - Accent2 3 4 4 3" xfId="6958"/>
    <cellStyle name="40% - Accent2 3 4 4 3 2" xfId="19689"/>
    <cellStyle name="40% - Accent2 3 4 4 3 3" xfId="32147"/>
    <cellStyle name="40% - Accent2 3 4 4 4" xfId="19687"/>
    <cellStyle name="40% - Accent2 3 4 4 5" xfId="32145"/>
    <cellStyle name="40% - Accent2 3 4 5" xfId="6959"/>
    <cellStyle name="40% - Accent2 3 4 5 2" xfId="6960"/>
    <cellStyle name="40% - Accent2 3 4 5 2 2" xfId="19691"/>
    <cellStyle name="40% - Accent2 3 4 5 2 3" xfId="32149"/>
    <cellStyle name="40% - Accent2 3 4 5 3" xfId="6961"/>
    <cellStyle name="40% - Accent2 3 4 5 3 2" xfId="19692"/>
    <cellStyle name="40% - Accent2 3 4 5 3 3" xfId="32150"/>
    <cellStyle name="40% - Accent2 3 4 5 4" xfId="19690"/>
    <cellStyle name="40% - Accent2 3 4 5 5" xfId="32148"/>
    <cellStyle name="40% - Accent2 3 4 6" xfId="6962"/>
    <cellStyle name="40% - Accent2 3 4 6 2" xfId="19693"/>
    <cellStyle name="40% - Accent2 3 4 6 3" xfId="32151"/>
    <cellStyle name="40% - Accent2 3 4 7" xfId="6963"/>
    <cellStyle name="40% - Accent2 3 4 7 2" xfId="19694"/>
    <cellStyle name="40% - Accent2 3 4 7 3" xfId="32152"/>
    <cellStyle name="40% - Accent2 3 4 8" xfId="19680"/>
    <cellStyle name="40% - Accent2 3 4 9" xfId="32138"/>
    <cellStyle name="40% - Accent2 3 5" xfId="6964"/>
    <cellStyle name="40% - Accent2 3 5 2" xfId="6965"/>
    <cellStyle name="40% - Accent2 3 5 2 2" xfId="6966"/>
    <cellStyle name="40% - Accent2 3 5 2 2 2" xfId="19697"/>
    <cellStyle name="40% - Accent2 3 5 2 2 3" xfId="32155"/>
    <cellStyle name="40% - Accent2 3 5 2 3" xfId="6967"/>
    <cellStyle name="40% - Accent2 3 5 2 3 2" xfId="19698"/>
    <cellStyle name="40% - Accent2 3 5 2 3 3" xfId="32156"/>
    <cellStyle name="40% - Accent2 3 5 2 4" xfId="19696"/>
    <cellStyle name="40% - Accent2 3 5 2 5" xfId="32154"/>
    <cellStyle name="40% - Accent2 3 5 3" xfId="6968"/>
    <cellStyle name="40% - Accent2 3 5 3 2" xfId="6969"/>
    <cellStyle name="40% - Accent2 3 5 3 2 2" xfId="19700"/>
    <cellStyle name="40% - Accent2 3 5 3 2 3" xfId="32158"/>
    <cellStyle name="40% - Accent2 3 5 3 3" xfId="6970"/>
    <cellStyle name="40% - Accent2 3 5 3 3 2" xfId="19701"/>
    <cellStyle name="40% - Accent2 3 5 3 3 3" xfId="32159"/>
    <cellStyle name="40% - Accent2 3 5 3 4" xfId="19699"/>
    <cellStyle name="40% - Accent2 3 5 3 5" xfId="32157"/>
    <cellStyle name="40% - Accent2 3 5 4" xfId="6971"/>
    <cellStyle name="40% - Accent2 3 5 4 2" xfId="6972"/>
    <cellStyle name="40% - Accent2 3 5 4 2 2" xfId="19703"/>
    <cellStyle name="40% - Accent2 3 5 4 2 3" xfId="32161"/>
    <cellStyle name="40% - Accent2 3 5 4 3" xfId="6973"/>
    <cellStyle name="40% - Accent2 3 5 4 3 2" xfId="19704"/>
    <cellStyle name="40% - Accent2 3 5 4 3 3" xfId="32162"/>
    <cellStyle name="40% - Accent2 3 5 4 4" xfId="19702"/>
    <cellStyle name="40% - Accent2 3 5 4 5" xfId="32160"/>
    <cellStyle name="40% - Accent2 3 5 5" xfId="6974"/>
    <cellStyle name="40% - Accent2 3 5 5 2" xfId="6975"/>
    <cellStyle name="40% - Accent2 3 5 5 2 2" xfId="19706"/>
    <cellStyle name="40% - Accent2 3 5 5 2 3" xfId="32164"/>
    <cellStyle name="40% - Accent2 3 5 5 3" xfId="6976"/>
    <cellStyle name="40% - Accent2 3 5 5 3 2" xfId="19707"/>
    <cellStyle name="40% - Accent2 3 5 5 3 3" xfId="32165"/>
    <cellStyle name="40% - Accent2 3 5 5 4" xfId="19705"/>
    <cellStyle name="40% - Accent2 3 5 5 5" xfId="32163"/>
    <cellStyle name="40% - Accent2 3 5 6" xfId="6977"/>
    <cellStyle name="40% - Accent2 3 5 6 2" xfId="19708"/>
    <cellStyle name="40% - Accent2 3 5 6 3" xfId="32166"/>
    <cellStyle name="40% - Accent2 3 5 7" xfId="6978"/>
    <cellStyle name="40% - Accent2 3 5 7 2" xfId="19709"/>
    <cellStyle name="40% - Accent2 3 5 7 3" xfId="32167"/>
    <cellStyle name="40% - Accent2 3 5 8" xfId="19695"/>
    <cellStyle name="40% - Accent2 3 5 9" xfId="32153"/>
    <cellStyle name="40% - Accent2 3 6" xfId="6979"/>
    <cellStyle name="40% - Accent2 3 6 2" xfId="6980"/>
    <cellStyle name="40% - Accent2 3 6 2 2" xfId="6981"/>
    <cellStyle name="40% - Accent2 3 6 2 2 2" xfId="19712"/>
    <cellStyle name="40% - Accent2 3 6 2 2 3" xfId="32170"/>
    <cellStyle name="40% - Accent2 3 6 2 3" xfId="6982"/>
    <cellStyle name="40% - Accent2 3 6 2 3 2" xfId="19713"/>
    <cellStyle name="40% - Accent2 3 6 2 3 3" xfId="32171"/>
    <cellStyle name="40% - Accent2 3 6 2 4" xfId="19711"/>
    <cellStyle name="40% - Accent2 3 6 2 5" xfId="32169"/>
    <cellStyle name="40% - Accent2 3 6 3" xfId="6983"/>
    <cellStyle name="40% - Accent2 3 6 3 2" xfId="19714"/>
    <cellStyle name="40% - Accent2 3 6 3 3" xfId="32172"/>
    <cellStyle name="40% - Accent2 3 6 4" xfId="6984"/>
    <cellStyle name="40% - Accent2 3 6 4 2" xfId="19715"/>
    <cellStyle name="40% - Accent2 3 6 4 3" xfId="32173"/>
    <cellStyle name="40% - Accent2 3 6 5" xfId="19710"/>
    <cellStyle name="40% - Accent2 3 6 6" xfId="32168"/>
    <cellStyle name="40% - Accent2 3 7" xfId="6985"/>
    <cellStyle name="40% - Accent2 3 7 2" xfId="6986"/>
    <cellStyle name="40% - Accent2 3 7 2 2" xfId="6987"/>
    <cellStyle name="40% - Accent2 3 7 2 2 2" xfId="19718"/>
    <cellStyle name="40% - Accent2 3 7 2 2 3" xfId="32176"/>
    <cellStyle name="40% - Accent2 3 7 2 3" xfId="6988"/>
    <cellStyle name="40% - Accent2 3 7 2 3 2" xfId="19719"/>
    <cellStyle name="40% - Accent2 3 7 2 3 3" xfId="32177"/>
    <cellStyle name="40% - Accent2 3 7 2 4" xfId="19717"/>
    <cellStyle name="40% - Accent2 3 7 2 5" xfId="32175"/>
    <cellStyle name="40% - Accent2 3 7 3" xfId="6989"/>
    <cellStyle name="40% - Accent2 3 7 3 2" xfId="19720"/>
    <cellStyle name="40% - Accent2 3 7 3 3" xfId="32178"/>
    <cellStyle name="40% - Accent2 3 7 4" xfId="6990"/>
    <cellStyle name="40% - Accent2 3 7 4 2" xfId="19721"/>
    <cellStyle name="40% - Accent2 3 7 4 3" xfId="32179"/>
    <cellStyle name="40% - Accent2 3 7 5" xfId="19716"/>
    <cellStyle name="40% - Accent2 3 7 6" xfId="32174"/>
    <cellStyle name="40% - Accent2 3 8" xfId="6991"/>
    <cellStyle name="40% - Accent2 3 8 2" xfId="6992"/>
    <cellStyle name="40% - Accent2 3 8 2 2" xfId="19723"/>
    <cellStyle name="40% - Accent2 3 8 2 3" xfId="32181"/>
    <cellStyle name="40% - Accent2 3 8 3" xfId="6993"/>
    <cellStyle name="40% - Accent2 3 8 3 2" xfId="19724"/>
    <cellStyle name="40% - Accent2 3 8 3 3" xfId="32182"/>
    <cellStyle name="40% - Accent2 3 8 4" xfId="19722"/>
    <cellStyle name="40% - Accent2 3 8 5" xfId="32180"/>
    <cellStyle name="40% - Accent2 3 9" xfId="6994"/>
    <cellStyle name="40% - Accent2 3 9 2" xfId="6995"/>
    <cellStyle name="40% - Accent2 3 9 2 2" xfId="19726"/>
    <cellStyle name="40% - Accent2 3 9 2 3" xfId="32184"/>
    <cellStyle name="40% - Accent2 3 9 3" xfId="6996"/>
    <cellStyle name="40% - Accent2 3 9 3 2" xfId="19727"/>
    <cellStyle name="40% - Accent2 3 9 3 3" xfId="32185"/>
    <cellStyle name="40% - Accent2 3 9 4" xfId="19725"/>
    <cellStyle name="40% - Accent2 3 9 5" xfId="32183"/>
    <cellStyle name="40% - Accent2 4" xfId="95"/>
    <cellStyle name="40% - Accent2 4 10" xfId="6997"/>
    <cellStyle name="40% - Accent2 4 10 2" xfId="6998"/>
    <cellStyle name="40% - Accent2 4 10 2 2" xfId="19729"/>
    <cellStyle name="40% - Accent2 4 10 2 3" xfId="32187"/>
    <cellStyle name="40% - Accent2 4 10 3" xfId="6999"/>
    <cellStyle name="40% - Accent2 4 10 3 2" xfId="19730"/>
    <cellStyle name="40% - Accent2 4 10 3 3" xfId="32188"/>
    <cellStyle name="40% - Accent2 4 10 4" xfId="19728"/>
    <cellStyle name="40% - Accent2 4 10 5" xfId="32186"/>
    <cellStyle name="40% - Accent2 4 11" xfId="7000"/>
    <cellStyle name="40% - Accent2 4 11 2" xfId="7001"/>
    <cellStyle name="40% - Accent2 4 11 2 2" xfId="19732"/>
    <cellStyle name="40% - Accent2 4 11 2 3" xfId="32190"/>
    <cellStyle name="40% - Accent2 4 11 3" xfId="7002"/>
    <cellStyle name="40% - Accent2 4 11 3 2" xfId="19733"/>
    <cellStyle name="40% - Accent2 4 11 3 3" xfId="32191"/>
    <cellStyle name="40% - Accent2 4 11 4" xfId="19731"/>
    <cellStyle name="40% - Accent2 4 11 5" xfId="32189"/>
    <cellStyle name="40% - Accent2 4 12" xfId="7003"/>
    <cellStyle name="40% - Accent2 4 12 2" xfId="7004"/>
    <cellStyle name="40% - Accent2 4 12 2 2" xfId="19735"/>
    <cellStyle name="40% - Accent2 4 12 2 3" xfId="32193"/>
    <cellStyle name="40% - Accent2 4 12 3" xfId="7005"/>
    <cellStyle name="40% - Accent2 4 12 3 2" xfId="19736"/>
    <cellStyle name="40% - Accent2 4 12 3 3" xfId="32194"/>
    <cellStyle name="40% - Accent2 4 12 4" xfId="19734"/>
    <cellStyle name="40% - Accent2 4 12 5" xfId="32192"/>
    <cellStyle name="40% - Accent2 4 13" xfId="7006"/>
    <cellStyle name="40% - Accent2 4 13 2" xfId="7007"/>
    <cellStyle name="40% - Accent2 4 13 2 2" xfId="19738"/>
    <cellStyle name="40% - Accent2 4 13 2 3" xfId="32196"/>
    <cellStyle name="40% - Accent2 4 13 3" xfId="7008"/>
    <cellStyle name="40% - Accent2 4 13 3 2" xfId="19739"/>
    <cellStyle name="40% - Accent2 4 13 3 3" xfId="32197"/>
    <cellStyle name="40% - Accent2 4 13 4" xfId="19737"/>
    <cellStyle name="40% - Accent2 4 13 5" xfId="32195"/>
    <cellStyle name="40% - Accent2 4 14" xfId="7009"/>
    <cellStyle name="40% - Accent2 4 14 2" xfId="7010"/>
    <cellStyle name="40% - Accent2 4 14 2 2" xfId="19741"/>
    <cellStyle name="40% - Accent2 4 14 2 3" xfId="32199"/>
    <cellStyle name="40% - Accent2 4 14 3" xfId="7011"/>
    <cellStyle name="40% - Accent2 4 14 3 2" xfId="19742"/>
    <cellStyle name="40% - Accent2 4 14 3 3" xfId="32200"/>
    <cellStyle name="40% - Accent2 4 14 4" xfId="19740"/>
    <cellStyle name="40% - Accent2 4 14 5" xfId="32198"/>
    <cellStyle name="40% - Accent2 4 15" xfId="7012"/>
    <cellStyle name="40% - Accent2 4 15 2" xfId="19743"/>
    <cellStyle name="40% - Accent2 4 15 3" xfId="32201"/>
    <cellStyle name="40% - Accent2 4 16" xfId="7013"/>
    <cellStyle name="40% - Accent2 4 16 2" xfId="19744"/>
    <cellStyle name="40% - Accent2 4 16 3" xfId="32202"/>
    <cellStyle name="40% - Accent2 4 17" xfId="1611"/>
    <cellStyle name="40% - Accent2 4 18" xfId="14350"/>
    <cellStyle name="40% - Accent2 4 19" xfId="26808"/>
    <cellStyle name="40% - Accent2 4 2" xfId="1043"/>
    <cellStyle name="40% - Accent2 4 2 10" xfId="19745"/>
    <cellStyle name="40% - Accent2 4 2 11" xfId="32203"/>
    <cellStyle name="40% - Accent2 4 2 2" xfId="7015"/>
    <cellStyle name="40% - Accent2 4 2 2 2" xfId="7016"/>
    <cellStyle name="40% - Accent2 4 2 2 2 2" xfId="19747"/>
    <cellStyle name="40% - Accent2 4 2 2 2 3" xfId="32205"/>
    <cellStyle name="40% - Accent2 4 2 2 3" xfId="7017"/>
    <cellStyle name="40% - Accent2 4 2 2 3 2" xfId="19748"/>
    <cellStyle name="40% - Accent2 4 2 2 3 3" xfId="32206"/>
    <cellStyle name="40% - Accent2 4 2 2 4" xfId="19746"/>
    <cellStyle name="40% - Accent2 4 2 2 5" xfId="32204"/>
    <cellStyle name="40% - Accent2 4 2 3" xfId="7018"/>
    <cellStyle name="40% - Accent2 4 2 3 2" xfId="7019"/>
    <cellStyle name="40% - Accent2 4 2 3 2 2" xfId="19750"/>
    <cellStyle name="40% - Accent2 4 2 3 2 3" xfId="32208"/>
    <cellStyle name="40% - Accent2 4 2 3 3" xfId="7020"/>
    <cellStyle name="40% - Accent2 4 2 3 3 2" xfId="19751"/>
    <cellStyle name="40% - Accent2 4 2 3 3 3" xfId="32209"/>
    <cellStyle name="40% - Accent2 4 2 3 4" xfId="19749"/>
    <cellStyle name="40% - Accent2 4 2 3 5" xfId="32207"/>
    <cellStyle name="40% - Accent2 4 2 4" xfId="7021"/>
    <cellStyle name="40% - Accent2 4 2 4 2" xfId="7022"/>
    <cellStyle name="40% - Accent2 4 2 4 2 2" xfId="19753"/>
    <cellStyle name="40% - Accent2 4 2 4 2 3" xfId="32211"/>
    <cellStyle name="40% - Accent2 4 2 4 3" xfId="7023"/>
    <cellStyle name="40% - Accent2 4 2 4 3 2" xfId="19754"/>
    <cellStyle name="40% - Accent2 4 2 4 3 3" xfId="32212"/>
    <cellStyle name="40% - Accent2 4 2 4 4" xfId="19752"/>
    <cellStyle name="40% - Accent2 4 2 4 5" xfId="32210"/>
    <cellStyle name="40% - Accent2 4 2 5" xfId="7024"/>
    <cellStyle name="40% - Accent2 4 2 5 2" xfId="7025"/>
    <cellStyle name="40% - Accent2 4 2 5 2 2" xfId="19756"/>
    <cellStyle name="40% - Accent2 4 2 5 2 3" xfId="32214"/>
    <cellStyle name="40% - Accent2 4 2 5 3" xfId="7026"/>
    <cellStyle name="40% - Accent2 4 2 5 3 2" xfId="19757"/>
    <cellStyle name="40% - Accent2 4 2 5 3 3" xfId="32215"/>
    <cellStyle name="40% - Accent2 4 2 5 4" xfId="19755"/>
    <cellStyle name="40% - Accent2 4 2 5 5" xfId="32213"/>
    <cellStyle name="40% - Accent2 4 2 6" xfId="7027"/>
    <cellStyle name="40% - Accent2 4 2 6 2" xfId="7028"/>
    <cellStyle name="40% - Accent2 4 2 6 2 2" xfId="19759"/>
    <cellStyle name="40% - Accent2 4 2 6 2 3" xfId="32217"/>
    <cellStyle name="40% - Accent2 4 2 6 3" xfId="7029"/>
    <cellStyle name="40% - Accent2 4 2 6 3 2" xfId="19760"/>
    <cellStyle name="40% - Accent2 4 2 6 3 3" xfId="32218"/>
    <cellStyle name="40% - Accent2 4 2 6 4" xfId="19758"/>
    <cellStyle name="40% - Accent2 4 2 6 5" xfId="32216"/>
    <cellStyle name="40% - Accent2 4 2 7" xfId="7030"/>
    <cellStyle name="40% - Accent2 4 2 7 2" xfId="19761"/>
    <cellStyle name="40% - Accent2 4 2 7 3" xfId="32219"/>
    <cellStyle name="40% - Accent2 4 2 8" xfId="7031"/>
    <cellStyle name="40% - Accent2 4 2 8 2" xfId="19762"/>
    <cellStyle name="40% - Accent2 4 2 8 3" xfId="32220"/>
    <cellStyle name="40% - Accent2 4 2 9" xfId="7014"/>
    <cellStyle name="40% - Accent2 4 3" xfId="7032"/>
    <cellStyle name="40% - Accent2 4 3 2" xfId="7033"/>
    <cellStyle name="40% - Accent2 4 3 2 2" xfId="7034"/>
    <cellStyle name="40% - Accent2 4 3 2 2 2" xfId="19765"/>
    <cellStyle name="40% - Accent2 4 3 2 2 3" xfId="32223"/>
    <cellStyle name="40% - Accent2 4 3 2 3" xfId="7035"/>
    <cellStyle name="40% - Accent2 4 3 2 3 2" xfId="19766"/>
    <cellStyle name="40% - Accent2 4 3 2 3 3" xfId="32224"/>
    <cellStyle name="40% - Accent2 4 3 2 4" xfId="19764"/>
    <cellStyle name="40% - Accent2 4 3 2 5" xfId="32222"/>
    <cellStyle name="40% - Accent2 4 3 3" xfId="7036"/>
    <cellStyle name="40% - Accent2 4 3 3 2" xfId="7037"/>
    <cellStyle name="40% - Accent2 4 3 3 2 2" xfId="19768"/>
    <cellStyle name="40% - Accent2 4 3 3 2 3" xfId="32226"/>
    <cellStyle name="40% - Accent2 4 3 3 3" xfId="7038"/>
    <cellStyle name="40% - Accent2 4 3 3 3 2" xfId="19769"/>
    <cellStyle name="40% - Accent2 4 3 3 3 3" xfId="32227"/>
    <cellStyle name="40% - Accent2 4 3 3 4" xfId="19767"/>
    <cellStyle name="40% - Accent2 4 3 3 5" xfId="32225"/>
    <cellStyle name="40% - Accent2 4 3 4" xfId="7039"/>
    <cellStyle name="40% - Accent2 4 3 4 2" xfId="7040"/>
    <cellStyle name="40% - Accent2 4 3 4 2 2" xfId="19771"/>
    <cellStyle name="40% - Accent2 4 3 4 2 3" xfId="32229"/>
    <cellStyle name="40% - Accent2 4 3 4 3" xfId="7041"/>
    <cellStyle name="40% - Accent2 4 3 4 3 2" xfId="19772"/>
    <cellStyle name="40% - Accent2 4 3 4 3 3" xfId="32230"/>
    <cellStyle name="40% - Accent2 4 3 4 4" xfId="19770"/>
    <cellStyle name="40% - Accent2 4 3 4 5" xfId="32228"/>
    <cellStyle name="40% - Accent2 4 3 5" xfId="7042"/>
    <cellStyle name="40% - Accent2 4 3 5 2" xfId="7043"/>
    <cellStyle name="40% - Accent2 4 3 5 2 2" xfId="19774"/>
    <cellStyle name="40% - Accent2 4 3 5 2 3" xfId="32232"/>
    <cellStyle name="40% - Accent2 4 3 5 3" xfId="7044"/>
    <cellStyle name="40% - Accent2 4 3 5 3 2" xfId="19775"/>
    <cellStyle name="40% - Accent2 4 3 5 3 3" xfId="32233"/>
    <cellStyle name="40% - Accent2 4 3 5 4" xfId="19773"/>
    <cellStyle name="40% - Accent2 4 3 5 5" xfId="32231"/>
    <cellStyle name="40% - Accent2 4 3 6" xfId="7045"/>
    <cellStyle name="40% - Accent2 4 3 6 2" xfId="19776"/>
    <cellStyle name="40% - Accent2 4 3 6 3" xfId="32234"/>
    <cellStyle name="40% - Accent2 4 3 7" xfId="7046"/>
    <cellStyle name="40% - Accent2 4 3 7 2" xfId="19777"/>
    <cellStyle name="40% - Accent2 4 3 7 3" xfId="32235"/>
    <cellStyle name="40% - Accent2 4 3 8" xfId="19763"/>
    <cellStyle name="40% - Accent2 4 3 9" xfId="32221"/>
    <cellStyle name="40% - Accent2 4 4" xfId="7047"/>
    <cellStyle name="40% - Accent2 4 4 2" xfId="7048"/>
    <cellStyle name="40% - Accent2 4 4 2 2" xfId="7049"/>
    <cellStyle name="40% - Accent2 4 4 2 2 2" xfId="19780"/>
    <cellStyle name="40% - Accent2 4 4 2 2 3" xfId="32238"/>
    <cellStyle name="40% - Accent2 4 4 2 3" xfId="7050"/>
    <cellStyle name="40% - Accent2 4 4 2 3 2" xfId="19781"/>
    <cellStyle name="40% - Accent2 4 4 2 3 3" xfId="32239"/>
    <cellStyle name="40% - Accent2 4 4 2 4" xfId="19779"/>
    <cellStyle name="40% - Accent2 4 4 2 5" xfId="32237"/>
    <cellStyle name="40% - Accent2 4 4 3" xfId="7051"/>
    <cellStyle name="40% - Accent2 4 4 3 2" xfId="7052"/>
    <cellStyle name="40% - Accent2 4 4 3 2 2" xfId="19783"/>
    <cellStyle name="40% - Accent2 4 4 3 2 3" xfId="32241"/>
    <cellStyle name="40% - Accent2 4 4 3 3" xfId="7053"/>
    <cellStyle name="40% - Accent2 4 4 3 3 2" xfId="19784"/>
    <cellStyle name="40% - Accent2 4 4 3 3 3" xfId="32242"/>
    <cellStyle name="40% - Accent2 4 4 3 4" xfId="19782"/>
    <cellStyle name="40% - Accent2 4 4 3 5" xfId="32240"/>
    <cellStyle name="40% - Accent2 4 4 4" xfId="7054"/>
    <cellStyle name="40% - Accent2 4 4 4 2" xfId="7055"/>
    <cellStyle name="40% - Accent2 4 4 4 2 2" xfId="19786"/>
    <cellStyle name="40% - Accent2 4 4 4 2 3" xfId="32244"/>
    <cellStyle name="40% - Accent2 4 4 4 3" xfId="7056"/>
    <cellStyle name="40% - Accent2 4 4 4 3 2" xfId="19787"/>
    <cellStyle name="40% - Accent2 4 4 4 3 3" xfId="32245"/>
    <cellStyle name="40% - Accent2 4 4 4 4" xfId="19785"/>
    <cellStyle name="40% - Accent2 4 4 4 5" xfId="32243"/>
    <cellStyle name="40% - Accent2 4 4 5" xfId="7057"/>
    <cellStyle name="40% - Accent2 4 4 5 2" xfId="7058"/>
    <cellStyle name="40% - Accent2 4 4 5 2 2" xfId="19789"/>
    <cellStyle name="40% - Accent2 4 4 5 2 3" xfId="32247"/>
    <cellStyle name="40% - Accent2 4 4 5 3" xfId="7059"/>
    <cellStyle name="40% - Accent2 4 4 5 3 2" xfId="19790"/>
    <cellStyle name="40% - Accent2 4 4 5 3 3" xfId="32248"/>
    <cellStyle name="40% - Accent2 4 4 5 4" xfId="19788"/>
    <cellStyle name="40% - Accent2 4 4 5 5" xfId="32246"/>
    <cellStyle name="40% - Accent2 4 4 6" xfId="7060"/>
    <cellStyle name="40% - Accent2 4 4 6 2" xfId="19791"/>
    <cellStyle name="40% - Accent2 4 4 6 3" xfId="32249"/>
    <cellStyle name="40% - Accent2 4 4 7" xfId="7061"/>
    <cellStyle name="40% - Accent2 4 4 7 2" xfId="19792"/>
    <cellStyle name="40% - Accent2 4 4 7 3" xfId="32250"/>
    <cellStyle name="40% - Accent2 4 4 8" xfId="19778"/>
    <cellStyle name="40% - Accent2 4 4 9" xfId="32236"/>
    <cellStyle name="40% - Accent2 4 5" xfId="7062"/>
    <cellStyle name="40% - Accent2 4 5 2" xfId="7063"/>
    <cellStyle name="40% - Accent2 4 5 2 2" xfId="7064"/>
    <cellStyle name="40% - Accent2 4 5 2 2 2" xfId="19795"/>
    <cellStyle name="40% - Accent2 4 5 2 2 3" xfId="32253"/>
    <cellStyle name="40% - Accent2 4 5 2 3" xfId="7065"/>
    <cellStyle name="40% - Accent2 4 5 2 3 2" xfId="19796"/>
    <cellStyle name="40% - Accent2 4 5 2 3 3" xfId="32254"/>
    <cellStyle name="40% - Accent2 4 5 2 4" xfId="19794"/>
    <cellStyle name="40% - Accent2 4 5 2 5" xfId="32252"/>
    <cellStyle name="40% - Accent2 4 5 3" xfId="7066"/>
    <cellStyle name="40% - Accent2 4 5 3 2" xfId="19797"/>
    <cellStyle name="40% - Accent2 4 5 3 3" xfId="32255"/>
    <cellStyle name="40% - Accent2 4 5 4" xfId="7067"/>
    <cellStyle name="40% - Accent2 4 5 4 2" xfId="19798"/>
    <cellStyle name="40% - Accent2 4 5 4 3" xfId="32256"/>
    <cellStyle name="40% - Accent2 4 5 5" xfId="19793"/>
    <cellStyle name="40% - Accent2 4 5 6" xfId="32251"/>
    <cellStyle name="40% - Accent2 4 6" xfId="7068"/>
    <cellStyle name="40% - Accent2 4 6 2" xfId="7069"/>
    <cellStyle name="40% - Accent2 4 6 2 2" xfId="7070"/>
    <cellStyle name="40% - Accent2 4 6 2 2 2" xfId="19801"/>
    <cellStyle name="40% - Accent2 4 6 2 2 3" xfId="32259"/>
    <cellStyle name="40% - Accent2 4 6 2 3" xfId="7071"/>
    <cellStyle name="40% - Accent2 4 6 2 3 2" xfId="19802"/>
    <cellStyle name="40% - Accent2 4 6 2 3 3" xfId="32260"/>
    <cellStyle name="40% - Accent2 4 6 2 4" xfId="19800"/>
    <cellStyle name="40% - Accent2 4 6 2 5" xfId="32258"/>
    <cellStyle name="40% - Accent2 4 6 3" xfId="7072"/>
    <cellStyle name="40% - Accent2 4 6 3 2" xfId="19803"/>
    <cellStyle name="40% - Accent2 4 6 3 3" xfId="32261"/>
    <cellStyle name="40% - Accent2 4 6 4" xfId="7073"/>
    <cellStyle name="40% - Accent2 4 6 4 2" xfId="19804"/>
    <cellStyle name="40% - Accent2 4 6 4 3" xfId="32262"/>
    <cellStyle name="40% - Accent2 4 6 5" xfId="19799"/>
    <cellStyle name="40% - Accent2 4 6 6" xfId="32257"/>
    <cellStyle name="40% - Accent2 4 7" xfId="7074"/>
    <cellStyle name="40% - Accent2 4 7 2" xfId="7075"/>
    <cellStyle name="40% - Accent2 4 7 2 2" xfId="19806"/>
    <cellStyle name="40% - Accent2 4 7 2 3" xfId="32264"/>
    <cellStyle name="40% - Accent2 4 7 3" xfId="7076"/>
    <cellStyle name="40% - Accent2 4 7 3 2" xfId="19807"/>
    <cellStyle name="40% - Accent2 4 7 3 3" xfId="32265"/>
    <cellStyle name="40% - Accent2 4 7 4" xfId="19805"/>
    <cellStyle name="40% - Accent2 4 7 5" xfId="32263"/>
    <cellStyle name="40% - Accent2 4 8" xfId="7077"/>
    <cellStyle name="40% - Accent2 4 8 2" xfId="7078"/>
    <cellStyle name="40% - Accent2 4 8 2 2" xfId="19809"/>
    <cellStyle name="40% - Accent2 4 8 2 3" xfId="32267"/>
    <cellStyle name="40% - Accent2 4 8 3" xfId="7079"/>
    <cellStyle name="40% - Accent2 4 8 3 2" xfId="19810"/>
    <cellStyle name="40% - Accent2 4 8 3 3" xfId="32268"/>
    <cellStyle name="40% - Accent2 4 8 4" xfId="19808"/>
    <cellStyle name="40% - Accent2 4 8 5" xfId="32266"/>
    <cellStyle name="40% - Accent2 4 9" xfId="7080"/>
    <cellStyle name="40% - Accent2 4 9 2" xfId="7081"/>
    <cellStyle name="40% - Accent2 4 9 2 2" xfId="19812"/>
    <cellStyle name="40% - Accent2 4 9 2 3" xfId="32270"/>
    <cellStyle name="40% - Accent2 4 9 3" xfId="7082"/>
    <cellStyle name="40% - Accent2 4 9 3 2" xfId="19813"/>
    <cellStyle name="40% - Accent2 4 9 3 3" xfId="32271"/>
    <cellStyle name="40% - Accent2 4 9 4" xfId="19811"/>
    <cellStyle name="40% - Accent2 4 9 5" xfId="32269"/>
    <cellStyle name="40% - Accent2 4_BALANCE SHEET- BOARD-A" xfId="1408"/>
    <cellStyle name="40% - Accent2 5" xfId="96"/>
    <cellStyle name="40% - Accent2 5 10" xfId="14279"/>
    <cellStyle name="40% - Accent2 5 11" xfId="26737"/>
    <cellStyle name="40% - Accent2 5 2" xfId="972"/>
    <cellStyle name="40% - Accent2 5 2 2" xfId="7084"/>
    <cellStyle name="40% - Accent2 5 2 2 2" xfId="19815"/>
    <cellStyle name="40% - Accent2 5 2 2 3" xfId="32273"/>
    <cellStyle name="40% - Accent2 5 2 3" xfId="7085"/>
    <cellStyle name="40% - Accent2 5 2 3 2" xfId="19816"/>
    <cellStyle name="40% - Accent2 5 2 3 3" xfId="32274"/>
    <cellStyle name="40% - Accent2 5 2 4" xfId="7083"/>
    <cellStyle name="40% - Accent2 5 2 5" xfId="19814"/>
    <cellStyle name="40% - Accent2 5 2 6" xfId="32272"/>
    <cellStyle name="40% - Accent2 5 3" xfId="7086"/>
    <cellStyle name="40% - Accent2 5 3 2" xfId="7087"/>
    <cellStyle name="40% - Accent2 5 3 2 2" xfId="19818"/>
    <cellStyle name="40% - Accent2 5 3 2 3" xfId="32276"/>
    <cellStyle name="40% - Accent2 5 3 3" xfId="7088"/>
    <cellStyle name="40% - Accent2 5 3 3 2" xfId="19819"/>
    <cellStyle name="40% - Accent2 5 3 3 3" xfId="32277"/>
    <cellStyle name="40% - Accent2 5 3 4" xfId="19817"/>
    <cellStyle name="40% - Accent2 5 3 5" xfId="32275"/>
    <cellStyle name="40% - Accent2 5 4" xfId="7089"/>
    <cellStyle name="40% - Accent2 5 4 2" xfId="7090"/>
    <cellStyle name="40% - Accent2 5 4 2 2" xfId="19821"/>
    <cellStyle name="40% - Accent2 5 4 2 3" xfId="32279"/>
    <cellStyle name="40% - Accent2 5 4 3" xfId="7091"/>
    <cellStyle name="40% - Accent2 5 4 3 2" xfId="19822"/>
    <cellStyle name="40% - Accent2 5 4 3 3" xfId="32280"/>
    <cellStyle name="40% - Accent2 5 4 4" xfId="19820"/>
    <cellStyle name="40% - Accent2 5 4 5" xfId="32278"/>
    <cellStyle name="40% - Accent2 5 5" xfId="7092"/>
    <cellStyle name="40% - Accent2 5 5 2" xfId="7093"/>
    <cellStyle name="40% - Accent2 5 5 2 2" xfId="19824"/>
    <cellStyle name="40% - Accent2 5 5 2 3" xfId="32282"/>
    <cellStyle name="40% - Accent2 5 5 3" xfId="7094"/>
    <cellStyle name="40% - Accent2 5 5 3 2" xfId="19825"/>
    <cellStyle name="40% - Accent2 5 5 3 3" xfId="32283"/>
    <cellStyle name="40% - Accent2 5 5 4" xfId="19823"/>
    <cellStyle name="40% - Accent2 5 5 5" xfId="32281"/>
    <cellStyle name="40% - Accent2 5 6" xfId="7095"/>
    <cellStyle name="40% - Accent2 5 6 2" xfId="7096"/>
    <cellStyle name="40% - Accent2 5 6 2 2" xfId="19827"/>
    <cellStyle name="40% - Accent2 5 6 2 3" xfId="32285"/>
    <cellStyle name="40% - Accent2 5 6 3" xfId="7097"/>
    <cellStyle name="40% - Accent2 5 6 3 2" xfId="19828"/>
    <cellStyle name="40% - Accent2 5 6 3 3" xfId="32286"/>
    <cellStyle name="40% - Accent2 5 6 4" xfId="19826"/>
    <cellStyle name="40% - Accent2 5 6 5" xfId="32284"/>
    <cellStyle name="40% - Accent2 5 7" xfId="7098"/>
    <cellStyle name="40% - Accent2 5 7 2" xfId="19829"/>
    <cellStyle name="40% - Accent2 5 7 3" xfId="32287"/>
    <cellStyle name="40% - Accent2 5 8" xfId="7099"/>
    <cellStyle name="40% - Accent2 5 8 2" xfId="19830"/>
    <cellStyle name="40% - Accent2 5 8 3" xfId="32288"/>
    <cellStyle name="40% - Accent2 5 9" xfId="1540"/>
    <cellStyle name="40% - Accent2 5_BALANCE SHEET- BOARD-A" xfId="1409"/>
    <cellStyle name="40% - Accent2 6" xfId="906"/>
    <cellStyle name="40% - Accent2 6 10" xfId="19831"/>
    <cellStyle name="40% - Accent2 6 11" xfId="32289"/>
    <cellStyle name="40% - Accent2 6 2" xfId="7101"/>
    <cellStyle name="40% - Accent2 6 2 2" xfId="7102"/>
    <cellStyle name="40% - Accent2 6 2 2 2" xfId="19833"/>
    <cellStyle name="40% - Accent2 6 2 2 3" xfId="32291"/>
    <cellStyle name="40% - Accent2 6 2 3" xfId="7103"/>
    <cellStyle name="40% - Accent2 6 2 3 2" xfId="19834"/>
    <cellStyle name="40% - Accent2 6 2 3 3" xfId="32292"/>
    <cellStyle name="40% - Accent2 6 2 4" xfId="19832"/>
    <cellStyle name="40% - Accent2 6 2 5" xfId="32290"/>
    <cellStyle name="40% - Accent2 6 3" xfId="7104"/>
    <cellStyle name="40% - Accent2 6 3 2" xfId="7105"/>
    <cellStyle name="40% - Accent2 6 3 2 2" xfId="19836"/>
    <cellStyle name="40% - Accent2 6 3 2 3" xfId="32294"/>
    <cellStyle name="40% - Accent2 6 3 3" xfId="7106"/>
    <cellStyle name="40% - Accent2 6 3 3 2" xfId="19837"/>
    <cellStyle name="40% - Accent2 6 3 3 3" xfId="32295"/>
    <cellStyle name="40% - Accent2 6 3 4" xfId="19835"/>
    <cellStyle name="40% - Accent2 6 3 5" xfId="32293"/>
    <cellStyle name="40% - Accent2 6 4" xfId="7107"/>
    <cellStyle name="40% - Accent2 6 4 2" xfId="7108"/>
    <cellStyle name="40% - Accent2 6 4 2 2" xfId="19839"/>
    <cellStyle name="40% - Accent2 6 4 2 3" xfId="32297"/>
    <cellStyle name="40% - Accent2 6 4 3" xfId="7109"/>
    <cellStyle name="40% - Accent2 6 4 3 2" xfId="19840"/>
    <cellStyle name="40% - Accent2 6 4 3 3" xfId="32298"/>
    <cellStyle name="40% - Accent2 6 4 4" xfId="19838"/>
    <cellStyle name="40% - Accent2 6 4 5" xfId="32296"/>
    <cellStyle name="40% - Accent2 6 5" xfId="7110"/>
    <cellStyle name="40% - Accent2 6 5 2" xfId="7111"/>
    <cellStyle name="40% - Accent2 6 5 2 2" xfId="19842"/>
    <cellStyle name="40% - Accent2 6 5 2 3" xfId="32300"/>
    <cellStyle name="40% - Accent2 6 5 3" xfId="7112"/>
    <cellStyle name="40% - Accent2 6 5 3 2" xfId="19843"/>
    <cellStyle name="40% - Accent2 6 5 3 3" xfId="32301"/>
    <cellStyle name="40% - Accent2 6 5 4" xfId="19841"/>
    <cellStyle name="40% - Accent2 6 5 5" xfId="32299"/>
    <cellStyle name="40% - Accent2 6 6" xfId="7113"/>
    <cellStyle name="40% - Accent2 6 6 2" xfId="7114"/>
    <cellStyle name="40% - Accent2 6 6 2 2" xfId="19845"/>
    <cellStyle name="40% - Accent2 6 6 2 3" xfId="32303"/>
    <cellStyle name="40% - Accent2 6 6 3" xfId="7115"/>
    <cellStyle name="40% - Accent2 6 6 3 2" xfId="19846"/>
    <cellStyle name="40% - Accent2 6 6 3 3" xfId="32304"/>
    <cellStyle name="40% - Accent2 6 6 4" xfId="19844"/>
    <cellStyle name="40% - Accent2 6 6 5" xfId="32302"/>
    <cellStyle name="40% - Accent2 6 7" xfId="7116"/>
    <cellStyle name="40% - Accent2 6 7 2" xfId="19847"/>
    <cellStyle name="40% - Accent2 6 7 3" xfId="32305"/>
    <cellStyle name="40% - Accent2 6 8" xfId="7117"/>
    <cellStyle name="40% - Accent2 6 8 2" xfId="19848"/>
    <cellStyle name="40% - Accent2 6 8 3" xfId="32306"/>
    <cellStyle name="40% - Accent2 6 9" xfId="7100"/>
    <cellStyle name="40% - Accent2 7" xfId="7118"/>
    <cellStyle name="40% - Accent2 7 10" xfId="32307"/>
    <cellStyle name="40% - Accent2 7 2" xfId="7119"/>
    <cellStyle name="40% - Accent2 7 2 2" xfId="7120"/>
    <cellStyle name="40% - Accent2 7 2 2 2" xfId="19851"/>
    <cellStyle name="40% - Accent2 7 2 2 3" xfId="32309"/>
    <cellStyle name="40% - Accent2 7 2 3" xfId="7121"/>
    <cellStyle name="40% - Accent2 7 2 3 2" xfId="19852"/>
    <cellStyle name="40% - Accent2 7 2 3 3" xfId="32310"/>
    <cellStyle name="40% - Accent2 7 2 4" xfId="19850"/>
    <cellStyle name="40% - Accent2 7 2 5" xfId="32308"/>
    <cellStyle name="40% - Accent2 7 3" xfId="7122"/>
    <cellStyle name="40% - Accent2 7 3 2" xfId="7123"/>
    <cellStyle name="40% - Accent2 7 3 2 2" xfId="19854"/>
    <cellStyle name="40% - Accent2 7 3 2 3" xfId="32312"/>
    <cellStyle name="40% - Accent2 7 3 3" xfId="7124"/>
    <cellStyle name="40% - Accent2 7 3 3 2" xfId="19855"/>
    <cellStyle name="40% - Accent2 7 3 3 3" xfId="32313"/>
    <cellStyle name="40% - Accent2 7 3 4" xfId="19853"/>
    <cellStyle name="40% - Accent2 7 3 5" xfId="32311"/>
    <cellStyle name="40% - Accent2 7 4" xfId="7125"/>
    <cellStyle name="40% - Accent2 7 4 2" xfId="7126"/>
    <cellStyle name="40% - Accent2 7 4 2 2" xfId="19857"/>
    <cellStyle name="40% - Accent2 7 4 2 3" xfId="32315"/>
    <cellStyle name="40% - Accent2 7 4 3" xfId="7127"/>
    <cellStyle name="40% - Accent2 7 4 3 2" xfId="19858"/>
    <cellStyle name="40% - Accent2 7 4 3 3" xfId="32316"/>
    <cellStyle name="40% - Accent2 7 4 4" xfId="19856"/>
    <cellStyle name="40% - Accent2 7 4 5" xfId="32314"/>
    <cellStyle name="40% - Accent2 7 5" xfId="7128"/>
    <cellStyle name="40% - Accent2 7 5 2" xfId="7129"/>
    <cellStyle name="40% - Accent2 7 5 2 2" xfId="19860"/>
    <cellStyle name="40% - Accent2 7 5 2 3" xfId="32318"/>
    <cellStyle name="40% - Accent2 7 5 3" xfId="7130"/>
    <cellStyle name="40% - Accent2 7 5 3 2" xfId="19861"/>
    <cellStyle name="40% - Accent2 7 5 3 3" xfId="32319"/>
    <cellStyle name="40% - Accent2 7 5 4" xfId="19859"/>
    <cellStyle name="40% - Accent2 7 5 5" xfId="32317"/>
    <cellStyle name="40% - Accent2 7 6" xfId="7131"/>
    <cellStyle name="40% - Accent2 7 6 2" xfId="7132"/>
    <cellStyle name="40% - Accent2 7 6 2 2" xfId="19863"/>
    <cellStyle name="40% - Accent2 7 6 2 3" xfId="32321"/>
    <cellStyle name="40% - Accent2 7 6 3" xfId="7133"/>
    <cellStyle name="40% - Accent2 7 6 3 2" xfId="19864"/>
    <cellStyle name="40% - Accent2 7 6 3 3" xfId="32322"/>
    <cellStyle name="40% - Accent2 7 6 4" xfId="19862"/>
    <cellStyle name="40% - Accent2 7 6 5" xfId="32320"/>
    <cellStyle name="40% - Accent2 7 7" xfId="7134"/>
    <cellStyle name="40% - Accent2 7 7 2" xfId="19865"/>
    <cellStyle name="40% - Accent2 7 7 3" xfId="32323"/>
    <cellStyle name="40% - Accent2 7 8" xfId="7135"/>
    <cellStyle name="40% - Accent2 7 8 2" xfId="19866"/>
    <cellStyle name="40% - Accent2 7 8 3" xfId="32324"/>
    <cellStyle name="40% - Accent2 7 9" xfId="19849"/>
    <cellStyle name="40% - Accent2 8" xfId="7136"/>
    <cellStyle name="40% - Accent2 8 2" xfId="7137"/>
    <cellStyle name="40% - Accent2 8 2 2" xfId="7138"/>
    <cellStyle name="40% - Accent2 8 2 2 2" xfId="19869"/>
    <cellStyle name="40% - Accent2 8 2 2 3" xfId="32327"/>
    <cellStyle name="40% - Accent2 8 2 3" xfId="7139"/>
    <cellStyle name="40% - Accent2 8 2 3 2" xfId="19870"/>
    <cellStyle name="40% - Accent2 8 2 3 3" xfId="32328"/>
    <cellStyle name="40% - Accent2 8 2 4" xfId="19868"/>
    <cellStyle name="40% - Accent2 8 2 5" xfId="32326"/>
    <cellStyle name="40% - Accent2 8 3" xfId="7140"/>
    <cellStyle name="40% - Accent2 8 3 2" xfId="7141"/>
    <cellStyle name="40% - Accent2 8 3 2 2" xfId="19872"/>
    <cellStyle name="40% - Accent2 8 3 2 3" xfId="32330"/>
    <cellStyle name="40% - Accent2 8 3 3" xfId="7142"/>
    <cellStyle name="40% - Accent2 8 3 3 2" xfId="19873"/>
    <cellStyle name="40% - Accent2 8 3 3 3" xfId="32331"/>
    <cellStyle name="40% - Accent2 8 3 4" xfId="19871"/>
    <cellStyle name="40% - Accent2 8 3 5" xfId="32329"/>
    <cellStyle name="40% - Accent2 8 4" xfId="7143"/>
    <cellStyle name="40% - Accent2 8 4 2" xfId="7144"/>
    <cellStyle name="40% - Accent2 8 4 2 2" xfId="19875"/>
    <cellStyle name="40% - Accent2 8 4 2 3" xfId="32333"/>
    <cellStyle name="40% - Accent2 8 4 3" xfId="7145"/>
    <cellStyle name="40% - Accent2 8 4 3 2" xfId="19876"/>
    <cellStyle name="40% - Accent2 8 4 3 3" xfId="32334"/>
    <cellStyle name="40% - Accent2 8 4 4" xfId="19874"/>
    <cellStyle name="40% - Accent2 8 4 5" xfId="32332"/>
    <cellStyle name="40% - Accent2 8 5" xfId="7146"/>
    <cellStyle name="40% - Accent2 8 5 2" xfId="7147"/>
    <cellStyle name="40% - Accent2 8 5 2 2" xfId="19878"/>
    <cellStyle name="40% - Accent2 8 5 2 3" xfId="32336"/>
    <cellStyle name="40% - Accent2 8 5 3" xfId="7148"/>
    <cellStyle name="40% - Accent2 8 5 3 2" xfId="19879"/>
    <cellStyle name="40% - Accent2 8 5 3 3" xfId="32337"/>
    <cellStyle name="40% - Accent2 8 5 4" xfId="19877"/>
    <cellStyle name="40% - Accent2 8 5 5" xfId="32335"/>
    <cellStyle name="40% - Accent2 8 6" xfId="7149"/>
    <cellStyle name="40% - Accent2 8 6 2" xfId="19880"/>
    <cellStyle name="40% - Accent2 8 6 3" xfId="32338"/>
    <cellStyle name="40% - Accent2 8 7" xfId="7150"/>
    <cellStyle name="40% - Accent2 8 7 2" xfId="19881"/>
    <cellStyle name="40% - Accent2 8 7 3" xfId="32339"/>
    <cellStyle name="40% - Accent2 8 8" xfId="19867"/>
    <cellStyle name="40% - Accent2 8 9" xfId="32325"/>
    <cellStyle name="40% - Accent2 9" xfId="7151"/>
    <cellStyle name="40% - Accent2 9 2" xfId="7152"/>
    <cellStyle name="40% - Accent2 9 2 2" xfId="7153"/>
    <cellStyle name="40% - Accent2 9 2 2 2" xfId="19883"/>
    <cellStyle name="40% - Accent2 9 2 2 3" xfId="32341"/>
    <cellStyle name="40% - Accent2 9 2 3" xfId="7154"/>
    <cellStyle name="40% - Accent2 9 2 3 2" xfId="19884"/>
    <cellStyle name="40% - Accent2 9 2 3 3" xfId="32342"/>
    <cellStyle name="40% - Accent2 9 2 4" xfId="19882"/>
    <cellStyle name="40% - Accent2 9 2 5" xfId="32340"/>
    <cellStyle name="40% - Accent3 10" xfId="7155"/>
    <cellStyle name="40% - Accent3 10 2" xfId="7156"/>
    <cellStyle name="40% - Accent3 10 2 2" xfId="7157"/>
    <cellStyle name="40% - Accent3 10 2 2 2" xfId="19887"/>
    <cellStyle name="40% - Accent3 10 2 2 3" xfId="32345"/>
    <cellStyle name="40% - Accent3 10 2 3" xfId="7158"/>
    <cellStyle name="40% - Accent3 10 2 3 2" xfId="19888"/>
    <cellStyle name="40% - Accent3 10 2 3 3" xfId="32346"/>
    <cellStyle name="40% - Accent3 10 2 4" xfId="19886"/>
    <cellStyle name="40% - Accent3 10 2 5" xfId="32344"/>
    <cellStyle name="40% - Accent3 10 3" xfId="7159"/>
    <cellStyle name="40% - Accent3 10 3 2" xfId="19889"/>
    <cellStyle name="40% - Accent3 10 3 3" xfId="32347"/>
    <cellStyle name="40% - Accent3 10 4" xfId="7160"/>
    <cellStyle name="40% - Accent3 10 4 2" xfId="19890"/>
    <cellStyle name="40% - Accent3 10 4 3" xfId="32348"/>
    <cellStyle name="40% - Accent3 10 5" xfId="19885"/>
    <cellStyle name="40% - Accent3 10 6" xfId="32343"/>
    <cellStyle name="40% - Accent3 11" xfId="7161"/>
    <cellStyle name="40% - Accent3 11 2" xfId="7162"/>
    <cellStyle name="40% - Accent3 11 2 2" xfId="7163"/>
    <cellStyle name="40% - Accent3 11 2 2 2" xfId="19893"/>
    <cellStyle name="40% - Accent3 11 2 2 3" xfId="32351"/>
    <cellStyle name="40% - Accent3 11 2 3" xfId="7164"/>
    <cellStyle name="40% - Accent3 11 2 3 2" xfId="19894"/>
    <cellStyle name="40% - Accent3 11 2 3 3" xfId="32352"/>
    <cellStyle name="40% - Accent3 11 2 4" xfId="19892"/>
    <cellStyle name="40% - Accent3 11 2 5" xfId="32350"/>
    <cellStyle name="40% - Accent3 11 3" xfId="7165"/>
    <cellStyle name="40% - Accent3 11 3 2" xfId="19895"/>
    <cellStyle name="40% - Accent3 11 3 3" xfId="32353"/>
    <cellStyle name="40% - Accent3 11 4" xfId="7166"/>
    <cellStyle name="40% - Accent3 11 4 2" xfId="19896"/>
    <cellStyle name="40% - Accent3 11 4 3" xfId="32354"/>
    <cellStyle name="40% - Accent3 11 5" xfId="19891"/>
    <cellStyle name="40% - Accent3 11 6" xfId="32349"/>
    <cellStyle name="40% - Accent3 12" xfId="7167"/>
    <cellStyle name="40% - Accent3 12 2" xfId="7168"/>
    <cellStyle name="40% - Accent3 12 2 2" xfId="19898"/>
    <cellStyle name="40% - Accent3 12 2 3" xfId="32356"/>
    <cellStyle name="40% - Accent3 12 3" xfId="7169"/>
    <cellStyle name="40% - Accent3 12 3 2" xfId="19899"/>
    <cellStyle name="40% - Accent3 12 3 3" xfId="32357"/>
    <cellStyle name="40% - Accent3 12 4" xfId="19897"/>
    <cellStyle name="40% - Accent3 12 5" xfId="32355"/>
    <cellStyle name="40% - Accent3 13" xfId="7170"/>
    <cellStyle name="40% - Accent3 13 2" xfId="7171"/>
    <cellStyle name="40% - Accent3 13 2 2" xfId="19901"/>
    <cellStyle name="40% - Accent3 13 2 3" xfId="32359"/>
    <cellStyle name="40% - Accent3 13 3" xfId="7172"/>
    <cellStyle name="40% - Accent3 13 3 2" xfId="19902"/>
    <cellStyle name="40% - Accent3 13 3 3" xfId="32360"/>
    <cellStyle name="40% - Accent3 13 4" xfId="19900"/>
    <cellStyle name="40% - Accent3 13 5" xfId="32358"/>
    <cellStyle name="40% - Accent3 14" xfId="7173"/>
    <cellStyle name="40% - Accent3 14 2" xfId="7174"/>
    <cellStyle name="40% - Accent3 14 2 2" xfId="19904"/>
    <cellStyle name="40% - Accent3 14 2 3" xfId="32362"/>
    <cellStyle name="40% - Accent3 14 3" xfId="7175"/>
    <cellStyle name="40% - Accent3 14 3 2" xfId="19905"/>
    <cellStyle name="40% - Accent3 14 3 3" xfId="32363"/>
    <cellStyle name="40% - Accent3 14 4" xfId="19903"/>
    <cellStyle name="40% - Accent3 14 5" xfId="32361"/>
    <cellStyle name="40% - Accent3 15" xfId="7176"/>
    <cellStyle name="40% - Accent3 15 2" xfId="7177"/>
    <cellStyle name="40% - Accent3 15 2 2" xfId="19907"/>
    <cellStyle name="40% - Accent3 15 2 3" xfId="32365"/>
    <cellStyle name="40% - Accent3 15 3" xfId="7178"/>
    <cellStyle name="40% - Accent3 15 3 2" xfId="19908"/>
    <cellStyle name="40% - Accent3 15 3 3" xfId="32366"/>
    <cellStyle name="40% - Accent3 15 4" xfId="19906"/>
    <cellStyle name="40% - Accent3 15 5" xfId="32364"/>
    <cellStyle name="40% - Accent3 16" xfId="7179"/>
    <cellStyle name="40% - Accent3 16 2" xfId="7180"/>
    <cellStyle name="40% - Accent3 16 2 2" xfId="19910"/>
    <cellStyle name="40% - Accent3 16 2 3" xfId="32368"/>
    <cellStyle name="40% - Accent3 16 3" xfId="7181"/>
    <cellStyle name="40% - Accent3 16 3 2" xfId="19911"/>
    <cellStyle name="40% - Accent3 16 3 3" xfId="32369"/>
    <cellStyle name="40% - Accent3 16 4" xfId="19909"/>
    <cellStyle name="40% - Accent3 16 5" xfId="32367"/>
    <cellStyle name="40% - Accent3 17" xfId="7182"/>
    <cellStyle name="40% - Accent3 17 2" xfId="7183"/>
    <cellStyle name="40% - Accent3 17 2 2" xfId="19913"/>
    <cellStyle name="40% - Accent3 17 2 3" xfId="32371"/>
    <cellStyle name="40% - Accent3 17 3" xfId="7184"/>
    <cellStyle name="40% - Accent3 17 3 2" xfId="19914"/>
    <cellStyle name="40% - Accent3 17 3 3" xfId="32372"/>
    <cellStyle name="40% - Accent3 17 4" xfId="19912"/>
    <cellStyle name="40% - Accent3 17 5" xfId="32370"/>
    <cellStyle name="40% - Accent3 18" xfId="7185"/>
    <cellStyle name="40% - Accent3 18 2" xfId="7186"/>
    <cellStyle name="40% - Accent3 18 2 2" xfId="19916"/>
    <cellStyle name="40% - Accent3 18 2 3" xfId="32374"/>
    <cellStyle name="40% - Accent3 18 3" xfId="7187"/>
    <cellStyle name="40% - Accent3 18 3 2" xfId="19917"/>
    <cellStyle name="40% - Accent3 18 3 3" xfId="32375"/>
    <cellStyle name="40% - Accent3 18 4" xfId="19915"/>
    <cellStyle name="40% - Accent3 18 5" xfId="32373"/>
    <cellStyle name="40% - Accent3 19" xfId="1501"/>
    <cellStyle name="40% - Accent3 2" xfId="97"/>
    <cellStyle name="40% - Accent3 2 10" xfId="7188"/>
    <cellStyle name="40% - Accent3 2 10 2" xfId="7189"/>
    <cellStyle name="40% - Accent3 2 10 2 2" xfId="19919"/>
    <cellStyle name="40% - Accent3 2 10 2 3" xfId="32377"/>
    <cellStyle name="40% - Accent3 2 10 3" xfId="7190"/>
    <cellStyle name="40% - Accent3 2 10 3 2" xfId="19920"/>
    <cellStyle name="40% - Accent3 2 10 3 3" xfId="32378"/>
    <cellStyle name="40% - Accent3 2 10 4" xfId="19918"/>
    <cellStyle name="40% - Accent3 2 10 5" xfId="32376"/>
    <cellStyle name="40% - Accent3 2 11" xfId="7191"/>
    <cellStyle name="40% - Accent3 2 11 2" xfId="7192"/>
    <cellStyle name="40% - Accent3 2 11 2 2" xfId="19922"/>
    <cellStyle name="40% - Accent3 2 11 2 3" xfId="32380"/>
    <cellStyle name="40% - Accent3 2 11 3" xfId="7193"/>
    <cellStyle name="40% - Accent3 2 11 3 2" xfId="19923"/>
    <cellStyle name="40% - Accent3 2 11 3 3" xfId="32381"/>
    <cellStyle name="40% - Accent3 2 11 4" xfId="19921"/>
    <cellStyle name="40% - Accent3 2 11 5" xfId="32379"/>
    <cellStyle name="40% - Accent3 2 12" xfId="7194"/>
    <cellStyle name="40% - Accent3 2 12 2" xfId="7195"/>
    <cellStyle name="40% - Accent3 2 12 2 2" xfId="19925"/>
    <cellStyle name="40% - Accent3 2 12 2 3" xfId="32383"/>
    <cellStyle name="40% - Accent3 2 12 3" xfId="7196"/>
    <cellStyle name="40% - Accent3 2 12 3 2" xfId="19926"/>
    <cellStyle name="40% - Accent3 2 12 3 3" xfId="32384"/>
    <cellStyle name="40% - Accent3 2 12 4" xfId="19924"/>
    <cellStyle name="40% - Accent3 2 12 5" xfId="32382"/>
    <cellStyle name="40% - Accent3 2 13" xfId="7197"/>
    <cellStyle name="40% - Accent3 2 13 2" xfId="7198"/>
    <cellStyle name="40% - Accent3 2 13 2 2" xfId="19928"/>
    <cellStyle name="40% - Accent3 2 13 2 3" xfId="32386"/>
    <cellStyle name="40% - Accent3 2 13 3" xfId="7199"/>
    <cellStyle name="40% - Accent3 2 13 3 2" xfId="19929"/>
    <cellStyle name="40% - Accent3 2 13 3 3" xfId="32387"/>
    <cellStyle name="40% - Accent3 2 13 4" xfId="19927"/>
    <cellStyle name="40% - Accent3 2 13 5" xfId="32385"/>
    <cellStyle name="40% - Accent3 2 14" xfId="7200"/>
    <cellStyle name="40% - Accent3 2 14 2" xfId="7201"/>
    <cellStyle name="40% - Accent3 2 14 2 2" xfId="19931"/>
    <cellStyle name="40% - Accent3 2 14 2 3" xfId="32389"/>
    <cellStyle name="40% - Accent3 2 14 3" xfId="7202"/>
    <cellStyle name="40% - Accent3 2 14 3 2" xfId="19932"/>
    <cellStyle name="40% - Accent3 2 14 3 3" xfId="32390"/>
    <cellStyle name="40% - Accent3 2 14 4" xfId="19930"/>
    <cellStyle name="40% - Accent3 2 14 5" xfId="32388"/>
    <cellStyle name="40% - Accent3 2 15" xfId="7203"/>
    <cellStyle name="40% - Accent3 2 15 2" xfId="7204"/>
    <cellStyle name="40% - Accent3 2 15 2 2" xfId="19934"/>
    <cellStyle name="40% - Accent3 2 15 2 3" xfId="32392"/>
    <cellStyle name="40% - Accent3 2 15 3" xfId="7205"/>
    <cellStyle name="40% - Accent3 2 15 3 2" xfId="19935"/>
    <cellStyle name="40% - Accent3 2 15 3 3" xfId="32393"/>
    <cellStyle name="40% - Accent3 2 15 4" xfId="19933"/>
    <cellStyle name="40% - Accent3 2 15 5" xfId="32391"/>
    <cellStyle name="40% - Accent3 2 16" xfId="7206"/>
    <cellStyle name="40% - Accent3 2 16 2" xfId="7207"/>
    <cellStyle name="40% - Accent3 2 16 2 2" xfId="19937"/>
    <cellStyle name="40% - Accent3 2 16 2 3" xfId="32395"/>
    <cellStyle name="40% - Accent3 2 16 3" xfId="7208"/>
    <cellStyle name="40% - Accent3 2 16 3 2" xfId="19938"/>
    <cellStyle name="40% - Accent3 2 16 3 3" xfId="32396"/>
    <cellStyle name="40% - Accent3 2 16 4" xfId="19936"/>
    <cellStyle name="40% - Accent3 2 16 5" xfId="32394"/>
    <cellStyle name="40% - Accent3 2 17" xfId="7209"/>
    <cellStyle name="40% - Accent3 2 17 2" xfId="19939"/>
    <cellStyle name="40% - Accent3 2 17 3" xfId="32397"/>
    <cellStyle name="40% - Accent3 2 18" xfId="7210"/>
    <cellStyle name="40% - Accent3 2 18 2" xfId="19940"/>
    <cellStyle name="40% - Accent3 2 18 3" xfId="32398"/>
    <cellStyle name="40% - Accent3 2 2" xfId="98"/>
    <cellStyle name="40% - Accent3 2 2 10" xfId="7211"/>
    <cellStyle name="40% - Accent3 2 2 10 2" xfId="7212"/>
    <cellStyle name="40% - Accent3 2 2 10 2 2" xfId="19942"/>
    <cellStyle name="40% - Accent3 2 2 10 2 3" xfId="32400"/>
    <cellStyle name="40% - Accent3 2 2 10 3" xfId="7213"/>
    <cellStyle name="40% - Accent3 2 2 10 3 2" xfId="19943"/>
    <cellStyle name="40% - Accent3 2 2 10 3 3" xfId="32401"/>
    <cellStyle name="40% - Accent3 2 2 10 4" xfId="19941"/>
    <cellStyle name="40% - Accent3 2 2 10 5" xfId="32399"/>
    <cellStyle name="40% - Accent3 2 2 11" xfId="7214"/>
    <cellStyle name="40% - Accent3 2 2 11 2" xfId="7215"/>
    <cellStyle name="40% - Accent3 2 2 11 2 2" xfId="19945"/>
    <cellStyle name="40% - Accent3 2 2 11 2 3" xfId="32403"/>
    <cellStyle name="40% - Accent3 2 2 11 3" xfId="7216"/>
    <cellStyle name="40% - Accent3 2 2 11 3 2" xfId="19946"/>
    <cellStyle name="40% - Accent3 2 2 11 3 3" xfId="32404"/>
    <cellStyle name="40% - Accent3 2 2 11 4" xfId="19944"/>
    <cellStyle name="40% - Accent3 2 2 11 5" xfId="32402"/>
    <cellStyle name="40% - Accent3 2 2 12" xfId="7217"/>
    <cellStyle name="40% - Accent3 2 2 12 2" xfId="7218"/>
    <cellStyle name="40% - Accent3 2 2 12 2 2" xfId="19948"/>
    <cellStyle name="40% - Accent3 2 2 12 2 3" xfId="32406"/>
    <cellStyle name="40% - Accent3 2 2 12 3" xfId="7219"/>
    <cellStyle name="40% - Accent3 2 2 12 3 2" xfId="19949"/>
    <cellStyle name="40% - Accent3 2 2 12 3 3" xfId="32407"/>
    <cellStyle name="40% - Accent3 2 2 12 4" xfId="19947"/>
    <cellStyle name="40% - Accent3 2 2 12 5" xfId="32405"/>
    <cellStyle name="40% - Accent3 2 2 13" xfId="7220"/>
    <cellStyle name="40% - Accent3 2 2 13 2" xfId="7221"/>
    <cellStyle name="40% - Accent3 2 2 13 2 2" xfId="19951"/>
    <cellStyle name="40% - Accent3 2 2 13 2 3" xfId="32409"/>
    <cellStyle name="40% - Accent3 2 2 13 3" xfId="7222"/>
    <cellStyle name="40% - Accent3 2 2 13 3 2" xfId="19952"/>
    <cellStyle name="40% - Accent3 2 2 13 3 3" xfId="32410"/>
    <cellStyle name="40% - Accent3 2 2 13 4" xfId="19950"/>
    <cellStyle name="40% - Accent3 2 2 13 5" xfId="32408"/>
    <cellStyle name="40% - Accent3 2 2 14" xfId="7223"/>
    <cellStyle name="40% - Accent3 2 2 14 2" xfId="7224"/>
    <cellStyle name="40% - Accent3 2 2 14 2 2" xfId="19954"/>
    <cellStyle name="40% - Accent3 2 2 14 2 3" xfId="32412"/>
    <cellStyle name="40% - Accent3 2 2 14 3" xfId="7225"/>
    <cellStyle name="40% - Accent3 2 2 14 3 2" xfId="19955"/>
    <cellStyle name="40% - Accent3 2 2 14 3 3" xfId="32413"/>
    <cellStyle name="40% - Accent3 2 2 14 4" xfId="19953"/>
    <cellStyle name="40% - Accent3 2 2 14 5" xfId="32411"/>
    <cellStyle name="40% - Accent3 2 2 15" xfId="7226"/>
    <cellStyle name="40% - Accent3 2 2 15 2" xfId="19956"/>
    <cellStyle name="40% - Accent3 2 2 15 3" xfId="32414"/>
    <cellStyle name="40% - Accent3 2 2 16" xfId="7227"/>
    <cellStyle name="40% - Accent3 2 2 16 2" xfId="19957"/>
    <cellStyle name="40% - Accent3 2 2 16 3" xfId="32415"/>
    <cellStyle name="40% - Accent3 2 2 2" xfId="99"/>
    <cellStyle name="40% - Accent3 2 2 2 10" xfId="7228"/>
    <cellStyle name="40% - Accent3 2 2 2 10 2" xfId="7229"/>
    <cellStyle name="40% - Accent3 2 2 2 10 2 2" xfId="19959"/>
    <cellStyle name="40% - Accent3 2 2 2 10 2 3" xfId="32417"/>
    <cellStyle name="40% - Accent3 2 2 2 10 3" xfId="7230"/>
    <cellStyle name="40% - Accent3 2 2 2 10 3 2" xfId="19960"/>
    <cellStyle name="40% - Accent3 2 2 2 10 3 3" xfId="32418"/>
    <cellStyle name="40% - Accent3 2 2 2 10 4" xfId="19958"/>
    <cellStyle name="40% - Accent3 2 2 2 10 5" xfId="32416"/>
    <cellStyle name="40% - Accent3 2 2 2 11" xfId="7231"/>
    <cellStyle name="40% - Accent3 2 2 2 11 2" xfId="7232"/>
    <cellStyle name="40% - Accent3 2 2 2 11 2 2" xfId="19962"/>
    <cellStyle name="40% - Accent3 2 2 2 11 2 3" xfId="32420"/>
    <cellStyle name="40% - Accent3 2 2 2 11 3" xfId="7233"/>
    <cellStyle name="40% - Accent3 2 2 2 11 3 2" xfId="19963"/>
    <cellStyle name="40% - Accent3 2 2 2 11 3 3" xfId="32421"/>
    <cellStyle name="40% - Accent3 2 2 2 11 4" xfId="19961"/>
    <cellStyle name="40% - Accent3 2 2 2 11 5" xfId="32419"/>
    <cellStyle name="40% - Accent3 2 2 2 12" xfId="7234"/>
    <cellStyle name="40% - Accent3 2 2 2 12 2" xfId="7235"/>
    <cellStyle name="40% - Accent3 2 2 2 12 2 2" xfId="19965"/>
    <cellStyle name="40% - Accent3 2 2 2 12 2 3" xfId="32423"/>
    <cellStyle name="40% - Accent3 2 2 2 12 3" xfId="7236"/>
    <cellStyle name="40% - Accent3 2 2 2 12 3 2" xfId="19966"/>
    <cellStyle name="40% - Accent3 2 2 2 12 3 3" xfId="32424"/>
    <cellStyle name="40% - Accent3 2 2 2 12 4" xfId="19964"/>
    <cellStyle name="40% - Accent3 2 2 2 12 5" xfId="32422"/>
    <cellStyle name="40% - Accent3 2 2 2 13" xfId="7237"/>
    <cellStyle name="40% - Accent3 2 2 2 13 2" xfId="7238"/>
    <cellStyle name="40% - Accent3 2 2 2 13 2 2" xfId="19968"/>
    <cellStyle name="40% - Accent3 2 2 2 13 2 3" xfId="32426"/>
    <cellStyle name="40% - Accent3 2 2 2 13 3" xfId="7239"/>
    <cellStyle name="40% - Accent3 2 2 2 13 3 2" xfId="19969"/>
    <cellStyle name="40% - Accent3 2 2 2 13 3 3" xfId="32427"/>
    <cellStyle name="40% - Accent3 2 2 2 13 4" xfId="19967"/>
    <cellStyle name="40% - Accent3 2 2 2 13 5" xfId="32425"/>
    <cellStyle name="40% - Accent3 2 2 2 14" xfId="7240"/>
    <cellStyle name="40% - Accent3 2 2 2 14 2" xfId="19970"/>
    <cellStyle name="40% - Accent3 2 2 2 14 3" xfId="32428"/>
    <cellStyle name="40% - Accent3 2 2 2 15" xfId="7241"/>
    <cellStyle name="40% - Accent3 2 2 2 15 2" xfId="19971"/>
    <cellStyle name="40% - Accent3 2 2 2 15 3" xfId="32429"/>
    <cellStyle name="40% - Accent3 2 2 2 16" xfId="1664"/>
    <cellStyle name="40% - Accent3 2 2 2 17" xfId="14403"/>
    <cellStyle name="40% - Accent3 2 2 2 18" xfId="26861"/>
    <cellStyle name="40% - Accent3 2 2 2 2" xfId="1096"/>
    <cellStyle name="40% - Accent3 2 2 2 2 10" xfId="32430"/>
    <cellStyle name="40% - Accent3 2 2 2 2 2" xfId="7243"/>
    <cellStyle name="40% - Accent3 2 2 2 2 2 2" xfId="7244"/>
    <cellStyle name="40% - Accent3 2 2 2 2 2 2 2" xfId="19974"/>
    <cellStyle name="40% - Accent3 2 2 2 2 2 2 3" xfId="32432"/>
    <cellStyle name="40% - Accent3 2 2 2 2 2 3" xfId="7245"/>
    <cellStyle name="40% - Accent3 2 2 2 2 2 3 2" xfId="19975"/>
    <cellStyle name="40% - Accent3 2 2 2 2 2 3 3" xfId="32433"/>
    <cellStyle name="40% - Accent3 2 2 2 2 2 4" xfId="19973"/>
    <cellStyle name="40% - Accent3 2 2 2 2 2 5" xfId="32431"/>
    <cellStyle name="40% - Accent3 2 2 2 2 3" xfId="7246"/>
    <cellStyle name="40% - Accent3 2 2 2 2 3 2" xfId="7247"/>
    <cellStyle name="40% - Accent3 2 2 2 2 3 2 2" xfId="19977"/>
    <cellStyle name="40% - Accent3 2 2 2 2 3 2 3" xfId="32435"/>
    <cellStyle name="40% - Accent3 2 2 2 2 3 3" xfId="7248"/>
    <cellStyle name="40% - Accent3 2 2 2 2 3 3 2" xfId="19978"/>
    <cellStyle name="40% - Accent3 2 2 2 2 3 3 3" xfId="32436"/>
    <cellStyle name="40% - Accent3 2 2 2 2 3 4" xfId="19976"/>
    <cellStyle name="40% - Accent3 2 2 2 2 3 5" xfId="32434"/>
    <cellStyle name="40% - Accent3 2 2 2 2 4" xfId="7249"/>
    <cellStyle name="40% - Accent3 2 2 2 2 4 2" xfId="7250"/>
    <cellStyle name="40% - Accent3 2 2 2 2 4 2 2" xfId="19980"/>
    <cellStyle name="40% - Accent3 2 2 2 2 4 2 3" xfId="32438"/>
    <cellStyle name="40% - Accent3 2 2 2 2 4 3" xfId="7251"/>
    <cellStyle name="40% - Accent3 2 2 2 2 4 3 2" xfId="19981"/>
    <cellStyle name="40% - Accent3 2 2 2 2 4 3 3" xfId="32439"/>
    <cellStyle name="40% - Accent3 2 2 2 2 4 4" xfId="19979"/>
    <cellStyle name="40% - Accent3 2 2 2 2 4 5" xfId="32437"/>
    <cellStyle name="40% - Accent3 2 2 2 2 5" xfId="7252"/>
    <cellStyle name="40% - Accent3 2 2 2 2 5 2" xfId="7253"/>
    <cellStyle name="40% - Accent3 2 2 2 2 5 2 2" xfId="19983"/>
    <cellStyle name="40% - Accent3 2 2 2 2 5 2 3" xfId="32441"/>
    <cellStyle name="40% - Accent3 2 2 2 2 5 3" xfId="7254"/>
    <cellStyle name="40% - Accent3 2 2 2 2 5 3 2" xfId="19984"/>
    <cellStyle name="40% - Accent3 2 2 2 2 5 3 3" xfId="32442"/>
    <cellStyle name="40% - Accent3 2 2 2 2 5 4" xfId="19982"/>
    <cellStyle name="40% - Accent3 2 2 2 2 5 5" xfId="32440"/>
    <cellStyle name="40% - Accent3 2 2 2 2 6" xfId="7255"/>
    <cellStyle name="40% - Accent3 2 2 2 2 6 2" xfId="19985"/>
    <cellStyle name="40% - Accent3 2 2 2 2 6 3" xfId="32443"/>
    <cellStyle name="40% - Accent3 2 2 2 2 7" xfId="7256"/>
    <cellStyle name="40% - Accent3 2 2 2 2 7 2" xfId="19986"/>
    <cellStyle name="40% - Accent3 2 2 2 2 7 3" xfId="32444"/>
    <cellStyle name="40% - Accent3 2 2 2 2 8" xfId="7242"/>
    <cellStyle name="40% - Accent3 2 2 2 2 9" xfId="19972"/>
    <cellStyle name="40% - Accent3 2 2 2 3" xfId="7257"/>
    <cellStyle name="40% - Accent3 2 2 2 3 2" xfId="7258"/>
    <cellStyle name="40% - Accent3 2 2 2 3 2 2" xfId="7259"/>
    <cellStyle name="40% - Accent3 2 2 2 3 2 2 2" xfId="19989"/>
    <cellStyle name="40% - Accent3 2 2 2 3 2 2 3" xfId="32447"/>
    <cellStyle name="40% - Accent3 2 2 2 3 2 3" xfId="7260"/>
    <cellStyle name="40% - Accent3 2 2 2 3 2 3 2" xfId="19990"/>
    <cellStyle name="40% - Accent3 2 2 2 3 2 3 3" xfId="32448"/>
    <cellStyle name="40% - Accent3 2 2 2 3 2 4" xfId="19988"/>
    <cellStyle name="40% - Accent3 2 2 2 3 2 5" xfId="32446"/>
    <cellStyle name="40% - Accent3 2 2 2 3 3" xfId="7261"/>
    <cellStyle name="40% - Accent3 2 2 2 3 3 2" xfId="7262"/>
    <cellStyle name="40% - Accent3 2 2 2 3 3 2 2" xfId="19992"/>
    <cellStyle name="40% - Accent3 2 2 2 3 3 2 3" xfId="32450"/>
    <cellStyle name="40% - Accent3 2 2 2 3 3 3" xfId="7263"/>
    <cellStyle name="40% - Accent3 2 2 2 3 3 3 2" xfId="19993"/>
    <cellStyle name="40% - Accent3 2 2 2 3 3 3 3" xfId="32451"/>
    <cellStyle name="40% - Accent3 2 2 2 3 3 4" xfId="19991"/>
    <cellStyle name="40% - Accent3 2 2 2 3 3 5" xfId="32449"/>
    <cellStyle name="40% - Accent3 2 2 2 3 4" xfId="7264"/>
    <cellStyle name="40% - Accent3 2 2 2 3 4 2" xfId="7265"/>
    <cellStyle name="40% - Accent3 2 2 2 3 4 2 2" xfId="19995"/>
    <cellStyle name="40% - Accent3 2 2 2 3 4 2 3" xfId="32453"/>
    <cellStyle name="40% - Accent3 2 2 2 3 4 3" xfId="7266"/>
    <cellStyle name="40% - Accent3 2 2 2 3 4 3 2" xfId="19996"/>
    <cellStyle name="40% - Accent3 2 2 2 3 4 3 3" xfId="32454"/>
    <cellStyle name="40% - Accent3 2 2 2 3 4 4" xfId="19994"/>
    <cellStyle name="40% - Accent3 2 2 2 3 4 5" xfId="32452"/>
    <cellStyle name="40% - Accent3 2 2 2 3 5" xfId="7267"/>
    <cellStyle name="40% - Accent3 2 2 2 3 5 2" xfId="7268"/>
    <cellStyle name="40% - Accent3 2 2 2 3 5 2 2" xfId="19998"/>
    <cellStyle name="40% - Accent3 2 2 2 3 5 2 3" xfId="32456"/>
    <cellStyle name="40% - Accent3 2 2 2 3 5 3" xfId="7269"/>
    <cellStyle name="40% - Accent3 2 2 2 3 5 3 2" xfId="19999"/>
    <cellStyle name="40% - Accent3 2 2 2 3 5 3 3" xfId="32457"/>
    <cellStyle name="40% - Accent3 2 2 2 3 5 4" xfId="19997"/>
    <cellStyle name="40% - Accent3 2 2 2 3 5 5" xfId="32455"/>
    <cellStyle name="40% - Accent3 2 2 2 3 6" xfId="7270"/>
    <cellStyle name="40% - Accent3 2 2 2 3 6 2" xfId="20000"/>
    <cellStyle name="40% - Accent3 2 2 2 3 6 3" xfId="32458"/>
    <cellStyle name="40% - Accent3 2 2 2 3 7" xfId="7271"/>
    <cellStyle name="40% - Accent3 2 2 2 3 7 2" xfId="20001"/>
    <cellStyle name="40% - Accent3 2 2 2 3 7 3" xfId="32459"/>
    <cellStyle name="40% - Accent3 2 2 2 3 8" xfId="19987"/>
    <cellStyle name="40% - Accent3 2 2 2 3 9" xfId="32445"/>
    <cellStyle name="40% - Accent3 2 2 2 4" xfId="7272"/>
    <cellStyle name="40% - Accent3 2 2 2 4 2" xfId="7273"/>
    <cellStyle name="40% - Accent3 2 2 2 4 2 2" xfId="7274"/>
    <cellStyle name="40% - Accent3 2 2 2 4 2 2 2" xfId="20004"/>
    <cellStyle name="40% - Accent3 2 2 2 4 2 2 3" xfId="32462"/>
    <cellStyle name="40% - Accent3 2 2 2 4 2 3" xfId="7275"/>
    <cellStyle name="40% - Accent3 2 2 2 4 2 3 2" xfId="20005"/>
    <cellStyle name="40% - Accent3 2 2 2 4 2 3 3" xfId="32463"/>
    <cellStyle name="40% - Accent3 2 2 2 4 2 4" xfId="20003"/>
    <cellStyle name="40% - Accent3 2 2 2 4 2 5" xfId="32461"/>
    <cellStyle name="40% - Accent3 2 2 2 4 3" xfId="7276"/>
    <cellStyle name="40% - Accent3 2 2 2 4 3 2" xfId="20006"/>
    <cellStyle name="40% - Accent3 2 2 2 4 3 3" xfId="32464"/>
    <cellStyle name="40% - Accent3 2 2 2 4 4" xfId="7277"/>
    <cellStyle name="40% - Accent3 2 2 2 4 4 2" xfId="20007"/>
    <cellStyle name="40% - Accent3 2 2 2 4 4 3" xfId="32465"/>
    <cellStyle name="40% - Accent3 2 2 2 4 5" xfId="20002"/>
    <cellStyle name="40% - Accent3 2 2 2 4 6" xfId="32460"/>
    <cellStyle name="40% - Accent3 2 2 2 5" xfId="7278"/>
    <cellStyle name="40% - Accent3 2 2 2 5 2" xfId="7279"/>
    <cellStyle name="40% - Accent3 2 2 2 5 2 2" xfId="7280"/>
    <cellStyle name="40% - Accent3 2 2 2 5 2 2 2" xfId="20010"/>
    <cellStyle name="40% - Accent3 2 2 2 5 2 2 3" xfId="32468"/>
    <cellStyle name="40% - Accent3 2 2 2 5 2 3" xfId="7281"/>
    <cellStyle name="40% - Accent3 2 2 2 5 2 3 2" xfId="20011"/>
    <cellStyle name="40% - Accent3 2 2 2 5 2 3 3" xfId="32469"/>
    <cellStyle name="40% - Accent3 2 2 2 5 2 4" xfId="20009"/>
    <cellStyle name="40% - Accent3 2 2 2 5 2 5" xfId="32467"/>
    <cellStyle name="40% - Accent3 2 2 2 5 3" xfId="7282"/>
    <cellStyle name="40% - Accent3 2 2 2 5 3 2" xfId="20012"/>
    <cellStyle name="40% - Accent3 2 2 2 5 3 3" xfId="32470"/>
    <cellStyle name="40% - Accent3 2 2 2 5 4" xfId="7283"/>
    <cellStyle name="40% - Accent3 2 2 2 5 4 2" xfId="20013"/>
    <cellStyle name="40% - Accent3 2 2 2 5 4 3" xfId="32471"/>
    <cellStyle name="40% - Accent3 2 2 2 5 5" xfId="20008"/>
    <cellStyle name="40% - Accent3 2 2 2 5 6" xfId="32466"/>
    <cellStyle name="40% - Accent3 2 2 2 6" xfId="7284"/>
    <cellStyle name="40% - Accent3 2 2 2 6 2" xfId="7285"/>
    <cellStyle name="40% - Accent3 2 2 2 6 2 2" xfId="20015"/>
    <cellStyle name="40% - Accent3 2 2 2 6 2 3" xfId="32473"/>
    <cellStyle name="40% - Accent3 2 2 2 6 3" xfId="7286"/>
    <cellStyle name="40% - Accent3 2 2 2 6 3 2" xfId="20016"/>
    <cellStyle name="40% - Accent3 2 2 2 6 3 3" xfId="32474"/>
    <cellStyle name="40% - Accent3 2 2 2 6 4" xfId="20014"/>
    <cellStyle name="40% - Accent3 2 2 2 6 5" xfId="32472"/>
    <cellStyle name="40% - Accent3 2 2 2 7" xfId="7287"/>
    <cellStyle name="40% - Accent3 2 2 2 7 2" xfId="7288"/>
    <cellStyle name="40% - Accent3 2 2 2 7 2 2" xfId="20018"/>
    <cellStyle name="40% - Accent3 2 2 2 7 2 3" xfId="32476"/>
    <cellStyle name="40% - Accent3 2 2 2 7 3" xfId="7289"/>
    <cellStyle name="40% - Accent3 2 2 2 7 3 2" xfId="20019"/>
    <cellStyle name="40% - Accent3 2 2 2 7 3 3" xfId="32477"/>
    <cellStyle name="40% - Accent3 2 2 2 7 4" xfId="20017"/>
    <cellStyle name="40% - Accent3 2 2 2 7 5" xfId="32475"/>
    <cellStyle name="40% - Accent3 2 2 2 8" xfId="7290"/>
    <cellStyle name="40% - Accent3 2 2 2 8 2" xfId="7291"/>
    <cellStyle name="40% - Accent3 2 2 2 8 2 2" xfId="20021"/>
    <cellStyle name="40% - Accent3 2 2 2 8 2 3" xfId="32479"/>
    <cellStyle name="40% - Accent3 2 2 2 8 3" xfId="7292"/>
    <cellStyle name="40% - Accent3 2 2 2 8 3 2" xfId="20022"/>
    <cellStyle name="40% - Accent3 2 2 2 8 3 3" xfId="32480"/>
    <cellStyle name="40% - Accent3 2 2 2 8 4" xfId="20020"/>
    <cellStyle name="40% - Accent3 2 2 2 8 5" xfId="32478"/>
    <cellStyle name="40% - Accent3 2 2 2 9" xfId="7293"/>
    <cellStyle name="40% - Accent3 2 2 2 9 2" xfId="7294"/>
    <cellStyle name="40% - Accent3 2 2 2 9 2 2" xfId="20024"/>
    <cellStyle name="40% - Accent3 2 2 2 9 2 3" xfId="32482"/>
    <cellStyle name="40% - Accent3 2 2 2 9 3" xfId="7295"/>
    <cellStyle name="40% - Accent3 2 2 2 9 3 2" xfId="20025"/>
    <cellStyle name="40% - Accent3 2 2 2 9 3 3" xfId="32483"/>
    <cellStyle name="40% - Accent3 2 2 2 9 4" xfId="20023"/>
    <cellStyle name="40% - Accent3 2 2 2 9 5" xfId="32481"/>
    <cellStyle name="40% - Accent3 2 2 2_BALANCE SHEET- BOARD-A" xfId="1410"/>
    <cellStyle name="40% - Accent3 2 2 3" xfId="100"/>
    <cellStyle name="40% - Accent3 2 2 3 10" xfId="14333"/>
    <cellStyle name="40% - Accent3 2 2 3 11" xfId="26791"/>
    <cellStyle name="40% - Accent3 2 2 3 2" xfId="1026"/>
    <cellStyle name="40% - Accent3 2 2 3 2 2" xfId="7297"/>
    <cellStyle name="40% - Accent3 2 2 3 2 2 2" xfId="20027"/>
    <cellStyle name="40% - Accent3 2 2 3 2 2 3" xfId="32485"/>
    <cellStyle name="40% - Accent3 2 2 3 2 3" xfId="7298"/>
    <cellStyle name="40% - Accent3 2 2 3 2 3 2" xfId="20028"/>
    <cellStyle name="40% - Accent3 2 2 3 2 3 3" xfId="32486"/>
    <cellStyle name="40% - Accent3 2 2 3 2 4" xfId="7296"/>
    <cellStyle name="40% - Accent3 2 2 3 2 5" xfId="20026"/>
    <cellStyle name="40% - Accent3 2 2 3 2 6" xfId="32484"/>
    <cellStyle name="40% - Accent3 2 2 3 3" xfId="7299"/>
    <cellStyle name="40% - Accent3 2 2 3 3 2" xfId="7300"/>
    <cellStyle name="40% - Accent3 2 2 3 3 2 2" xfId="20030"/>
    <cellStyle name="40% - Accent3 2 2 3 3 2 3" xfId="32488"/>
    <cellStyle name="40% - Accent3 2 2 3 3 3" xfId="7301"/>
    <cellStyle name="40% - Accent3 2 2 3 3 3 2" xfId="20031"/>
    <cellStyle name="40% - Accent3 2 2 3 3 3 3" xfId="32489"/>
    <cellStyle name="40% - Accent3 2 2 3 3 4" xfId="20029"/>
    <cellStyle name="40% - Accent3 2 2 3 3 5" xfId="32487"/>
    <cellStyle name="40% - Accent3 2 2 3 4" xfId="7302"/>
    <cellStyle name="40% - Accent3 2 2 3 4 2" xfId="7303"/>
    <cellStyle name="40% - Accent3 2 2 3 4 2 2" xfId="20033"/>
    <cellStyle name="40% - Accent3 2 2 3 4 2 3" xfId="32491"/>
    <cellStyle name="40% - Accent3 2 2 3 4 3" xfId="7304"/>
    <cellStyle name="40% - Accent3 2 2 3 4 3 2" xfId="20034"/>
    <cellStyle name="40% - Accent3 2 2 3 4 3 3" xfId="32492"/>
    <cellStyle name="40% - Accent3 2 2 3 4 4" xfId="20032"/>
    <cellStyle name="40% - Accent3 2 2 3 4 5" xfId="32490"/>
    <cellStyle name="40% - Accent3 2 2 3 5" xfId="7305"/>
    <cellStyle name="40% - Accent3 2 2 3 5 2" xfId="7306"/>
    <cellStyle name="40% - Accent3 2 2 3 5 2 2" xfId="20036"/>
    <cellStyle name="40% - Accent3 2 2 3 5 2 3" xfId="32494"/>
    <cellStyle name="40% - Accent3 2 2 3 5 3" xfId="7307"/>
    <cellStyle name="40% - Accent3 2 2 3 5 3 2" xfId="20037"/>
    <cellStyle name="40% - Accent3 2 2 3 5 3 3" xfId="32495"/>
    <cellStyle name="40% - Accent3 2 2 3 5 4" xfId="20035"/>
    <cellStyle name="40% - Accent3 2 2 3 5 5" xfId="32493"/>
    <cellStyle name="40% - Accent3 2 2 3 6" xfId="7308"/>
    <cellStyle name="40% - Accent3 2 2 3 6 2" xfId="7309"/>
    <cellStyle name="40% - Accent3 2 2 3 6 2 2" xfId="20039"/>
    <cellStyle name="40% - Accent3 2 2 3 6 2 3" xfId="32497"/>
    <cellStyle name="40% - Accent3 2 2 3 6 3" xfId="7310"/>
    <cellStyle name="40% - Accent3 2 2 3 6 3 2" xfId="20040"/>
    <cellStyle name="40% - Accent3 2 2 3 6 3 3" xfId="32498"/>
    <cellStyle name="40% - Accent3 2 2 3 6 4" xfId="20038"/>
    <cellStyle name="40% - Accent3 2 2 3 6 5" xfId="32496"/>
    <cellStyle name="40% - Accent3 2 2 3 7" xfId="7311"/>
    <cellStyle name="40% - Accent3 2 2 3 7 2" xfId="20041"/>
    <cellStyle name="40% - Accent3 2 2 3 7 3" xfId="32499"/>
    <cellStyle name="40% - Accent3 2 2 3 8" xfId="7312"/>
    <cellStyle name="40% - Accent3 2 2 3 8 2" xfId="20042"/>
    <cellStyle name="40% - Accent3 2 2 3 8 3" xfId="32500"/>
    <cellStyle name="40% - Accent3 2 2 3 9" xfId="1594"/>
    <cellStyle name="40% - Accent3 2 2 3_BALANCE SHEET- BOARD-A" xfId="1411"/>
    <cellStyle name="40% - Accent3 2 2 4" xfId="7313"/>
    <cellStyle name="40% - Accent3 2 2 4 2" xfId="7314"/>
    <cellStyle name="40% - Accent3 2 2 4 2 2" xfId="7315"/>
    <cellStyle name="40% - Accent3 2 2 4 2 2 2" xfId="20045"/>
    <cellStyle name="40% - Accent3 2 2 4 2 2 3" xfId="32503"/>
    <cellStyle name="40% - Accent3 2 2 4 2 3" xfId="7316"/>
    <cellStyle name="40% - Accent3 2 2 4 2 3 2" xfId="20046"/>
    <cellStyle name="40% - Accent3 2 2 4 2 3 3" xfId="32504"/>
    <cellStyle name="40% - Accent3 2 2 4 2 4" xfId="20044"/>
    <cellStyle name="40% - Accent3 2 2 4 2 5" xfId="32502"/>
    <cellStyle name="40% - Accent3 2 2 4 3" xfId="7317"/>
    <cellStyle name="40% - Accent3 2 2 4 3 2" xfId="7318"/>
    <cellStyle name="40% - Accent3 2 2 4 3 2 2" xfId="20048"/>
    <cellStyle name="40% - Accent3 2 2 4 3 2 3" xfId="32506"/>
    <cellStyle name="40% - Accent3 2 2 4 3 3" xfId="7319"/>
    <cellStyle name="40% - Accent3 2 2 4 3 3 2" xfId="20049"/>
    <cellStyle name="40% - Accent3 2 2 4 3 3 3" xfId="32507"/>
    <cellStyle name="40% - Accent3 2 2 4 3 4" xfId="20047"/>
    <cellStyle name="40% - Accent3 2 2 4 3 5" xfId="32505"/>
    <cellStyle name="40% - Accent3 2 2 4 4" xfId="7320"/>
    <cellStyle name="40% - Accent3 2 2 4 4 2" xfId="7321"/>
    <cellStyle name="40% - Accent3 2 2 4 4 2 2" xfId="20051"/>
    <cellStyle name="40% - Accent3 2 2 4 4 2 3" xfId="32509"/>
    <cellStyle name="40% - Accent3 2 2 4 4 3" xfId="7322"/>
    <cellStyle name="40% - Accent3 2 2 4 4 3 2" xfId="20052"/>
    <cellStyle name="40% - Accent3 2 2 4 4 3 3" xfId="32510"/>
    <cellStyle name="40% - Accent3 2 2 4 4 4" xfId="20050"/>
    <cellStyle name="40% - Accent3 2 2 4 4 5" xfId="32508"/>
    <cellStyle name="40% - Accent3 2 2 4 5" xfId="7323"/>
    <cellStyle name="40% - Accent3 2 2 4 5 2" xfId="7324"/>
    <cellStyle name="40% - Accent3 2 2 4 5 2 2" xfId="20054"/>
    <cellStyle name="40% - Accent3 2 2 4 5 2 3" xfId="32512"/>
    <cellStyle name="40% - Accent3 2 2 4 5 3" xfId="7325"/>
    <cellStyle name="40% - Accent3 2 2 4 5 3 2" xfId="20055"/>
    <cellStyle name="40% - Accent3 2 2 4 5 3 3" xfId="32513"/>
    <cellStyle name="40% - Accent3 2 2 4 5 4" xfId="20053"/>
    <cellStyle name="40% - Accent3 2 2 4 5 5" xfId="32511"/>
    <cellStyle name="40% - Accent3 2 2 4 6" xfId="7326"/>
    <cellStyle name="40% - Accent3 2 2 4 6 2" xfId="20056"/>
    <cellStyle name="40% - Accent3 2 2 4 6 3" xfId="32514"/>
    <cellStyle name="40% - Accent3 2 2 4 7" xfId="7327"/>
    <cellStyle name="40% - Accent3 2 2 4 7 2" xfId="20057"/>
    <cellStyle name="40% - Accent3 2 2 4 7 3" xfId="32515"/>
    <cellStyle name="40% - Accent3 2 2 4 8" xfId="20043"/>
    <cellStyle name="40% - Accent3 2 2 4 9" xfId="32501"/>
    <cellStyle name="40% - Accent3 2 2 5" xfId="7328"/>
    <cellStyle name="40% - Accent3 2 2 5 2" xfId="7329"/>
    <cellStyle name="40% - Accent3 2 2 5 2 2" xfId="7330"/>
    <cellStyle name="40% - Accent3 2 2 5 2 2 2" xfId="20060"/>
    <cellStyle name="40% - Accent3 2 2 5 2 2 3" xfId="32518"/>
    <cellStyle name="40% - Accent3 2 2 5 2 3" xfId="7331"/>
    <cellStyle name="40% - Accent3 2 2 5 2 3 2" xfId="20061"/>
    <cellStyle name="40% - Accent3 2 2 5 2 3 3" xfId="32519"/>
    <cellStyle name="40% - Accent3 2 2 5 2 4" xfId="20059"/>
    <cellStyle name="40% - Accent3 2 2 5 2 5" xfId="32517"/>
    <cellStyle name="40% - Accent3 2 2 5 3" xfId="7332"/>
    <cellStyle name="40% - Accent3 2 2 5 3 2" xfId="7333"/>
    <cellStyle name="40% - Accent3 2 2 5 3 2 2" xfId="20063"/>
    <cellStyle name="40% - Accent3 2 2 5 3 2 3" xfId="32521"/>
    <cellStyle name="40% - Accent3 2 2 5 3 3" xfId="7334"/>
    <cellStyle name="40% - Accent3 2 2 5 3 3 2" xfId="20064"/>
    <cellStyle name="40% - Accent3 2 2 5 3 3 3" xfId="32522"/>
    <cellStyle name="40% - Accent3 2 2 5 3 4" xfId="20062"/>
    <cellStyle name="40% - Accent3 2 2 5 3 5" xfId="32520"/>
    <cellStyle name="40% - Accent3 2 2 5 4" xfId="7335"/>
    <cellStyle name="40% - Accent3 2 2 5 4 2" xfId="7336"/>
    <cellStyle name="40% - Accent3 2 2 5 4 2 2" xfId="20066"/>
    <cellStyle name="40% - Accent3 2 2 5 4 2 3" xfId="32524"/>
    <cellStyle name="40% - Accent3 2 2 5 4 3" xfId="7337"/>
    <cellStyle name="40% - Accent3 2 2 5 4 3 2" xfId="20067"/>
    <cellStyle name="40% - Accent3 2 2 5 4 3 3" xfId="32525"/>
    <cellStyle name="40% - Accent3 2 2 5 4 4" xfId="20065"/>
    <cellStyle name="40% - Accent3 2 2 5 4 5" xfId="32523"/>
    <cellStyle name="40% - Accent3 2 2 5 5" xfId="7338"/>
    <cellStyle name="40% - Accent3 2 2 5 5 2" xfId="7339"/>
    <cellStyle name="40% - Accent3 2 2 5 5 2 2" xfId="20069"/>
    <cellStyle name="40% - Accent3 2 2 5 5 2 3" xfId="32527"/>
    <cellStyle name="40% - Accent3 2 2 5 5 3" xfId="7340"/>
    <cellStyle name="40% - Accent3 2 2 5 5 3 2" xfId="20070"/>
    <cellStyle name="40% - Accent3 2 2 5 5 3 3" xfId="32528"/>
    <cellStyle name="40% - Accent3 2 2 5 5 4" xfId="20068"/>
    <cellStyle name="40% - Accent3 2 2 5 5 5" xfId="32526"/>
    <cellStyle name="40% - Accent3 2 2 5 6" xfId="7341"/>
    <cellStyle name="40% - Accent3 2 2 5 6 2" xfId="20071"/>
    <cellStyle name="40% - Accent3 2 2 5 6 3" xfId="32529"/>
    <cellStyle name="40% - Accent3 2 2 5 7" xfId="7342"/>
    <cellStyle name="40% - Accent3 2 2 5 7 2" xfId="20072"/>
    <cellStyle name="40% - Accent3 2 2 5 7 3" xfId="32530"/>
    <cellStyle name="40% - Accent3 2 2 5 8" xfId="20058"/>
    <cellStyle name="40% - Accent3 2 2 5 9" xfId="32516"/>
    <cellStyle name="40% - Accent3 2 2 6" xfId="7343"/>
    <cellStyle name="40% - Accent3 2 2 6 2" xfId="7344"/>
    <cellStyle name="40% - Accent3 2 2 6 2 2" xfId="7345"/>
    <cellStyle name="40% - Accent3 2 2 6 2 2 2" xfId="20075"/>
    <cellStyle name="40% - Accent3 2 2 6 2 2 3" xfId="32533"/>
    <cellStyle name="40% - Accent3 2 2 6 2 3" xfId="7346"/>
    <cellStyle name="40% - Accent3 2 2 6 2 3 2" xfId="20076"/>
    <cellStyle name="40% - Accent3 2 2 6 2 3 3" xfId="32534"/>
    <cellStyle name="40% - Accent3 2 2 6 2 4" xfId="20074"/>
    <cellStyle name="40% - Accent3 2 2 6 2 5" xfId="32532"/>
    <cellStyle name="40% - Accent3 2 2 6 3" xfId="7347"/>
    <cellStyle name="40% - Accent3 2 2 6 3 2" xfId="20077"/>
    <cellStyle name="40% - Accent3 2 2 6 3 3" xfId="32535"/>
    <cellStyle name="40% - Accent3 2 2 6 4" xfId="7348"/>
    <cellStyle name="40% - Accent3 2 2 6 4 2" xfId="20078"/>
    <cellStyle name="40% - Accent3 2 2 6 4 3" xfId="32536"/>
    <cellStyle name="40% - Accent3 2 2 6 5" xfId="20073"/>
    <cellStyle name="40% - Accent3 2 2 6 6" xfId="32531"/>
    <cellStyle name="40% - Accent3 2 2 7" xfId="7349"/>
    <cellStyle name="40% - Accent3 2 2 7 2" xfId="7350"/>
    <cellStyle name="40% - Accent3 2 2 7 2 2" xfId="7351"/>
    <cellStyle name="40% - Accent3 2 2 7 2 2 2" xfId="20081"/>
    <cellStyle name="40% - Accent3 2 2 7 2 2 3" xfId="32539"/>
    <cellStyle name="40% - Accent3 2 2 7 2 3" xfId="7352"/>
    <cellStyle name="40% - Accent3 2 2 7 2 3 2" xfId="20082"/>
    <cellStyle name="40% - Accent3 2 2 7 2 3 3" xfId="32540"/>
    <cellStyle name="40% - Accent3 2 2 7 2 4" xfId="20080"/>
    <cellStyle name="40% - Accent3 2 2 7 2 5" xfId="32538"/>
    <cellStyle name="40% - Accent3 2 2 7 3" xfId="7353"/>
    <cellStyle name="40% - Accent3 2 2 7 3 2" xfId="20083"/>
    <cellStyle name="40% - Accent3 2 2 7 3 3" xfId="32541"/>
    <cellStyle name="40% - Accent3 2 2 7 4" xfId="7354"/>
    <cellStyle name="40% - Accent3 2 2 7 4 2" xfId="20084"/>
    <cellStyle name="40% - Accent3 2 2 7 4 3" xfId="32542"/>
    <cellStyle name="40% - Accent3 2 2 7 5" xfId="20079"/>
    <cellStyle name="40% - Accent3 2 2 7 6" xfId="32537"/>
    <cellStyle name="40% - Accent3 2 2 8" xfId="7355"/>
    <cellStyle name="40% - Accent3 2 2 8 2" xfId="7356"/>
    <cellStyle name="40% - Accent3 2 2 8 2 2" xfId="20086"/>
    <cellStyle name="40% - Accent3 2 2 8 2 3" xfId="32544"/>
    <cellStyle name="40% - Accent3 2 2 8 3" xfId="7357"/>
    <cellStyle name="40% - Accent3 2 2 8 3 2" xfId="20087"/>
    <cellStyle name="40% - Accent3 2 2 8 3 3" xfId="32545"/>
    <cellStyle name="40% - Accent3 2 2 8 4" xfId="20085"/>
    <cellStyle name="40% - Accent3 2 2 8 5" xfId="32543"/>
    <cellStyle name="40% - Accent3 2 2 9" xfId="7358"/>
    <cellStyle name="40% - Accent3 2 2 9 2" xfId="7359"/>
    <cellStyle name="40% - Accent3 2 2 9 2 2" xfId="20089"/>
    <cellStyle name="40% - Accent3 2 2 9 2 3" xfId="32547"/>
    <cellStyle name="40% - Accent3 2 2 9 3" xfId="7360"/>
    <cellStyle name="40% - Accent3 2 2 9 3 2" xfId="20090"/>
    <cellStyle name="40% - Accent3 2 2 9 3 3" xfId="32548"/>
    <cellStyle name="40% - Accent3 2 2 9 4" xfId="20088"/>
    <cellStyle name="40% - Accent3 2 2 9 5" xfId="32546"/>
    <cellStyle name="40% - Accent3 2 3" xfId="101"/>
    <cellStyle name="40% - Accent3 2 3 10" xfId="7361"/>
    <cellStyle name="40% - Accent3 2 3 10 2" xfId="7362"/>
    <cellStyle name="40% - Accent3 2 3 10 2 2" xfId="20092"/>
    <cellStyle name="40% - Accent3 2 3 10 2 3" xfId="32550"/>
    <cellStyle name="40% - Accent3 2 3 10 3" xfId="7363"/>
    <cellStyle name="40% - Accent3 2 3 10 3 2" xfId="20093"/>
    <cellStyle name="40% - Accent3 2 3 10 3 3" xfId="32551"/>
    <cellStyle name="40% - Accent3 2 3 10 4" xfId="20091"/>
    <cellStyle name="40% - Accent3 2 3 10 5" xfId="32549"/>
    <cellStyle name="40% - Accent3 2 3 11" xfId="7364"/>
    <cellStyle name="40% - Accent3 2 3 11 2" xfId="7365"/>
    <cellStyle name="40% - Accent3 2 3 11 2 2" xfId="20095"/>
    <cellStyle name="40% - Accent3 2 3 11 2 3" xfId="32553"/>
    <cellStyle name="40% - Accent3 2 3 11 3" xfId="7366"/>
    <cellStyle name="40% - Accent3 2 3 11 3 2" xfId="20096"/>
    <cellStyle name="40% - Accent3 2 3 11 3 3" xfId="32554"/>
    <cellStyle name="40% - Accent3 2 3 11 4" xfId="20094"/>
    <cellStyle name="40% - Accent3 2 3 11 5" xfId="32552"/>
    <cellStyle name="40% - Accent3 2 3 12" xfId="7367"/>
    <cellStyle name="40% - Accent3 2 3 12 2" xfId="7368"/>
    <cellStyle name="40% - Accent3 2 3 12 2 2" xfId="20098"/>
    <cellStyle name="40% - Accent3 2 3 12 2 3" xfId="32556"/>
    <cellStyle name="40% - Accent3 2 3 12 3" xfId="7369"/>
    <cellStyle name="40% - Accent3 2 3 12 3 2" xfId="20099"/>
    <cellStyle name="40% - Accent3 2 3 12 3 3" xfId="32557"/>
    <cellStyle name="40% - Accent3 2 3 12 4" xfId="20097"/>
    <cellStyle name="40% - Accent3 2 3 12 5" xfId="32555"/>
    <cellStyle name="40% - Accent3 2 3 13" xfId="7370"/>
    <cellStyle name="40% - Accent3 2 3 13 2" xfId="7371"/>
    <cellStyle name="40% - Accent3 2 3 13 2 2" xfId="20101"/>
    <cellStyle name="40% - Accent3 2 3 13 2 3" xfId="32559"/>
    <cellStyle name="40% - Accent3 2 3 13 3" xfId="7372"/>
    <cellStyle name="40% - Accent3 2 3 13 3 2" xfId="20102"/>
    <cellStyle name="40% - Accent3 2 3 13 3 3" xfId="32560"/>
    <cellStyle name="40% - Accent3 2 3 13 4" xfId="20100"/>
    <cellStyle name="40% - Accent3 2 3 13 5" xfId="32558"/>
    <cellStyle name="40% - Accent3 2 3 14" xfId="7373"/>
    <cellStyle name="40% - Accent3 2 3 14 2" xfId="20103"/>
    <cellStyle name="40% - Accent3 2 3 14 3" xfId="32561"/>
    <cellStyle name="40% - Accent3 2 3 15" xfId="7374"/>
    <cellStyle name="40% - Accent3 2 3 15 2" xfId="20104"/>
    <cellStyle name="40% - Accent3 2 3 15 3" xfId="32562"/>
    <cellStyle name="40% - Accent3 2 3 16" xfId="1630"/>
    <cellStyle name="40% - Accent3 2 3 17" xfId="14369"/>
    <cellStyle name="40% - Accent3 2 3 18" xfId="26827"/>
    <cellStyle name="40% - Accent3 2 3 2" xfId="1062"/>
    <cellStyle name="40% - Accent3 2 3 2 10" xfId="20105"/>
    <cellStyle name="40% - Accent3 2 3 2 11" xfId="32563"/>
    <cellStyle name="40% - Accent3 2 3 2 2" xfId="7376"/>
    <cellStyle name="40% - Accent3 2 3 2 2 2" xfId="7377"/>
    <cellStyle name="40% - Accent3 2 3 2 2 2 2" xfId="20107"/>
    <cellStyle name="40% - Accent3 2 3 2 2 2 3" xfId="32565"/>
    <cellStyle name="40% - Accent3 2 3 2 2 3" xfId="7378"/>
    <cellStyle name="40% - Accent3 2 3 2 2 3 2" xfId="20108"/>
    <cellStyle name="40% - Accent3 2 3 2 2 3 3" xfId="32566"/>
    <cellStyle name="40% - Accent3 2 3 2 2 4" xfId="20106"/>
    <cellStyle name="40% - Accent3 2 3 2 2 5" xfId="32564"/>
    <cellStyle name="40% - Accent3 2 3 2 3" xfId="7379"/>
    <cellStyle name="40% - Accent3 2 3 2 3 2" xfId="7380"/>
    <cellStyle name="40% - Accent3 2 3 2 3 2 2" xfId="20110"/>
    <cellStyle name="40% - Accent3 2 3 2 3 2 3" xfId="32568"/>
    <cellStyle name="40% - Accent3 2 3 2 3 3" xfId="7381"/>
    <cellStyle name="40% - Accent3 2 3 2 3 3 2" xfId="20111"/>
    <cellStyle name="40% - Accent3 2 3 2 3 3 3" xfId="32569"/>
    <cellStyle name="40% - Accent3 2 3 2 3 4" xfId="20109"/>
    <cellStyle name="40% - Accent3 2 3 2 3 5" xfId="32567"/>
    <cellStyle name="40% - Accent3 2 3 2 4" xfId="7382"/>
    <cellStyle name="40% - Accent3 2 3 2 4 2" xfId="7383"/>
    <cellStyle name="40% - Accent3 2 3 2 4 2 2" xfId="20113"/>
    <cellStyle name="40% - Accent3 2 3 2 4 2 3" xfId="32571"/>
    <cellStyle name="40% - Accent3 2 3 2 4 3" xfId="7384"/>
    <cellStyle name="40% - Accent3 2 3 2 4 3 2" xfId="20114"/>
    <cellStyle name="40% - Accent3 2 3 2 4 3 3" xfId="32572"/>
    <cellStyle name="40% - Accent3 2 3 2 4 4" xfId="20112"/>
    <cellStyle name="40% - Accent3 2 3 2 4 5" xfId="32570"/>
    <cellStyle name="40% - Accent3 2 3 2 5" xfId="7385"/>
    <cellStyle name="40% - Accent3 2 3 2 5 2" xfId="7386"/>
    <cellStyle name="40% - Accent3 2 3 2 5 2 2" xfId="20116"/>
    <cellStyle name="40% - Accent3 2 3 2 5 2 3" xfId="32574"/>
    <cellStyle name="40% - Accent3 2 3 2 5 3" xfId="7387"/>
    <cellStyle name="40% - Accent3 2 3 2 5 3 2" xfId="20117"/>
    <cellStyle name="40% - Accent3 2 3 2 5 3 3" xfId="32575"/>
    <cellStyle name="40% - Accent3 2 3 2 5 4" xfId="20115"/>
    <cellStyle name="40% - Accent3 2 3 2 5 5" xfId="32573"/>
    <cellStyle name="40% - Accent3 2 3 2 6" xfId="7388"/>
    <cellStyle name="40% - Accent3 2 3 2 6 2" xfId="7389"/>
    <cellStyle name="40% - Accent3 2 3 2 6 2 2" xfId="20119"/>
    <cellStyle name="40% - Accent3 2 3 2 6 2 3" xfId="32577"/>
    <cellStyle name="40% - Accent3 2 3 2 6 3" xfId="7390"/>
    <cellStyle name="40% - Accent3 2 3 2 6 3 2" xfId="20120"/>
    <cellStyle name="40% - Accent3 2 3 2 6 3 3" xfId="32578"/>
    <cellStyle name="40% - Accent3 2 3 2 6 4" xfId="20118"/>
    <cellStyle name="40% - Accent3 2 3 2 6 5" xfId="32576"/>
    <cellStyle name="40% - Accent3 2 3 2 7" xfId="7391"/>
    <cellStyle name="40% - Accent3 2 3 2 7 2" xfId="20121"/>
    <cellStyle name="40% - Accent3 2 3 2 7 3" xfId="32579"/>
    <cellStyle name="40% - Accent3 2 3 2 8" xfId="7392"/>
    <cellStyle name="40% - Accent3 2 3 2 8 2" xfId="20122"/>
    <cellStyle name="40% - Accent3 2 3 2 8 3" xfId="32580"/>
    <cellStyle name="40% - Accent3 2 3 2 9" xfId="7375"/>
    <cellStyle name="40% - Accent3 2 3 3" xfId="7393"/>
    <cellStyle name="40% - Accent3 2 3 3 2" xfId="7394"/>
    <cellStyle name="40% - Accent3 2 3 3 2 2" xfId="7395"/>
    <cellStyle name="40% - Accent3 2 3 3 2 2 2" xfId="20125"/>
    <cellStyle name="40% - Accent3 2 3 3 2 2 3" xfId="32583"/>
    <cellStyle name="40% - Accent3 2 3 3 2 3" xfId="7396"/>
    <cellStyle name="40% - Accent3 2 3 3 2 3 2" xfId="20126"/>
    <cellStyle name="40% - Accent3 2 3 3 2 3 3" xfId="32584"/>
    <cellStyle name="40% - Accent3 2 3 3 2 4" xfId="20124"/>
    <cellStyle name="40% - Accent3 2 3 3 2 5" xfId="32582"/>
    <cellStyle name="40% - Accent3 2 3 3 3" xfId="7397"/>
    <cellStyle name="40% - Accent3 2 3 3 3 2" xfId="7398"/>
    <cellStyle name="40% - Accent3 2 3 3 3 2 2" xfId="20128"/>
    <cellStyle name="40% - Accent3 2 3 3 3 2 3" xfId="32586"/>
    <cellStyle name="40% - Accent3 2 3 3 3 3" xfId="7399"/>
    <cellStyle name="40% - Accent3 2 3 3 3 3 2" xfId="20129"/>
    <cellStyle name="40% - Accent3 2 3 3 3 3 3" xfId="32587"/>
    <cellStyle name="40% - Accent3 2 3 3 3 4" xfId="20127"/>
    <cellStyle name="40% - Accent3 2 3 3 3 5" xfId="32585"/>
    <cellStyle name="40% - Accent3 2 3 3 4" xfId="7400"/>
    <cellStyle name="40% - Accent3 2 3 3 4 2" xfId="7401"/>
    <cellStyle name="40% - Accent3 2 3 3 4 2 2" xfId="20131"/>
    <cellStyle name="40% - Accent3 2 3 3 4 2 3" xfId="32589"/>
    <cellStyle name="40% - Accent3 2 3 3 4 3" xfId="7402"/>
    <cellStyle name="40% - Accent3 2 3 3 4 3 2" xfId="20132"/>
    <cellStyle name="40% - Accent3 2 3 3 4 3 3" xfId="32590"/>
    <cellStyle name="40% - Accent3 2 3 3 4 4" xfId="20130"/>
    <cellStyle name="40% - Accent3 2 3 3 4 5" xfId="32588"/>
    <cellStyle name="40% - Accent3 2 3 3 5" xfId="7403"/>
    <cellStyle name="40% - Accent3 2 3 3 5 2" xfId="7404"/>
    <cellStyle name="40% - Accent3 2 3 3 5 2 2" xfId="20134"/>
    <cellStyle name="40% - Accent3 2 3 3 5 2 3" xfId="32592"/>
    <cellStyle name="40% - Accent3 2 3 3 5 3" xfId="7405"/>
    <cellStyle name="40% - Accent3 2 3 3 5 3 2" xfId="20135"/>
    <cellStyle name="40% - Accent3 2 3 3 5 3 3" xfId="32593"/>
    <cellStyle name="40% - Accent3 2 3 3 5 4" xfId="20133"/>
    <cellStyle name="40% - Accent3 2 3 3 5 5" xfId="32591"/>
    <cellStyle name="40% - Accent3 2 3 3 6" xfId="7406"/>
    <cellStyle name="40% - Accent3 2 3 3 6 2" xfId="20136"/>
    <cellStyle name="40% - Accent3 2 3 3 6 3" xfId="32594"/>
    <cellStyle name="40% - Accent3 2 3 3 7" xfId="7407"/>
    <cellStyle name="40% - Accent3 2 3 3 7 2" xfId="20137"/>
    <cellStyle name="40% - Accent3 2 3 3 7 3" xfId="32595"/>
    <cellStyle name="40% - Accent3 2 3 3 8" xfId="20123"/>
    <cellStyle name="40% - Accent3 2 3 3 9" xfId="32581"/>
    <cellStyle name="40% - Accent3 2 3 4" xfId="7408"/>
    <cellStyle name="40% - Accent3 2 3 4 2" xfId="7409"/>
    <cellStyle name="40% - Accent3 2 3 4 2 2" xfId="7410"/>
    <cellStyle name="40% - Accent3 2 3 4 2 2 2" xfId="20140"/>
    <cellStyle name="40% - Accent3 2 3 4 2 2 3" xfId="32598"/>
    <cellStyle name="40% - Accent3 2 3 4 2 3" xfId="7411"/>
    <cellStyle name="40% - Accent3 2 3 4 2 3 2" xfId="20141"/>
    <cellStyle name="40% - Accent3 2 3 4 2 3 3" xfId="32599"/>
    <cellStyle name="40% - Accent3 2 3 4 2 4" xfId="20139"/>
    <cellStyle name="40% - Accent3 2 3 4 2 5" xfId="32597"/>
    <cellStyle name="40% - Accent3 2 3 4 3" xfId="7412"/>
    <cellStyle name="40% - Accent3 2 3 4 3 2" xfId="7413"/>
    <cellStyle name="40% - Accent3 2 3 4 3 2 2" xfId="20143"/>
    <cellStyle name="40% - Accent3 2 3 4 3 2 3" xfId="32601"/>
    <cellStyle name="40% - Accent3 2 3 4 3 3" xfId="7414"/>
    <cellStyle name="40% - Accent3 2 3 4 3 3 2" xfId="20144"/>
    <cellStyle name="40% - Accent3 2 3 4 3 3 3" xfId="32602"/>
    <cellStyle name="40% - Accent3 2 3 4 3 4" xfId="20142"/>
    <cellStyle name="40% - Accent3 2 3 4 3 5" xfId="32600"/>
    <cellStyle name="40% - Accent3 2 3 4 4" xfId="7415"/>
    <cellStyle name="40% - Accent3 2 3 4 4 2" xfId="7416"/>
    <cellStyle name="40% - Accent3 2 3 4 4 2 2" xfId="20146"/>
    <cellStyle name="40% - Accent3 2 3 4 4 2 3" xfId="32604"/>
    <cellStyle name="40% - Accent3 2 3 4 4 3" xfId="7417"/>
    <cellStyle name="40% - Accent3 2 3 4 4 3 2" xfId="20147"/>
    <cellStyle name="40% - Accent3 2 3 4 4 3 3" xfId="32605"/>
    <cellStyle name="40% - Accent3 2 3 4 4 4" xfId="20145"/>
    <cellStyle name="40% - Accent3 2 3 4 4 5" xfId="32603"/>
    <cellStyle name="40% - Accent3 2 3 4 5" xfId="7418"/>
    <cellStyle name="40% - Accent3 2 3 4 5 2" xfId="7419"/>
    <cellStyle name="40% - Accent3 2 3 4 5 2 2" xfId="20149"/>
    <cellStyle name="40% - Accent3 2 3 4 5 2 3" xfId="32607"/>
    <cellStyle name="40% - Accent3 2 3 4 5 3" xfId="7420"/>
    <cellStyle name="40% - Accent3 2 3 4 5 3 2" xfId="20150"/>
    <cellStyle name="40% - Accent3 2 3 4 5 3 3" xfId="32608"/>
    <cellStyle name="40% - Accent3 2 3 4 5 4" xfId="20148"/>
    <cellStyle name="40% - Accent3 2 3 4 5 5" xfId="32606"/>
    <cellStyle name="40% - Accent3 2 3 4 6" xfId="7421"/>
    <cellStyle name="40% - Accent3 2 3 4 6 2" xfId="20151"/>
    <cellStyle name="40% - Accent3 2 3 4 6 3" xfId="32609"/>
    <cellStyle name="40% - Accent3 2 3 4 7" xfId="7422"/>
    <cellStyle name="40% - Accent3 2 3 4 7 2" xfId="20152"/>
    <cellStyle name="40% - Accent3 2 3 4 7 3" xfId="32610"/>
    <cellStyle name="40% - Accent3 2 3 4 8" xfId="20138"/>
    <cellStyle name="40% - Accent3 2 3 4 9" xfId="32596"/>
    <cellStyle name="40% - Accent3 2 3 5" xfId="7423"/>
    <cellStyle name="40% - Accent3 2 3 5 2" xfId="7424"/>
    <cellStyle name="40% - Accent3 2 3 5 2 2" xfId="7425"/>
    <cellStyle name="40% - Accent3 2 3 5 2 2 2" xfId="20155"/>
    <cellStyle name="40% - Accent3 2 3 5 2 2 3" xfId="32613"/>
    <cellStyle name="40% - Accent3 2 3 5 2 3" xfId="7426"/>
    <cellStyle name="40% - Accent3 2 3 5 2 3 2" xfId="20156"/>
    <cellStyle name="40% - Accent3 2 3 5 2 3 3" xfId="32614"/>
    <cellStyle name="40% - Accent3 2 3 5 2 4" xfId="20154"/>
    <cellStyle name="40% - Accent3 2 3 5 2 5" xfId="32612"/>
    <cellStyle name="40% - Accent3 2 3 5 3" xfId="7427"/>
    <cellStyle name="40% - Accent3 2 3 5 3 2" xfId="20157"/>
    <cellStyle name="40% - Accent3 2 3 5 3 3" xfId="32615"/>
    <cellStyle name="40% - Accent3 2 3 5 4" xfId="7428"/>
    <cellStyle name="40% - Accent3 2 3 5 4 2" xfId="20158"/>
    <cellStyle name="40% - Accent3 2 3 5 4 3" xfId="32616"/>
    <cellStyle name="40% - Accent3 2 3 5 5" xfId="20153"/>
    <cellStyle name="40% - Accent3 2 3 5 6" xfId="32611"/>
    <cellStyle name="40% - Accent3 2 3 6" xfId="7429"/>
    <cellStyle name="40% - Accent3 2 3 6 2" xfId="7430"/>
    <cellStyle name="40% - Accent3 2 3 6 2 2" xfId="7431"/>
    <cellStyle name="40% - Accent3 2 3 6 2 2 2" xfId="20161"/>
    <cellStyle name="40% - Accent3 2 3 6 2 2 3" xfId="32619"/>
    <cellStyle name="40% - Accent3 2 3 6 2 3" xfId="7432"/>
    <cellStyle name="40% - Accent3 2 3 6 2 3 2" xfId="20162"/>
    <cellStyle name="40% - Accent3 2 3 6 2 3 3" xfId="32620"/>
    <cellStyle name="40% - Accent3 2 3 6 2 4" xfId="20160"/>
    <cellStyle name="40% - Accent3 2 3 6 2 5" xfId="32618"/>
    <cellStyle name="40% - Accent3 2 3 6 3" xfId="7433"/>
    <cellStyle name="40% - Accent3 2 3 6 3 2" xfId="20163"/>
    <cellStyle name="40% - Accent3 2 3 6 3 3" xfId="32621"/>
    <cellStyle name="40% - Accent3 2 3 6 4" xfId="7434"/>
    <cellStyle name="40% - Accent3 2 3 6 4 2" xfId="20164"/>
    <cellStyle name="40% - Accent3 2 3 6 4 3" xfId="32622"/>
    <cellStyle name="40% - Accent3 2 3 6 5" xfId="20159"/>
    <cellStyle name="40% - Accent3 2 3 6 6" xfId="32617"/>
    <cellStyle name="40% - Accent3 2 3 7" xfId="7435"/>
    <cellStyle name="40% - Accent3 2 3 7 2" xfId="7436"/>
    <cellStyle name="40% - Accent3 2 3 7 2 2" xfId="20166"/>
    <cellStyle name="40% - Accent3 2 3 7 2 3" xfId="32624"/>
    <cellStyle name="40% - Accent3 2 3 7 3" xfId="7437"/>
    <cellStyle name="40% - Accent3 2 3 7 3 2" xfId="20167"/>
    <cellStyle name="40% - Accent3 2 3 7 3 3" xfId="32625"/>
    <cellStyle name="40% - Accent3 2 3 7 4" xfId="20165"/>
    <cellStyle name="40% - Accent3 2 3 7 5" xfId="32623"/>
    <cellStyle name="40% - Accent3 2 3 8" xfId="7438"/>
    <cellStyle name="40% - Accent3 2 3 8 2" xfId="7439"/>
    <cellStyle name="40% - Accent3 2 3 8 2 2" xfId="20169"/>
    <cellStyle name="40% - Accent3 2 3 8 2 3" xfId="32627"/>
    <cellStyle name="40% - Accent3 2 3 8 3" xfId="7440"/>
    <cellStyle name="40% - Accent3 2 3 8 3 2" xfId="20170"/>
    <cellStyle name="40% - Accent3 2 3 8 3 3" xfId="32628"/>
    <cellStyle name="40% - Accent3 2 3 8 4" xfId="20168"/>
    <cellStyle name="40% - Accent3 2 3 8 5" xfId="32626"/>
    <cellStyle name="40% - Accent3 2 3 9" xfId="7441"/>
    <cellStyle name="40% - Accent3 2 3 9 2" xfId="7442"/>
    <cellStyle name="40% - Accent3 2 3 9 2 2" xfId="20172"/>
    <cellStyle name="40% - Accent3 2 3 9 2 3" xfId="32630"/>
    <cellStyle name="40% - Accent3 2 3 9 3" xfId="7443"/>
    <cellStyle name="40% - Accent3 2 3 9 3 2" xfId="20173"/>
    <cellStyle name="40% - Accent3 2 3 9 3 3" xfId="32631"/>
    <cellStyle name="40% - Accent3 2 3 9 4" xfId="20171"/>
    <cellStyle name="40% - Accent3 2 3 9 5" xfId="32629"/>
    <cellStyle name="40% - Accent3 2 3_BALANCE SHEET- BOARD-A" xfId="1412"/>
    <cellStyle name="40% - Accent3 2 4" xfId="102"/>
    <cellStyle name="40% - Accent3 2 4 10" xfId="14299"/>
    <cellStyle name="40% - Accent3 2 4 11" xfId="26757"/>
    <cellStyle name="40% - Accent3 2 4 2" xfId="992"/>
    <cellStyle name="40% - Accent3 2 4 2 2" xfId="7445"/>
    <cellStyle name="40% - Accent3 2 4 2 2 2" xfId="20175"/>
    <cellStyle name="40% - Accent3 2 4 2 2 3" xfId="32633"/>
    <cellStyle name="40% - Accent3 2 4 2 3" xfId="7446"/>
    <cellStyle name="40% - Accent3 2 4 2 3 2" xfId="20176"/>
    <cellStyle name="40% - Accent3 2 4 2 3 3" xfId="32634"/>
    <cellStyle name="40% - Accent3 2 4 2 4" xfId="7444"/>
    <cellStyle name="40% - Accent3 2 4 2 5" xfId="20174"/>
    <cellStyle name="40% - Accent3 2 4 2 6" xfId="32632"/>
    <cellStyle name="40% - Accent3 2 4 3" xfId="7447"/>
    <cellStyle name="40% - Accent3 2 4 3 2" xfId="7448"/>
    <cellStyle name="40% - Accent3 2 4 3 2 2" xfId="20178"/>
    <cellStyle name="40% - Accent3 2 4 3 2 3" xfId="32636"/>
    <cellStyle name="40% - Accent3 2 4 3 3" xfId="7449"/>
    <cellStyle name="40% - Accent3 2 4 3 3 2" xfId="20179"/>
    <cellStyle name="40% - Accent3 2 4 3 3 3" xfId="32637"/>
    <cellStyle name="40% - Accent3 2 4 3 4" xfId="20177"/>
    <cellStyle name="40% - Accent3 2 4 3 5" xfId="32635"/>
    <cellStyle name="40% - Accent3 2 4 4" xfId="7450"/>
    <cellStyle name="40% - Accent3 2 4 4 2" xfId="7451"/>
    <cellStyle name="40% - Accent3 2 4 4 2 2" xfId="20181"/>
    <cellStyle name="40% - Accent3 2 4 4 2 3" xfId="32639"/>
    <cellStyle name="40% - Accent3 2 4 4 3" xfId="7452"/>
    <cellStyle name="40% - Accent3 2 4 4 3 2" xfId="20182"/>
    <cellStyle name="40% - Accent3 2 4 4 3 3" xfId="32640"/>
    <cellStyle name="40% - Accent3 2 4 4 4" xfId="20180"/>
    <cellStyle name="40% - Accent3 2 4 4 5" xfId="32638"/>
    <cellStyle name="40% - Accent3 2 4 5" xfId="7453"/>
    <cellStyle name="40% - Accent3 2 4 5 2" xfId="7454"/>
    <cellStyle name="40% - Accent3 2 4 5 2 2" xfId="20184"/>
    <cellStyle name="40% - Accent3 2 4 5 2 3" xfId="32642"/>
    <cellStyle name="40% - Accent3 2 4 5 3" xfId="7455"/>
    <cellStyle name="40% - Accent3 2 4 5 3 2" xfId="20185"/>
    <cellStyle name="40% - Accent3 2 4 5 3 3" xfId="32643"/>
    <cellStyle name="40% - Accent3 2 4 5 4" xfId="20183"/>
    <cellStyle name="40% - Accent3 2 4 5 5" xfId="32641"/>
    <cellStyle name="40% - Accent3 2 4 6" xfId="7456"/>
    <cellStyle name="40% - Accent3 2 4 6 2" xfId="7457"/>
    <cellStyle name="40% - Accent3 2 4 6 2 2" xfId="20187"/>
    <cellStyle name="40% - Accent3 2 4 6 2 3" xfId="32645"/>
    <cellStyle name="40% - Accent3 2 4 6 3" xfId="7458"/>
    <cellStyle name="40% - Accent3 2 4 6 3 2" xfId="20188"/>
    <cellStyle name="40% - Accent3 2 4 6 3 3" xfId="32646"/>
    <cellStyle name="40% - Accent3 2 4 6 4" xfId="20186"/>
    <cellStyle name="40% - Accent3 2 4 6 5" xfId="32644"/>
    <cellStyle name="40% - Accent3 2 4 7" xfId="7459"/>
    <cellStyle name="40% - Accent3 2 4 7 2" xfId="20189"/>
    <cellStyle name="40% - Accent3 2 4 7 3" xfId="32647"/>
    <cellStyle name="40% - Accent3 2 4 8" xfId="7460"/>
    <cellStyle name="40% - Accent3 2 4 8 2" xfId="20190"/>
    <cellStyle name="40% - Accent3 2 4 8 3" xfId="32648"/>
    <cellStyle name="40% - Accent3 2 4 9" xfId="1560"/>
    <cellStyle name="40% - Accent3 2 4_BALANCE SHEET- BOARD-A" xfId="1413"/>
    <cellStyle name="40% - Accent3 2 5" xfId="1122"/>
    <cellStyle name="40% - Accent3 2 5 10" xfId="14428"/>
    <cellStyle name="40% - Accent3 2 5 11" xfId="26886"/>
    <cellStyle name="40% - Accent3 2 5 2" xfId="7461"/>
    <cellStyle name="40% - Accent3 2 5 2 2" xfId="7462"/>
    <cellStyle name="40% - Accent3 2 5 2 2 2" xfId="20192"/>
    <cellStyle name="40% - Accent3 2 5 2 2 3" xfId="32650"/>
    <cellStyle name="40% - Accent3 2 5 2 3" xfId="7463"/>
    <cellStyle name="40% - Accent3 2 5 2 3 2" xfId="20193"/>
    <cellStyle name="40% - Accent3 2 5 2 3 3" xfId="32651"/>
    <cellStyle name="40% - Accent3 2 5 2 4" xfId="20191"/>
    <cellStyle name="40% - Accent3 2 5 2 5" xfId="32649"/>
    <cellStyle name="40% - Accent3 2 5 3" xfId="7464"/>
    <cellStyle name="40% - Accent3 2 5 3 2" xfId="7465"/>
    <cellStyle name="40% - Accent3 2 5 3 2 2" xfId="20195"/>
    <cellStyle name="40% - Accent3 2 5 3 2 3" xfId="32653"/>
    <cellStyle name="40% - Accent3 2 5 3 3" xfId="7466"/>
    <cellStyle name="40% - Accent3 2 5 3 3 2" xfId="20196"/>
    <cellStyle name="40% - Accent3 2 5 3 3 3" xfId="32654"/>
    <cellStyle name="40% - Accent3 2 5 3 4" xfId="20194"/>
    <cellStyle name="40% - Accent3 2 5 3 5" xfId="32652"/>
    <cellStyle name="40% - Accent3 2 5 4" xfId="7467"/>
    <cellStyle name="40% - Accent3 2 5 4 2" xfId="7468"/>
    <cellStyle name="40% - Accent3 2 5 4 2 2" xfId="20198"/>
    <cellStyle name="40% - Accent3 2 5 4 2 3" xfId="32656"/>
    <cellStyle name="40% - Accent3 2 5 4 3" xfId="7469"/>
    <cellStyle name="40% - Accent3 2 5 4 3 2" xfId="20199"/>
    <cellStyle name="40% - Accent3 2 5 4 3 3" xfId="32657"/>
    <cellStyle name="40% - Accent3 2 5 4 4" xfId="20197"/>
    <cellStyle name="40% - Accent3 2 5 4 5" xfId="32655"/>
    <cellStyle name="40% - Accent3 2 5 5" xfId="7470"/>
    <cellStyle name="40% - Accent3 2 5 5 2" xfId="7471"/>
    <cellStyle name="40% - Accent3 2 5 5 2 2" xfId="20201"/>
    <cellStyle name="40% - Accent3 2 5 5 2 3" xfId="32659"/>
    <cellStyle name="40% - Accent3 2 5 5 3" xfId="7472"/>
    <cellStyle name="40% - Accent3 2 5 5 3 2" xfId="20202"/>
    <cellStyle name="40% - Accent3 2 5 5 3 3" xfId="32660"/>
    <cellStyle name="40% - Accent3 2 5 5 4" xfId="20200"/>
    <cellStyle name="40% - Accent3 2 5 5 5" xfId="32658"/>
    <cellStyle name="40% - Accent3 2 5 6" xfId="7473"/>
    <cellStyle name="40% - Accent3 2 5 6 2" xfId="7474"/>
    <cellStyle name="40% - Accent3 2 5 6 2 2" xfId="20204"/>
    <cellStyle name="40% - Accent3 2 5 6 2 3" xfId="32662"/>
    <cellStyle name="40% - Accent3 2 5 6 3" xfId="7475"/>
    <cellStyle name="40% - Accent3 2 5 6 3 2" xfId="20205"/>
    <cellStyle name="40% - Accent3 2 5 6 3 3" xfId="32663"/>
    <cellStyle name="40% - Accent3 2 5 6 4" xfId="20203"/>
    <cellStyle name="40% - Accent3 2 5 6 5" xfId="32661"/>
    <cellStyle name="40% - Accent3 2 5 7" xfId="7476"/>
    <cellStyle name="40% - Accent3 2 5 7 2" xfId="20206"/>
    <cellStyle name="40% - Accent3 2 5 7 3" xfId="32664"/>
    <cellStyle name="40% - Accent3 2 5 8" xfId="7477"/>
    <cellStyle name="40% - Accent3 2 5 8 2" xfId="20207"/>
    <cellStyle name="40% - Accent3 2 5 8 3" xfId="32665"/>
    <cellStyle name="40% - Accent3 2 5 9" xfId="1689"/>
    <cellStyle name="40% - Accent3 2 6" xfId="1322"/>
    <cellStyle name="40% - Accent3 2 6 10" xfId="26925"/>
    <cellStyle name="40% - Accent3 2 6 2" xfId="7478"/>
    <cellStyle name="40% - Accent3 2 6 2 2" xfId="7479"/>
    <cellStyle name="40% - Accent3 2 6 2 2 2" xfId="20209"/>
    <cellStyle name="40% - Accent3 2 6 2 2 3" xfId="32667"/>
    <cellStyle name="40% - Accent3 2 6 2 3" xfId="7480"/>
    <cellStyle name="40% - Accent3 2 6 2 3 2" xfId="20210"/>
    <cellStyle name="40% - Accent3 2 6 2 3 3" xfId="32668"/>
    <cellStyle name="40% - Accent3 2 6 2 4" xfId="20208"/>
    <cellStyle name="40% - Accent3 2 6 2 5" xfId="32666"/>
    <cellStyle name="40% - Accent3 2 6 3" xfId="7481"/>
    <cellStyle name="40% - Accent3 2 6 3 2" xfId="7482"/>
    <cellStyle name="40% - Accent3 2 6 3 2 2" xfId="20212"/>
    <cellStyle name="40% - Accent3 2 6 3 2 3" xfId="32670"/>
    <cellStyle name="40% - Accent3 2 6 3 3" xfId="7483"/>
    <cellStyle name="40% - Accent3 2 6 3 3 2" xfId="20213"/>
    <cellStyle name="40% - Accent3 2 6 3 3 3" xfId="32671"/>
    <cellStyle name="40% - Accent3 2 6 3 4" xfId="20211"/>
    <cellStyle name="40% - Accent3 2 6 3 5" xfId="32669"/>
    <cellStyle name="40% - Accent3 2 6 4" xfId="7484"/>
    <cellStyle name="40% - Accent3 2 6 4 2" xfId="7485"/>
    <cellStyle name="40% - Accent3 2 6 4 2 2" xfId="20215"/>
    <cellStyle name="40% - Accent3 2 6 4 2 3" xfId="32673"/>
    <cellStyle name="40% - Accent3 2 6 4 3" xfId="7486"/>
    <cellStyle name="40% - Accent3 2 6 4 3 2" xfId="20216"/>
    <cellStyle name="40% - Accent3 2 6 4 3 3" xfId="32674"/>
    <cellStyle name="40% - Accent3 2 6 4 4" xfId="20214"/>
    <cellStyle name="40% - Accent3 2 6 4 5" xfId="32672"/>
    <cellStyle name="40% - Accent3 2 6 5" xfId="7487"/>
    <cellStyle name="40% - Accent3 2 6 5 2" xfId="7488"/>
    <cellStyle name="40% - Accent3 2 6 5 2 2" xfId="20218"/>
    <cellStyle name="40% - Accent3 2 6 5 2 3" xfId="32676"/>
    <cellStyle name="40% - Accent3 2 6 5 3" xfId="7489"/>
    <cellStyle name="40% - Accent3 2 6 5 3 2" xfId="20219"/>
    <cellStyle name="40% - Accent3 2 6 5 3 3" xfId="32677"/>
    <cellStyle name="40% - Accent3 2 6 5 4" xfId="20217"/>
    <cellStyle name="40% - Accent3 2 6 5 5" xfId="32675"/>
    <cellStyle name="40% - Accent3 2 6 6" xfId="7490"/>
    <cellStyle name="40% - Accent3 2 6 6 2" xfId="20220"/>
    <cellStyle name="40% - Accent3 2 6 6 3" xfId="32678"/>
    <cellStyle name="40% - Accent3 2 6 7" xfId="7491"/>
    <cellStyle name="40% - Accent3 2 6 7 2" xfId="20221"/>
    <cellStyle name="40% - Accent3 2 6 7 3" xfId="32679"/>
    <cellStyle name="40% - Accent3 2 6 8" xfId="1728"/>
    <cellStyle name="40% - Accent3 2 6 9" xfId="14467"/>
    <cellStyle name="40% - Accent3 2 7" xfId="7492"/>
    <cellStyle name="40% - Accent3 2 7 2" xfId="7493"/>
    <cellStyle name="40% - Accent3 2 7 2 2" xfId="7494"/>
    <cellStyle name="40% - Accent3 2 7 2 2 2" xfId="20224"/>
    <cellStyle name="40% - Accent3 2 7 2 2 3" xfId="32682"/>
    <cellStyle name="40% - Accent3 2 7 2 3" xfId="7495"/>
    <cellStyle name="40% - Accent3 2 7 2 3 2" xfId="20225"/>
    <cellStyle name="40% - Accent3 2 7 2 3 3" xfId="32683"/>
    <cellStyle name="40% - Accent3 2 7 2 4" xfId="20223"/>
    <cellStyle name="40% - Accent3 2 7 2 5" xfId="32681"/>
    <cellStyle name="40% - Accent3 2 7 3" xfId="7496"/>
    <cellStyle name="40% - Accent3 2 7 3 2" xfId="7497"/>
    <cellStyle name="40% - Accent3 2 7 3 2 2" xfId="20227"/>
    <cellStyle name="40% - Accent3 2 7 3 2 3" xfId="32685"/>
    <cellStyle name="40% - Accent3 2 7 3 3" xfId="7498"/>
    <cellStyle name="40% - Accent3 2 7 3 3 2" xfId="20228"/>
    <cellStyle name="40% - Accent3 2 7 3 3 3" xfId="32686"/>
    <cellStyle name="40% - Accent3 2 7 3 4" xfId="20226"/>
    <cellStyle name="40% - Accent3 2 7 3 5" xfId="32684"/>
    <cellStyle name="40% - Accent3 2 7 4" xfId="7499"/>
    <cellStyle name="40% - Accent3 2 7 4 2" xfId="7500"/>
    <cellStyle name="40% - Accent3 2 7 4 2 2" xfId="20230"/>
    <cellStyle name="40% - Accent3 2 7 4 2 3" xfId="32688"/>
    <cellStyle name="40% - Accent3 2 7 4 3" xfId="7501"/>
    <cellStyle name="40% - Accent3 2 7 4 3 2" xfId="20231"/>
    <cellStyle name="40% - Accent3 2 7 4 3 3" xfId="32689"/>
    <cellStyle name="40% - Accent3 2 7 4 4" xfId="20229"/>
    <cellStyle name="40% - Accent3 2 7 4 5" xfId="32687"/>
    <cellStyle name="40% - Accent3 2 7 5" xfId="7502"/>
    <cellStyle name="40% - Accent3 2 7 5 2" xfId="7503"/>
    <cellStyle name="40% - Accent3 2 7 5 2 2" xfId="20233"/>
    <cellStyle name="40% - Accent3 2 7 5 2 3" xfId="32691"/>
    <cellStyle name="40% - Accent3 2 7 5 3" xfId="7504"/>
    <cellStyle name="40% - Accent3 2 7 5 3 2" xfId="20234"/>
    <cellStyle name="40% - Accent3 2 7 5 3 3" xfId="32692"/>
    <cellStyle name="40% - Accent3 2 7 5 4" xfId="20232"/>
    <cellStyle name="40% - Accent3 2 7 5 5" xfId="32690"/>
    <cellStyle name="40% - Accent3 2 7 6" xfId="7505"/>
    <cellStyle name="40% - Accent3 2 7 6 2" xfId="20235"/>
    <cellStyle name="40% - Accent3 2 7 6 3" xfId="32693"/>
    <cellStyle name="40% - Accent3 2 7 7" xfId="7506"/>
    <cellStyle name="40% - Accent3 2 7 7 2" xfId="20236"/>
    <cellStyle name="40% - Accent3 2 7 7 3" xfId="32694"/>
    <cellStyle name="40% - Accent3 2 7 8" xfId="20222"/>
    <cellStyle name="40% - Accent3 2 7 9" xfId="32680"/>
    <cellStyle name="40% - Accent3 2 8" xfId="7507"/>
    <cellStyle name="40% - Accent3 2 8 2" xfId="7508"/>
    <cellStyle name="40% - Accent3 2 8 2 2" xfId="7509"/>
    <cellStyle name="40% - Accent3 2 8 2 2 2" xfId="20239"/>
    <cellStyle name="40% - Accent3 2 8 2 2 3" xfId="32697"/>
    <cellStyle name="40% - Accent3 2 8 2 3" xfId="7510"/>
    <cellStyle name="40% - Accent3 2 8 2 3 2" xfId="20240"/>
    <cellStyle name="40% - Accent3 2 8 2 3 3" xfId="32698"/>
    <cellStyle name="40% - Accent3 2 8 2 4" xfId="20238"/>
    <cellStyle name="40% - Accent3 2 8 2 5" xfId="32696"/>
    <cellStyle name="40% - Accent3 2 8 3" xfId="7511"/>
    <cellStyle name="40% - Accent3 2 8 3 2" xfId="20241"/>
    <cellStyle name="40% - Accent3 2 8 3 3" xfId="32699"/>
    <cellStyle name="40% - Accent3 2 8 4" xfId="7512"/>
    <cellStyle name="40% - Accent3 2 8 4 2" xfId="20242"/>
    <cellStyle name="40% - Accent3 2 8 4 3" xfId="32700"/>
    <cellStyle name="40% - Accent3 2 8 5" xfId="20237"/>
    <cellStyle name="40% - Accent3 2 8 6" xfId="32695"/>
    <cellStyle name="40% - Accent3 2 9" xfId="7513"/>
    <cellStyle name="40% - Accent3 2 9 2" xfId="7514"/>
    <cellStyle name="40% - Accent3 2 9 2 2" xfId="7515"/>
    <cellStyle name="40% - Accent3 2 9 2 2 2" xfId="20245"/>
    <cellStyle name="40% - Accent3 2 9 2 2 3" xfId="32703"/>
    <cellStyle name="40% - Accent3 2 9 2 3" xfId="7516"/>
    <cellStyle name="40% - Accent3 2 9 2 3 2" xfId="20246"/>
    <cellStyle name="40% - Accent3 2 9 2 3 3" xfId="32704"/>
    <cellStyle name="40% - Accent3 2 9 2 4" xfId="20244"/>
    <cellStyle name="40% - Accent3 2 9 2 5" xfId="32702"/>
    <cellStyle name="40% - Accent3 2 9 3" xfId="7517"/>
    <cellStyle name="40% - Accent3 2 9 3 2" xfId="20247"/>
    <cellStyle name="40% - Accent3 2 9 3 3" xfId="32705"/>
    <cellStyle name="40% - Accent3 2 9 4" xfId="7518"/>
    <cellStyle name="40% - Accent3 2 9 4 2" xfId="20248"/>
    <cellStyle name="40% - Accent3 2 9 4 3" xfId="32706"/>
    <cellStyle name="40% - Accent3 2 9 5" xfId="20243"/>
    <cellStyle name="40% - Accent3 2 9 6" xfId="32701"/>
    <cellStyle name="40% - Accent3 3" xfId="103"/>
    <cellStyle name="40% - Accent3 3 10" xfId="7519"/>
    <cellStyle name="40% - Accent3 3 10 2" xfId="7520"/>
    <cellStyle name="40% - Accent3 3 10 2 2" xfId="20250"/>
    <cellStyle name="40% - Accent3 3 10 2 3" xfId="32708"/>
    <cellStyle name="40% - Accent3 3 10 3" xfId="7521"/>
    <cellStyle name="40% - Accent3 3 10 3 2" xfId="20251"/>
    <cellStyle name="40% - Accent3 3 10 3 3" xfId="32709"/>
    <cellStyle name="40% - Accent3 3 10 4" xfId="20249"/>
    <cellStyle name="40% - Accent3 3 10 5" xfId="32707"/>
    <cellStyle name="40% - Accent3 3 11" xfId="7522"/>
    <cellStyle name="40% - Accent3 3 11 2" xfId="7523"/>
    <cellStyle name="40% - Accent3 3 11 2 2" xfId="20253"/>
    <cellStyle name="40% - Accent3 3 11 2 3" xfId="32711"/>
    <cellStyle name="40% - Accent3 3 11 3" xfId="7524"/>
    <cellStyle name="40% - Accent3 3 11 3 2" xfId="20254"/>
    <cellStyle name="40% - Accent3 3 11 3 3" xfId="32712"/>
    <cellStyle name="40% - Accent3 3 11 4" xfId="20252"/>
    <cellStyle name="40% - Accent3 3 11 5" xfId="32710"/>
    <cellStyle name="40% - Accent3 3 12" xfId="7525"/>
    <cellStyle name="40% - Accent3 3 12 2" xfId="7526"/>
    <cellStyle name="40% - Accent3 3 12 2 2" xfId="20256"/>
    <cellStyle name="40% - Accent3 3 12 2 3" xfId="32714"/>
    <cellStyle name="40% - Accent3 3 12 3" xfId="7527"/>
    <cellStyle name="40% - Accent3 3 12 3 2" xfId="20257"/>
    <cellStyle name="40% - Accent3 3 12 3 3" xfId="32715"/>
    <cellStyle name="40% - Accent3 3 12 4" xfId="20255"/>
    <cellStyle name="40% - Accent3 3 12 5" xfId="32713"/>
    <cellStyle name="40% - Accent3 3 13" xfId="7528"/>
    <cellStyle name="40% - Accent3 3 13 2" xfId="7529"/>
    <cellStyle name="40% - Accent3 3 13 2 2" xfId="20259"/>
    <cellStyle name="40% - Accent3 3 13 2 3" xfId="32717"/>
    <cellStyle name="40% - Accent3 3 13 3" xfId="7530"/>
    <cellStyle name="40% - Accent3 3 13 3 2" xfId="20260"/>
    <cellStyle name="40% - Accent3 3 13 3 3" xfId="32718"/>
    <cellStyle name="40% - Accent3 3 13 4" xfId="20258"/>
    <cellStyle name="40% - Accent3 3 13 5" xfId="32716"/>
    <cellStyle name="40% - Accent3 3 14" xfId="7531"/>
    <cellStyle name="40% - Accent3 3 14 2" xfId="7532"/>
    <cellStyle name="40% - Accent3 3 14 2 2" xfId="20262"/>
    <cellStyle name="40% - Accent3 3 14 2 3" xfId="32720"/>
    <cellStyle name="40% - Accent3 3 14 3" xfId="7533"/>
    <cellStyle name="40% - Accent3 3 14 3 2" xfId="20263"/>
    <cellStyle name="40% - Accent3 3 14 3 3" xfId="32721"/>
    <cellStyle name="40% - Accent3 3 14 4" xfId="20261"/>
    <cellStyle name="40% - Accent3 3 14 5" xfId="32719"/>
    <cellStyle name="40% - Accent3 3 15" xfId="7534"/>
    <cellStyle name="40% - Accent3 3 15 2" xfId="7535"/>
    <cellStyle name="40% - Accent3 3 15 2 2" xfId="20265"/>
    <cellStyle name="40% - Accent3 3 15 2 3" xfId="32723"/>
    <cellStyle name="40% - Accent3 3 15 3" xfId="7536"/>
    <cellStyle name="40% - Accent3 3 15 3 2" xfId="20266"/>
    <cellStyle name="40% - Accent3 3 15 3 3" xfId="32724"/>
    <cellStyle name="40% - Accent3 3 15 4" xfId="20264"/>
    <cellStyle name="40% - Accent3 3 15 5" xfId="32722"/>
    <cellStyle name="40% - Accent3 3 16" xfId="7537"/>
    <cellStyle name="40% - Accent3 3 16 2" xfId="20267"/>
    <cellStyle name="40% - Accent3 3 16 3" xfId="32725"/>
    <cellStyle name="40% - Accent3 3 17" xfId="7538"/>
    <cellStyle name="40% - Accent3 3 17 2" xfId="20268"/>
    <cellStyle name="40% - Accent3 3 17 3" xfId="32726"/>
    <cellStyle name="40% - Accent3 3 2" xfId="104"/>
    <cellStyle name="40% - Accent3 3 2 10" xfId="7539"/>
    <cellStyle name="40% - Accent3 3 2 10 2" xfId="7540"/>
    <cellStyle name="40% - Accent3 3 2 10 2 2" xfId="20270"/>
    <cellStyle name="40% - Accent3 3 2 10 2 3" xfId="32728"/>
    <cellStyle name="40% - Accent3 3 2 10 3" xfId="7541"/>
    <cellStyle name="40% - Accent3 3 2 10 3 2" xfId="20271"/>
    <cellStyle name="40% - Accent3 3 2 10 3 3" xfId="32729"/>
    <cellStyle name="40% - Accent3 3 2 10 4" xfId="20269"/>
    <cellStyle name="40% - Accent3 3 2 10 5" xfId="32727"/>
    <cellStyle name="40% - Accent3 3 2 11" xfId="7542"/>
    <cellStyle name="40% - Accent3 3 2 11 2" xfId="7543"/>
    <cellStyle name="40% - Accent3 3 2 11 2 2" xfId="20273"/>
    <cellStyle name="40% - Accent3 3 2 11 2 3" xfId="32731"/>
    <cellStyle name="40% - Accent3 3 2 11 3" xfId="7544"/>
    <cellStyle name="40% - Accent3 3 2 11 3 2" xfId="20274"/>
    <cellStyle name="40% - Accent3 3 2 11 3 3" xfId="32732"/>
    <cellStyle name="40% - Accent3 3 2 11 4" xfId="20272"/>
    <cellStyle name="40% - Accent3 3 2 11 5" xfId="32730"/>
    <cellStyle name="40% - Accent3 3 2 12" xfId="7545"/>
    <cellStyle name="40% - Accent3 3 2 12 2" xfId="7546"/>
    <cellStyle name="40% - Accent3 3 2 12 2 2" xfId="20276"/>
    <cellStyle name="40% - Accent3 3 2 12 2 3" xfId="32734"/>
    <cellStyle name="40% - Accent3 3 2 12 3" xfId="7547"/>
    <cellStyle name="40% - Accent3 3 2 12 3 2" xfId="20277"/>
    <cellStyle name="40% - Accent3 3 2 12 3 3" xfId="32735"/>
    <cellStyle name="40% - Accent3 3 2 12 4" xfId="20275"/>
    <cellStyle name="40% - Accent3 3 2 12 5" xfId="32733"/>
    <cellStyle name="40% - Accent3 3 2 13" xfId="7548"/>
    <cellStyle name="40% - Accent3 3 2 13 2" xfId="7549"/>
    <cellStyle name="40% - Accent3 3 2 13 2 2" xfId="20279"/>
    <cellStyle name="40% - Accent3 3 2 13 2 3" xfId="32737"/>
    <cellStyle name="40% - Accent3 3 2 13 3" xfId="7550"/>
    <cellStyle name="40% - Accent3 3 2 13 3 2" xfId="20280"/>
    <cellStyle name="40% - Accent3 3 2 13 3 3" xfId="32738"/>
    <cellStyle name="40% - Accent3 3 2 13 4" xfId="20278"/>
    <cellStyle name="40% - Accent3 3 2 13 5" xfId="32736"/>
    <cellStyle name="40% - Accent3 3 2 14" xfId="7551"/>
    <cellStyle name="40% - Accent3 3 2 14 2" xfId="20281"/>
    <cellStyle name="40% - Accent3 3 2 14 3" xfId="32739"/>
    <cellStyle name="40% - Accent3 3 2 15" xfId="7552"/>
    <cellStyle name="40% - Accent3 3 2 15 2" xfId="20282"/>
    <cellStyle name="40% - Accent3 3 2 15 3" xfId="32740"/>
    <cellStyle name="40% - Accent3 3 2 16" xfId="1647"/>
    <cellStyle name="40% - Accent3 3 2 17" xfId="14386"/>
    <cellStyle name="40% - Accent3 3 2 18" xfId="26844"/>
    <cellStyle name="40% - Accent3 3 2 2" xfId="1079"/>
    <cellStyle name="40% - Accent3 3 2 2 10" xfId="32741"/>
    <cellStyle name="40% - Accent3 3 2 2 2" xfId="7554"/>
    <cellStyle name="40% - Accent3 3 2 2 2 2" xfId="7555"/>
    <cellStyle name="40% - Accent3 3 2 2 2 2 2" xfId="20285"/>
    <cellStyle name="40% - Accent3 3 2 2 2 2 3" xfId="32743"/>
    <cellStyle name="40% - Accent3 3 2 2 2 3" xfId="7556"/>
    <cellStyle name="40% - Accent3 3 2 2 2 3 2" xfId="20286"/>
    <cellStyle name="40% - Accent3 3 2 2 2 3 3" xfId="32744"/>
    <cellStyle name="40% - Accent3 3 2 2 2 4" xfId="20284"/>
    <cellStyle name="40% - Accent3 3 2 2 2 5" xfId="32742"/>
    <cellStyle name="40% - Accent3 3 2 2 3" xfId="7557"/>
    <cellStyle name="40% - Accent3 3 2 2 3 2" xfId="7558"/>
    <cellStyle name="40% - Accent3 3 2 2 3 2 2" xfId="20288"/>
    <cellStyle name="40% - Accent3 3 2 2 3 2 3" xfId="32746"/>
    <cellStyle name="40% - Accent3 3 2 2 3 3" xfId="7559"/>
    <cellStyle name="40% - Accent3 3 2 2 3 3 2" xfId="20289"/>
    <cellStyle name="40% - Accent3 3 2 2 3 3 3" xfId="32747"/>
    <cellStyle name="40% - Accent3 3 2 2 3 4" xfId="20287"/>
    <cellStyle name="40% - Accent3 3 2 2 3 5" xfId="32745"/>
    <cellStyle name="40% - Accent3 3 2 2 4" xfId="7560"/>
    <cellStyle name="40% - Accent3 3 2 2 4 2" xfId="7561"/>
    <cellStyle name="40% - Accent3 3 2 2 4 2 2" xfId="20291"/>
    <cellStyle name="40% - Accent3 3 2 2 4 2 3" xfId="32749"/>
    <cellStyle name="40% - Accent3 3 2 2 4 3" xfId="7562"/>
    <cellStyle name="40% - Accent3 3 2 2 4 3 2" xfId="20292"/>
    <cellStyle name="40% - Accent3 3 2 2 4 3 3" xfId="32750"/>
    <cellStyle name="40% - Accent3 3 2 2 4 4" xfId="20290"/>
    <cellStyle name="40% - Accent3 3 2 2 4 5" xfId="32748"/>
    <cellStyle name="40% - Accent3 3 2 2 5" xfId="7563"/>
    <cellStyle name="40% - Accent3 3 2 2 5 2" xfId="7564"/>
    <cellStyle name="40% - Accent3 3 2 2 5 2 2" xfId="20294"/>
    <cellStyle name="40% - Accent3 3 2 2 5 2 3" xfId="32752"/>
    <cellStyle name="40% - Accent3 3 2 2 5 3" xfId="7565"/>
    <cellStyle name="40% - Accent3 3 2 2 5 3 2" xfId="20295"/>
    <cellStyle name="40% - Accent3 3 2 2 5 3 3" xfId="32753"/>
    <cellStyle name="40% - Accent3 3 2 2 5 4" xfId="20293"/>
    <cellStyle name="40% - Accent3 3 2 2 5 5" xfId="32751"/>
    <cellStyle name="40% - Accent3 3 2 2 6" xfId="7566"/>
    <cellStyle name="40% - Accent3 3 2 2 6 2" xfId="20296"/>
    <cellStyle name="40% - Accent3 3 2 2 6 3" xfId="32754"/>
    <cellStyle name="40% - Accent3 3 2 2 7" xfId="7567"/>
    <cellStyle name="40% - Accent3 3 2 2 7 2" xfId="20297"/>
    <cellStyle name="40% - Accent3 3 2 2 7 3" xfId="32755"/>
    <cellStyle name="40% - Accent3 3 2 2 8" xfId="7553"/>
    <cellStyle name="40% - Accent3 3 2 2 9" xfId="20283"/>
    <cellStyle name="40% - Accent3 3 2 3" xfId="7568"/>
    <cellStyle name="40% - Accent3 3 2 3 2" xfId="7569"/>
    <cellStyle name="40% - Accent3 3 2 3 2 2" xfId="7570"/>
    <cellStyle name="40% - Accent3 3 2 3 2 2 2" xfId="20300"/>
    <cellStyle name="40% - Accent3 3 2 3 2 2 3" xfId="32758"/>
    <cellStyle name="40% - Accent3 3 2 3 2 3" xfId="7571"/>
    <cellStyle name="40% - Accent3 3 2 3 2 3 2" xfId="20301"/>
    <cellStyle name="40% - Accent3 3 2 3 2 3 3" xfId="32759"/>
    <cellStyle name="40% - Accent3 3 2 3 2 4" xfId="20299"/>
    <cellStyle name="40% - Accent3 3 2 3 2 5" xfId="32757"/>
    <cellStyle name="40% - Accent3 3 2 3 3" xfId="7572"/>
    <cellStyle name="40% - Accent3 3 2 3 3 2" xfId="7573"/>
    <cellStyle name="40% - Accent3 3 2 3 3 2 2" xfId="20303"/>
    <cellStyle name="40% - Accent3 3 2 3 3 2 3" xfId="32761"/>
    <cellStyle name="40% - Accent3 3 2 3 3 3" xfId="7574"/>
    <cellStyle name="40% - Accent3 3 2 3 3 3 2" xfId="20304"/>
    <cellStyle name="40% - Accent3 3 2 3 3 3 3" xfId="32762"/>
    <cellStyle name="40% - Accent3 3 2 3 3 4" xfId="20302"/>
    <cellStyle name="40% - Accent3 3 2 3 3 5" xfId="32760"/>
    <cellStyle name="40% - Accent3 3 2 3 4" xfId="7575"/>
    <cellStyle name="40% - Accent3 3 2 3 4 2" xfId="7576"/>
    <cellStyle name="40% - Accent3 3 2 3 4 2 2" xfId="20306"/>
    <cellStyle name="40% - Accent3 3 2 3 4 2 3" xfId="32764"/>
    <cellStyle name="40% - Accent3 3 2 3 4 3" xfId="7577"/>
    <cellStyle name="40% - Accent3 3 2 3 4 3 2" xfId="20307"/>
    <cellStyle name="40% - Accent3 3 2 3 4 3 3" xfId="32765"/>
    <cellStyle name="40% - Accent3 3 2 3 4 4" xfId="20305"/>
    <cellStyle name="40% - Accent3 3 2 3 4 5" xfId="32763"/>
    <cellStyle name="40% - Accent3 3 2 3 5" xfId="7578"/>
    <cellStyle name="40% - Accent3 3 2 3 5 2" xfId="7579"/>
    <cellStyle name="40% - Accent3 3 2 3 5 2 2" xfId="20309"/>
    <cellStyle name="40% - Accent3 3 2 3 5 2 3" xfId="32767"/>
    <cellStyle name="40% - Accent3 3 2 3 5 3" xfId="7580"/>
    <cellStyle name="40% - Accent3 3 2 3 5 3 2" xfId="20310"/>
    <cellStyle name="40% - Accent3 3 2 3 5 3 3" xfId="32768"/>
    <cellStyle name="40% - Accent3 3 2 3 5 4" xfId="20308"/>
    <cellStyle name="40% - Accent3 3 2 3 5 5" xfId="32766"/>
    <cellStyle name="40% - Accent3 3 2 3 6" xfId="7581"/>
    <cellStyle name="40% - Accent3 3 2 3 6 2" xfId="20311"/>
    <cellStyle name="40% - Accent3 3 2 3 6 3" xfId="32769"/>
    <cellStyle name="40% - Accent3 3 2 3 7" xfId="7582"/>
    <cellStyle name="40% - Accent3 3 2 3 7 2" xfId="20312"/>
    <cellStyle name="40% - Accent3 3 2 3 7 3" xfId="32770"/>
    <cellStyle name="40% - Accent3 3 2 3 8" xfId="20298"/>
    <cellStyle name="40% - Accent3 3 2 3 9" xfId="32756"/>
    <cellStyle name="40% - Accent3 3 2 4" xfId="7583"/>
    <cellStyle name="40% - Accent3 3 2 4 2" xfId="7584"/>
    <cellStyle name="40% - Accent3 3 2 4 2 2" xfId="7585"/>
    <cellStyle name="40% - Accent3 3 2 4 2 2 2" xfId="20315"/>
    <cellStyle name="40% - Accent3 3 2 4 2 2 3" xfId="32773"/>
    <cellStyle name="40% - Accent3 3 2 4 2 3" xfId="7586"/>
    <cellStyle name="40% - Accent3 3 2 4 2 3 2" xfId="20316"/>
    <cellStyle name="40% - Accent3 3 2 4 2 3 3" xfId="32774"/>
    <cellStyle name="40% - Accent3 3 2 4 2 4" xfId="20314"/>
    <cellStyle name="40% - Accent3 3 2 4 2 5" xfId="32772"/>
    <cellStyle name="40% - Accent3 3 2 4 3" xfId="7587"/>
    <cellStyle name="40% - Accent3 3 2 4 3 2" xfId="20317"/>
    <cellStyle name="40% - Accent3 3 2 4 3 3" xfId="32775"/>
    <cellStyle name="40% - Accent3 3 2 4 4" xfId="7588"/>
    <cellStyle name="40% - Accent3 3 2 4 4 2" xfId="20318"/>
    <cellStyle name="40% - Accent3 3 2 4 4 3" xfId="32776"/>
    <cellStyle name="40% - Accent3 3 2 4 5" xfId="20313"/>
    <cellStyle name="40% - Accent3 3 2 4 6" xfId="32771"/>
    <cellStyle name="40% - Accent3 3 2 5" xfId="7589"/>
    <cellStyle name="40% - Accent3 3 2 5 2" xfId="7590"/>
    <cellStyle name="40% - Accent3 3 2 5 2 2" xfId="7591"/>
    <cellStyle name="40% - Accent3 3 2 5 2 2 2" xfId="20321"/>
    <cellStyle name="40% - Accent3 3 2 5 2 2 3" xfId="32779"/>
    <cellStyle name="40% - Accent3 3 2 5 2 3" xfId="7592"/>
    <cellStyle name="40% - Accent3 3 2 5 2 3 2" xfId="20322"/>
    <cellStyle name="40% - Accent3 3 2 5 2 3 3" xfId="32780"/>
    <cellStyle name="40% - Accent3 3 2 5 2 4" xfId="20320"/>
    <cellStyle name="40% - Accent3 3 2 5 2 5" xfId="32778"/>
    <cellStyle name="40% - Accent3 3 2 5 3" xfId="7593"/>
    <cellStyle name="40% - Accent3 3 2 5 3 2" xfId="20323"/>
    <cellStyle name="40% - Accent3 3 2 5 3 3" xfId="32781"/>
    <cellStyle name="40% - Accent3 3 2 5 4" xfId="7594"/>
    <cellStyle name="40% - Accent3 3 2 5 4 2" xfId="20324"/>
    <cellStyle name="40% - Accent3 3 2 5 4 3" xfId="32782"/>
    <cellStyle name="40% - Accent3 3 2 5 5" xfId="20319"/>
    <cellStyle name="40% - Accent3 3 2 5 6" xfId="32777"/>
    <cellStyle name="40% - Accent3 3 2 6" xfId="7595"/>
    <cellStyle name="40% - Accent3 3 2 6 2" xfId="7596"/>
    <cellStyle name="40% - Accent3 3 2 6 2 2" xfId="20326"/>
    <cellStyle name="40% - Accent3 3 2 6 2 3" xfId="32784"/>
    <cellStyle name="40% - Accent3 3 2 6 3" xfId="7597"/>
    <cellStyle name="40% - Accent3 3 2 6 3 2" xfId="20327"/>
    <cellStyle name="40% - Accent3 3 2 6 3 3" xfId="32785"/>
    <cellStyle name="40% - Accent3 3 2 6 4" xfId="20325"/>
    <cellStyle name="40% - Accent3 3 2 6 5" xfId="32783"/>
    <cellStyle name="40% - Accent3 3 2 7" xfId="7598"/>
    <cellStyle name="40% - Accent3 3 2 7 2" xfId="7599"/>
    <cellStyle name="40% - Accent3 3 2 7 2 2" xfId="20329"/>
    <cellStyle name="40% - Accent3 3 2 7 2 3" xfId="32787"/>
    <cellStyle name="40% - Accent3 3 2 7 3" xfId="7600"/>
    <cellStyle name="40% - Accent3 3 2 7 3 2" xfId="20330"/>
    <cellStyle name="40% - Accent3 3 2 7 3 3" xfId="32788"/>
    <cellStyle name="40% - Accent3 3 2 7 4" xfId="20328"/>
    <cellStyle name="40% - Accent3 3 2 7 5" xfId="32786"/>
    <cellStyle name="40% - Accent3 3 2 8" xfId="7601"/>
    <cellStyle name="40% - Accent3 3 2 8 2" xfId="7602"/>
    <cellStyle name="40% - Accent3 3 2 8 2 2" xfId="20332"/>
    <cellStyle name="40% - Accent3 3 2 8 2 3" xfId="32790"/>
    <cellStyle name="40% - Accent3 3 2 8 3" xfId="7603"/>
    <cellStyle name="40% - Accent3 3 2 8 3 2" xfId="20333"/>
    <cellStyle name="40% - Accent3 3 2 8 3 3" xfId="32791"/>
    <cellStyle name="40% - Accent3 3 2 8 4" xfId="20331"/>
    <cellStyle name="40% - Accent3 3 2 8 5" xfId="32789"/>
    <cellStyle name="40% - Accent3 3 2 9" xfId="7604"/>
    <cellStyle name="40% - Accent3 3 2 9 2" xfId="7605"/>
    <cellStyle name="40% - Accent3 3 2 9 2 2" xfId="20335"/>
    <cellStyle name="40% - Accent3 3 2 9 2 3" xfId="32793"/>
    <cellStyle name="40% - Accent3 3 2 9 3" xfId="7606"/>
    <cellStyle name="40% - Accent3 3 2 9 3 2" xfId="20336"/>
    <cellStyle name="40% - Accent3 3 2 9 3 3" xfId="32794"/>
    <cellStyle name="40% - Accent3 3 2 9 4" xfId="20334"/>
    <cellStyle name="40% - Accent3 3 2 9 5" xfId="32792"/>
    <cellStyle name="40% - Accent3 3 2_BALANCE SHEET- BOARD-A" xfId="1414"/>
    <cellStyle name="40% - Accent3 3 3" xfId="105"/>
    <cellStyle name="40% - Accent3 3 3 10" xfId="14316"/>
    <cellStyle name="40% - Accent3 3 3 11" xfId="26774"/>
    <cellStyle name="40% - Accent3 3 3 2" xfId="1009"/>
    <cellStyle name="40% - Accent3 3 3 2 2" xfId="7608"/>
    <cellStyle name="40% - Accent3 3 3 2 2 2" xfId="20338"/>
    <cellStyle name="40% - Accent3 3 3 2 2 3" xfId="32796"/>
    <cellStyle name="40% - Accent3 3 3 2 3" xfId="7609"/>
    <cellStyle name="40% - Accent3 3 3 2 3 2" xfId="20339"/>
    <cellStyle name="40% - Accent3 3 3 2 3 3" xfId="32797"/>
    <cellStyle name="40% - Accent3 3 3 2 4" xfId="7607"/>
    <cellStyle name="40% - Accent3 3 3 2 5" xfId="20337"/>
    <cellStyle name="40% - Accent3 3 3 2 6" xfId="32795"/>
    <cellStyle name="40% - Accent3 3 3 3" xfId="7610"/>
    <cellStyle name="40% - Accent3 3 3 3 2" xfId="7611"/>
    <cellStyle name="40% - Accent3 3 3 3 2 2" xfId="20341"/>
    <cellStyle name="40% - Accent3 3 3 3 2 3" xfId="32799"/>
    <cellStyle name="40% - Accent3 3 3 3 3" xfId="7612"/>
    <cellStyle name="40% - Accent3 3 3 3 3 2" xfId="20342"/>
    <cellStyle name="40% - Accent3 3 3 3 3 3" xfId="32800"/>
    <cellStyle name="40% - Accent3 3 3 3 4" xfId="20340"/>
    <cellStyle name="40% - Accent3 3 3 3 5" xfId="32798"/>
    <cellStyle name="40% - Accent3 3 3 4" xfId="7613"/>
    <cellStyle name="40% - Accent3 3 3 4 2" xfId="7614"/>
    <cellStyle name="40% - Accent3 3 3 4 2 2" xfId="20344"/>
    <cellStyle name="40% - Accent3 3 3 4 2 3" xfId="32802"/>
    <cellStyle name="40% - Accent3 3 3 4 3" xfId="7615"/>
    <cellStyle name="40% - Accent3 3 3 4 3 2" xfId="20345"/>
    <cellStyle name="40% - Accent3 3 3 4 3 3" xfId="32803"/>
    <cellStyle name="40% - Accent3 3 3 4 4" xfId="20343"/>
    <cellStyle name="40% - Accent3 3 3 4 5" xfId="32801"/>
    <cellStyle name="40% - Accent3 3 3 5" xfId="7616"/>
    <cellStyle name="40% - Accent3 3 3 5 2" xfId="7617"/>
    <cellStyle name="40% - Accent3 3 3 5 2 2" xfId="20347"/>
    <cellStyle name="40% - Accent3 3 3 5 2 3" xfId="32805"/>
    <cellStyle name="40% - Accent3 3 3 5 3" xfId="7618"/>
    <cellStyle name="40% - Accent3 3 3 5 3 2" xfId="20348"/>
    <cellStyle name="40% - Accent3 3 3 5 3 3" xfId="32806"/>
    <cellStyle name="40% - Accent3 3 3 5 4" xfId="20346"/>
    <cellStyle name="40% - Accent3 3 3 5 5" xfId="32804"/>
    <cellStyle name="40% - Accent3 3 3 6" xfId="7619"/>
    <cellStyle name="40% - Accent3 3 3 6 2" xfId="7620"/>
    <cellStyle name="40% - Accent3 3 3 6 2 2" xfId="20350"/>
    <cellStyle name="40% - Accent3 3 3 6 2 3" xfId="32808"/>
    <cellStyle name="40% - Accent3 3 3 6 3" xfId="7621"/>
    <cellStyle name="40% - Accent3 3 3 6 3 2" xfId="20351"/>
    <cellStyle name="40% - Accent3 3 3 6 3 3" xfId="32809"/>
    <cellStyle name="40% - Accent3 3 3 6 4" xfId="20349"/>
    <cellStyle name="40% - Accent3 3 3 6 5" xfId="32807"/>
    <cellStyle name="40% - Accent3 3 3 7" xfId="7622"/>
    <cellStyle name="40% - Accent3 3 3 7 2" xfId="20352"/>
    <cellStyle name="40% - Accent3 3 3 7 3" xfId="32810"/>
    <cellStyle name="40% - Accent3 3 3 8" xfId="7623"/>
    <cellStyle name="40% - Accent3 3 3 8 2" xfId="20353"/>
    <cellStyle name="40% - Accent3 3 3 8 3" xfId="32811"/>
    <cellStyle name="40% - Accent3 3 3 9" xfId="1577"/>
    <cellStyle name="40% - Accent3 3 3_BALANCE SHEET- BOARD-A" xfId="1415"/>
    <cellStyle name="40% - Accent3 3 4" xfId="7624"/>
    <cellStyle name="40% - Accent3 3 4 2" xfId="7625"/>
    <cellStyle name="40% - Accent3 3 4 2 2" xfId="7626"/>
    <cellStyle name="40% - Accent3 3 4 2 2 2" xfId="20356"/>
    <cellStyle name="40% - Accent3 3 4 2 2 3" xfId="32814"/>
    <cellStyle name="40% - Accent3 3 4 2 3" xfId="7627"/>
    <cellStyle name="40% - Accent3 3 4 2 3 2" xfId="20357"/>
    <cellStyle name="40% - Accent3 3 4 2 3 3" xfId="32815"/>
    <cellStyle name="40% - Accent3 3 4 2 4" xfId="20355"/>
    <cellStyle name="40% - Accent3 3 4 2 5" xfId="32813"/>
    <cellStyle name="40% - Accent3 3 4 3" xfId="7628"/>
    <cellStyle name="40% - Accent3 3 4 3 2" xfId="7629"/>
    <cellStyle name="40% - Accent3 3 4 3 2 2" xfId="20359"/>
    <cellStyle name="40% - Accent3 3 4 3 2 3" xfId="32817"/>
    <cellStyle name="40% - Accent3 3 4 3 3" xfId="7630"/>
    <cellStyle name="40% - Accent3 3 4 3 3 2" xfId="20360"/>
    <cellStyle name="40% - Accent3 3 4 3 3 3" xfId="32818"/>
    <cellStyle name="40% - Accent3 3 4 3 4" xfId="20358"/>
    <cellStyle name="40% - Accent3 3 4 3 5" xfId="32816"/>
    <cellStyle name="40% - Accent3 3 4 4" xfId="7631"/>
    <cellStyle name="40% - Accent3 3 4 4 2" xfId="7632"/>
    <cellStyle name="40% - Accent3 3 4 4 2 2" xfId="20362"/>
    <cellStyle name="40% - Accent3 3 4 4 2 3" xfId="32820"/>
    <cellStyle name="40% - Accent3 3 4 4 3" xfId="7633"/>
    <cellStyle name="40% - Accent3 3 4 4 3 2" xfId="20363"/>
    <cellStyle name="40% - Accent3 3 4 4 3 3" xfId="32821"/>
    <cellStyle name="40% - Accent3 3 4 4 4" xfId="20361"/>
    <cellStyle name="40% - Accent3 3 4 4 5" xfId="32819"/>
    <cellStyle name="40% - Accent3 3 4 5" xfId="7634"/>
    <cellStyle name="40% - Accent3 3 4 5 2" xfId="7635"/>
    <cellStyle name="40% - Accent3 3 4 5 2 2" xfId="20365"/>
    <cellStyle name="40% - Accent3 3 4 5 2 3" xfId="32823"/>
    <cellStyle name="40% - Accent3 3 4 5 3" xfId="7636"/>
    <cellStyle name="40% - Accent3 3 4 5 3 2" xfId="20366"/>
    <cellStyle name="40% - Accent3 3 4 5 3 3" xfId="32824"/>
    <cellStyle name="40% - Accent3 3 4 5 4" xfId="20364"/>
    <cellStyle name="40% - Accent3 3 4 5 5" xfId="32822"/>
    <cellStyle name="40% - Accent3 3 4 6" xfId="7637"/>
    <cellStyle name="40% - Accent3 3 4 6 2" xfId="20367"/>
    <cellStyle name="40% - Accent3 3 4 6 3" xfId="32825"/>
    <cellStyle name="40% - Accent3 3 4 7" xfId="7638"/>
    <cellStyle name="40% - Accent3 3 4 7 2" xfId="20368"/>
    <cellStyle name="40% - Accent3 3 4 7 3" xfId="32826"/>
    <cellStyle name="40% - Accent3 3 4 8" xfId="20354"/>
    <cellStyle name="40% - Accent3 3 4 9" xfId="32812"/>
    <cellStyle name="40% - Accent3 3 5" xfId="7639"/>
    <cellStyle name="40% - Accent3 3 5 2" xfId="7640"/>
    <cellStyle name="40% - Accent3 3 5 2 2" xfId="7641"/>
    <cellStyle name="40% - Accent3 3 5 2 2 2" xfId="20371"/>
    <cellStyle name="40% - Accent3 3 5 2 2 3" xfId="32829"/>
    <cellStyle name="40% - Accent3 3 5 2 3" xfId="7642"/>
    <cellStyle name="40% - Accent3 3 5 2 3 2" xfId="20372"/>
    <cellStyle name="40% - Accent3 3 5 2 3 3" xfId="32830"/>
    <cellStyle name="40% - Accent3 3 5 2 4" xfId="20370"/>
    <cellStyle name="40% - Accent3 3 5 2 5" xfId="32828"/>
    <cellStyle name="40% - Accent3 3 5 3" xfId="7643"/>
    <cellStyle name="40% - Accent3 3 5 3 2" xfId="7644"/>
    <cellStyle name="40% - Accent3 3 5 3 2 2" xfId="20374"/>
    <cellStyle name="40% - Accent3 3 5 3 2 3" xfId="32832"/>
    <cellStyle name="40% - Accent3 3 5 3 3" xfId="7645"/>
    <cellStyle name="40% - Accent3 3 5 3 3 2" xfId="20375"/>
    <cellStyle name="40% - Accent3 3 5 3 3 3" xfId="32833"/>
    <cellStyle name="40% - Accent3 3 5 3 4" xfId="20373"/>
    <cellStyle name="40% - Accent3 3 5 3 5" xfId="32831"/>
    <cellStyle name="40% - Accent3 3 5 4" xfId="7646"/>
    <cellStyle name="40% - Accent3 3 5 4 2" xfId="7647"/>
    <cellStyle name="40% - Accent3 3 5 4 2 2" xfId="20377"/>
    <cellStyle name="40% - Accent3 3 5 4 2 3" xfId="32835"/>
    <cellStyle name="40% - Accent3 3 5 4 3" xfId="7648"/>
    <cellStyle name="40% - Accent3 3 5 4 3 2" xfId="20378"/>
    <cellStyle name="40% - Accent3 3 5 4 3 3" xfId="32836"/>
    <cellStyle name="40% - Accent3 3 5 4 4" xfId="20376"/>
    <cellStyle name="40% - Accent3 3 5 4 5" xfId="32834"/>
    <cellStyle name="40% - Accent3 3 5 5" xfId="7649"/>
    <cellStyle name="40% - Accent3 3 5 5 2" xfId="7650"/>
    <cellStyle name="40% - Accent3 3 5 5 2 2" xfId="20380"/>
    <cellStyle name="40% - Accent3 3 5 5 2 3" xfId="32838"/>
    <cellStyle name="40% - Accent3 3 5 5 3" xfId="7651"/>
    <cellStyle name="40% - Accent3 3 5 5 3 2" xfId="20381"/>
    <cellStyle name="40% - Accent3 3 5 5 3 3" xfId="32839"/>
    <cellStyle name="40% - Accent3 3 5 5 4" xfId="20379"/>
    <cellStyle name="40% - Accent3 3 5 5 5" xfId="32837"/>
    <cellStyle name="40% - Accent3 3 5 6" xfId="7652"/>
    <cellStyle name="40% - Accent3 3 5 6 2" xfId="20382"/>
    <cellStyle name="40% - Accent3 3 5 6 3" xfId="32840"/>
    <cellStyle name="40% - Accent3 3 5 7" xfId="7653"/>
    <cellStyle name="40% - Accent3 3 5 7 2" xfId="20383"/>
    <cellStyle name="40% - Accent3 3 5 7 3" xfId="32841"/>
    <cellStyle name="40% - Accent3 3 5 8" xfId="20369"/>
    <cellStyle name="40% - Accent3 3 5 9" xfId="32827"/>
    <cellStyle name="40% - Accent3 3 6" xfId="7654"/>
    <cellStyle name="40% - Accent3 3 6 2" xfId="7655"/>
    <cellStyle name="40% - Accent3 3 6 2 2" xfId="7656"/>
    <cellStyle name="40% - Accent3 3 6 2 2 2" xfId="20386"/>
    <cellStyle name="40% - Accent3 3 6 2 2 3" xfId="32844"/>
    <cellStyle name="40% - Accent3 3 6 2 3" xfId="7657"/>
    <cellStyle name="40% - Accent3 3 6 2 3 2" xfId="20387"/>
    <cellStyle name="40% - Accent3 3 6 2 3 3" xfId="32845"/>
    <cellStyle name="40% - Accent3 3 6 2 4" xfId="20385"/>
    <cellStyle name="40% - Accent3 3 6 2 5" xfId="32843"/>
    <cellStyle name="40% - Accent3 3 6 3" xfId="7658"/>
    <cellStyle name="40% - Accent3 3 6 3 2" xfId="20388"/>
    <cellStyle name="40% - Accent3 3 6 3 3" xfId="32846"/>
    <cellStyle name="40% - Accent3 3 6 4" xfId="7659"/>
    <cellStyle name="40% - Accent3 3 6 4 2" xfId="20389"/>
    <cellStyle name="40% - Accent3 3 6 4 3" xfId="32847"/>
    <cellStyle name="40% - Accent3 3 6 5" xfId="20384"/>
    <cellStyle name="40% - Accent3 3 6 6" xfId="32842"/>
    <cellStyle name="40% - Accent3 3 7" xfId="7660"/>
    <cellStyle name="40% - Accent3 3 7 2" xfId="7661"/>
    <cellStyle name="40% - Accent3 3 7 2 2" xfId="7662"/>
    <cellStyle name="40% - Accent3 3 7 2 2 2" xfId="20392"/>
    <cellStyle name="40% - Accent3 3 7 2 2 3" xfId="32850"/>
    <cellStyle name="40% - Accent3 3 7 2 3" xfId="7663"/>
    <cellStyle name="40% - Accent3 3 7 2 3 2" xfId="20393"/>
    <cellStyle name="40% - Accent3 3 7 2 3 3" xfId="32851"/>
    <cellStyle name="40% - Accent3 3 7 2 4" xfId="20391"/>
    <cellStyle name="40% - Accent3 3 7 2 5" xfId="32849"/>
    <cellStyle name="40% - Accent3 3 7 3" xfId="7664"/>
    <cellStyle name="40% - Accent3 3 7 3 2" xfId="20394"/>
    <cellStyle name="40% - Accent3 3 7 3 3" xfId="32852"/>
    <cellStyle name="40% - Accent3 3 7 4" xfId="7665"/>
    <cellStyle name="40% - Accent3 3 7 4 2" xfId="20395"/>
    <cellStyle name="40% - Accent3 3 7 4 3" xfId="32853"/>
    <cellStyle name="40% - Accent3 3 7 5" xfId="20390"/>
    <cellStyle name="40% - Accent3 3 7 6" xfId="32848"/>
    <cellStyle name="40% - Accent3 3 8" xfId="7666"/>
    <cellStyle name="40% - Accent3 3 8 2" xfId="7667"/>
    <cellStyle name="40% - Accent3 3 8 2 2" xfId="20397"/>
    <cellStyle name="40% - Accent3 3 8 2 3" xfId="32855"/>
    <cellStyle name="40% - Accent3 3 8 3" xfId="7668"/>
    <cellStyle name="40% - Accent3 3 8 3 2" xfId="20398"/>
    <cellStyle name="40% - Accent3 3 8 3 3" xfId="32856"/>
    <cellStyle name="40% - Accent3 3 8 4" xfId="20396"/>
    <cellStyle name="40% - Accent3 3 8 5" xfId="32854"/>
    <cellStyle name="40% - Accent3 3 9" xfId="7669"/>
    <cellStyle name="40% - Accent3 3 9 2" xfId="7670"/>
    <cellStyle name="40% - Accent3 3 9 2 2" xfId="20400"/>
    <cellStyle name="40% - Accent3 3 9 2 3" xfId="32858"/>
    <cellStyle name="40% - Accent3 3 9 3" xfId="7671"/>
    <cellStyle name="40% - Accent3 3 9 3 2" xfId="20401"/>
    <cellStyle name="40% - Accent3 3 9 3 3" xfId="32859"/>
    <cellStyle name="40% - Accent3 3 9 4" xfId="20399"/>
    <cellStyle name="40% - Accent3 3 9 5" xfId="32857"/>
    <cellStyle name="40% - Accent3 4" xfId="106"/>
    <cellStyle name="40% - Accent3 4 10" xfId="7672"/>
    <cellStyle name="40% - Accent3 4 10 2" xfId="7673"/>
    <cellStyle name="40% - Accent3 4 10 2 2" xfId="20403"/>
    <cellStyle name="40% - Accent3 4 10 2 3" xfId="32861"/>
    <cellStyle name="40% - Accent3 4 10 3" xfId="7674"/>
    <cellStyle name="40% - Accent3 4 10 3 2" xfId="20404"/>
    <cellStyle name="40% - Accent3 4 10 3 3" xfId="32862"/>
    <cellStyle name="40% - Accent3 4 10 4" xfId="20402"/>
    <cellStyle name="40% - Accent3 4 10 5" xfId="32860"/>
    <cellStyle name="40% - Accent3 4 11" xfId="7675"/>
    <cellStyle name="40% - Accent3 4 11 2" xfId="7676"/>
    <cellStyle name="40% - Accent3 4 11 2 2" xfId="20406"/>
    <cellStyle name="40% - Accent3 4 11 2 3" xfId="32864"/>
    <cellStyle name="40% - Accent3 4 11 3" xfId="7677"/>
    <cellStyle name="40% - Accent3 4 11 3 2" xfId="20407"/>
    <cellStyle name="40% - Accent3 4 11 3 3" xfId="32865"/>
    <cellStyle name="40% - Accent3 4 11 4" xfId="20405"/>
    <cellStyle name="40% - Accent3 4 11 5" xfId="32863"/>
    <cellStyle name="40% - Accent3 4 12" xfId="7678"/>
    <cellStyle name="40% - Accent3 4 12 2" xfId="7679"/>
    <cellStyle name="40% - Accent3 4 12 2 2" xfId="20409"/>
    <cellStyle name="40% - Accent3 4 12 2 3" xfId="32867"/>
    <cellStyle name="40% - Accent3 4 12 3" xfId="7680"/>
    <cellStyle name="40% - Accent3 4 12 3 2" xfId="20410"/>
    <cellStyle name="40% - Accent3 4 12 3 3" xfId="32868"/>
    <cellStyle name="40% - Accent3 4 12 4" xfId="20408"/>
    <cellStyle name="40% - Accent3 4 12 5" xfId="32866"/>
    <cellStyle name="40% - Accent3 4 13" xfId="7681"/>
    <cellStyle name="40% - Accent3 4 13 2" xfId="7682"/>
    <cellStyle name="40% - Accent3 4 13 2 2" xfId="20412"/>
    <cellStyle name="40% - Accent3 4 13 2 3" xfId="32870"/>
    <cellStyle name="40% - Accent3 4 13 3" xfId="7683"/>
    <cellStyle name="40% - Accent3 4 13 3 2" xfId="20413"/>
    <cellStyle name="40% - Accent3 4 13 3 3" xfId="32871"/>
    <cellStyle name="40% - Accent3 4 13 4" xfId="20411"/>
    <cellStyle name="40% - Accent3 4 13 5" xfId="32869"/>
    <cellStyle name="40% - Accent3 4 14" xfId="7684"/>
    <cellStyle name="40% - Accent3 4 14 2" xfId="7685"/>
    <cellStyle name="40% - Accent3 4 14 2 2" xfId="20415"/>
    <cellStyle name="40% - Accent3 4 14 2 3" xfId="32873"/>
    <cellStyle name="40% - Accent3 4 14 3" xfId="7686"/>
    <cellStyle name="40% - Accent3 4 14 3 2" xfId="20416"/>
    <cellStyle name="40% - Accent3 4 14 3 3" xfId="32874"/>
    <cellStyle name="40% - Accent3 4 14 4" xfId="20414"/>
    <cellStyle name="40% - Accent3 4 14 5" xfId="32872"/>
    <cellStyle name="40% - Accent3 4 15" xfId="7687"/>
    <cellStyle name="40% - Accent3 4 15 2" xfId="20417"/>
    <cellStyle name="40% - Accent3 4 15 3" xfId="32875"/>
    <cellStyle name="40% - Accent3 4 16" xfId="7688"/>
    <cellStyle name="40% - Accent3 4 16 2" xfId="20418"/>
    <cellStyle name="40% - Accent3 4 16 3" xfId="32876"/>
    <cellStyle name="40% - Accent3 4 17" xfId="1613"/>
    <cellStyle name="40% - Accent3 4 18" xfId="14352"/>
    <cellStyle name="40% - Accent3 4 19" xfId="26810"/>
    <cellStyle name="40% - Accent3 4 2" xfId="1045"/>
    <cellStyle name="40% - Accent3 4 2 10" xfId="20419"/>
    <cellStyle name="40% - Accent3 4 2 11" xfId="32877"/>
    <cellStyle name="40% - Accent3 4 2 2" xfId="7690"/>
    <cellStyle name="40% - Accent3 4 2 2 2" xfId="7691"/>
    <cellStyle name="40% - Accent3 4 2 2 2 2" xfId="20421"/>
    <cellStyle name="40% - Accent3 4 2 2 2 3" xfId="32879"/>
    <cellStyle name="40% - Accent3 4 2 2 3" xfId="7692"/>
    <cellStyle name="40% - Accent3 4 2 2 3 2" xfId="20422"/>
    <cellStyle name="40% - Accent3 4 2 2 3 3" xfId="32880"/>
    <cellStyle name="40% - Accent3 4 2 2 4" xfId="20420"/>
    <cellStyle name="40% - Accent3 4 2 2 5" xfId="32878"/>
    <cellStyle name="40% - Accent3 4 2 3" xfId="7693"/>
    <cellStyle name="40% - Accent3 4 2 3 2" xfId="7694"/>
    <cellStyle name="40% - Accent3 4 2 3 2 2" xfId="20424"/>
    <cellStyle name="40% - Accent3 4 2 3 2 3" xfId="32882"/>
    <cellStyle name="40% - Accent3 4 2 3 3" xfId="7695"/>
    <cellStyle name="40% - Accent3 4 2 3 3 2" xfId="20425"/>
    <cellStyle name="40% - Accent3 4 2 3 3 3" xfId="32883"/>
    <cellStyle name="40% - Accent3 4 2 3 4" xfId="20423"/>
    <cellStyle name="40% - Accent3 4 2 3 5" xfId="32881"/>
    <cellStyle name="40% - Accent3 4 2 4" xfId="7696"/>
    <cellStyle name="40% - Accent3 4 2 4 2" xfId="7697"/>
    <cellStyle name="40% - Accent3 4 2 4 2 2" xfId="20427"/>
    <cellStyle name="40% - Accent3 4 2 4 2 3" xfId="32885"/>
    <cellStyle name="40% - Accent3 4 2 4 3" xfId="7698"/>
    <cellStyle name="40% - Accent3 4 2 4 3 2" xfId="20428"/>
    <cellStyle name="40% - Accent3 4 2 4 3 3" xfId="32886"/>
    <cellStyle name="40% - Accent3 4 2 4 4" xfId="20426"/>
    <cellStyle name="40% - Accent3 4 2 4 5" xfId="32884"/>
    <cellStyle name="40% - Accent3 4 2 5" xfId="7699"/>
    <cellStyle name="40% - Accent3 4 2 5 2" xfId="7700"/>
    <cellStyle name="40% - Accent3 4 2 5 2 2" xfId="20430"/>
    <cellStyle name="40% - Accent3 4 2 5 2 3" xfId="32888"/>
    <cellStyle name="40% - Accent3 4 2 5 3" xfId="7701"/>
    <cellStyle name="40% - Accent3 4 2 5 3 2" xfId="20431"/>
    <cellStyle name="40% - Accent3 4 2 5 3 3" xfId="32889"/>
    <cellStyle name="40% - Accent3 4 2 5 4" xfId="20429"/>
    <cellStyle name="40% - Accent3 4 2 5 5" xfId="32887"/>
    <cellStyle name="40% - Accent3 4 2 6" xfId="7702"/>
    <cellStyle name="40% - Accent3 4 2 6 2" xfId="7703"/>
    <cellStyle name="40% - Accent3 4 2 6 2 2" xfId="20433"/>
    <cellStyle name="40% - Accent3 4 2 6 2 3" xfId="32891"/>
    <cellStyle name="40% - Accent3 4 2 6 3" xfId="7704"/>
    <cellStyle name="40% - Accent3 4 2 6 3 2" xfId="20434"/>
    <cellStyle name="40% - Accent3 4 2 6 3 3" xfId="32892"/>
    <cellStyle name="40% - Accent3 4 2 6 4" xfId="20432"/>
    <cellStyle name="40% - Accent3 4 2 6 5" xfId="32890"/>
    <cellStyle name="40% - Accent3 4 2 7" xfId="7705"/>
    <cellStyle name="40% - Accent3 4 2 7 2" xfId="20435"/>
    <cellStyle name="40% - Accent3 4 2 7 3" xfId="32893"/>
    <cellStyle name="40% - Accent3 4 2 8" xfId="7706"/>
    <cellStyle name="40% - Accent3 4 2 8 2" xfId="20436"/>
    <cellStyle name="40% - Accent3 4 2 8 3" xfId="32894"/>
    <cellStyle name="40% - Accent3 4 2 9" xfId="7689"/>
    <cellStyle name="40% - Accent3 4 3" xfId="7707"/>
    <cellStyle name="40% - Accent3 4 3 2" xfId="7708"/>
    <cellStyle name="40% - Accent3 4 3 2 2" xfId="7709"/>
    <cellStyle name="40% - Accent3 4 3 2 2 2" xfId="20439"/>
    <cellStyle name="40% - Accent3 4 3 2 2 3" xfId="32897"/>
    <cellStyle name="40% - Accent3 4 3 2 3" xfId="7710"/>
    <cellStyle name="40% - Accent3 4 3 2 3 2" xfId="20440"/>
    <cellStyle name="40% - Accent3 4 3 2 3 3" xfId="32898"/>
    <cellStyle name="40% - Accent3 4 3 2 4" xfId="20438"/>
    <cellStyle name="40% - Accent3 4 3 2 5" xfId="32896"/>
    <cellStyle name="40% - Accent3 4 3 3" xfId="7711"/>
    <cellStyle name="40% - Accent3 4 3 3 2" xfId="7712"/>
    <cellStyle name="40% - Accent3 4 3 3 2 2" xfId="20442"/>
    <cellStyle name="40% - Accent3 4 3 3 2 3" xfId="32900"/>
    <cellStyle name="40% - Accent3 4 3 3 3" xfId="7713"/>
    <cellStyle name="40% - Accent3 4 3 3 3 2" xfId="20443"/>
    <cellStyle name="40% - Accent3 4 3 3 3 3" xfId="32901"/>
    <cellStyle name="40% - Accent3 4 3 3 4" xfId="20441"/>
    <cellStyle name="40% - Accent3 4 3 3 5" xfId="32899"/>
    <cellStyle name="40% - Accent3 4 3 4" xfId="7714"/>
    <cellStyle name="40% - Accent3 4 3 4 2" xfId="7715"/>
    <cellStyle name="40% - Accent3 4 3 4 2 2" xfId="20445"/>
    <cellStyle name="40% - Accent3 4 3 4 2 3" xfId="32903"/>
    <cellStyle name="40% - Accent3 4 3 4 3" xfId="7716"/>
    <cellStyle name="40% - Accent3 4 3 4 3 2" xfId="20446"/>
    <cellStyle name="40% - Accent3 4 3 4 3 3" xfId="32904"/>
    <cellStyle name="40% - Accent3 4 3 4 4" xfId="20444"/>
    <cellStyle name="40% - Accent3 4 3 4 5" xfId="32902"/>
    <cellStyle name="40% - Accent3 4 3 5" xfId="7717"/>
    <cellStyle name="40% - Accent3 4 3 5 2" xfId="7718"/>
    <cellStyle name="40% - Accent3 4 3 5 2 2" xfId="20448"/>
    <cellStyle name="40% - Accent3 4 3 5 2 3" xfId="32906"/>
    <cellStyle name="40% - Accent3 4 3 5 3" xfId="7719"/>
    <cellStyle name="40% - Accent3 4 3 5 3 2" xfId="20449"/>
    <cellStyle name="40% - Accent3 4 3 5 3 3" xfId="32907"/>
    <cellStyle name="40% - Accent3 4 3 5 4" xfId="20447"/>
    <cellStyle name="40% - Accent3 4 3 5 5" xfId="32905"/>
    <cellStyle name="40% - Accent3 4 3 6" xfId="7720"/>
    <cellStyle name="40% - Accent3 4 3 6 2" xfId="20450"/>
    <cellStyle name="40% - Accent3 4 3 6 3" xfId="32908"/>
    <cellStyle name="40% - Accent3 4 3 7" xfId="7721"/>
    <cellStyle name="40% - Accent3 4 3 7 2" xfId="20451"/>
    <cellStyle name="40% - Accent3 4 3 7 3" xfId="32909"/>
    <cellStyle name="40% - Accent3 4 3 8" xfId="20437"/>
    <cellStyle name="40% - Accent3 4 3 9" xfId="32895"/>
    <cellStyle name="40% - Accent3 4 4" xfId="7722"/>
    <cellStyle name="40% - Accent3 4 4 2" xfId="7723"/>
    <cellStyle name="40% - Accent3 4 4 2 2" xfId="7724"/>
    <cellStyle name="40% - Accent3 4 4 2 2 2" xfId="20454"/>
    <cellStyle name="40% - Accent3 4 4 2 2 3" xfId="32912"/>
    <cellStyle name="40% - Accent3 4 4 2 3" xfId="7725"/>
    <cellStyle name="40% - Accent3 4 4 2 3 2" xfId="20455"/>
    <cellStyle name="40% - Accent3 4 4 2 3 3" xfId="32913"/>
    <cellStyle name="40% - Accent3 4 4 2 4" xfId="20453"/>
    <cellStyle name="40% - Accent3 4 4 2 5" xfId="32911"/>
    <cellStyle name="40% - Accent3 4 4 3" xfId="7726"/>
    <cellStyle name="40% - Accent3 4 4 3 2" xfId="7727"/>
    <cellStyle name="40% - Accent3 4 4 3 2 2" xfId="20457"/>
    <cellStyle name="40% - Accent3 4 4 3 2 3" xfId="32915"/>
    <cellStyle name="40% - Accent3 4 4 3 3" xfId="7728"/>
    <cellStyle name="40% - Accent3 4 4 3 3 2" xfId="20458"/>
    <cellStyle name="40% - Accent3 4 4 3 3 3" xfId="32916"/>
    <cellStyle name="40% - Accent3 4 4 3 4" xfId="20456"/>
    <cellStyle name="40% - Accent3 4 4 3 5" xfId="32914"/>
    <cellStyle name="40% - Accent3 4 4 4" xfId="7729"/>
    <cellStyle name="40% - Accent3 4 4 4 2" xfId="7730"/>
    <cellStyle name="40% - Accent3 4 4 4 2 2" xfId="20460"/>
    <cellStyle name="40% - Accent3 4 4 4 2 3" xfId="32918"/>
    <cellStyle name="40% - Accent3 4 4 4 3" xfId="7731"/>
    <cellStyle name="40% - Accent3 4 4 4 3 2" xfId="20461"/>
    <cellStyle name="40% - Accent3 4 4 4 3 3" xfId="32919"/>
    <cellStyle name="40% - Accent3 4 4 4 4" xfId="20459"/>
    <cellStyle name="40% - Accent3 4 4 4 5" xfId="32917"/>
    <cellStyle name="40% - Accent3 4 4 5" xfId="7732"/>
    <cellStyle name="40% - Accent3 4 4 5 2" xfId="7733"/>
    <cellStyle name="40% - Accent3 4 4 5 2 2" xfId="20463"/>
    <cellStyle name="40% - Accent3 4 4 5 2 3" xfId="32921"/>
    <cellStyle name="40% - Accent3 4 4 5 3" xfId="7734"/>
    <cellStyle name="40% - Accent3 4 4 5 3 2" xfId="20464"/>
    <cellStyle name="40% - Accent3 4 4 5 3 3" xfId="32922"/>
    <cellStyle name="40% - Accent3 4 4 5 4" xfId="20462"/>
    <cellStyle name="40% - Accent3 4 4 5 5" xfId="32920"/>
    <cellStyle name="40% - Accent3 4 4 6" xfId="7735"/>
    <cellStyle name="40% - Accent3 4 4 6 2" xfId="20465"/>
    <cellStyle name="40% - Accent3 4 4 6 3" xfId="32923"/>
    <cellStyle name="40% - Accent3 4 4 7" xfId="7736"/>
    <cellStyle name="40% - Accent3 4 4 7 2" xfId="20466"/>
    <cellStyle name="40% - Accent3 4 4 7 3" xfId="32924"/>
    <cellStyle name="40% - Accent3 4 4 8" xfId="20452"/>
    <cellStyle name="40% - Accent3 4 4 9" xfId="32910"/>
    <cellStyle name="40% - Accent3 4 5" xfId="7737"/>
    <cellStyle name="40% - Accent3 4 5 2" xfId="7738"/>
    <cellStyle name="40% - Accent3 4 5 2 2" xfId="7739"/>
    <cellStyle name="40% - Accent3 4 5 2 2 2" xfId="20469"/>
    <cellStyle name="40% - Accent3 4 5 2 2 3" xfId="32927"/>
    <cellStyle name="40% - Accent3 4 5 2 3" xfId="7740"/>
    <cellStyle name="40% - Accent3 4 5 2 3 2" xfId="20470"/>
    <cellStyle name="40% - Accent3 4 5 2 3 3" xfId="32928"/>
    <cellStyle name="40% - Accent3 4 5 2 4" xfId="20468"/>
    <cellStyle name="40% - Accent3 4 5 2 5" xfId="32926"/>
    <cellStyle name="40% - Accent3 4 5 3" xfId="7741"/>
    <cellStyle name="40% - Accent3 4 5 3 2" xfId="20471"/>
    <cellStyle name="40% - Accent3 4 5 3 3" xfId="32929"/>
    <cellStyle name="40% - Accent3 4 5 4" xfId="7742"/>
    <cellStyle name="40% - Accent3 4 5 4 2" xfId="20472"/>
    <cellStyle name="40% - Accent3 4 5 4 3" xfId="32930"/>
    <cellStyle name="40% - Accent3 4 5 5" xfId="20467"/>
    <cellStyle name="40% - Accent3 4 5 6" xfId="32925"/>
    <cellStyle name="40% - Accent3 4 6" xfId="7743"/>
    <cellStyle name="40% - Accent3 4 6 2" xfId="7744"/>
    <cellStyle name="40% - Accent3 4 6 2 2" xfId="7745"/>
    <cellStyle name="40% - Accent3 4 6 2 2 2" xfId="20475"/>
    <cellStyle name="40% - Accent3 4 6 2 2 3" xfId="32933"/>
    <cellStyle name="40% - Accent3 4 6 2 3" xfId="7746"/>
    <cellStyle name="40% - Accent3 4 6 2 3 2" xfId="20476"/>
    <cellStyle name="40% - Accent3 4 6 2 3 3" xfId="32934"/>
    <cellStyle name="40% - Accent3 4 6 2 4" xfId="20474"/>
    <cellStyle name="40% - Accent3 4 6 2 5" xfId="32932"/>
    <cellStyle name="40% - Accent3 4 6 3" xfId="7747"/>
    <cellStyle name="40% - Accent3 4 6 3 2" xfId="20477"/>
    <cellStyle name="40% - Accent3 4 6 3 3" xfId="32935"/>
    <cellStyle name="40% - Accent3 4 6 4" xfId="7748"/>
    <cellStyle name="40% - Accent3 4 6 4 2" xfId="20478"/>
    <cellStyle name="40% - Accent3 4 6 4 3" xfId="32936"/>
    <cellStyle name="40% - Accent3 4 6 5" xfId="20473"/>
    <cellStyle name="40% - Accent3 4 6 6" xfId="32931"/>
    <cellStyle name="40% - Accent3 4 7" xfId="7749"/>
    <cellStyle name="40% - Accent3 4 7 2" xfId="7750"/>
    <cellStyle name="40% - Accent3 4 7 2 2" xfId="20480"/>
    <cellStyle name="40% - Accent3 4 7 2 3" xfId="32938"/>
    <cellStyle name="40% - Accent3 4 7 3" xfId="7751"/>
    <cellStyle name="40% - Accent3 4 7 3 2" xfId="20481"/>
    <cellStyle name="40% - Accent3 4 7 3 3" xfId="32939"/>
    <cellStyle name="40% - Accent3 4 7 4" xfId="20479"/>
    <cellStyle name="40% - Accent3 4 7 5" xfId="32937"/>
    <cellStyle name="40% - Accent3 4 8" xfId="7752"/>
    <cellStyle name="40% - Accent3 4 8 2" xfId="7753"/>
    <cellStyle name="40% - Accent3 4 8 2 2" xfId="20483"/>
    <cellStyle name="40% - Accent3 4 8 2 3" xfId="32941"/>
    <cellStyle name="40% - Accent3 4 8 3" xfId="7754"/>
    <cellStyle name="40% - Accent3 4 8 3 2" xfId="20484"/>
    <cellStyle name="40% - Accent3 4 8 3 3" xfId="32942"/>
    <cellStyle name="40% - Accent3 4 8 4" xfId="20482"/>
    <cellStyle name="40% - Accent3 4 8 5" xfId="32940"/>
    <cellStyle name="40% - Accent3 4 9" xfId="7755"/>
    <cellStyle name="40% - Accent3 4 9 2" xfId="7756"/>
    <cellStyle name="40% - Accent3 4 9 2 2" xfId="20486"/>
    <cellStyle name="40% - Accent3 4 9 2 3" xfId="32944"/>
    <cellStyle name="40% - Accent3 4 9 3" xfId="7757"/>
    <cellStyle name="40% - Accent3 4 9 3 2" xfId="20487"/>
    <cellStyle name="40% - Accent3 4 9 3 3" xfId="32945"/>
    <cellStyle name="40% - Accent3 4 9 4" xfId="20485"/>
    <cellStyle name="40% - Accent3 4 9 5" xfId="32943"/>
    <cellStyle name="40% - Accent3 4_BALANCE SHEET- BOARD-A" xfId="1416"/>
    <cellStyle name="40% - Accent3 5" xfId="107"/>
    <cellStyle name="40% - Accent3 5 10" xfId="14281"/>
    <cellStyle name="40% - Accent3 5 11" xfId="26739"/>
    <cellStyle name="40% - Accent3 5 2" xfId="974"/>
    <cellStyle name="40% - Accent3 5 2 2" xfId="7759"/>
    <cellStyle name="40% - Accent3 5 2 2 2" xfId="20489"/>
    <cellStyle name="40% - Accent3 5 2 2 3" xfId="32947"/>
    <cellStyle name="40% - Accent3 5 2 3" xfId="7760"/>
    <cellStyle name="40% - Accent3 5 2 3 2" xfId="20490"/>
    <cellStyle name="40% - Accent3 5 2 3 3" xfId="32948"/>
    <cellStyle name="40% - Accent3 5 2 4" xfId="7758"/>
    <cellStyle name="40% - Accent3 5 2 5" xfId="20488"/>
    <cellStyle name="40% - Accent3 5 2 6" xfId="32946"/>
    <cellStyle name="40% - Accent3 5 3" xfId="7761"/>
    <cellStyle name="40% - Accent3 5 3 2" xfId="7762"/>
    <cellStyle name="40% - Accent3 5 3 2 2" xfId="20492"/>
    <cellStyle name="40% - Accent3 5 3 2 3" xfId="32950"/>
    <cellStyle name="40% - Accent3 5 3 3" xfId="7763"/>
    <cellStyle name="40% - Accent3 5 3 3 2" xfId="20493"/>
    <cellStyle name="40% - Accent3 5 3 3 3" xfId="32951"/>
    <cellStyle name="40% - Accent3 5 3 4" xfId="20491"/>
    <cellStyle name="40% - Accent3 5 3 5" xfId="32949"/>
    <cellStyle name="40% - Accent3 5 4" xfId="7764"/>
    <cellStyle name="40% - Accent3 5 4 2" xfId="7765"/>
    <cellStyle name="40% - Accent3 5 4 2 2" xfId="20495"/>
    <cellStyle name="40% - Accent3 5 4 2 3" xfId="32953"/>
    <cellStyle name="40% - Accent3 5 4 3" xfId="7766"/>
    <cellStyle name="40% - Accent3 5 4 3 2" xfId="20496"/>
    <cellStyle name="40% - Accent3 5 4 3 3" xfId="32954"/>
    <cellStyle name="40% - Accent3 5 4 4" xfId="20494"/>
    <cellStyle name="40% - Accent3 5 4 5" xfId="32952"/>
    <cellStyle name="40% - Accent3 5 5" xfId="7767"/>
    <cellStyle name="40% - Accent3 5 5 2" xfId="7768"/>
    <cellStyle name="40% - Accent3 5 5 2 2" xfId="20498"/>
    <cellStyle name="40% - Accent3 5 5 2 3" xfId="32956"/>
    <cellStyle name="40% - Accent3 5 5 3" xfId="7769"/>
    <cellStyle name="40% - Accent3 5 5 3 2" xfId="20499"/>
    <cellStyle name="40% - Accent3 5 5 3 3" xfId="32957"/>
    <cellStyle name="40% - Accent3 5 5 4" xfId="20497"/>
    <cellStyle name="40% - Accent3 5 5 5" xfId="32955"/>
    <cellStyle name="40% - Accent3 5 6" xfId="7770"/>
    <cellStyle name="40% - Accent3 5 6 2" xfId="7771"/>
    <cellStyle name="40% - Accent3 5 6 2 2" xfId="20501"/>
    <cellStyle name="40% - Accent3 5 6 2 3" xfId="32959"/>
    <cellStyle name="40% - Accent3 5 6 3" xfId="7772"/>
    <cellStyle name="40% - Accent3 5 6 3 2" xfId="20502"/>
    <cellStyle name="40% - Accent3 5 6 3 3" xfId="32960"/>
    <cellStyle name="40% - Accent3 5 6 4" xfId="20500"/>
    <cellStyle name="40% - Accent3 5 6 5" xfId="32958"/>
    <cellStyle name="40% - Accent3 5 7" xfId="7773"/>
    <cellStyle name="40% - Accent3 5 7 2" xfId="20503"/>
    <cellStyle name="40% - Accent3 5 7 3" xfId="32961"/>
    <cellStyle name="40% - Accent3 5 8" xfId="7774"/>
    <cellStyle name="40% - Accent3 5 8 2" xfId="20504"/>
    <cellStyle name="40% - Accent3 5 8 3" xfId="32962"/>
    <cellStyle name="40% - Accent3 5 9" xfId="1542"/>
    <cellStyle name="40% - Accent3 5_BALANCE SHEET- BOARD-A" xfId="1417"/>
    <cellStyle name="40% - Accent3 6" xfId="907"/>
    <cellStyle name="40% - Accent3 6 10" xfId="20505"/>
    <cellStyle name="40% - Accent3 6 11" xfId="32963"/>
    <cellStyle name="40% - Accent3 6 2" xfId="7776"/>
    <cellStyle name="40% - Accent3 6 2 2" xfId="7777"/>
    <cellStyle name="40% - Accent3 6 2 2 2" xfId="20507"/>
    <cellStyle name="40% - Accent3 6 2 2 3" xfId="32965"/>
    <cellStyle name="40% - Accent3 6 2 3" xfId="7778"/>
    <cellStyle name="40% - Accent3 6 2 3 2" xfId="20508"/>
    <cellStyle name="40% - Accent3 6 2 3 3" xfId="32966"/>
    <cellStyle name="40% - Accent3 6 2 4" xfId="20506"/>
    <cellStyle name="40% - Accent3 6 2 5" xfId="32964"/>
    <cellStyle name="40% - Accent3 6 3" xfId="7779"/>
    <cellStyle name="40% - Accent3 6 3 2" xfId="7780"/>
    <cellStyle name="40% - Accent3 6 3 2 2" xfId="20510"/>
    <cellStyle name="40% - Accent3 6 3 2 3" xfId="32968"/>
    <cellStyle name="40% - Accent3 6 3 3" xfId="7781"/>
    <cellStyle name="40% - Accent3 6 3 3 2" xfId="20511"/>
    <cellStyle name="40% - Accent3 6 3 3 3" xfId="32969"/>
    <cellStyle name="40% - Accent3 6 3 4" xfId="20509"/>
    <cellStyle name="40% - Accent3 6 3 5" xfId="32967"/>
    <cellStyle name="40% - Accent3 6 4" xfId="7782"/>
    <cellStyle name="40% - Accent3 6 4 2" xfId="7783"/>
    <cellStyle name="40% - Accent3 6 4 2 2" xfId="20513"/>
    <cellStyle name="40% - Accent3 6 4 2 3" xfId="32971"/>
    <cellStyle name="40% - Accent3 6 4 3" xfId="7784"/>
    <cellStyle name="40% - Accent3 6 4 3 2" xfId="20514"/>
    <cellStyle name="40% - Accent3 6 4 3 3" xfId="32972"/>
    <cellStyle name="40% - Accent3 6 4 4" xfId="20512"/>
    <cellStyle name="40% - Accent3 6 4 5" xfId="32970"/>
    <cellStyle name="40% - Accent3 6 5" xfId="7785"/>
    <cellStyle name="40% - Accent3 6 5 2" xfId="7786"/>
    <cellStyle name="40% - Accent3 6 5 2 2" xfId="20516"/>
    <cellStyle name="40% - Accent3 6 5 2 3" xfId="32974"/>
    <cellStyle name="40% - Accent3 6 5 3" xfId="7787"/>
    <cellStyle name="40% - Accent3 6 5 3 2" xfId="20517"/>
    <cellStyle name="40% - Accent3 6 5 3 3" xfId="32975"/>
    <cellStyle name="40% - Accent3 6 5 4" xfId="20515"/>
    <cellStyle name="40% - Accent3 6 5 5" xfId="32973"/>
    <cellStyle name="40% - Accent3 6 6" xfId="7788"/>
    <cellStyle name="40% - Accent3 6 6 2" xfId="7789"/>
    <cellStyle name="40% - Accent3 6 6 2 2" xfId="20519"/>
    <cellStyle name="40% - Accent3 6 6 2 3" xfId="32977"/>
    <cellStyle name="40% - Accent3 6 6 3" xfId="7790"/>
    <cellStyle name="40% - Accent3 6 6 3 2" xfId="20520"/>
    <cellStyle name="40% - Accent3 6 6 3 3" xfId="32978"/>
    <cellStyle name="40% - Accent3 6 6 4" xfId="20518"/>
    <cellStyle name="40% - Accent3 6 6 5" xfId="32976"/>
    <cellStyle name="40% - Accent3 6 7" xfId="7791"/>
    <cellStyle name="40% - Accent3 6 7 2" xfId="20521"/>
    <cellStyle name="40% - Accent3 6 7 3" xfId="32979"/>
    <cellStyle name="40% - Accent3 6 8" xfId="7792"/>
    <cellStyle name="40% - Accent3 6 8 2" xfId="20522"/>
    <cellStyle name="40% - Accent3 6 8 3" xfId="32980"/>
    <cellStyle name="40% - Accent3 6 9" xfId="7775"/>
    <cellStyle name="40% - Accent3 7" xfId="7793"/>
    <cellStyle name="40% - Accent3 7 10" xfId="32981"/>
    <cellStyle name="40% - Accent3 7 2" xfId="7794"/>
    <cellStyle name="40% - Accent3 7 2 2" xfId="7795"/>
    <cellStyle name="40% - Accent3 7 2 2 2" xfId="20525"/>
    <cellStyle name="40% - Accent3 7 2 2 3" xfId="32983"/>
    <cellStyle name="40% - Accent3 7 2 3" xfId="7796"/>
    <cellStyle name="40% - Accent3 7 2 3 2" xfId="20526"/>
    <cellStyle name="40% - Accent3 7 2 3 3" xfId="32984"/>
    <cellStyle name="40% - Accent3 7 2 4" xfId="20524"/>
    <cellStyle name="40% - Accent3 7 2 5" xfId="32982"/>
    <cellStyle name="40% - Accent3 7 3" xfId="7797"/>
    <cellStyle name="40% - Accent3 7 3 2" xfId="7798"/>
    <cellStyle name="40% - Accent3 7 3 2 2" xfId="20528"/>
    <cellStyle name="40% - Accent3 7 3 2 3" xfId="32986"/>
    <cellStyle name="40% - Accent3 7 3 3" xfId="7799"/>
    <cellStyle name="40% - Accent3 7 3 3 2" xfId="20529"/>
    <cellStyle name="40% - Accent3 7 3 3 3" xfId="32987"/>
    <cellStyle name="40% - Accent3 7 3 4" xfId="20527"/>
    <cellStyle name="40% - Accent3 7 3 5" xfId="32985"/>
    <cellStyle name="40% - Accent3 7 4" xfId="7800"/>
    <cellStyle name="40% - Accent3 7 4 2" xfId="7801"/>
    <cellStyle name="40% - Accent3 7 4 2 2" xfId="20531"/>
    <cellStyle name="40% - Accent3 7 4 2 3" xfId="32989"/>
    <cellStyle name="40% - Accent3 7 4 3" xfId="7802"/>
    <cellStyle name="40% - Accent3 7 4 3 2" xfId="20532"/>
    <cellStyle name="40% - Accent3 7 4 3 3" xfId="32990"/>
    <cellStyle name="40% - Accent3 7 4 4" xfId="20530"/>
    <cellStyle name="40% - Accent3 7 4 5" xfId="32988"/>
    <cellStyle name="40% - Accent3 7 5" xfId="7803"/>
    <cellStyle name="40% - Accent3 7 5 2" xfId="7804"/>
    <cellStyle name="40% - Accent3 7 5 2 2" xfId="20534"/>
    <cellStyle name="40% - Accent3 7 5 2 3" xfId="32992"/>
    <cellStyle name="40% - Accent3 7 5 3" xfId="7805"/>
    <cellStyle name="40% - Accent3 7 5 3 2" xfId="20535"/>
    <cellStyle name="40% - Accent3 7 5 3 3" xfId="32993"/>
    <cellStyle name="40% - Accent3 7 5 4" xfId="20533"/>
    <cellStyle name="40% - Accent3 7 5 5" xfId="32991"/>
    <cellStyle name="40% - Accent3 7 6" xfId="7806"/>
    <cellStyle name="40% - Accent3 7 6 2" xfId="7807"/>
    <cellStyle name="40% - Accent3 7 6 2 2" xfId="20537"/>
    <cellStyle name="40% - Accent3 7 6 2 3" xfId="32995"/>
    <cellStyle name="40% - Accent3 7 6 3" xfId="7808"/>
    <cellStyle name="40% - Accent3 7 6 3 2" xfId="20538"/>
    <cellStyle name="40% - Accent3 7 6 3 3" xfId="32996"/>
    <cellStyle name="40% - Accent3 7 6 4" xfId="20536"/>
    <cellStyle name="40% - Accent3 7 6 5" xfId="32994"/>
    <cellStyle name="40% - Accent3 7 7" xfId="7809"/>
    <cellStyle name="40% - Accent3 7 7 2" xfId="20539"/>
    <cellStyle name="40% - Accent3 7 7 3" xfId="32997"/>
    <cellStyle name="40% - Accent3 7 8" xfId="7810"/>
    <cellStyle name="40% - Accent3 7 8 2" xfId="20540"/>
    <cellStyle name="40% - Accent3 7 8 3" xfId="32998"/>
    <cellStyle name="40% - Accent3 7 9" xfId="20523"/>
    <cellStyle name="40% - Accent3 8" xfId="7811"/>
    <cellStyle name="40% - Accent3 8 2" xfId="7812"/>
    <cellStyle name="40% - Accent3 8 2 2" xfId="7813"/>
    <cellStyle name="40% - Accent3 8 2 2 2" xfId="20543"/>
    <cellStyle name="40% - Accent3 8 2 2 3" xfId="33001"/>
    <cellStyle name="40% - Accent3 8 2 3" xfId="7814"/>
    <cellStyle name="40% - Accent3 8 2 3 2" xfId="20544"/>
    <cellStyle name="40% - Accent3 8 2 3 3" xfId="33002"/>
    <cellStyle name="40% - Accent3 8 2 4" xfId="20542"/>
    <cellStyle name="40% - Accent3 8 2 5" xfId="33000"/>
    <cellStyle name="40% - Accent3 8 3" xfId="7815"/>
    <cellStyle name="40% - Accent3 8 3 2" xfId="7816"/>
    <cellStyle name="40% - Accent3 8 3 2 2" xfId="20546"/>
    <cellStyle name="40% - Accent3 8 3 2 3" xfId="33004"/>
    <cellStyle name="40% - Accent3 8 3 3" xfId="7817"/>
    <cellStyle name="40% - Accent3 8 3 3 2" xfId="20547"/>
    <cellStyle name="40% - Accent3 8 3 3 3" xfId="33005"/>
    <cellStyle name="40% - Accent3 8 3 4" xfId="20545"/>
    <cellStyle name="40% - Accent3 8 3 5" xfId="33003"/>
    <cellStyle name="40% - Accent3 8 4" xfId="7818"/>
    <cellStyle name="40% - Accent3 8 4 2" xfId="7819"/>
    <cellStyle name="40% - Accent3 8 4 2 2" xfId="20549"/>
    <cellStyle name="40% - Accent3 8 4 2 3" xfId="33007"/>
    <cellStyle name="40% - Accent3 8 4 3" xfId="7820"/>
    <cellStyle name="40% - Accent3 8 4 3 2" xfId="20550"/>
    <cellStyle name="40% - Accent3 8 4 3 3" xfId="33008"/>
    <cellStyle name="40% - Accent3 8 4 4" xfId="20548"/>
    <cellStyle name="40% - Accent3 8 4 5" xfId="33006"/>
    <cellStyle name="40% - Accent3 8 5" xfId="7821"/>
    <cellStyle name="40% - Accent3 8 5 2" xfId="7822"/>
    <cellStyle name="40% - Accent3 8 5 2 2" xfId="20552"/>
    <cellStyle name="40% - Accent3 8 5 2 3" xfId="33010"/>
    <cellStyle name="40% - Accent3 8 5 3" xfId="7823"/>
    <cellStyle name="40% - Accent3 8 5 3 2" xfId="20553"/>
    <cellStyle name="40% - Accent3 8 5 3 3" xfId="33011"/>
    <cellStyle name="40% - Accent3 8 5 4" xfId="20551"/>
    <cellStyle name="40% - Accent3 8 5 5" xfId="33009"/>
    <cellStyle name="40% - Accent3 8 6" xfId="7824"/>
    <cellStyle name="40% - Accent3 8 6 2" xfId="20554"/>
    <cellStyle name="40% - Accent3 8 6 3" xfId="33012"/>
    <cellStyle name="40% - Accent3 8 7" xfId="7825"/>
    <cellStyle name="40% - Accent3 8 7 2" xfId="20555"/>
    <cellStyle name="40% - Accent3 8 7 3" xfId="33013"/>
    <cellStyle name="40% - Accent3 8 8" xfId="20541"/>
    <cellStyle name="40% - Accent3 8 9" xfId="32999"/>
    <cellStyle name="40% - Accent3 9" xfId="7826"/>
    <cellStyle name="40% - Accent3 9 2" xfId="7827"/>
    <cellStyle name="40% - Accent3 9 2 2" xfId="7828"/>
    <cellStyle name="40% - Accent3 9 2 2 2" xfId="20557"/>
    <cellStyle name="40% - Accent3 9 2 2 3" xfId="33015"/>
    <cellStyle name="40% - Accent3 9 2 3" xfId="7829"/>
    <cellStyle name="40% - Accent3 9 2 3 2" xfId="20558"/>
    <cellStyle name="40% - Accent3 9 2 3 3" xfId="33016"/>
    <cellStyle name="40% - Accent3 9 2 4" xfId="20556"/>
    <cellStyle name="40% - Accent3 9 2 5" xfId="33014"/>
    <cellStyle name="40% - Accent4 10" xfId="7830"/>
    <cellStyle name="40% - Accent4 10 2" xfId="7831"/>
    <cellStyle name="40% - Accent4 10 2 2" xfId="7832"/>
    <cellStyle name="40% - Accent4 10 2 2 2" xfId="20561"/>
    <cellStyle name="40% - Accent4 10 2 2 3" xfId="33019"/>
    <cellStyle name="40% - Accent4 10 2 3" xfId="7833"/>
    <cellStyle name="40% - Accent4 10 2 3 2" xfId="20562"/>
    <cellStyle name="40% - Accent4 10 2 3 3" xfId="33020"/>
    <cellStyle name="40% - Accent4 10 2 4" xfId="20560"/>
    <cellStyle name="40% - Accent4 10 2 5" xfId="33018"/>
    <cellStyle name="40% - Accent4 10 3" xfId="7834"/>
    <cellStyle name="40% - Accent4 10 3 2" xfId="20563"/>
    <cellStyle name="40% - Accent4 10 3 3" xfId="33021"/>
    <cellStyle name="40% - Accent4 10 4" xfId="7835"/>
    <cellStyle name="40% - Accent4 10 4 2" xfId="20564"/>
    <cellStyle name="40% - Accent4 10 4 3" xfId="33022"/>
    <cellStyle name="40% - Accent4 10 5" xfId="20559"/>
    <cellStyle name="40% - Accent4 10 6" xfId="33017"/>
    <cellStyle name="40% - Accent4 11" xfId="7836"/>
    <cellStyle name="40% - Accent4 11 2" xfId="7837"/>
    <cellStyle name="40% - Accent4 11 2 2" xfId="7838"/>
    <cellStyle name="40% - Accent4 11 2 2 2" xfId="20567"/>
    <cellStyle name="40% - Accent4 11 2 2 3" xfId="33025"/>
    <cellStyle name="40% - Accent4 11 2 3" xfId="7839"/>
    <cellStyle name="40% - Accent4 11 2 3 2" xfId="20568"/>
    <cellStyle name="40% - Accent4 11 2 3 3" xfId="33026"/>
    <cellStyle name="40% - Accent4 11 2 4" xfId="20566"/>
    <cellStyle name="40% - Accent4 11 2 5" xfId="33024"/>
    <cellStyle name="40% - Accent4 11 3" xfId="7840"/>
    <cellStyle name="40% - Accent4 11 3 2" xfId="20569"/>
    <cellStyle name="40% - Accent4 11 3 3" xfId="33027"/>
    <cellStyle name="40% - Accent4 11 4" xfId="7841"/>
    <cellStyle name="40% - Accent4 11 4 2" xfId="20570"/>
    <cellStyle name="40% - Accent4 11 4 3" xfId="33028"/>
    <cellStyle name="40% - Accent4 11 5" xfId="20565"/>
    <cellStyle name="40% - Accent4 11 6" xfId="33023"/>
    <cellStyle name="40% - Accent4 12" xfId="7842"/>
    <cellStyle name="40% - Accent4 12 2" xfId="7843"/>
    <cellStyle name="40% - Accent4 12 2 2" xfId="20572"/>
    <cellStyle name="40% - Accent4 12 2 3" xfId="33030"/>
    <cellStyle name="40% - Accent4 12 3" xfId="7844"/>
    <cellStyle name="40% - Accent4 12 3 2" xfId="20573"/>
    <cellStyle name="40% - Accent4 12 3 3" xfId="33031"/>
    <cellStyle name="40% - Accent4 12 4" xfId="20571"/>
    <cellStyle name="40% - Accent4 12 5" xfId="33029"/>
    <cellStyle name="40% - Accent4 13" xfId="7845"/>
    <cellStyle name="40% - Accent4 13 2" xfId="7846"/>
    <cellStyle name="40% - Accent4 13 2 2" xfId="20575"/>
    <cellStyle name="40% - Accent4 13 2 3" xfId="33033"/>
    <cellStyle name="40% - Accent4 13 3" xfId="7847"/>
    <cellStyle name="40% - Accent4 13 3 2" xfId="20576"/>
    <cellStyle name="40% - Accent4 13 3 3" xfId="33034"/>
    <cellStyle name="40% - Accent4 13 4" xfId="20574"/>
    <cellStyle name="40% - Accent4 13 5" xfId="33032"/>
    <cellStyle name="40% - Accent4 14" xfId="7848"/>
    <cellStyle name="40% - Accent4 14 2" xfId="7849"/>
    <cellStyle name="40% - Accent4 14 2 2" xfId="20578"/>
    <cellStyle name="40% - Accent4 14 2 3" xfId="33036"/>
    <cellStyle name="40% - Accent4 14 3" xfId="7850"/>
    <cellStyle name="40% - Accent4 14 3 2" xfId="20579"/>
    <cellStyle name="40% - Accent4 14 3 3" xfId="33037"/>
    <cellStyle name="40% - Accent4 14 4" xfId="20577"/>
    <cellStyle name="40% - Accent4 14 5" xfId="33035"/>
    <cellStyle name="40% - Accent4 15" xfId="7851"/>
    <cellStyle name="40% - Accent4 15 2" xfId="7852"/>
    <cellStyle name="40% - Accent4 15 2 2" xfId="20581"/>
    <cellStyle name="40% - Accent4 15 2 3" xfId="33039"/>
    <cellStyle name="40% - Accent4 15 3" xfId="7853"/>
    <cellStyle name="40% - Accent4 15 3 2" xfId="20582"/>
    <cellStyle name="40% - Accent4 15 3 3" xfId="33040"/>
    <cellStyle name="40% - Accent4 15 4" xfId="20580"/>
    <cellStyle name="40% - Accent4 15 5" xfId="33038"/>
    <cellStyle name="40% - Accent4 16" xfId="7854"/>
    <cellStyle name="40% - Accent4 16 2" xfId="7855"/>
    <cellStyle name="40% - Accent4 16 2 2" xfId="20584"/>
    <cellStyle name="40% - Accent4 16 2 3" xfId="33042"/>
    <cellStyle name="40% - Accent4 16 3" xfId="7856"/>
    <cellStyle name="40% - Accent4 16 3 2" xfId="20585"/>
    <cellStyle name="40% - Accent4 16 3 3" xfId="33043"/>
    <cellStyle name="40% - Accent4 16 4" xfId="20583"/>
    <cellStyle name="40% - Accent4 16 5" xfId="33041"/>
    <cellStyle name="40% - Accent4 17" xfId="7857"/>
    <cellStyle name="40% - Accent4 17 2" xfId="7858"/>
    <cellStyle name="40% - Accent4 17 2 2" xfId="20587"/>
    <cellStyle name="40% - Accent4 17 2 3" xfId="33045"/>
    <cellStyle name="40% - Accent4 17 3" xfId="7859"/>
    <cellStyle name="40% - Accent4 17 3 2" xfId="20588"/>
    <cellStyle name="40% - Accent4 17 3 3" xfId="33046"/>
    <cellStyle name="40% - Accent4 17 4" xfId="20586"/>
    <cellStyle name="40% - Accent4 17 5" xfId="33044"/>
    <cellStyle name="40% - Accent4 18" xfId="7860"/>
    <cellStyle name="40% - Accent4 18 2" xfId="7861"/>
    <cellStyle name="40% - Accent4 18 2 2" xfId="20590"/>
    <cellStyle name="40% - Accent4 18 2 3" xfId="33048"/>
    <cellStyle name="40% - Accent4 18 3" xfId="7862"/>
    <cellStyle name="40% - Accent4 18 3 2" xfId="20591"/>
    <cellStyle name="40% - Accent4 18 3 3" xfId="33049"/>
    <cellStyle name="40% - Accent4 18 4" xfId="20589"/>
    <cellStyle name="40% - Accent4 18 5" xfId="33047"/>
    <cellStyle name="40% - Accent4 19" xfId="1502"/>
    <cellStyle name="40% - Accent4 2" xfId="108"/>
    <cellStyle name="40% - Accent4 2 10" xfId="7863"/>
    <cellStyle name="40% - Accent4 2 10 2" xfId="7864"/>
    <cellStyle name="40% - Accent4 2 10 2 2" xfId="20593"/>
    <cellStyle name="40% - Accent4 2 10 2 3" xfId="33051"/>
    <cellStyle name="40% - Accent4 2 10 3" xfId="7865"/>
    <cellStyle name="40% - Accent4 2 10 3 2" xfId="20594"/>
    <cellStyle name="40% - Accent4 2 10 3 3" xfId="33052"/>
    <cellStyle name="40% - Accent4 2 10 4" xfId="20592"/>
    <cellStyle name="40% - Accent4 2 10 5" xfId="33050"/>
    <cellStyle name="40% - Accent4 2 11" xfId="7866"/>
    <cellStyle name="40% - Accent4 2 11 2" xfId="7867"/>
    <cellStyle name="40% - Accent4 2 11 2 2" xfId="20596"/>
    <cellStyle name="40% - Accent4 2 11 2 3" xfId="33054"/>
    <cellStyle name="40% - Accent4 2 11 3" xfId="7868"/>
    <cellStyle name="40% - Accent4 2 11 3 2" xfId="20597"/>
    <cellStyle name="40% - Accent4 2 11 3 3" xfId="33055"/>
    <cellStyle name="40% - Accent4 2 11 4" xfId="20595"/>
    <cellStyle name="40% - Accent4 2 11 5" xfId="33053"/>
    <cellStyle name="40% - Accent4 2 12" xfId="7869"/>
    <cellStyle name="40% - Accent4 2 12 2" xfId="7870"/>
    <cellStyle name="40% - Accent4 2 12 2 2" xfId="20599"/>
    <cellStyle name="40% - Accent4 2 12 2 3" xfId="33057"/>
    <cellStyle name="40% - Accent4 2 12 3" xfId="7871"/>
    <cellStyle name="40% - Accent4 2 12 3 2" xfId="20600"/>
    <cellStyle name="40% - Accent4 2 12 3 3" xfId="33058"/>
    <cellStyle name="40% - Accent4 2 12 4" xfId="20598"/>
    <cellStyle name="40% - Accent4 2 12 5" xfId="33056"/>
    <cellStyle name="40% - Accent4 2 13" xfId="7872"/>
    <cellStyle name="40% - Accent4 2 13 2" xfId="7873"/>
    <cellStyle name="40% - Accent4 2 13 2 2" xfId="20602"/>
    <cellStyle name="40% - Accent4 2 13 2 3" xfId="33060"/>
    <cellStyle name="40% - Accent4 2 13 3" xfId="7874"/>
    <cellStyle name="40% - Accent4 2 13 3 2" xfId="20603"/>
    <cellStyle name="40% - Accent4 2 13 3 3" xfId="33061"/>
    <cellStyle name="40% - Accent4 2 13 4" xfId="20601"/>
    <cellStyle name="40% - Accent4 2 13 5" xfId="33059"/>
    <cellStyle name="40% - Accent4 2 14" xfId="7875"/>
    <cellStyle name="40% - Accent4 2 14 2" xfId="7876"/>
    <cellStyle name="40% - Accent4 2 14 2 2" xfId="20605"/>
    <cellStyle name="40% - Accent4 2 14 2 3" xfId="33063"/>
    <cellStyle name="40% - Accent4 2 14 3" xfId="7877"/>
    <cellStyle name="40% - Accent4 2 14 3 2" xfId="20606"/>
    <cellStyle name="40% - Accent4 2 14 3 3" xfId="33064"/>
    <cellStyle name="40% - Accent4 2 14 4" xfId="20604"/>
    <cellStyle name="40% - Accent4 2 14 5" xfId="33062"/>
    <cellStyle name="40% - Accent4 2 15" xfId="7878"/>
    <cellStyle name="40% - Accent4 2 15 2" xfId="7879"/>
    <cellStyle name="40% - Accent4 2 15 2 2" xfId="20608"/>
    <cellStyle name="40% - Accent4 2 15 2 3" xfId="33066"/>
    <cellStyle name="40% - Accent4 2 15 3" xfId="7880"/>
    <cellStyle name="40% - Accent4 2 15 3 2" xfId="20609"/>
    <cellStyle name="40% - Accent4 2 15 3 3" xfId="33067"/>
    <cellStyle name="40% - Accent4 2 15 4" xfId="20607"/>
    <cellStyle name="40% - Accent4 2 15 5" xfId="33065"/>
    <cellStyle name="40% - Accent4 2 16" xfId="7881"/>
    <cellStyle name="40% - Accent4 2 16 2" xfId="7882"/>
    <cellStyle name="40% - Accent4 2 16 2 2" xfId="20611"/>
    <cellStyle name="40% - Accent4 2 16 2 3" xfId="33069"/>
    <cellStyle name="40% - Accent4 2 16 3" xfId="7883"/>
    <cellStyle name="40% - Accent4 2 16 3 2" xfId="20612"/>
    <cellStyle name="40% - Accent4 2 16 3 3" xfId="33070"/>
    <cellStyle name="40% - Accent4 2 16 4" xfId="20610"/>
    <cellStyle name="40% - Accent4 2 16 5" xfId="33068"/>
    <cellStyle name="40% - Accent4 2 17" xfId="7884"/>
    <cellStyle name="40% - Accent4 2 17 2" xfId="20613"/>
    <cellStyle name="40% - Accent4 2 17 3" xfId="33071"/>
    <cellStyle name="40% - Accent4 2 18" xfId="7885"/>
    <cellStyle name="40% - Accent4 2 18 2" xfId="20614"/>
    <cellStyle name="40% - Accent4 2 18 3" xfId="33072"/>
    <cellStyle name="40% - Accent4 2 2" xfId="109"/>
    <cellStyle name="40% - Accent4 2 2 10" xfId="7886"/>
    <cellStyle name="40% - Accent4 2 2 10 2" xfId="7887"/>
    <cellStyle name="40% - Accent4 2 2 10 2 2" xfId="20616"/>
    <cellStyle name="40% - Accent4 2 2 10 2 3" xfId="33074"/>
    <cellStyle name="40% - Accent4 2 2 10 3" xfId="7888"/>
    <cellStyle name="40% - Accent4 2 2 10 3 2" xfId="20617"/>
    <cellStyle name="40% - Accent4 2 2 10 3 3" xfId="33075"/>
    <cellStyle name="40% - Accent4 2 2 10 4" xfId="20615"/>
    <cellStyle name="40% - Accent4 2 2 10 5" xfId="33073"/>
    <cellStyle name="40% - Accent4 2 2 11" xfId="7889"/>
    <cellStyle name="40% - Accent4 2 2 11 2" xfId="7890"/>
    <cellStyle name="40% - Accent4 2 2 11 2 2" xfId="20619"/>
    <cellStyle name="40% - Accent4 2 2 11 2 3" xfId="33077"/>
    <cellStyle name="40% - Accent4 2 2 11 3" xfId="7891"/>
    <cellStyle name="40% - Accent4 2 2 11 3 2" xfId="20620"/>
    <cellStyle name="40% - Accent4 2 2 11 3 3" xfId="33078"/>
    <cellStyle name="40% - Accent4 2 2 11 4" xfId="20618"/>
    <cellStyle name="40% - Accent4 2 2 11 5" xfId="33076"/>
    <cellStyle name="40% - Accent4 2 2 12" xfId="7892"/>
    <cellStyle name="40% - Accent4 2 2 12 2" xfId="7893"/>
    <cellStyle name="40% - Accent4 2 2 12 2 2" xfId="20622"/>
    <cellStyle name="40% - Accent4 2 2 12 2 3" xfId="33080"/>
    <cellStyle name="40% - Accent4 2 2 12 3" xfId="7894"/>
    <cellStyle name="40% - Accent4 2 2 12 3 2" xfId="20623"/>
    <cellStyle name="40% - Accent4 2 2 12 3 3" xfId="33081"/>
    <cellStyle name="40% - Accent4 2 2 12 4" xfId="20621"/>
    <cellStyle name="40% - Accent4 2 2 12 5" xfId="33079"/>
    <cellStyle name="40% - Accent4 2 2 13" xfId="7895"/>
    <cellStyle name="40% - Accent4 2 2 13 2" xfId="7896"/>
    <cellStyle name="40% - Accent4 2 2 13 2 2" xfId="20625"/>
    <cellStyle name="40% - Accent4 2 2 13 2 3" xfId="33083"/>
    <cellStyle name="40% - Accent4 2 2 13 3" xfId="7897"/>
    <cellStyle name="40% - Accent4 2 2 13 3 2" xfId="20626"/>
    <cellStyle name="40% - Accent4 2 2 13 3 3" xfId="33084"/>
    <cellStyle name="40% - Accent4 2 2 13 4" xfId="20624"/>
    <cellStyle name="40% - Accent4 2 2 13 5" xfId="33082"/>
    <cellStyle name="40% - Accent4 2 2 14" xfId="7898"/>
    <cellStyle name="40% - Accent4 2 2 14 2" xfId="7899"/>
    <cellStyle name="40% - Accent4 2 2 14 2 2" xfId="20628"/>
    <cellStyle name="40% - Accent4 2 2 14 2 3" xfId="33086"/>
    <cellStyle name="40% - Accent4 2 2 14 3" xfId="7900"/>
    <cellStyle name="40% - Accent4 2 2 14 3 2" xfId="20629"/>
    <cellStyle name="40% - Accent4 2 2 14 3 3" xfId="33087"/>
    <cellStyle name="40% - Accent4 2 2 14 4" xfId="20627"/>
    <cellStyle name="40% - Accent4 2 2 14 5" xfId="33085"/>
    <cellStyle name="40% - Accent4 2 2 15" xfId="7901"/>
    <cellStyle name="40% - Accent4 2 2 15 2" xfId="20630"/>
    <cellStyle name="40% - Accent4 2 2 15 3" xfId="33088"/>
    <cellStyle name="40% - Accent4 2 2 16" xfId="7902"/>
    <cellStyle name="40% - Accent4 2 2 16 2" xfId="20631"/>
    <cellStyle name="40% - Accent4 2 2 16 3" xfId="33089"/>
    <cellStyle name="40% - Accent4 2 2 2" xfId="110"/>
    <cellStyle name="40% - Accent4 2 2 2 10" xfId="7903"/>
    <cellStyle name="40% - Accent4 2 2 2 10 2" xfId="7904"/>
    <cellStyle name="40% - Accent4 2 2 2 10 2 2" xfId="20633"/>
    <cellStyle name="40% - Accent4 2 2 2 10 2 3" xfId="33091"/>
    <cellStyle name="40% - Accent4 2 2 2 10 3" xfId="7905"/>
    <cellStyle name="40% - Accent4 2 2 2 10 3 2" xfId="20634"/>
    <cellStyle name="40% - Accent4 2 2 2 10 3 3" xfId="33092"/>
    <cellStyle name="40% - Accent4 2 2 2 10 4" xfId="20632"/>
    <cellStyle name="40% - Accent4 2 2 2 10 5" xfId="33090"/>
    <cellStyle name="40% - Accent4 2 2 2 11" xfId="7906"/>
    <cellStyle name="40% - Accent4 2 2 2 11 2" xfId="7907"/>
    <cellStyle name="40% - Accent4 2 2 2 11 2 2" xfId="20636"/>
    <cellStyle name="40% - Accent4 2 2 2 11 2 3" xfId="33094"/>
    <cellStyle name="40% - Accent4 2 2 2 11 3" xfId="7908"/>
    <cellStyle name="40% - Accent4 2 2 2 11 3 2" xfId="20637"/>
    <cellStyle name="40% - Accent4 2 2 2 11 3 3" xfId="33095"/>
    <cellStyle name="40% - Accent4 2 2 2 11 4" xfId="20635"/>
    <cellStyle name="40% - Accent4 2 2 2 11 5" xfId="33093"/>
    <cellStyle name="40% - Accent4 2 2 2 12" xfId="7909"/>
    <cellStyle name="40% - Accent4 2 2 2 12 2" xfId="7910"/>
    <cellStyle name="40% - Accent4 2 2 2 12 2 2" xfId="20639"/>
    <cellStyle name="40% - Accent4 2 2 2 12 2 3" xfId="33097"/>
    <cellStyle name="40% - Accent4 2 2 2 12 3" xfId="7911"/>
    <cellStyle name="40% - Accent4 2 2 2 12 3 2" xfId="20640"/>
    <cellStyle name="40% - Accent4 2 2 2 12 3 3" xfId="33098"/>
    <cellStyle name="40% - Accent4 2 2 2 12 4" xfId="20638"/>
    <cellStyle name="40% - Accent4 2 2 2 12 5" xfId="33096"/>
    <cellStyle name="40% - Accent4 2 2 2 13" xfId="7912"/>
    <cellStyle name="40% - Accent4 2 2 2 13 2" xfId="7913"/>
    <cellStyle name="40% - Accent4 2 2 2 13 2 2" xfId="20642"/>
    <cellStyle name="40% - Accent4 2 2 2 13 2 3" xfId="33100"/>
    <cellStyle name="40% - Accent4 2 2 2 13 3" xfId="7914"/>
    <cellStyle name="40% - Accent4 2 2 2 13 3 2" xfId="20643"/>
    <cellStyle name="40% - Accent4 2 2 2 13 3 3" xfId="33101"/>
    <cellStyle name="40% - Accent4 2 2 2 13 4" xfId="20641"/>
    <cellStyle name="40% - Accent4 2 2 2 13 5" xfId="33099"/>
    <cellStyle name="40% - Accent4 2 2 2 14" xfId="7915"/>
    <cellStyle name="40% - Accent4 2 2 2 14 2" xfId="20644"/>
    <cellStyle name="40% - Accent4 2 2 2 14 3" xfId="33102"/>
    <cellStyle name="40% - Accent4 2 2 2 15" xfId="7916"/>
    <cellStyle name="40% - Accent4 2 2 2 15 2" xfId="20645"/>
    <cellStyle name="40% - Accent4 2 2 2 15 3" xfId="33103"/>
    <cellStyle name="40% - Accent4 2 2 2 16" xfId="1666"/>
    <cellStyle name="40% - Accent4 2 2 2 17" xfId="14405"/>
    <cellStyle name="40% - Accent4 2 2 2 18" xfId="26863"/>
    <cellStyle name="40% - Accent4 2 2 2 2" xfId="1098"/>
    <cellStyle name="40% - Accent4 2 2 2 2 10" xfId="33104"/>
    <cellStyle name="40% - Accent4 2 2 2 2 2" xfId="7918"/>
    <cellStyle name="40% - Accent4 2 2 2 2 2 2" xfId="7919"/>
    <cellStyle name="40% - Accent4 2 2 2 2 2 2 2" xfId="20648"/>
    <cellStyle name="40% - Accent4 2 2 2 2 2 2 3" xfId="33106"/>
    <cellStyle name="40% - Accent4 2 2 2 2 2 3" xfId="7920"/>
    <cellStyle name="40% - Accent4 2 2 2 2 2 3 2" xfId="20649"/>
    <cellStyle name="40% - Accent4 2 2 2 2 2 3 3" xfId="33107"/>
    <cellStyle name="40% - Accent4 2 2 2 2 2 4" xfId="20647"/>
    <cellStyle name="40% - Accent4 2 2 2 2 2 5" xfId="33105"/>
    <cellStyle name="40% - Accent4 2 2 2 2 3" xfId="7921"/>
    <cellStyle name="40% - Accent4 2 2 2 2 3 2" xfId="7922"/>
    <cellStyle name="40% - Accent4 2 2 2 2 3 2 2" xfId="20651"/>
    <cellStyle name="40% - Accent4 2 2 2 2 3 2 3" xfId="33109"/>
    <cellStyle name="40% - Accent4 2 2 2 2 3 3" xfId="7923"/>
    <cellStyle name="40% - Accent4 2 2 2 2 3 3 2" xfId="20652"/>
    <cellStyle name="40% - Accent4 2 2 2 2 3 3 3" xfId="33110"/>
    <cellStyle name="40% - Accent4 2 2 2 2 3 4" xfId="20650"/>
    <cellStyle name="40% - Accent4 2 2 2 2 3 5" xfId="33108"/>
    <cellStyle name="40% - Accent4 2 2 2 2 4" xfId="7924"/>
    <cellStyle name="40% - Accent4 2 2 2 2 4 2" xfId="7925"/>
    <cellStyle name="40% - Accent4 2 2 2 2 4 2 2" xfId="20654"/>
    <cellStyle name="40% - Accent4 2 2 2 2 4 2 3" xfId="33112"/>
    <cellStyle name="40% - Accent4 2 2 2 2 4 3" xfId="7926"/>
    <cellStyle name="40% - Accent4 2 2 2 2 4 3 2" xfId="20655"/>
    <cellStyle name="40% - Accent4 2 2 2 2 4 3 3" xfId="33113"/>
    <cellStyle name="40% - Accent4 2 2 2 2 4 4" xfId="20653"/>
    <cellStyle name="40% - Accent4 2 2 2 2 4 5" xfId="33111"/>
    <cellStyle name="40% - Accent4 2 2 2 2 5" xfId="7927"/>
    <cellStyle name="40% - Accent4 2 2 2 2 5 2" xfId="7928"/>
    <cellStyle name="40% - Accent4 2 2 2 2 5 2 2" xfId="20657"/>
    <cellStyle name="40% - Accent4 2 2 2 2 5 2 3" xfId="33115"/>
    <cellStyle name="40% - Accent4 2 2 2 2 5 3" xfId="7929"/>
    <cellStyle name="40% - Accent4 2 2 2 2 5 3 2" xfId="20658"/>
    <cellStyle name="40% - Accent4 2 2 2 2 5 3 3" xfId="33116"/>
    <cellStyle name="40% - Accent4 2 2 2 2 5 4" xfId="20656"/>
    <cellStyle name="40% - Accent4 2 2 2 2 5 5" xfId="33114"/>
    <cellStyle name="40% - Accent4 2 2 2 2 6" xfId="7930"/>
    <cellStyle name="40% - Accent4 2 2 2 2 6 2" xfId="20659"/>
    <cellStyle name="40% - Accent4 2 2 2 2 6 3" xfId="33117"/>
    <cellStyle name="40% - Accent4 2 2 2 2 7" xfId="7931"/>
    <cellStyle name="40% - Accent4 2 2 2 2 7 2" xfId="20660"/>
    <cellStyle name="40% - Accent4 2 2 2 2 7 3" xfId="33118"/>
    <cellStyle name="40% - Accent4 2 2 2 2 8" xfId="7917"/>
    <cellStyle name="40% - Accent4 2 2 2 2 9" xfId="20646"/>
    <cellStyle name="40% - Accent4 2 2 2 3" xfId="7932"/>
    <cellStyle name="40% - Accent4 2 2 2 3 2" xfId="7933"/>
    <cellStyle name="40% - Accent4 2 2 2 3 2 2" xfId="7934"/>
    <cellStyle name="40% - Accent4 2 2 2 3 2 2 2" xfId="20663"/>
    <cellStyle name="40% - Accent4 2 2 2 3 2 2 3" xfId="33121"/>
    <cellStyle name="40% - Accent4 2 2 2 3 2 3" xfId="7935"/>
    <cellStyle name="40% - Accent4 2 2 2 3 2 3 2" xfId="20664"/>
    <cellStyle name="40% - Accent4 2 2 2 3 2 3 3" xfId="33122"/>
    <cellStyle name="40% - Accent4 2 2 2 3 2 4" xfId="20662"/>
    <cellStyle name="40% - Accent4 2 2 2 3 2 5" xfId="33120"/>
    <cellStyle name="40% - Accent4 2 2 2 3 3" xfId="7936"/>
    <cellStyle name="40% - Accent4 2 2 2 3 3 2" xfId="7937"/>
    <cellStyle name="40% - Accent4 2 2 2 3 3 2 2" xfId="20666"/>
    <cellStyle name="40% - Accent4 2 2 2 3 3 2 3" xfId="33124"/>
    <cellStyle name="40% - Accent4 2 2 2 3 3 3" xfId="7938"/>
    <cellStyle name="40% - Accent4 2 2 2 3 3 3 2" xfId="20667"/>
    <cellStyle name="40% - Accent4 2 2 2 3 3 3 3" xfId="33125"/>
    <cellStyle name="40% - Accent4 2 2 2 3 3 4" xfId="20665"/>
    <cellStyle name="40% - Accent4 2 2 2 3 3 5" xfId="33123"/>
    <cellStyle name="40% - Accent4 2 2 2 3 4" xfId="7939"/>
    <cellStyle name="40% - Accent4 2 2 2 3 4 2" xfId="7940"/>
    <cellStyle name="40% - Accent4 2 2 2 3 4 2 2" xfId="20669"/>
    <cellStyle name="40% - Accent4 2 2 2 3 4 2 3" xfId="33127"/>
    <cellStyle name="40% - Accent4 2 2 2 3 4 3" xfId="7941"/>
    <cellStyle name="40% - Accent4 2 2 2 3 4 3 2" xfId="20670"/>
    <cellStyle name="40% - Accent4 2 2 2 3 4 3 3" xfId="33128"/>
    <cellStyle name="40% - Accent4 2 2 2 3 4 4" xfId="20668"/>
    <cellStyle name="40% - Accent4 2 2 2 3 4 5" xfId="33126"/>
    <cellStyle name="40% - Accent4 2 2 2 3 5" xfId="7942"/>
    <cellStyle name="40% - Accent4 2 2 2 3 5 2" xfId="7943"/>
    <cellStyle name="40% - Accent4 2 2 2 3 5 2 2" xfId="20672"/>
    <cellStyle name="40% - Accent4 2 2 2 3 5 2 3" xfId="33130"/>
    <cellStyle name="40% - Accent4 2 2 2 3 5 3" xfId="7944"/>
    <cellStyle name="40% - Accent4 2 2 2 3 5 3 2" xfId="20673"/>
    <cellStyle name="40% - Accent4 2 2 2 3 5 3 3" xfId="33131"/>
    <cellStyle name="40% - Accent4 2 2 2 3 5 4" xfId="20671"/>
    <cellStyle name="40% - Accent4 2 2 2 3 5 5" xfId="33129"/>
    <cellStyle name="40% - Accent4 2 2 2 3 6" xfId="7945"/>
    <cellStyle name="40% - Accent4 2 2 2 3 6 2" xfId="20674"/>
    <cellStyle name="40% - Accent4 2 2 2 3 6 3" xfId="33132"/>
    <cellStyle name="40% - Accent4 2 2 2 3 7" xfId="7946"/>
    <cellStyle name="40% - Accent4 2 2 2 3 7 2" xfId="20675"/>
    <cellStyle name="40% - Accent4 2 2 2 3 7 3" xfId="33133"/>
    <cellStyle name="40% - Accent4 2 2 2 3 8" xfId="20661"/>
    <cellStyle name="40% - Accent4 2 2 2 3 9" xfId="33119"/>
    <cellStyle name="40% - Accent4 2 2 2 4" xfId="7947"/>
    <cellStyle name="40% - Accent4 2 2 2 4 2" xfId="7948"/>
    <cellStyle name="40% - Accent4 2 2 2 4 2 2" xfId="7949"/>
    <cellStyle name="40% - Accent4 2 2 2 4 2 2 2" xfId="20678"/>
    <cellStyle name="40% - Accent4 2 2 2 4 2 2 3" xfId="33136"/>
    <cellStyle name="40% - Accent4 2 2 2 4 2 3" xfId="7950"/>
    <cellStyle name="40% - Accent4 2 2 2 4 2 3 2" xfId="20679"/>
    <cellStyle name="40% - Accent4 2 2 2 4 2 3 3" xfId="33137"/>
    <cellStyle name="40% - Accent4 2 2 2 4 2 4" xfId="20677"/>
    <cellStyle name="40% - Accent4 2 2 2 4 2 5" xfId="33135"/>
    <cellStyle name="40% - Accent4 2 2 2 4 3" xfId="7951"/>
    <cellStyle name="40% - Accent4 2 2 2 4 3 2" xfId="20680"/>
    <cellStyle name="40% - Accent4 2 2 2 4 3 3" xfId="33138"/>
    <cellStyle name="40% - Accent4 2 2 2 4 4" xfId="7952"/>
    <cellStyle name="40% - Accent4 2 2 2 4 4 2" xfId="20681"/>
    <cellStyle name="40% - Accent4 2 2 2 4 4 3" xfId="33139"/>
    <cellStyle name="40% - Accent4 2 2 2 4 5" xfId="20676"/>
    <cellStyle name="40% - Accent4 2 2 2 4 6" xfId="33134"/>
    <cellStyle name="40% - Accent4 2 2 2 5" xfId="7953"/>
    <cellStyle name="40% - Accent4 2 2 2 5 2" xfId="7954"/>
    <cellStyle name="40% - Accent4 2 2 2 5 2 2" xfId="7955"/>
    <cellStyle name="40% - Accent4 2 2 2 5 2 2 2" xfId="20684"/>
    <cellStyle name="40% - Accent4 2 2 2 5 2 2 3" xfId="33142"/>
    <cellStyle name="40% - Accent4 2 2 2 5 2 3" xfId="7956"/>
    <cellStyle name="40% - Accent4 2 2 2 5 2 3 2" xfId="20685"/>
    <cellStyle name="40% - Accent4 2 2 2 5 2 3 3" xfId="33143"/>
    <cellStyle name="40% - Accent4 2 2 2 5 2 4" xfId="20683"/>
    <cellStyle name="40% - Accent4 2 2 2 5 2 5" xfId="33141"/>
    <cellStyle name="40% - Accent4 2 2 2 5 3" xfId="7957"/>
    <cellStyle name="40% - Accent4 2 2 2 5 3 2" xfId="20686"/>
    <cellStyle name="40% - Accent4 2 2 2 5 3 3" xfId="33144"/>
    <cellStyle name="40% - Accent4 2 2 2 5 4" xfId="7958"/>
    <cellStyle name="40% - Accent4 2 2 2 5 4 2" xfId="20687"/>
    <cellStyle name="40% - Accent4 2 2 2 5 4 3" xfId="33145"/>
    <cellStyle name="40% - Accent4 2 2 2 5 5" xfId="20682"/>
    <cellStyle name="40% - Accent4 2 2 2 5 6" xfId="33140"/>
    <cellStyle name="40% - Accent4 2 2 2 6" xfId="7959"/>
    <cellStyle name="40% - Accent4 2 2 2 6 2" xfId="7960"/>
    <cellStyle name="40% - Accent4 2 2 2 6 2 2" xfId="20689"/>
    <cellStyle name="40% - Accent4 2 2 2 6 2 3" xfId="33147"/>
    <cellStyle name="40% - Accent4 2 2 2 6 3" xfId="7961"/>
    <cellStyle name="40% - Accent4 2 2 2 6 3 2" xfId="20690"/>
    <cellStyle name="40% - Accent4 2 2 2 6 3 3" xfId="33148"/>
    <cellStyle name="40% - Accent4 2 2 2 6 4" xfId="20688"/>
    <cellStyle name="40% - Accent4 2 2 2 6 5" xfId="33146"/>
    <cellStyle name="40% - Accent4 2 2 2 7" xfId="7962"/>
    <cellStyle name="40% - Accent4 2 2 2 7 2" xfId="7963"/>
    <cellStyle name="40% - Accent4 2 2 2 7 2 2" xfId="20692"/>
    <cellStyle name="40% - Accent4 2 2 2 7 2 3" xfId="33150"/>
    <cellStyle name="40% - Accent4 2 2 2 7 3" xfId="7964"/>
    <cellStyle name="40% - Accent4 2 2 2 7 3 2" xfId="20693"/>
    <cellStyle name="40% - Accent4 2 2 2 7 3 3" xfId="33151"/>
    <cellStyle name="40% - Accent4 2 2 2 7 4" xfId="20691"/>
    <cellStyle name="40% - Accent4 2 2 2 7 5" xfId="33149"/>
    <cellStyle name="40% - Accent4 2 2 2 8" xfId="7965"/>
    <cellStyle name="40% - Accent4 2 2 2 8 2" xfId="7966"/>
    <cellStyle name="40% - Accent4 2 2 2 8 2 2" xfId="20695"/>
    <cellStyle name="40% - Accent4 2 2 2 8 2 3" xfId="33153"/>
    <cellStyle name="40% - Accent4 2 2 2 8 3" xfId="7967"/>
    <cellStyle name="40% - Accent4 2 2 2 8 3 2" xfId="20696"/>
    <cellStyle name="40% - Accent4 2 2 2 8 3 3" xfId="33154"/>
    <cellStyle name="40% - Accent4 2 2 2 8 4" xfId="20694"/>
    <cellStyle name="40% - Accent4 2 2 2 8 5" xfId="33152"/>
    <cellStyle name="40% - Accent4 2 2 2 9" xfId="7968"/>
    <cellStyle name="40% - Accent4 2 2 2 9 2" xfId="7969"/>
    <cellStyle name="40% - Accent4 2 2 2 9 2 2" xfId="20698"/>
    <cellStyle name="40% - Accent4 2 2 2 9 2 3" xfId="33156"/>
    <cellStyle name="40% - Accent4 2 2 2 9 3" xfId="7970"/>
    <cellStyle name="40% - Accent4 2 2 2 9 3 2" xfId="20699"/>
    <cellStyle name="40% - Accent4 2 2 2 9 3 3" xfId="33157"/>
    <cellStyle name="40% - Accent4 2 2 2 9 4" xfId="20697"/>
    <cellStyle name="40% - Accent4 2 2 2 9 5" xfId="33155"/>
    <cellStyle name="40% - Accent4 2 2 2_BALANCE SHEET- BOARD-A" xfId="1418"/>
    <cellStyle name="40% - Accent4 2 2 3" xfId="111"/>
    <cellStyle name="40% - Accent4 2 2 3 10" xfId="14335"/>
    <cellStyle name="40% - Accent4 2 2 3 11" xfId="26793"/>
    <cellStyle name="40% - Accent4 2 2 3 2" xfId="1028"/>
    <cellStyle name="40% - Accent4 2 2 3 2 2" xfId="7972"/>
    <cellStyle name="40% - Accent4 2 2 3 2 2 2" xfId="20701"/>
    <cellStyle name="40% - Accent4 2 2 3 2 2 3" xfId="33159"/>
    <cellStyle name="40% - Accent4 2 2 3 2 3" xfId="7973"/>
    <cellStyle name="40% - Accent4 2 2 3 2 3 2" xfId="20702"/>
    <cellStyle name="40% - Accent4 2 2 3 2 3 3" xfId="33160"/>
    <cellStyle name="40% - Accent4 2 2 3 2 4" xfId="7971"/>
    <cellStyle name="40% - Accent4 2 2 3 2 5" xfId="20700"/>
    <cellStyle name="40% - Accent4 2 2 3 2 6" xfId="33158"/>
    <cellStyle name="40% - Accent4 2 2 3 3" xfId="7974"/>
    <cellStyle name="40% - Accent4 2 2 3 3 2" xfId="7975"/>
    <cellStyle name="40% - Accent4 2 2 3 3 2 2" xfId="20704"/>
    <cellStyle name="40% - Accent4 2 2 3 3 2 3" xfId="33162"/>
    <cellStyle name="40% - Accent4 2 2 3 3 3" xfId="7976"/>
    <cellStyle name="40% - Accent4 2 2 3 3 3 2" xfId="20705"/>
    <cellStyle name="40% - Accent4 2 2 3 3 3 3" xfId="33163"/>
    <cellStyle name="40% - Accent4 2 2 3 3 4" xfId="20703"/>
    <cellStyle name="40% - Accent4 2 2 3 3 5" xfId="33161"/>
    <cellStyle name="40% - Accent4 2 2 3 4" xfId="7977"/>
    <cellStyle name="40% - Accent4 2 2 3 4 2" xfId="7978"/>
    <cellStyle name="40% - Accent4 2 2 3 4 2 2" xfId="20707"/>
    <cellStyle name="40% - Accent4 2 2 3 4 2 3" xfId="33165"/>
    <cellStyle name="40% - Accent4 2 2 3 4 3" xfId="7979"/>
    <cellStyle name="40% - Accent4 2 2 3 4 3 2" xfId="20708"/>
    <cellStyle name="40% - Accent4 2 2 3 4 3 3" xfId="33166"/>
    <cellStyle name="40% - Accent4 2 2 3 4 4" xfId="20706"/>
    <cellStyle name="40% - Accent4 2 2 3 4 5" xfId="33164"/>
    <cellStyle name="40% - Accent4 2 2 3 5" xfId="7980"/>
    <cellStyle name="40% - Accent4 2 2 3 5 2" xfId="7981"/>
    <cellStyle name="40% - Accent4 2 2 3 5 2 2" xfId="20710"/>
    <cellStyle name="40% - Accent4 2 2 3 5 2 3" xfId="33168"/>
    <cellStyle name="40% - Accent4 2 2 3 5 3" xfId="7982"/>
    <cellStyle name="40% - Accent4 2 2 3 5 3 2" xfId="20711"/>
    <cellStyle name="40% - Accent4 2 2 3 5 3 3" xfId="33169"/>
    <cellStyle name="40% - Accent4 2 2 3 5 4" xfId="20709"/>
    <cellStyle name="40% - Accent4 2 2 3 5 5" xfId="33167"/>
    <cellStyle name="40% - Accent4 2 2 3 6" xfId="7983"/>
    <cellStyle name="40% - Accent4 2 2 3 6 2" xfId="7984"/>
    <cellStyle name="40% - Accent4 2 2 3 6 2 2" xfId="20713"/>
    <cellStyle name="40% - Accent4 2 2 3 6 2 3" xfId="33171"/>
    <cellStyle name="40% - Accent4 2 2 3 6 3" xfId="7985"/>
    <cellStyle name="40% - Accent4 2 2 3 6 3 2" xfId="20714"/>
    <cellStyle name="40% - Accent4 2 2 3 6 3 3" xfId="33172"/>
    <cellStyle name="40% - Accent4 2 2 3 6 4" xfId="20712"/>
    <cellStyle name="40% - Accent4 2 2 3 6 5" xfId="33170"/>
    <cellStyle name="40% - Accent4 2 2 3 7" xfId="7986"/>
    <cellStyle name="40% - Accent4 2 2 3 7 2" xfId="20715"/>
    <cellStyle name="40% - Accent4 2 2 3 7 3" xfId="33173"/>
    <cellStyle name="40% - Accent4 2 2 3 8" xfId="7987"/>
    <cellStyle name="40% - Accent4 2 2 3 8 2" xfId="20716"/>
    <cellStyle name="40% - Accent4 2 2 3 8 3" xfId="33174"/>
    <cellStyle name="40% - Accent4 2 2 3 9" xfId="1596"/>
    <cellStyle name="40% - Accent4 2 2 3_BALANCE SHEET- BOARD-A" xfId="1419"/>
    <cellStyle name="40% - Accent4 2 2 4" xfId="7988"/>
    <cellStyle name="40% - Accent4 2 2 4 2" xfId="7989"/>
    <cellStyle name="40% - Accent4 2 2 4 2 2" xfId="7990"/>
    <cellStyle name="40% - Accent4 2 2 4 2 2 2" xfId="20719"/>
    <cellStyle name="40% - Accent4 2 2 4 2 2 3" xfId="33177"/>
    <cellStyle name="40% - Accent4 2 2 4 2 3" xfId="7991"/>
    <cellStyle name="40% - Accent4 2 2 4 2 3 2" xfId="20720"/>
    <cellStyle name="40% - Accent4 2 2 4 2 3 3" xfId="33178"/>
    <cellStyle name="40% - Accent4 2 2 4 2 4" xfId="20718"/>
    <cellStyle name="40% - Accent4 2 2 4 2 5" xfId="33176"/>
    <cellStyle name="40% - Accent4 2 2 4 3" xfId="7992"/>
    <cellStyle name="40% - Accent4 2 2 4 3 2" xfId="7993"/>
    <cellStyle name="40% - Accent4 2 2 4 3 2 2" xfId="20722"/>
    <cellStyle name="40% - Accent4 2 2 4 3 2 3" xfId="33180"/>
    <cellStyle name="40% - Accent4 2 2 4 3 3" xfId="7994"/>
    <cellStyle name="40% - Accent4 2 2 4 3 3 2" xfId="20723"/>
    <cellStyle name="40% - Accent4 2 2 4 3 3 3" xfId="33181"/>
    <cellStyle name="40% - Accent4 2 2 4 3 4" xfId="20721"/>
    <cellStyle name="40% - Accent4 2 2 4 3 5" xfId="33179"/>
    <cellStyle name="40% - Accent4 2 2 4 4" xfId="7995"/>
    <cellStyle name="40% - Accent4 2 2 4 4 2" xfId="7996"/>
    <cellStyle name="40% - Accent4 2 2 4 4 2 2" xfId="20725"/>
    <cellStyle name="40% - Accent4 2 2 4 4 2 3" xfId="33183"/>
    <cellStyle name="40% - Accent4 2 2 4 4 3" xfId="7997"/>
    <cellStyle name="40% - Accent4 2 2 4 4 3 2" xfId="20726"/>
    <cellStyle name="40% - Accent4 2 2 4 4 3 3" xfId="33184"/>
    <cellStyle name="40% - Accent4 2 2 4 4 4" xfId="20724"/>
    <cellStyle name="40% - Accent4 2 2 4 4 5" xfId="33182"/>
    <cellStyle name="40% - Accent4 2 2 4 5" xfId="7998"/>
    <cellStyle name="40% - Accent4 2 2 4 5 2" xfId="7999"/>
    <cellStyle name="40% - Accent4 2 2 4 5 2 2" xfId="20728"/>
    <cellStyle name="40% - Accent4 2 2 4 5 2 3" xfId="33186"/>
    <cellStyle name="40% - Accent4 2 2 4 5 3" xfId="8000"/>
    <cellStyle name="40% - Accent4 2 2 4 5 3 2" xfId="20729"/>
    <cellStyle name="40% - Accent4 2 2 4 5 3 3" xfId="33187"/>
    <cellStyle name="40% - Accent4 2 2 4 5 4" xfId="20727"/>
    <cellStyle name="40% - Accent4 2 2 4 5 5" xfId="33185"/>
    <cellStyle name="40% - Accent4 2 2 4 6" xfId="8001"/>
    <cellStyle name="40% - Accent4 2 2 4 6 2" xfId="20730"/>
    <cellStyle name="40% - Accent4 2 2 4 6 3" xfId="33188"/>
    <cellStyle name="40% - Accent4 2 2 4 7" xfId="8002"/>
    <cellStyle name="40% - Accent4 2 2 4 7 2" xfId="20731"/>
    <cellStyle name="40% - Accent4 2 2 4 7 3" xfId="33189"/>
    <cellStyle name="40% - Accent4 2 2 4 8" xfId="20717"/>
    <cellStyle name="40% - Accent4 2 2 4 9" xfId="33175"/>
    <cellStyle name="40% - Accent4 2 2 5" xfId="8003"/>
    <cellStyle name="40% - Accent4 2 2 5 2" xfId="8004"/>
    <cellStyle name="40% - Accent4 2 2 5 2 2" xfId="8005"/>
    <cellStyle name="40% - Accent4 2 2 5 2 2 2" xfId="20734"/>
    <cellStyle name="40% - Accent4 2 2 5 2 2 3" xfId="33192"/>
    <cellStyle name="40% - Accent4 2 2 5 2 3" xfId="8006"/>
    <cellStyle name="40% - Accent4 2 2 5 2 3 2" xfId="20735"/>
    <cellStyle name="40% - Accent4 2 2 5 2 3 3" xfId="33193"/>
    <cellStyle name="40% - Accent4 2 2 5 2 4" xfId="20733"/>
    <cellStyle name="40% - Accent4 2 2 5 2 5" xfId="33191"/>
    <cellStyle name="40% - Accent4 2 2 5 3" xfId="8007"/>
    <cellStyle name="40% - Accent4 2 2 5 3 2" xfId="8008"/>
    <cellStyle name="40% - Accent4 2 2 5 3 2 2" xfId="20737"/>
    <cellStyle name="40% - Accent4 2 2 5 3 2 3" xfId="33195"/>
    <cellStyle name="40% - Accent4 2 2 5 3 3" xfId="8009"/>
    <cellStyle name="40% - Accent4 2 2 5 3 3 2" xfId="20738"/>
    <cellStyle name="40% - Accent4 2 2 5 3 3 3" xfId="33196"/>
    <cellStyle name="40% - Accent4 2 2 5 3 4" xfId="20736"/>
    <cellStyle name="40% - Accent4 2 2 5 3 5" xfId="33194"/>
    <cellStyle name="40% - Accent4 2 2 5 4" xfId="8010"/>
    <cellStyle name="40% - Accent4 2 2 5 4 2" xfId="8011"/>
    <cellStyle name="40% - Accent4 2 2 5 4 2 2" xfId="20740"/>
    <cellStyle name="40% - Accent4 2 2 5 4 2 3" xfId="33198"/>
    <cellStyle name="40% - Accent4 2 2 5 4 3" xfId="8012"/>
    <cellStyle name="40% - Accent4 2 2 5 4 3 2" xfId="20741"/>
    <cellStyle name="40% - Accent4 2 2 5 4 3 3" xfId="33199"/>
    <cellStyle name="40% - Accent4 2 2 5 4 4" xfId="20739"/>
    <cellStyle name="40% - Accent4 2 2 5 4 5" xfId="33197"/>
    <cellStyle name="40% - Accent4 2 2 5 5" xfId="8013"/>
    <cellStyle name="40% - Accent4 2 2 5 5 2" xfId="8014"/>
    <cellStyle name="40% - Accent4 2 2 5 5 2 2" xfId="20743"/>
    <cellStyle name="40% - Accent4 2 2 5 5 2 3" xfId="33201"/>
    <cellStyle name="40% - Accent4 2 2 5 5 3" xfId="8015"/>
    <cellStyle name="40% - Accent4 2 2 5 5 3 2" xfId="20744"/>
    <cellStyle name="40% - Accent4 2 2 5 5 3 3" xfId="33202"/>
    <cellStyle name="40% - Accent4 2 2 5 5 4" xfId="20742"/>
    <cellStyle name="40% - Accent4 2 2 5 5 5" xfId="33200"/>
    <cellStyle name="40% - Accent4 2 2 5 6" xfId="8016"/>
    <cellStyle name="40% - Accent4 2 2 5 6 2" xfId="20745"/>
    <cellStyle name="40% - Accent4 2 2 5 6 3" xfId="33203"/>
    <cellStyle name="40% - Accent4 2 2 5 7" xfId="8017"/>
    <cellStyle name="40% - Accent4 2 2 5 7 2" xfId="20746"/>
    <cellStyle name="40% - Accent4 2 2 5 7 3" xfId="33204"/>
    <cellStyle name="40% - Accent4 2 2 5 8" xfId="20732"/>
    <cellStyle name="40% - Accent4 2 2 5 9" xfId="33190"/>
    <cellStyle name="40% - Accent4 2 2 6" xfId="8018"/>
    <cellStyle name="40% - Accent4 2 2 6 2" xfId="8019"/>
    <cellStyle name="40% - Accent4 2 2 6 2 2" xfId="8020"/>
    <cellStyle name="40% - Accent4 2 2 6 2 2 2" xfId="20749"/>
    <cellStyle name="40% - Accent4 2 2 6 2 2 3" xfId="33207"/>
    <cellStyle name="40% - Accent4 2 2 6 2 3" xfId="8021"/>
    <cellStyle name="40% - Accent4 2 2 6 2 3 2" xfId="20750"/>
    <cellStyle name="40% - Accent4 2 2 6 2 3 3" xfId="33208"/>
    <cellStyle name="40% - Accent4 2 2 6 2 4" xfId="20748"/>
    <cellStyle name="40% - Accent4 2 2 6 2 5" xfId="33206"/>
    <cellStyle name="40% - Accent4 2 2 6 3" xfId="8022"/>
    <cellStyle name="40% - Accent4 2 2 6 3 2" xfId="20751"/>
    <cellStyle name="40% - Accent4 2 2 6 3 3" xfId="33209"/>
    <cellStyle name="40% - Accent4 2 2 6 4" xfId="8023"/>
    <cellStyle name="40% - Accent4 2 2 6 4 2" xfId="20752"/>
    <cellStyle name="40% - Accent4 2 2 6 4 3" xfId="33210"/>
    <cellStyle name="40% - Accent4 2 2 6 5" xfId="20747"/>
    <cellStyle name="40% - Accent4 2 2 6 6" xfId="33205"/>
    <cellStyle name="40% - Accent4 2 2 7" xfId="8024"/>
    <cellStyle name="40% - Accent4 2 2 7 2" xfId="8025"/>
    <cellStyle name="40% - Accent4 2 2 7 2 2" xfId="8026"/>
    <cellStyle name="40% - Accent4 2 2 7 2 2 2" xfId="20755"/>
    <cellStyle name="40% - Accent4 2 2 7 2 2 3" xfId="33213"/>
    <cellStyle name="40% - Accent4 2 2 7 2 3" xfId="8027"/>
    <cellStyle name="40% - Accent4 2 2 7 2 3 2" xfId="20756"/>
    <cellStyle name="40% - Accent4 2 2 7 2 3 3" xfId="33214"/>
    <cellStyle name="40% - Accent4 2 2 7 2 4" xfId="20754"/>
    <cellStyle name="40% - Accent4 2 2 7 2 5" xfId="33212"/>
    <cellStyle name="40% - Accent4 2 2 7 3" xfId="8028"/>
    <cellStyle name="40% - Accent4 2 2 7 3 2" xfId="20757"/>
    <cellStyle name="40% - Accent4 2 2 7 3 3" xfId="33215"/>
    <cellStyle name="40% - Accent4 2 2 7 4" xfId="8029"/>
    <cellStyle name="40% - Accent4 2 2 7 4 2" xfId="20758"/>
    <cellStyle name="40% - Accent4 2 2 7 4 3" xfId="33216"/>
    <cellStyle name="40% - Accent4 2 2 7 5" xfId="20753"/>
    <cellStyle name="40% - Accent4 2 2 7 6" xfId="33211"/>
    <cellStyle name="40% - Accent4 2 2 8" xfId="8030"/>
    <cellStyle name="40% - Accent4 2 2 8 2" xfId="8031"/>
    <cellStyle name="40% - Accent4 2 2 8 2 2" xfId="20760"/>
    <cellStyle name="40% - Accent4 2 2 8 2 3" xfId="33218"/>
    <cellStyle name="40% - Accent4 2 2 8 3" xfId="8032"/>
    <cellStyle name="40% - Accent4 2 2 8 3 2" xfId="20761"/>
    <cellStyle name="40% - Accent4 2 2 8 3 3" xfId="33219"/>
    <cellStyle name="40% - Accent4 2 2 8 4" xfId="20759"/>
    <cellStyle name="40% - Accent4 2 2 8 5" xfId="33217"/>
    <cellStyle name="40% - Accent4 2 2 9" xfId="8033"/>
    <cellStyle name="40% - Accent4 2 2 9 2" xfId="8034"/>
    <cellStyle name="40% - Accent4 2 2 9 2 2" xfId="20763"/>
    <cellStyle name="40% - Accent4 2 2 9 2 3" xfId="33221"/>
    <cellStyle name="40% - Accent4 2 2 9 3" xfId="8035"/>
    <cellStyle name="40% - Accent4 2 2 9 3 2" xfId="20764"/>
    <cellStyle name="40% - Accent4 2 2 9 3 3" xfId="33222"/>
    <cellStyle name="40% - Accent4 2 2 9 4" xfId="20762"/>
    <cellStyle name="40% - Accent4 2 2 9 5" xfId="33220"/>
    <cellStyle name="40% - Accent4 2 3" xfId="112"/>
    <cellStyle name="40% - Accent4 2 3 10" xfId="8036"/>
    <cellStyle name="40% - Accent4 2 3 10 2" xfId="8037"/>
    <cellStyle name="40% - Accent4 2 3 10 2 2" xfId="20766"/>
    <cellStyle name="40% - Accent4 2 3 10 2 3" xfId="33224"/>
    <cellStyle name="40% - Accent4 2 3 10 3" xfId="8038"/>
    <cellStyle name="40% - Accent4 2 3 10 3 2" xfId="20767"/>
    <cellStyle name="40% - Accent4 2 3 10 3 3" xfId="33225"/>
    <cellStyle name="40% - Accent4 2 3 10 4" xfId="20765"/>
    <cellStyle name="40% - Accent4 2 3 10 5" xfId="33223"/>
    <cellStyle name="40% - Accent4 2 3 11" xfId="8039"/>
    <cellStyle name="40% - Accent4 2 3 11 2" xfId="8040"/>
    <cellStyle name="40% - Accent4 2 3 11 2 2" xfId="20769"/>
    <cellStyle name="40% - Accent4 2 3 11 2 3" xfId="33227"/>
    <cellStyle name="40% - Accent4 2 3 11 3" xfId="8041"/>
    <cellStyle name="40% - Accent4 2 3 11 3 2" xfId="20770"/>
    <cellStyle name="40% - Accent4 2 3 11 3 3" xfId="33228"/>
    <cellStyle name="40% - Accent4 2 3 11 4" xfId="20768"/>
    <cellStyle name="40% - Accent4 2 3 11 5" xfId="33226"/>
    <cellStyle name="40% - Accent4 2 3 12" xfId="8042"/>
    <cellStyle name="40% - Accent4 2 3 12 2" xfId="8043"/>
    <cellStyle name="40% - Accent4 2 3 12 2 2" xfId="20772"/>
    <cellStyle name="40% - Accent4 2 3 12 2 3" xfId="33230"/>
    <cellStyle name="40% - Accent4 2 3 12 3" xfId="8044"/>
    <cellStyle name="40% - Accent4 2 3 12 3 2" xfId="20773"/>
    <cellStyle name="40% - Accent4 2 3 12 3 3" xfId="33231"/>
    <cellStyle name="40% - Accent4 2 3 12 4" xfId="20771"/>
    <cellStyle name="40% - Accent4 2 3 12 5" xfId="33229"/>
    <cellStyle name="40% - Accent4 2 3 13" xfId="8045"/>
    <cellStyle name="40% - Accent4 2 3 13 2" xfId="8046"/>
    <cellStyle name="40% - Accent4 2 3 13 2 2" xfId="20775"/>
    <cellStyle name="40% - Accent4 2 3 13 2 3" xfId="33233"/>
    <cellStyle name="40% - Accent4 2 3 13 3" xfId="8047"/>
    <cellStyle name="40% - Accent4 2 3 13 3 2" xfId="20776"/>
    <cellStyle name="40% - Accent4 2 3 13 3 3" xfId="33234"/>
    <cellStyle name="40% - Accent4 2 3 13 4" xfId="20774"/>
    <cellStyle name="40% - Accent4 2 3 13 5" xfId="33232"/>
    <cellStyle name="40% - Accent4 2 3 14" xfId="8048"/>
    <cellStyle name="40% - Accent4 2 3 14 2" xfId="20777"/>
    <cellStyle name="40% - Accent4 2 3 14 3" xfId="33235"/>
    <cellStyle name="40% - Accent4 2 3 15" xfId="8049"/>
    <cellStyle name="40% - Accent4 2 3 15 2" xfId="20778"/>
    <cellStyle name="40% - Accent4 2 3 15 3" xfId="33236"/>
    <cellStyle name="40% - Accent4 2 3 16" xfId="1632"/>
    <cellStyle name="40% - Accent4 2 3 17" xfId="14371"/>
    <cellStyle name="40% - Accent4 2 3 18" xfId="26829"/>
    <cellStyle name="40% - Accent4 2 3 2" xfId="1064"/>
    <cellStyle name="40% - Accent4 2 3 2 10" xfId="20779"/>
    <cellStyle name="40% - Accent4 2 3 2 11" xfId="33237"/>
    <cellStyle name="40% - Accent4 2 3 2 2" xfId="8051"/>
    <cellStyle name="40% - Accent4 2 3 2 2 2" xfId="8052"/>
    <cellStyle name="40% - Accent4 2 3 2 2 2 2" xfId="20781"/>
    <cellStyle name="40% - Accent4 2 3 2 2 2 3" xfId="33239"/>
    <cellStyle name="40% - Accent4 2 3 2 2 3" xfId="8053"/>
    <cellStyle name="40% - Accent4 2 3 2 2 3 2" xfId="20782"/>
    <cellStyle name="40% - Accent4 2 3 2 2 3 3" xfId="33240"/>
    <cellStyle name="40% - Accent4 2 3 2 2 4" xfId="20780"/>
    <cellStyle name="40% - Accent4 2 3 2 2 5" xfId="33238"/>
    <cellStyle name="40% - Accent4 2 3 2 3" xfId="8054"/>
    <cellStyle name="40% - Accent4 2 3 2 3 2" xfId="8055"/>
    <cellStyle name="40% - Accent4 2 3 2 3 2 2" xfId="20784"/>
    <cellStyle name="40% - Accent4 2 3 2 3 2 3" xfId="33242"/>
    <cellStyle name="40% - Accent4 2 3 2 3 3" xfId="8056"/>
    <cellStyle name="40% - Accent4 2 3 2 3 3 2" xfId="20785"/>
    <cellStyle name="40% - Accent4 2 3 2 3 3 3" xfId="33243"/>
    <cellStyle name="40% - Accent4 2 3 2 3 4" xfId="20783"/>
    <cellStyle name="40% - Accent4 2 3 2 3 5" xfId="33241"/>
    <cellStyle name="40% - Accent4 2 3 2 4" xfId="8057"/>
    <cellStyle name="40% - Accent4 2 3 2 4 2" xfId="8058"/>
    <cellStyle name="40% - Accent4 2 3 2 4 2 2" xfId="20787"/>
    <cellStyle name="40% - Accent4 2 3 2 4 2 3" xfId="33245"/>
    <cellStyle name="40% - Accent4 2 3 2 4 3" xfId="8059"/>
    <cellStyle name="40% - Accent4 2 3 2 4 3 2" xfId="20788"/>
    <cellStyle name="40% - Accent4 2 3 2 4 3 3" xfId="33246"/>
    <cellStyle name="40% - Accent4 2 3 2 4 4" xfId="20786"/>
    <cellStyle name="40% - Accent4 2 3 2 4 5" xfId="33244"/>
    <cellStyle name="40% - Accent4 2 3 2 5" xfId="8060"/>
    <cellStyle name="40% - Accent4 2 3 2 5 2" xfId="8061"/>
    <cellStyle name="40% - Accent4 2 3 2 5 2 2" xfId="20790"/>
    <cellStyle name="40% - Accent4 2 3 2 5 2 3" xfId="33248"/>
    <cellStyle name="40% - Accent4 2 3 2 5 3" xfId="8062"/>
    <cellStyle name="40% - Accent4 2 3 2 5 3 2" xfId="20791"/>
    <cellStyle name="40% - Accent4 2 3 2 5 3 3" xfId="33249"/>
    <cellStyle name="40% - Accent4 2 3 2 5 4" xfId="20789"/>
    <cellStyle name="40% - Accent4 2 3 2 5 5" xfId="33247"/>
    <cellStyle name="40% - Accent4 2 3 2 6" xfId="8063"/>
    <cellStyle name="40% - Accent4 2 3 2 6 2" xfId="8064"/>
    <cellStyle name="40% - Accent4 2 3 2 6 2 2" xfId="20793"/>
    <cellStyle name="40% - Accent4 2 3 2 6 2 3" xfId="33251"/>
    <cellStyle name="40% - Accent4 2 3 2 6 3" xfId="8065"/>
    <cellStyle name="40% - Accent4 2 3 2 6 3 2" xfId="20794"/>
    <cellStyle name="40% - Accent4 2 3 2 6 3 3" xfId="33252"/>
    <cellStyle name="40% - Accent4 2 3 2 6 4" xfId="20792"/>
    <cellStyle name="40% - Accent4 2 3 2 6 5" xfId="33250"/>
    <cellStyle name="40% - Accent4 2 3 2 7" xfId="8066"/>
    <cellStyle name="40% - Accent4 2 3 2 7 2" xfId="20795"/>
    <cellStyle name="40% - Accent4 2 3 2 7 3" xfId="33253"/>
    <cellStyle name="40% - Accent4 2 3 2 8" xfId="8067"/>
    <cellStyle name="40% - Accent4 2 3 2 8 2" xfId="20796"/>
    <cellStyle name="40% - Accent4 2 3 2 8 3" xfId="33254"/>
    <cellStyle name="40% - Accent4 2 3 2 9" xfId="8050"/>
    <cellStyle name="40% - Accent4 2 3 3" xfId="8068"/>
    <cellStyle name="40% - Accent4 2 3 3 2" xfId="8069"/>
    <cellStyle name="40% - Accent4 2 3 3 2 2" xfId="8070"/>
    <cellStyle name="40% - Accent4 2 3 3 2 2 2" xfId="20799"/>
    <cellStyle name="40% - Accent4 2 3 3 2 2 3" xfId="33257"/>
    <cellStyle name="40% - Accent4 2 3 3 2 3" xfId="8071"/>
    <cellStyle name="40% - Accent4 2 3 3 2 3 2" xfId="20800"/>
    <cellStyle name="40% - Accent4 2 3 3 2 3 3" xfId="33258"/>
    <cellStyle name="40% - Accent4 2 3 3 2 4" xfId="20798"/>
    <cellStyle name="40% - Accent4 2 3 3 2 5" xfId="33256"/>
    <cellStyle name="40% - Accent4 2 3 3 3" xfId="8072"/>
    <cellStyle name="40% - Accent4 2 3 3 3 2" xfId="8073"/>
    <cellStyle name="40% - Accent4 2 3 3 3 2 2" xfId="20802"/>
    <cellStyle name="40% - Accent4 2 3 3 3 2 3" xfId="33260"/>
    <cellStyle name="40% - Accent4 2 3 3 3 3" xfId="8074"/>
    <cellStyle name="40% - Accent4 2 3 3 3 3 2" xfId="20803"/>
    <cellStyle name="40% - Accent4 2 3 3 3 3 3" xfId="33261"/>
    <cellStyle name="40% - Accent4 2 3 3 3 4" xfId="20801"/>
    <cellStyle name="40% - Accent4 2 3 3 3 5" xfId="33259"/>
    <cellStyle name="40% - Accent4 2 3 3 4" xfId="8075"/>
    <cellStyle name="40% - Accent4 2 3 3 4 2" xfId="8076"/>
    <cellStyle name="40% - Accent4 2 3 3 4 2 2" xfId="20805"/>
    <cellStyle name="40% - Accent4 2 3 3 4 2 3" xfId="33263"/>
    <cellStyle name="40% - Accent4 2 3 3 4 3" xfId="8077"/>
    <cellStyle name="40% - Accent4 2 3 3 4 3 2" xfId="20806"/>
    <cellStyle name="40% - Accent4 2 3 3 4 3 3" xfId="33264"/>
    <cellStyle name="40% - Accent4 2 3 3 4 4" xfId="20804"/>
    <cellStyle name="40% - Accent4 2 3 3 4 5" xfId="33262"/>
    <cellStyle name="40% - Accent4 2 3 3 5" xfId="8078"/>
    <cellStyle name="40% - Accent4 2 3 3 5 2" xfId="8079"/>
    <cellStyle name="40% - Accent4 2 3 3 5 2 2" xfId="20808"/>
    <cellStyle name="40% - Accent4 2 3 3 5 2 3" xfId="33266"/>
    <cellStyle name="40% - Accent4 2 3 3 5 3" xfId="8080"/>
    <cellStyle name="40% - Accent4 2 3 3 5 3 2" xfId="20809"/>
    <cellStyle name="40% - Accent4 2 3 3 5 3 3" xfId="33267"/>
    <cellStyle name="40% - Accent4 2 3 3 5 4" xfId="20807"/>
    <cellStyle name="40% - Accent4 2 3 3 5 5" xfId="33265"/>
    <cellStyle name="40% - Accent4 2 3 3 6" xfId="8081"/>
    <cellStyle name="40% - Accent4 2 3 3 6 2" xfId="20810"/>
    <cellStyle name="40% - Accent4 2 3 3 6 3" xfId="33268"/>
    <cellStyle name="40% - Accent4 2 3 3 7" xfId="8082"/>
    <cellStyle name="40% - Accent4 2 3 3 7 2" xfId="20811"/>
    <cellStyle name="40% - Accent4 2 3 3 7 3" xfId="33269"/>
    <cellStyle name="40% - Accent4 2 3 3 8" xfId="20797"/>
    <cellStyle name="40% - Accent4 2 3 3 9" xfId="33255"/>
    <cellStyle name="40% - Accent4 2 3 4" xfId="8083"/>
    <cellStyle name="40% - Accent4 2 3 4 2" xfId="8084"/>
    <cellStyle name="40% - Accent4 2 3 4 2 2" xfId="8085"/>
    <cellStyle name="40% - Accent4 2 3 4 2 2 2" xfId="20814"/>
    <cellStyle name="40% - Accent4 2 3 4 2 2 3" xfId="33272"/>
    <cellStyle name="40% - Accent4 2 3 4 2 3" xfId="8086"/>
    <cellStyle name="40% - Accent4 2 3 4 2 3 2" xfId="20815"/>
    <cellStyle name="40% - Accent4 2 3 4 2 3 3" xfId="33273"/>
    <cellStyle name="40% - Accent4 2 3 4 2 4" xfId="20813"/>
    <cellStyle name="40% - Accent4 2 3 4 2 5" xfId="33271"/>
    <cellStyle name="40% - Accent4 2 3 4 3" xfId="8087"/>
    <cellStyle name="40% - Accent4 2 3 4 3 2" xfId="8088"/>
    <cellStyle name="40% - Accent4 2 3 4 3 2 2" xfId="20817"/>
    <cellStyle name="40% - Accent4 2 3 4 3 2 3" xfId="33275"/>
    <cellStyle name="40% - Accent4 2 3 4 3 3" xfId="8089"/>
    <cellStyle name="40% - Accent4 2 3 4 3 3 2" xfId="20818"/>
    <cellStyle name="40% - Accent4 2 3 4 3 3 3" xfId="33276"/>
    <cellStyle name="40% - Accent4 2 3 4 3 4" xfId="20816"/>
    <cellStyle name="40% - Accent4 2 3 4 3 5" xfId="33274"/>
    <cellStyle name="40% - Accent4 2 3 4 4" xfId="8090"/>
    <cellStyle name="40% - Accent4 2 3 4 4 2" xfId="8091"/>
    <cellStyle name="40% - Accent4 2 3 4 4 2 2" xfId="20820"/>
    <cellStyle name="40% - Accent4 2 3 4 4 2 3" xfId="33278"/>
    <cellStyle name="40% - Accent4 2 3 4 4 3" xfId="8092"/>
    <cellStyle name="40% - Accent4 2 3 4 4 3 2" xfId="20821"/>
    <cellStyle name="40% - Accent4 2 3 4 4 3 3" xfId="33279"/>
    <cellStyle name="40% - Accent4 2 3 4 4 4" xfId="20819"/>
    <cellStyle name="40% - Accent4 2 3 4 4 5" xfId="33277"/>
    <cellStyle name="40% - Accent4 2 3 4 5" xfId="8093"/>
    <cellStyle name="40% - Accent4 2 3 4 5 2" xfId="8094"/>
    <cellStyle name="40% - Accent4 2 3 4 5 2 2" xfId="20823"/>
    <cellStyle name="40% - Accent4 2 3 4 5 2 3" xfId="33281"/>
    <cellStyle name="40% - Accent4 2 3 4 5 3" xfId="8095"/>
    <cellStyle name="40% - Accent4 2 3 4 5 3 2" xfId="20824"/>
    <cellStyle name="40% - Accent4 2 3 4 5 3 3" xfId="33282"/>
    <cellStyle name="40% - Accent4 2 3 4 5 4" xfId="20822"/>
    <cellStyle name="40% - Accent4 2 3 4 5 5" xfId="33280"/>
    <cellStyle name="40% - Accent4 2 3 4 6" xfId="8096"/>
    <cellStyle name="40% - Accent4 2 3 4 6 2" xfId="20825"/>
    <cellStyle name="40% - Accent4 2 3 4 6 3" xfId="33283"/>
    <cellStyle name="40% - Accent4 2 3 4 7" xfId="8097"/>
    <cellStyle name="40% - Accent4 2 3 4 7 2" xfId="20826"/>
    <cellStyle name="40% - Accent4 2 3 4 7 3" xfId="33284"/>
    <cellStyle name="40% - Accent4 2 3 4 8" xfId="20812"/>
    <cellStyle name="40% - Accent4 2 3 4 9" xfId="33270"/>
    <cellStyle name="40% - Accent4 2 3 5" xfId="8098"/>
    <cellStyle name="40% - Accent4 2 3 5 2" xfId="8099"/>
    <cellStyle name="40% - Accent4 2 3 5 2 2" xfId="8100"/>
    <cellStyle name="40% - Accent4 2 3 5 2 2 2" xfId="20829"/>
    <cellStyle name="40% - Accent4 2 3 5 2 2 3" xfId="33287"/>
    <cellStyle name="40% - Accent4 2 3 5 2 3" xfId="8101"/>
    <cellStyle name="40% - Accent4 2 3 5 2 3 2" xfId="20830"/>
    <cellStyle name="40% - Accent4 2 3 5 2 3 3" xfId="33288"/>
    <cellStyle name="40% - Accent4 2 3 5 2 4" xfId="20828"/>
    <cellStyle name="40% - Accent4 2 3 5 2 5" xfId="33286"/>
    <cellStyle name="40% - Accent4 2 3 5 3" xfId="8102"/>
    <cellStyle name="40% - Accent4 2 3 5 3 2" xfId="20831"/>
    <cellStyle name="40% - Accent4 2 3 5 3 3" xfId="33289"/>
    <cellStyle name="40% - Accent4 2 3 5 4" xfId="8103"/>
    <cellStyle name="40% - Accent4 2 3 5 4 2" xfId="20832"/>
    <cellStyle name="40% - Accent4 2 3 5 4 3" xfId="33290"/>
    <cellStyle name="40% - Accent4 2 3 5 5" xfId="20827"/>
    <cellStyle name="40% - Accent4 2 3 5 6" xfId="33285"/>
    <cellStyle name="40% - Accent4 2 3 6" xfId="8104"/>
    <cellStyle name="40% - Accent4 2 3 6 2" xfId="8105"/>
    <cellStyle name="40% - Accent4 2 3 6 2 2" xfId="8106"/>
    <cellStyle name="40% - Accent4 2 3 6 2 2 2" xfId="20835"/>
    <cellStyle name="40% - Accent4 2 3 6 2 2 3" xfId="33293"/>
    <cellStyle name="40% - Accent4 2 3 6 2 3" xfId="8107"/>
    <cellStyle name="40% - Accent4 2 3 6 2 3 2" xfId="20836"/>
    <cellStyle name="40% - Accent4 2 3 6 2 3 3" xfId="33294"/>
    <cellStyle name="40% - Accent4 2 3 6 2 4" xfId="20834"/>
    <cellStyle name="40% - Accent4 2 3 6 2 5" xfId="33292"/>
    <cellStyle name="40% - Accent4 2 3 6 3" xfId="8108"/>
    <cellStyle name="40% - Accent4 2 3 6 3 2" xfId="20837"/>
    <cellStyle name="40% - Accent4 2 3 6 3 3" xfId="33295"/>
    <cellStyle name="40% - Accent4 2 3 6 4" xfId="8109"/>
    <cellStyle name="40% - Accent4 2 3 6 4 2" xfId="20838"/>
    <cellStyle name="40% - Accent4 2 3 6 4 3" xfId="33296"/>
    <cellStyle name="40% - Accent4 2 3 6 5" xfId="20833"/>
    <cellStyle name="40% - Accent4 2 3 6 6" xfId="33291"/>
    <cellStyle name="40% - Accent4 2 3 7" xfId="8110"/>
    <cellStyle name="40% - Accent4 2 3 7 2" xfId="8111"/>
    <cellStyle name="40% - Accent4 2 3 7 2 2" xfId="20840"/>
    <cellStyle name="40% - Accent4 2 3 7 2 3" xfId="33298"/>
    <cellStyle name="40% - Accent4 2 3 7 3" xfId="8112"/>
    <cellStyle name="40% - Accent4 2 3 7 3 2" xfId="20841"/>
    <cellStyle name="40% - Accent4 2 3 7 3 3" xfId="33299"/>
    <cellStyle name="40% - Accent4 2 3 7 4" xfId="20839"/>
    <cellStyle name="40% - Accent4 2 3 7 5" xfId="33297"/>
    <cellStyle name="40% - Accent4 2 3 8" xfId="8113"/>
    <cellStyle name="40% - Accent4 2 3 8 2" xfId="8114"/>
    <cellStyle name="40% - Accent4 2 3 8 2 2" xfId="20843"/>
    <cellStyle name="40% - Accent4 2 3 8 2 3" xfId="33301"/>
    <cellStyle name="40% - Accent4 2 3 8 3" xfId="8115"/>
    <cellStyle name="40% - Accent4 2 3 8 3 2" xfId="20844"/>
    <cellStyle name="40% - Accent4 2 3 8 3 3" xfId="33302"/>
    <cellStyle name="40% - Accent4 2 3 8 4" xfId="20842"/>
    <cellStyle name="40% - Accent4 2 3 8 5" xfId="33300"/>
    <cellStyle name="40% - Accent4 2 3 9" xfId="8116"/>
    <cellStyle name="40% - Accent4 2 3 9 2" xfId="8117"/>
    <cellStyle name="40% - Accent4 2 3 9 2 2" xfId="20846"/>
    <cellStyle name="40% - Accent4 2 3 9 2 3" xfId="33304"/>
    <cellStyle name="40% - Accent4 2 3 9 3" xfId="8118"/>
    <cellStyle name="40% - Accent4 2 3 9 3 2" xfId="20847"/>
    <cellStyle name="40% - Accent4 2 3 9 3 3" xfId="33305"/>
    <cellStyle name="40% - Accent4 2 3 9 4" xfId="20845"/>
    <cellStyle name="40% - Accent4 2 3 9 5" xfId="33303"/>
    <cellStyle name="40% - Accent4 2 3_BALANCE SHEET- BOARD-A" xfId="1420"/>
    <cellStyle name="40% - Accent4 2 4" xfId="113"/>
    <cellStyle name="40% - Accent4 2 4 10" xfId="14301"/>
    <cellStyle name="40% - Accent4 2 4 11" xfId="26759"/>
    <cellStyle name="40% - Accent4 2 4 2" xfId="994"/>
    <cellStyle name="40% - Accent4 2 4 2 2" xfId="8120"/>
    <cellStyle name="40% - Accent4 2 4 2 2 2" xfId="20849"/>
    <cellStyle name="40% - Accent4 2 4 2 2 3" xfId="33307"/>
    <cellStyle name="40% - Accent4 2 4 2 3" xfId="8121"/>
    <cellStyle name="40% - Accent4 2 4 2 3 2" xfId="20850"/>
    <cellStyle name="40% - Accent4 2 4 2 3 3" xfId="33308"/>
    <cellStyle name="40% - Accent4 2 4 2 4" xfId="8119"/>
    <cellStyle name="40% - Accent4 2 4 2 5" xfId="20848"/>
    <cellStyle name="40% - Accent4 2 4 2 6" xfId="33306"/>
    <cellStyle name="40% - Accent4 2 4 3" xfId="8122"/>
    <cellStyle name="40% - Accent4 2 4 3 2" xfId="8123"/>
    <cellStyle name="40% - Accent4 2 4 3 2 2" xfId="20852"/>
    <cellStyle name="40% - Accent4 2 4 3 2 3" xfId="33310"/>
    <cellStyle name="40% - Accent4 2 4 3 3" xfId="8124"/>
    <cellStyle name="40% - Accent4 2 4 3 3 2" xfId="20853"/>
    <cellStyle name="40% - Accent4 2 4 3 3 3" xfId="33311"/>
    <cellStyle name="40% - Accent4 2 4 3 4" xfId="20851"/>
    <cellStyle name="40% - Accent4 2 4 3 5" xfId="33309"/>
    <cellStyle name="40% - Accent4 2 4 4" xfId="8125"/>
    <cellStyle name="40% - Accent4 2 4 4 2" xfId="8126"/>
    <cellStyle name="40% - Accent4 2 4 4 2 2" xfId="20855"/>
    <cellStyle name="40% - Accent4 2 4 4 2 3" xfId="33313"/>
    <cellStyle name="40% - Accent4 2 4 4 3" xfId="8127"/>
    <cellStyle name="40% - Accent4 2 4 4 3 2" xfId="20856"/>
    <cellStyle name="40% - Accent4 2 4 4 3 3" xfId="33314"/>
    <cellStyle name="40% - Accent4 2 4 4 4" xfId="20854"/>
    <cellStyle name="40% - Accent4 2 4 4 5" xfId="33312"/>
    <cellStyle name="40% - Accent4 2 4 5" xfId="8128"/>
    <cellStyle name="40% - Accent4 2 4 5 2" xfId="8129"/>
    <cellStyle name="40% - Accent4 2 4 5 2 2" xfId="20858"/>
    <cellStyle name="40% - Accent4 2 4 5 2 3" xfId="33316"/>
    <cellStyle name="40% - Accent4 2 4 5 3" xfId="8130"/>
    <cellStyle name="40% - Accent4 2 4 5 3 2" xfId="20859"/>
    <cellStyle name="40% - Accent4 2 4 5 3 3" xfId="33317"/>
    <cellStyle name="40% - Accent4 2 4 5 4" xfId="20857"/>
    <cellStyle name="40% - Accent4 2 4 5 5" xfId="33315"/>
    <cellStyle name="40% - Accent4 2 4 6" xfId="8131"/>
    <cellStyle name="40% - Accent4 2 4 6 2" xfId="8132"/>
    <cellStyle name="40% - Accent4 2 4 6 2 2" xfId="20861"/>
    <cellStyle name="40% - Accent4 2 4 6 2 3" xfId="33319"/>
    <cellStyle name="40% - Accent4 2 4 6 3" xfId="8133"/>
    <cellStyle name="40% - Accent4 2 4 6 3 2" xfId="20862"/>
    <cellStyle name="40% - Accent4 2 4 6 3 3" xfId="33320"/>
    <cellStyle name="40% - Accent4 2 4 6 4" xfId="20860"/>
    <cellStyle name="40% - Accent4 2 4 6 5" xfId="33318"/>
    <cellStyle name="40% - Accent4 2 4 7" xfId="8134"/>
    <cellStyle name="40% - Accent4 2 4 7 2" xfId="20863"/>
    <cellStyle name="40% - Accent4 2 4 7 3" xfId="33321"/>
    <cellStyle name="40% - Accent4 2 4 8" xfId="8135"/>
    <cellStyle name="40% - Accent4 2 4 8 2" xfId="20864"/>
    <cellStyle name="40% - Accent4 2 4 8 3" xfId="33322"/>
    <cellStyle name="40% - Accent4 2 4 9" xfId="1562"/>
    <cellStyle name="40% - Accent4 2 4_BALANCE SHEET- BOARD-A" xfId="1421"/>
    <cellStyle name="40% - Accent4 2 5" xfId="1123"/>
    <cellStyle name="40% - Accent4 2 5 10" xfId="14429"/>
    <cellStyle name="40% - Accent4 2 5 11" xfId="26887"/>
    <cellStyle name="40% - Accent4 2 5 2" xfId="8136"/>
    <cellStyle name="40% - Accent4 2 5 2 2" xfId="8137"/>
    <cellStyle name="40% - Accent4 2 5 2 2 2" xfId="20866"/>
    <cellStyle name="40% - Accent4 2 5 2 2 3" xfId="33324"/>
    <cellStyle name="40% - Accent4 2 5 2 3" xfId="8138"/>
    <cellStyle name="40% - Accent4 2 5 2 3 2" xfId="20867"/>
    <cellStyle name="40% - Accent4 2 5 2 3 3" xfId="33325"/>
    <cellStyle name="40% - Accent4 2 5 2 4" xfId="20865"/>
    <cellStyle name="40% - Accent4 2 5 2 5" xfId="33323"/>
    <cellStyle name="40% - Accent4 2 5 3" xfId="8139"/>
    <cellStyle name="40% - Accent4 2 5 3 2" xfId="8140"/>
    <cellStyle name="40% - Accent4 2 5 3 2 2" xfId="20869"/>
    <cellStyle name="40% - Accent4 2 5 3 2 3" xfId="33327"/>
    <cellStyle name="40% - Accent4 2 5 3 3" xfId="8141"/>
    <cellStyle name="40% - Accent4 2 5 3 3 2" xfId="20870"/>
    <cellStyle name="40% - Accent4 2 5 3 3 3" xfId="33328"/>
    <cellStyle name="40% - Accent4 2 5 3 4" xfId="20868"/>
    <cellStyle name="40% - Accent4 2 5 3 5" xfId="33326"/>
    <cellStyle name="40% - Accent4 2 5 4" xfId="8142"/>
    <cellStyle name="40% - Accent4 2 5 4 2" xfId="8143"/>
    <cellStyle name="40% - Accent4 2 5 4 2 2" xfId="20872"/>
    <cellStyle name="40% - Accent4 2 5 4 2 3" xfId="33330"/>
    <cellStyle name="40% - Accent4 2 5 4 3" xfId="8144"/>
    <cellStyle name="40% - Accent4 2 5 4 3 2" xfId="20873"/>
    <cellStyle name="40% - Accent4 2 5 4 3 3" xfId="33331"/>
    <cellStyle name="40% - Accent4 2 5 4 4" xfId="20871"/>
    <cellStyle name="40% - Accent4 2 5 4 5" xfId="33329"/>
    <cellStyle name="40% - Accent4 2 5 5" xfId="8145"/>
    <cellStyle name="40% - Accent4 2 5 5 2" xfId="8146"/>
    <cellStyle name="40% - Accent4 2 5 5 2 2" xfId="20875"/>
    <cellStyle name="40% - Accent4 2 5 5 2 3" xfId="33333"/>
    <cellStyle name="40% - Accent4 2 5 5 3" xfId="8147"/>
    <cellStyle name="40% - Accent4 2 5 5 3 2" xfId="20876"/>
    <cellStyle name="40% - Accent4 2 5 5 3 3" xfId="33334"/>
    <cellStyle name="40% - Accent4 2 5 5 4" xfId="20874"/>
    <cellStyle name="40% - Accent4 2 5 5 5" xfId="33332"/>
    <cellStyle name="40% - Accent4 2 5 6" xfId="8148"/>
    <cellStyle name="40% - Accent4 2 5 6 2" xfId="8149"/>
    <cellStyle name="40% - Accent4 2 5 6 2 2" xfId="20878"/>
    <cellStyle name="40% - Accent4 2 5 6 2 3" xfId="33336"/>
    <cellStyle name="40% - Accent4 2 5 6 3" xfId="8150"/>
    <cellStyle name="40% - Accent4 2 5 6 3 2" xfId="20879"/>
    <cellStyle name="40% - Accent4 2 5 6 3 3" xfId="33337"/>
    <cellStyle name="40% - Accent4 2 5 6 4" xfId="20877"/>
    <cellStyle name="40% - Accent4 2 5 6 5" xfId="33335"/>
    <cellStyle name="40% - Accent4 2 5 7" xfId="8151"/>
    <cellStyle name="40% - Accent4 2 5 7 2" xfId="20880"/>
    <cellStyle name="40% - Accent4 2 5 7 3" xfId="33338"/>
    <cellStyle name="40% - Accent4 2 5 8" xfId="8152"/>
    <cellStyle name="40% - Accent4 2 5 8 2" xfId="20881"/>
    <cellStyle name="40% - Accent4 2 5 8 3" xfId="33339"/>
    <cellStyle name="40% - Accent4 2 5 9" xfId="1690"/>
    <cellStyle name="40% - Accent4 2 6" xfId="1323"/>
    <cellStyle name="40% - Accent4 2 6 10" xfId="26926"/>
    <cellStyle name="40% - Accent4 2 6 2" xfId="8153"/>
    <cellStyle name="40% - Accent4 2 6 2 2" xfId="8154"/>
    <cellStyle name="40% - Accent4 2 6 2 2 2" xfId="20883"/>
    <cellStyle name="40% - Accent4 2 6 2 2 3" xfId="33341"/>
    <cellStyle name="40% - Accent4 2 6 2 3" xfId="8155"/>
    <cellStyle name="40% - Accent4 2 6 2 3 2" xfId="20884"/>
    <cellStyle name="40% - Accent4 2 6 2 3 3" xfId="33342"/>
    <cellStyle name="40% - Accent4 2 6 2 4" xfId="20882"/>
    <cellStyle name="40% - Accent4 2 6 2 5" xfId="33340"/>
    <cellStyle name="40% - Accent4 2 6 3" xfId="8156"/>
    <cellStyle name="40% - Accent4 2 6 3 2" xfId="8157"/>
    <cellStyle name="40% - Accent4 2 6 3 2 2" xfId="20886"/>
    <cellStyle name="40% - Accent4 2 6 3 2 3" xfId="33344"/>
    <cellStyle name="40% - Accent4 2 6 3 3" xfId="8158"/>
    <cellStyle name="40% - Accent4 2 6 3 3 2" xfId="20887"/>
    <cellStyle name="40% - Accent4 2 6 3 3 3" xfId="33345"/>
    <cellStyle name="40% - Accent4 2 6 3 4" xfId="20885"/>
    <cellStyle name="40% - Accent4 2 6 3 5" xfId="33343"/>
    <cellStyle name="40% - Accent4 2 6 4" xfId="8159"/>
    <cellStyle name="40% - Accent4 2 6 4 2" xfId="8160"/>
    <cellStyle name="40% - Accent4 2 6 4 2 2" xfId="20889"/>
    <cellStyle name="40% - Accent4 2 6 4 2 3" xfId="33347"/>
    <cellStyle name="40% - Accent4 2 6 4 3" xfId="8161"/>
    <cellStyle name="40% - Accent4 2 6 4 3 2" xfId="20890"/>
    <cellStyle name="40% - Accent4 2 6 4 3 3" xfId="33348"/>
    <cellStyle name="40% - Accent4 2 6 4 4" xfId="20888"/>
    <cellStyle name="40% - Accent4 2 6 4 5" xfId="33346"/>
    <cellStyle name="40% - Accent4 2 6 5" xfId="8162"/>
    <cellStyle name="40% - Accent4 2 6 5 2" xfId="8163"/>
    <cellStyle name="40% - Accent4 2 6 5 2 2" xfId="20892"/>
    <cellStyle name="40% - Accent4 2 6 5 2 3" xfId="33350"/>
    <cellStyle name="40% - Accent4 2 6 5 3" xfId="8164"/>
    <cellStyle name="40% - Accent4 2 6 5 3 2" xfId="20893"/>
    <cellStyle name="40% - Accent4 2 6 5 3 3" xfId="33351"/>
    <cellStyle name="40% - Accent4 2 6 5 4" xfId="20891"/>
    <cellStyle name="40% - Accent4 2 6 5 5" xfId="33349"/>
    <cellStyle name="40% - Accent4 2 6 6" xfId="8165"/>
    <cellStyle name="40% - Accent4 2 6 6 2" xfId="20894"/>
    <cellStyle name="40% - Accent4 2 6 6 3" xfId="33352"/>
    <cellStyle name="40% - Accent4 2 6 7" xfId="8166"/>
    <cellStyle name="40% - Accent4 2 6 7 2" xfId="20895"/>
    <cellStyle name="40% - Accent4 2 6 7 3" xfId="33353"/>
    <cellStyle name="40% - Accent4 2 6 8" xfId="1729"/>
    <cellStyle name="40% - Accent4 2 6 9" xfId="14468"/>
    <cellStyle name="40% - Accent4 2 7" xfId="8167"/>
    <cellStyle name="40% - Accent4 2 7 2" xfId="8168"/>
    <cellStyle name="40% - Accent4 2 7 2 2" xfId="8169"/>
    <cellStyle name="40% - Accent4 2 7 2 2 2" xfId="20898"/>
    <cellStyle name="40% - Accent4 2 7 2 2 3" xfId="33356"/>
    <cellStyle name="40% - Accent4 2 7 2 3" xfId="8170"/>
    <cellStyle name="40% - Accent4 2 7 2 3 2" xfId="20899"/>
    <cellStyle name="40% - Accent4 2 7 2 3 3" xfId="33357"/>
    <cellStyle name="40% - Accent4 2 7 2 4" xfId="20897"/>
    <cellStyle name="40% - Accent4 2 7 2 5" xfId="33355"/>
    <cellStyle name="40% - Accent4 2 7 3" xfId="8171"/>
    <cellStyle name="40% - Accent4 2 7 3 2" xfId="8172"/>
    <cellStyle name="40% - Accent4 2 7 3 2 2" xfId="20901"/>
    <cellStyle name="40% - Accent4 2 7 3 2 3" xfId="33359"/>
    <cellStyle name="40% - Accent4 2 7 3 3" xfId="8173"/>
    <cellStyle name="40% - Accent4 2 7 3 3 2" xfId="20902"/>
    <cellStyle name="40% - Accent4 2 7 3 3 3" xfId="33360"/>
    <cellStyle name="40% - Accent4 2 7 3 4" xfId="20900"/>
    <cellStyle name="40% - Accent4 2 7 3 5" xfId="33358"/>
    <cellStyle name="40% - Accent4 2 7 4" xfId="8174"/>
    <cellStyle name="40% - Accent4 2 7 4 2" xfId="8175"/>
    <cellStyle name="40% - Accent4 2 7 4 2 2" xfId="20904"/>
    <cellStyle name="40% - Accent4 2 7 4 2 3" xfId="33362"/>
    <cellStyle name="40% - Accent4 2 7 4 3" xfId="8176"/>
    <cellStyle name="40% - Accent4 2 7 4 3 2" xfId="20905"/>
    <cellStyle name="40% - Accent4 2 7 4 3 3" xfId="33363"/>
    <cellStyle name="40% - Accent4 2 7 4 4" xfId="20903"/>
    <cellStyle name="40% - Accent4 2 7 4 5" xfId="33361"/>
    <cellStyle name="40% - Accent4 2 7 5" xfId="8177"/>
    <cellStyle name="40% - Accent4 2 7 5 2" xfId="8178"/>
    <cellStyle name="40% - Accent4 2 7 5 2 2" xfId="20907"/>
    <cellStyle name="40% - Accent4 2 7 5 2 3" xfId="33365"/>
    <cellStyle name="40% - Accent4 2 7 5 3" xfId="8179"/>
    <cellStyle name="40% - Accent4 2 7 5 3 2" xfId="20908"/>
    <cellStyle name="40% - Accent4 2 7 5 3 3" xfId="33366"/>
    <cellStyle name="40% - Accent4 2 7 5 4" xfId="20906"/>
    <cellStyle name="40% - Accent4 2 7 5 5" xfId="33364"/>
    <cellStyle name="40% - Accent4 2 7 6" xfId="8180"/>
    <cellStyle name="40% - Accent4 2 7 6 2" xfId="20909"/>
    <cellStyle name="40% - Accent4 2 7 6 3" xfId="33367"/>
    <cellStyle name="40% - Accent4 2 7 7" xfId="8181"/>
    <cellStyle name="40% - Accent4 2 7 7 2" xfId="20910"/>
    <cellStyle name="40% - Accent4 2 7 7 3" xfId="33368"/>
    <cellStyle name="40% - Accent4 2 7 8" xfId="20896"/>
    <cellStyle name="40% - Accent4 2 7 9" xfId="33354"/>
    <cellStyle name="40% - Accent4 2 8" xfId="8182"/>
    <cellStyle name="40% - Accent4 2 8 2" xfId="8183"/>
    <cellStyle name="40% - Accent4 2 8 2 2" xfId="8184"/>
    <cellStyle name="40% - Accent4 2 8 2 2 2" xfId="20913"/>
    <cellStyle name="40% - Accent4 2 8 2 2 3" xfId="33371"/>
    <cellStyle name="40% - Accent4 2 8 2 3" xfId="8185"/>
    <cellStyle name="40% - Accent4 2 8 2 3 2" xfId="20914"/>
    <cellStyle name="40% - Accent4 2 8 2 3 3" xfId="33372"/>
    <cellStyle name="40% - Accent4 2 8 2 4" xfId="20912"/>
    <cellStyle name="40% - Accent4 2 8 2 5" xfId="33370"/>
    <cellStyle name="40% - Accent4 2 8 3" xfId="8186"/>
    <cellStyle name="40% - Accent4 2 8 3 2" xfId="20915"/>
    <cellStyle name="40% - Accent4 2 8 3 3" xfId="33373"/>
    <cellStyle name="40% - Accent4 2 8 4" xfId="8187"/>
    <cellStyle name="40% - Accent4 2 8 4 2" xfId="20916"/>
    <cellStyle name="40% - Accent4 2 8 4 3" xfId="33374"/>
    <cellStyle name="40% - Accent4 2 8 5" xfId="20911"/>
    <cellStyle name="40% - Accent4 2 8 6" xfId="33369"/>
    <cellStyle name="40% - Accent4 2 9" xfId="8188"/>
    <cellStyle name="40% - Accent4 2 9 2" xfId="8189"/>
    <cellStyle name="40% - Accent4 2 9 2 2" xfId="8190"/>
    <cellStyle name="40% - Accent4 2 9 2 2 2" xfId="20919"/>
    <cellStyle name="40% - Accent4 2 9 2 2 3" xfId="33377"/>
    <cellStyle name="40% - Accent4 2 9 2 3" xfId="8191"/>
    <cellStyle name="40% - Accent4 2 9 2 3 2" xfId="20920"/>
    <cellStyle name="40% - Accent4 2 9 2 3 3" xfId="33378"/>
    <cellStyle name="40% - Accent4 2 9 2 4" xfId="20918"/>
    <cellStyle name="40% - Accent4 2 9 2 5" xfId="33376"/>
    <cellStyle name="40% - Accent4 2 9 3" xfId="8192"/>
    <cellStyle name="40% - Accent4 2 9 3 2" xfId="20921"/>
    <cellStyle name="40% - Accent4 2 9 3 3" xfId="33379"/>
    <cellStyle name="40% - Accent4 2 9 4" xfId="8193"/>
    <cellStyle name="40% - Accent4 2 9 4 2" xfId="20922"/>
    <cellStyle name="40% - Accent4 2 9 4 3" xfId="33380"/>
    <cellStyle name="40% - Accent4 2 9 5" xfId="20917"/>
    <cellStyle name="40% - Accent4 2 9 6" xfId="33375"/>
    <cellStyle name="40% - Accent4 3" xfId="114"/>
    <cellStyle name="40% - Accent4 3 10" xfId="8194"/>
    <cellStyle name="40% - Accent4 3 10 2" xfId="8195"/>
    <cellStyle name="40% - Accent4 3 10 2 2" xfId="20924"/>
    <cellStyle name="40% - Accent4 3 10 2 3" xfId="33382"/>
    <cellStyle name="40% - Accent4 3 10 3" xfId="8196"/>
    <cellStyle name="40% - Accent4 3 10 3 2" xfId="20925"/>
    <cellStyle name="40% - Accent4 3 10 3 3" xfId="33383"/>
    <cellStyle name="40% - Accent4 3 10 4" xfId="20923"/>
    <cellStyle name="40% - Accent4 3 10 5" xfId="33381"/>
    <cellStyle name="40% - Accent4 3 11" xfId="8197"/>
    <cellStyle name="40% - Accent4 3 11 2" xfId="8198"/>
    <cellStyle name="40% - Accent4 3 11 2 2" xfId="20927"/>
    <cellStyle name="40% - Accent4 3 11 2 3" xfId="33385"/>
    <cellStyle name="40% - Accent4 3 11 3" xfId="8199"/>
    <cellStyle name="40% - Accent4 3 11 3 2" xfId="20928"/>
    <cellStyle name="40% - Accent4 3 11 3 3" xfId="33386"/>
    <cellStyle name="40% - Accent4 3 11 4" xfId="20926"/>
    <cellStyle name="40% - Accent4 3 11 5" xfId="33384"/>
    <cellStyle name="40% - Accent4 3 12" xfId="8200"/>
    <cellStyle name="40% - Accent4 3 12 2" xfId="8201"/>
    <cellStyle name="40% - Accent4 3 12 2 2" xfId="20930"/>
    <cellStyle name="40% - Accent4 3 12 2 3" xfId="33388"/>
    <cellStyle name="40% - Accent4 3 12 3" xfId="8202"/>
    <cellStyle name="40% - Accent4 3 12 3 2" xfId="20931"/>
    <cellStyle name="40% - Accent4 3 12 3 3" xfId="33389"/>
    <cellStyle name="40% - Accent4 3 12 4" xfId="20929"/>
    <cellStyle name="40% - Accent4 3 12 5" xfId="33387"/>
    <cellStyle name="40% - Accent4 3 13" xfId="8203"/>
    <cellStyle name="40% - Accent4 3 13 2" xfId="8204"/>
    <cellStyle name="40% - Accent4 3 13 2 2" xfId="20933"/>
    <cellStyle name="40% - Accent4 3 13 2 3" xfId="33391"/>
    <cellStyle name="40% - Accent4 3 13 3" xfId="8205"/>
    <cellStyle name="40% - Accent4 3 13 3 2" xfId="20934"/>
    <cellStyle name="40% - Accent4 3 13 3 3" xfId="33392"/>
    <cellStyle name="40% - Accent4 3 13 4" xfId="20932"/>
    <cellStyle name="40% - Accent4 3 13 5" xfId="33390"/>
    <cellStyle name="40% - Accent4 3 14" xfId="8206"/>
    <cellStyle name="40% - Accent4 3 14 2" xfId="8207"/>
    <cellStyle name="40% - Accent4 3 14 2 2" xfId="20936"/>
    <cellStyle name="40% - Accent4 3 14 2 3" xfId="33394"/>
    <cellStyle name="40% - Accent4 3 14 3" xfId="8208"/>
    <cellStyle name="40% - Accent4 3 14 3 2" xfId="20937"/>
    <cellStyle name="40% - Accent4 3 14 3 3" xfId="33395"/>
    <cellStyle name="40% - Accent4 3 14 4" xfId="20935"/>
    <cellStyle name="40% - Accent4 3 14 5" xfId="33393"/>
    <cellStyle name="40% - Accent4 3 15" xfId="8209"/>
    <cellStyle name="40% - Accent4 3 15 2" xfId="8210"/>
    <cellStyle name="40% - Accent4 3 15 2 2" xfId="20939"/>
    <cellStyle name="40% - Accent4 3 15 2 3" xfId="33397"/>
    <cellStyle name="40% - Accent4 3 15 3" xfId="8211"/>
    <cellStyle name="40% - Accent4 3 15 3 2" xfId="20940"/>
    <cellStyle name="40% - Accent4 3 15 3 3" xfId="33398"/>
    <cellStyle name="40% - Accent4 3 15 4" xfId="20938"/>
    <cellStyle name="40% - Accent4 3 15 5" xfId="33396"/>
    <cellStyle name="40% - Accent4 3 16" xfId="8212"/>
    <cellStyle name="40% - Accent4 3 16 2" xfId="20941"/>
    <cellStyle name="40% - Accent4 3 16 3" xfId="33399"/>
    <cellStyle name="40% - Accent4 3 17" xfId="8213"/>
    <cellStyle name="40% - Accent4 3 17 2" xfId="20942"/>
    <cellStyle name="40% - Accent4 3 17 3" xfId="33400"/>
    <cellStyle name="40% - Accent4 3 2" xfId="115"/>
    <cellStyle name="40% - Accent4 3 2 10" xfId="8214"/>
    <cellStyle name="40% - Accent4 3 2 10 2" xfId="8215"/>
    <cellStyle name="40% - Accent4 3 2 10 2 2" xfId="20944"/>
    <cellStyle name="40% - Accent4 3 2 10 2 3" xfId="33402"/>
    <cellStyle name="40% - Accent4 3 2 10 3" xfId="8216"/>
    <cellStyle name="40% - Accent4 3 2 10 3 2" xfId="20945"/>
    <cellStyle name="40% - Accent4 3 2 10 3 3" xfId="33403"/>
    <cellStyle name="40% - Accent4 3 2 10 4" xfId="20943"/>
    <cellStyle name="40% - Accent4 3 2 10 5" xfId="33401"/>
    <cellStyle name="40% - Accent4 3 2 11" xfId="8217"/>
    <cellStyle name="40% - Accent4 3 2 11 2" xfId="8218"/>
    <cellStyle name="40% - Accent4 3 2 11 2 2" xfId="20947"/>
    <cellStyle name="40% - Accent4 3 2 11 2 3" xfId="33405"/>
    <cellStyle name="40% - Accent4 3 2 11 3" xfId="8219"/>
    <cellStyle name="40% - Accent4 3 2 11 3 2" xfId="20948"/>
    <cellStyle name="40% - Accent4 3 2 11 3 3" xfId="33406"/>
    <cellStyle name="40% - Accent4 3 2 11 4" xfId="20946"/>
    <cellStyle name="40% - Accent4 3 2 11 5" xfId="33404"/>
    <cellStyle name="40% - Accent4 3 2 12" xfId="8220"/>
    <cellStyle name="40% - Accent4 3 2 12 2" xfId="8221"/>
    <cellStyle name="40% - Accent4 3 2 12 2 2" xfId="20950"/>
    <cellStyle name="40% - Accent4 3 2 12 2 3" xfId="33408"/>
    <cellStyle name="40% - Accent4 3 2 12 3" xfId="8222"/>
    <cellStyle name="40% - Accent4 3 2 12 3 2" xfId="20951"/>
    <cellStyle name="40% - Accent4 3 2 12 3 3" xfId="33409"/>
    <cellStyle name="40% - Accent4 3 2 12 4" xfId="20949"/>
    <cellStyle name="40% - Accent4 3 2 12 5" xfId="33407"/>
    <cellStyle name="40% - Accent4 3 2 13" xfId="8223"/>
    <cellStyle name="40% - Accent4 3 2 13 2" xfId="8224"/>
    <cellStyle name="40% - Accent4 3 2 13 2 2" xfId="20953"/>
    <cellStyle name="40% - Accent4 3 2 13 2 3" xfId="33411"/>
    <cellStyle name="40% - Accent4 3 2 13 3" xfId="8225"/>
    <cellStyle name="40% - Accent4 3 2 13 3 2" xfId="20954"/>
    <cellStyle name="40% - Accent4 3 2 13 3 3" xfId="33412"/>
    <cellStyle name="40% - Accent4 3 2 13 4" xfId="20952"/>
    <cellStyle name="40% - Accent4 3 2 13 5" xfId="33410"/>
    <cellStyle name="40% - Accent4 3 2 14" xfId="8226"/>
    <cellStyle name="40% - Accent4 3 2 14 2" xfId="20955"/>
    <cellStyle name="40% - Accent4 3 2 14 3" xfId="33413"/>
    <cellStyle name="40% - Accent4 3 2 15" xfId="8227"/>
    <cellStyle name="40% - Accent4 3 2 15 2" xfId="20956"/>
    <cellStyle name="40% - Accent4 3 2 15 3" xfId="33414"/>
    <cellStyle name="40% - Accent4 3 2 16" xfId="1649"/>
    <cellStyle name="40% - Accent4 3 2 17" xfId="14388"/>
    <cellStyle name="40% - Accent4 3 2 18" xfId="26846"/>
    <cellStyle name="40% - Accent4 3 2 2" xfId="1081"/>
    <cellStyle name="40% - Accent4 3 2 2 10" xfId="33415"/>
    <cellStyle name="40% - Accent4 3 2 2 2" xfId="8229"/>
    <cellStyle name="40% - Accent4 3 2 2 2 2" xfId="8230"/>
    <cellStyle name="40% - Accent4 3 2 2 2 2 2" xfId="20959"/>
    <cellStyle name="40% - Accent4 3 2 2 2 2 3" xfId="33417"/>
    <cellStyle name="40% - Accent4 3 2 2 2 3" xfId="8231"/>
    <cellStyle name="40% - Accent4 3 2 2 2 3 2" xfId="20960"/>
    <cellStyle name="40% - Accent4 3 2 2 2 3 3" xfId="33418"/>
    <cellStyle name="40% - Accent4 3 2 2 2 4" xfId="20958"/>
    <cellStyle name="40% - Accent4 3 2 2 2 5" xfId="33416"/>
    <cellStyle name="40% - Accent4 3 2 2 3" xfId="8232"/>
    <cellStyle name="40% - Accent4 3 2 2 3 2" xfId="8233"/>
    <cellStyle name="40% - Accent4 3 2 2 3 2 2" xfId="20962"/>
    <cellStyle name="40% - Accent4 3 2 2 3 2 3" xfId="33420"/>
    <cellStyle name="40% - Accent4 3 2 2 3 3" xfId="8234"/>
    <cellStyle name="40% - Accent4 3 2 2 3 3 2" xfId="20963"/>
    <cellStyle name="40% - Accent4 3 2 2 3 3 3" xfId="33421"/>
    <cellStyle name="40% - Accent4 3 2 2 3 4" xfId="20961"/>
    <cellStyle name="40% - Accent4 3 2 2 3 5" xfId="33419"/>
    <cellStyle name="40% - Accent4 3 2 2 4" xfId="8235"/>
    <cellStyle name="40% - Accent4 3 2 2 4 2" xfId="8236"/>
    <cellStyle name="40% - Accent4 3 2 2 4 2 2" xfId="20965"/>
    <cellStyle name="40% - Accent4 3 2 2 4 2 3" xfId="33423"/>
    <cellStyle name="40% - Accent4 3 2 2 4 3" xfId="8237"/>
    <cellStyle name="40% - Accent4 3 2 2 4 3 2" xfId="20966"/>
    <cellStyle name="40% - Accent4 3 2 2 4 3 3" xfId="33424"/>
    <cellStyle name="40% - Accent4 3 2 2 4 4" xfId="20964"/>
    <cellStyle name="40% - Accent4 3 2 2 4 5" xfId="33422"/>
    <cellStyle name="40% - Accent4 3 2 2 5" xfId="8238"/>
    <cellStyle name="40% - Accent4 3 2 2 5 2" xfId="8239"/>
    <cellStyle name="40% - Accent4 3 2 2 5 2 2" xfId="20968"/>
    <cellStyle name="40% - Accent4 3 2 2 5 2 3" xfId="33426"/>
    <cellStyle name="40% - Accent4 3 2 2 5 3" xfId="8240"/>
    <cellStyle name="40% - Accent4 3 2 2 5 3 2" xfId="20969"/>
    <cellStyle name="40% - Accent4 3 2 2 5 3 3" xfId="33427"/>
    <cellStyle name="40% - Accent4 3 2 2 5 4" xfId="20967"/>
    <cellStyle name="40% - Accent4 3 2 2 5 5" xfId="33425"/>
    <cellStyle name="40% - Accent4 3 2 2 6" xfId="8241"/>
    <cellStyle name="40% - Accent4 3 2 2 6 2" xfId="20970"/>
    <cellStyle name="40% - Accent4 3 2 2 6 3" xfId="33428"/>
    <cellStyle name="40% - Accent4 3 2 2 7" xfId="8242"/>
    <cellStyle name="40% - Accent4 3 2 2 7 2" xfId="20971"/>
    <cellStyle name="40% - Accent4 3 2 2 7 3" xfId="33429"/>
    <cellStyle name="40% - Accent4 3 2 2 8" xfId="8228"/>
    <cellStyle name="40% - Accent4 3 2 2 9" xfId="20957"/>
    <cellStyle name="40% - Accent4 3 2 3" xfId="8243"/>
    <cellStyle name="40% - Accent4 3 2 3 2" xfId="8244"/>
    <cellStyle name="40% - Accent4 3 2 3 2 2" xfId="8245"/>
    <cellStyle name="40% - Accent4 3 2 3 2 2 2" xfId="20974"/>
    <cellStyle name="40% - Accent4 3 2 3 2 2 3" xfId="33432"/>
    <cellStyle name="40% - Accent4 3 2 3 2 3" xfId="8246"/>
    <cellStyle name="40% - Accent4 3 2 3 2 3 2" xfId="20975"/>
    <cellStyle name="40% - Accent4 3 2 3 2 3 3" xfId="33433"/>
    <cellStyle name="40% - Accent4 3 2 3 2 4" xfId="20973"/>
    <cellStyle name="40% - Accent4 3 2 3 2 5" xfId="33431"/>
    <cellStyle name="40% - Accent4 3 2 3 3" xfId="8247"/>
    <cellStyle name="40% - Accent4 3 2 3 3 2" xfId="8248"/>
    <cellStyle name="40% - Accent4 3 2 3 3 2 2" xfId="20977"/>
    <cellStyle name="40% - Accent4 3 2 3 3 2 3" xfId="33435"/>
    <cellStyle name="40% - Accent4 3 2 3 3 3" xfId="8249"/>
    <cellStyle name="40% - Accent4 3 2 3 3 3 2" xfId="20978"/>
    <cellStyle name="40% - Accent4 3 2 3 3 3 3" xfId="33436"/>
    <cellStyle name="40% - Accent4 3 2 3 3 4" xfId="20976"/>
    <cellStyle name="40% - Accent4 3 2 3 3 5" xfId="33434"/>
    <cellStyle name="40% - Accent4 3 2 3 4" xfId="8250"/>
    <cellStyle name="40% - Accent4 3 2 3 4 2" xfId="8251"/>
    <cellStyle name="40% - Accent4 3 2 3 4 2 2" xfId="20980"/>
    <cellStyle name="40% - Accent4 3 2 3 4 2 3" xfId="33438"/>
    <cellStyle name="40% - Accent4 3 2 3 4 3" xfId="8252"/>
    <cellStyle name="40% - Accent4 3 2 3 4 3 2" xfId="20981"/>
    <cellStyle name="40% - Accent4 3 2 3 4 3 3" xfId="33439"/>
    <cellStyle name="40% - Accent4 3 2 3 4 4" xfId="20979"/>
    <cellStyle name="40% - Accent4 3 2 3 4 5" xfId="33437"/>
    <cellStyle name="40% - Accent4 3 2 3 5" xfId="8253"/>
    <cellStyle name="40% - Accent4 3 2 3 5 2" xfId="8254"/>
    <cellStyle name="40% - Accent4 3 2 3 5 2 2" xfId="20983"/>
    <cellStyle name="40% - Accent4 3 2 3 5 2 3" xfId="33441"/>
    <cellStyle name="40% - Accent4 3 2 3 5 3" xfId="8255"/>
    <cellStyle name="40% - Accent4 3 2 3 5 3 2" xfId="20984"/>
    <cellStyle name="40% - Accent4 3 2 3 5 3 3" xfId="33442"/>
    <cellStyle name="40% - Accent4 3 2 3 5 4" xfId="20982"/>
    <cellStyle name="40% - Accent4 3 2 3 5 5" xfId="33440"/>
    <cellStyle name="40% - Accent4 3 2 3 6" xfId="8256"/>
    <cellStyle name="40% - Accent4 3 2 3 6 2" xfId="20985"/>
    <cellStyle name="40% - Accent4 3 2 3 6 3" xfId="33443"/>
    <cellStyle name="40% - Accent4 3 2 3 7" xfId="8257"/>
    <cellStyle name="40% - Accent4 3 2 3 7 2" xfId="20986"/>
    <cellStyle name="40% - Accent4 3 2 3 7 3" xfId="33444"/>
    <cellStyle name="40% - Accent4 3 2 3 8" xfId="20972"/>
    <cellStyle name="40% - Accent4 3 2 3 9" xfId="33430"/>
    <cellStyle name="40% - Accent4 3 2 4" xfId="8258"/>
    <cellStyle name="40% - Accent4 3 2 4 2" xfId="8259"/>
    <cellStyle name="40% - Accent4 3 2 4 2 2" xfId="8260"/>
    <cellStyle name="40% - Accent4 3 2 4 2 2 2" xfId="20989"/>
    <cellStyle name="40% - Accent4 3 2 4 2 2 3" xfId="33447"/>
    <cellStyle name="40% - Accent4 3 2 4 2 3" xfId="8261"/>
    <cellStyle name="40% - Accent4 3 2 4 2 3 2" xfId="20990"/>
    <cellStyle name="40% - Accent4 3 2 4 2 3 3" xfId="33448"/>
    <cellStyle name="40% - Accent4 3 2 4 2 4" xfId="20988"/>
    <cellStyle name="40% - Accent4 3 2 4 2 5" xfId="33446"/>
    <cellStyle name="40% - Accent4 3 2 4 3" xfId="8262"/>
    <cellStyle name="40% - Accent4 3 2 4 3 2" xfId="20991"/>
    <cellStyle name="40% - Accent4 3 2 4 3 3" xfId="33449"/>
    <cellStyle name="40% - Accent4 3 2 4 4" xfId="8263"/>
    <cellStyle name="40% - Accent4 3 2 4 4 2" xfId="20992"/>
    <cellStyle name="40% - Accent4 3 2 4 4 3" xfId="33450"/>
    <cellStyle name="40% - Accent4 3 2 4 5" xfId="20987"/>
    <cellStyle name="40% - Accent4 3 2 4 6" xfId="33445"/>
    <cellStyle name="40% - Accent4 3 2 5" xfId="8264"/>
    <cellStyle name="40% - Accent4 3 2 5 2" xfId="8265"/>
    <cellStyle name="40% - Accent4 3 2 5 2 2" xfId="8266"/>
    <cellStyle name="40% - Accent4 3 2 5 2 2 2" xfId="20995"/>
    <cellStyle name="40% - Accent4 3 2 5 2 2 3" xfId="33453"/>
    <cellStyle name="40% - Accent4 3 2 5 2 3" xfId="8267"/>
    <cellStyle name="40% - Accent4 3 2 5 2 3 2" xfId="20996"/>
    <cellStyle name="40% - Accent4 3 2 5 2 3 3" xfId="33454"/>
    <cellStyle name="40% - Accent4 3 2 5 2 4" xfId="20994"/>
    <cellStyle name="40% - Accent4 3 2 5 2 5" xfId="33452"/>
    <cellStyle name="40% - Accent4 3 2 5 3" xfId="8268"/>
    <cellStyle name="40% - Accent4 3 2 5 3 2" xfId="20997"/>
    <cellStyle name="40% - Accent4 3 2 5 3 3" xfId="33455"/>
    <cellStyle name="40% - Accent4 3 2 5 4" xfId="8269"/>
    <cellStyle name="40% - Accent4 3 2 5 4 2" xfId="20998"/>
    <cellStyle name="40% - Accent4 3 2 5 4 3" xfId="33456"/>
    <cellStyle name="40% - Accent4 3 2 5 5" xfId="20993"/>
    <cellStyle name="40% - Accent4 3 2 5 6" xfId="33451"/>
    <cellStyle name="40% - Accent4 3 2 6" xfId="8270"/>
    <cellStyle name="40% - Accent4 3 2 6 2" xfId="8271"/>
    <cellStyle name="40% - Accent4 3 2 6 2 2" xfId="21000"/>
    <cellStyle name="40% - Accent4 3 2 6 2 3" xfId="33458"/>
    <cellStyle name="40% - Accent4 3 2 6 3" xfId="8272"/>
    <cellStyle name="40% - Accent4 3 2 6 3 2" xfId="21001"/>
    <cellStyle name="40% - Accent4 3 2 6 3 3" xfId="33459"/>
    <cellStyle name="40% - Accent4 3 2 6 4" xfId="20999"/>
    <cellStyle name="40% - Accent4 3 2 6 5" xfId="33457"/>
    <cellStyle name="40% - Accent4 3 2 7" xfId="8273"/>
    <cellStyle name="40% - Accent4 3 2 7 2" xfId="8274"/>
    <cellStyle name="40% - Accent4 3 2 7 2 2" xfId="21003"/>
    <cellStyle name="40% - Accent4 3 2 7 2 3" xfId="33461"/>
    <cellStyle name="40% - Accent4 3 2 7 3" xfId="8275"/>
    <cellStyle name="40% - Accent4 3 2 7 3 2" xfId="21004"/>
    <cellStyle name="40% - Accent4 3 2 7 3 3" xfId="33462"/>
    <cellStyle name="40% - Accent4 3 2 7 4" xfId="21002"/>
    <cellStyle name="40% - Accent4 3 2 7 5" xfId="33460"/>
    <cellStyle name="40% - Accent4 3 2 8" xfId="8276"/>
    <cellStyle name="40% - Accent4 3 2 8 2" xfId="8277"/>
    <cellStyle name="40% - Accent4 3 2 8 2 2" xfId="21006"/>
    <cellStyle name="40% - Accent4 3 2 8 2 3" xfId="33464"/>
    <cellStyle name="40% - Accent4 3 2 8 3" xfId="8278"/>
    <cellStyle name="40% - Accent4 3 2 8 3 2" xfId="21007"/>
    <cellStyle name="40% - Accent4 3 2 8 3 3" xfId="33465"/>
    <cellStyle name="40% - Accent4 3 2 8 4" xfId="21005"/>
    <cellStyle name="40% - Accent4 3 2 8 5" xfId="33463"/>
    <cellStyle name="40% - Accent4 3 2 9" xfId="8279"/>
    <cellStyle name="40% - Accent4 3 2 9 2" xfId="8280"/>
    <cellStyle name="40% - Accent4 3 2 9 2 2" xfId="21009"/>
    <cellStyle name="40% - Accent4 3 2 9 2 3" xfId="33467"/>
    <cellStyle name="40% - Accent4 3 2 9 3" xfId="8281"/>
    <cellStyle name="40% - Accent4 3 2 9 3 2" xfId="21010"/>
    <cellStyle name="40% - Accent4 3 2 9 3 3" xfId="33468"/>
    <cellStyle name="40% - Accent4 3 2 9 4" xfId="21008"/>
    <cellStyle name="40% - Accent4 3 2 9 5" xfId="33466"/>
    <cellStyle name="40% - Accent4 3 2_BALANCE SHEET- BOARD-A" xfId="1422"/>
    <cellStyle name="40% - Accent4 3 3" xfId="116"/>
    <cellStyle name="40% - Accent4 3 3 10" xfId="14318"/>
    <cellStyle name="40% - Accent4 3 3 11" xfId="26776"/>
    <cellStyle name="40% - Accent4 3 3 2" xfId="1011"/>
    <cellStyle name="40% - Accent4 3 3 2 2" xfId="8283"/>
    <cellStyle name="40% - Accent4 3 3 2 2 2" xfId="21012"/>
    <cellStyle name="40% - Accent4 3 3 2 2 3" xfId="33470"/>
    <cellStyle name="40% - Accent4 3 3 2 3" xfId="8284"/>
    <cellStyle name="40% - Accent4 3 3 2 3 2" xfId="21013"/>
    <cellStyle name="40% - Accent4 3 3 2 3 3" xfId="33471"/>
    <cellStyle name="40% - Accent4 3 3 2 4" xfId="8282"/>
    <cellStyle name="40% - Accent4 3 3 2 5" xfId="21011"/>
    <cellStyle name="40% - Accent4 3 3 2 6" xfId="33469"/>
    <cellStyle name="40% - Accent4 3 3 3" xfId="8285"/>
    <cellStyle name="40% - Accent4 3 3 3 2" xfId="8286"/>
    <cellStyle name="40% - Accent4 3 3 3 2 2" xfId="21015"/>
    <cellStyle name="40% - Accent4 3 3 3 2 3" xfId="33473"/>
    <cellStyle name="40% - Accent4 3 3 3 3" xfId="8287"/>
    <cellStyle name="40% - Accent4 3 3 3 3 2" xfId="21016"/>
    <cellStyle name="40% - Accent4 3 3 3 3 3" xfId="33474"/>
    <cellStyle name="40% - Accent4 3 3 3 4" xfId="21014"/>
    <cellStyle name="40% - Accent4 3 3 3 5" xfId="33472"/>
    <cellStyle name="40% - Accent4 3 3 4" xfId="8288"/>
    <cellStyle name="40% - Accent4 3 3 4 2" xfId="8289"/>
    <cellStyle name="40% - Accent4 3 3 4 2 2" xfId="21018"/>
    <cellStyle name="40% - Accent4 3 3 4 2 3" xfId="33476"/>
    <cellStyle name="40% - Accent4 3 3 4 3" xfId="8290"/>
    <cellStyle name="40% - Accent4 3 3 4 3 2" xfId="21019"/>
    <cellStyle name="40% - Accent4 3 3 4 3 3" xfId="33477"/>
    <cellStyle name="40% - Accent4 3 3 4 4" xfId="21017"/>
    <cellStyle name="40% - Accent4 3 3 4 5" xfId="33475"/>
    <cellStyle name="40% - Accent4 3 3 5" xfId="8291"/>
    <cellStyle name="40% - Accent4 3 3 5 2" xfId="8292"/>
    <cellStyle name="40% - Accent4 3 3 5 2 2" xfId="21021"/>
    <cellStyle name="40% - Accent4 3 3 5 2 3" xfId="33479"/>
    <cellStyle name="40% - Accent4 3 3 5 3" xfId="8293"/>
    <cellStyle name="40% - Accent4 3 3 5 3 2" xfId="21022"/>
    <cellStyle name="40% - Accent4 3 3 5 3 3" xfId="33480"/>
    <cellStyle name="40% - Accent4 3 3 5 4" xfId="21020"/>
    <cellStyle name="40% - Accent4 3 3 5 5" xfId="33478"/>
    <cellStyle name="40% - Accent4 3 3 6" xfId="8294"/>
    <cellStyle name="40% - Accent4 3 3 6 2" xfId="8295"/>
    <cellStyle name="40% - Accent4 3 3 6 2 2" xfId="21024"/>
    <cellStyle name="40% - Accent4 3 3 6 2 3" xfId="33482"/>
    <cellStyle name="40% - Accent4 3 3 6 3" xfId="8296"/>
    <cellStyle name="40% - Accent4 3 3 6 3 2" xfId="21025"/>
    <cellStyle name="40% - Accent4 3 3 6 3 3" xfId="33483"/>
    <cellStyle name="40% - Accent4 3 3 6 4" xfId="21023"/>
    <cellStyle name="40% - Accent4 3 3 6 5" xfId="33481"/>
    <cellStyle name="40% - Accent4 3 3 7" xfId="8297"/>
    <cellStyle name="40% - Accent4 3 3 7 2" xfId="21026"/>
    <cellStyle name="40% - Accent4 3 3 7 3" xfId="33484"/>
    <cellStyle name="40% - Accent4 3 3 8" xfId="8298"/>
    <cellStyle name="40% - Accent4 3 3 8 2" xfId="21027"/>
    <cellStyle name="40% - Accent4 3 3 8 3" xfId="33485"/>
    <cellStyle name="40% - Accent4 3 3 9" xfId="1579"/>
    <cellStyle name="40% - Accent4 3 3_BALANCE SHEET- BOARD-A" xfId="1423"/>
    <cellStyle name="40% - Accent4 3 4" xfId="8299"/>
    <cellStyle name="40% - Accent4 3 4 2" xfId="8300"/>
    <cellStyle name="40% - Accent4 3 4 2 2" xfId="8301"/>
    <cellStyle name="40% - Accent4 3 4 2 2 2" xfId="21030"/>
    <cellStyle name="40% - Accent4 3 4 2 2 3" xfId="33488"/>
    <cellStyle name="40% - Accent4 3 4 2 3" xfId="8302"/>
    <cellStyle name="40% - Accent4 3 4 2 3 2" xfId="21031"/>
    <cellStyle name="40% - Accent4 3 4 2 3 3" xfId="33489"/>
    <cellStyle name="40% - Accent4 3 4 2 4" xfId="21029"/>
    <cellStyle name="40% - Accent4 3 4 2 5" xfId="33487"/>
    <cellStyle name="40% - Accent4 3 4 3" xfId="8303"/>
    <cellStyle name="40% - Accent4 3 4 3 2" xfId="8304"/>
    <cellStyle name="40% - Accent4 3 4 3 2 2" xfId="21033"/>
    <cellStyle name="40% - Accent4 3 4 3 2 3" xfId="33491"/>
    <cellStyle name="40% - Accent4 3 4 3 3" xfId="8305"/>
    <cellStyle name="40% - Accent4 3 4 3 3 2" xfId="21034"/>
    <cellStyle name="40% - Accent4 3 4 3 3 3" xfId="33492"/>
    <cellStyle name="40% - Accent4 3 4 3 4" xfId="21032"/>
    <cellStyle name="40% - Accent4 3 4 3 5" xfId="33490"/>
    <cellStyle name="40% - Accent4 3 4 4" xfId="8306"/>
    <cellStyle name="40% - Accent4 3 4 4 2" xfId="8307"/>
    <cellStyle name="40% - Accent4 3 4 4 2 2" xfId="21036"/>
    <cellStyle name="40% - Accent4 3 4 4 2 3" xfId="33494"/>
    <cellStyle name="40% - Accent4 3 4 4 3" xfId="8308"/>
    <cellStyle name="40% - Accent4 3 4 4 3 2" xfId="21037"/>
    <cellStyle name="40% - Accent4 3 4 4 3 3" xfId="33495"/>
    <cellStyle name="40% - Accent4 3 4 4 4" xfId="21035"/>
    <cellStyle name="40% - Accent4 3 4 4 5" xfId="33493"/>
    <cellStyle name="40% - Accent4 3 4 5" xfId="8309"/>
    <cellStyle name="40% - Accent4 3 4 5 2" xfId="8310"/>
    <cellStyle name="40% - Accent4 3 4 5 2 2" xfId="21039"/>
    <cellStyle name="40% - Accent4 3 4 5 2 3" xfId="33497"/>
    <cellStyle name="40% - Accent4 3 4 5 3" xfId="8311"/>
    <cellStyle name="40% - Accent4 3 4 5 3 2" xfId="21040"/>
    <cellStyle name="40% - Accent4 3 4 5 3 3" xfId="33498"/>
    <cellStyle name="40% - Accent4 3 4 5 4" xfId="21038"/>
    <cellStyle name="40% - Accent4 3 4 5 5" xfId="33496"/>
    <cellStyle name="40% - Accent4 3 4 6" xfId="8312"/>
    <cellStyle name="40% - Accent4 3 4 6 2" xfId="21041"/>
    <cellStyle name="40% - Accent4 3 4 6 3" xfId="33499"/>
    <cellStyle name="40% - Accent4 3 4 7" xfId="8313"/>
    <cellStyle name="40% - Accent4 3 4 7 2" xfId="21042"/>
    <cellStyle name="40% - Accent4 3 4 7 3" xfId="33500"/>
    <cellStyle name="40% - Accent4 3 4 8" xfId="21028"/>
    <cellStyle name="40% - Accent4 3 4 9" xfId="33486"/>
    <cellStyle name="40% - Accent4 3 5" xfId="8314"/>
    <cellStyle name="40% - Accent4 3 5 2" xfId="8315"/>
    <cellStyle name="40% - Accent4 3 5 2 2" xfId="8316"/>
    <cellStyle name="40% - Accent4 3 5 2 2 2" xfId="21045"/>
    <cellStyle name="40% - Accent4 3 5 2 2 3" xfId="33503"/>
    <cellStyle name="40% - Accent4 3 5 2 3" xfId="8317"/>
    <cellStyle name="40% - Accent4 3 5 2 3 2" xfId="21046"/>
    <cellStyle name="40% - Accent4 3 5 2 3 3" xfId="33504"/>
    <cellStyle name="40% - Accent4 3 5 2 4" xfId="21044"/>
    <cellStyle name="40% - Accent4 3 5 2 5" xfId="33502"/>
    <cellStyle name="40% - Accent4 3 5 3" xfId="8318"/>
    <cellStyle name="40% - Accent4 3 5 3 2" xfId="8319"/>
    <cellStyle name="40% - Accent4 3 5 3 2 2" xfId="21048"/>
    <cellStyle name="40% - Accent4 3 5 3 2 3" xfId="33506"/>
    <cellStyle name="40% - Accent4 3 5 3 3" xfId="8320"/>
    <cellStyle name="40% - Accent4 3 5 3 3 2" xfId="21049"/>
    <cellStyle name="40% - Accent4 3 5 3 3 3" xfId="33507"/>
    <cellStyle name="40% - Accent4 3 5 3 4" xfId="21047"/>
    <cellStyle name="40% - Accent4 3 5 3 5" xfId="33505"/>
    <cellStyle name="40% - Accent4 3 5 4" xfId="8321"/>
    <cellStyle name="40% - Accent4 3 5 4 2" xfId="8322"/>
    <cellStyle name="40% - Accent4 3 5 4 2 2" xfId="21051"/>
    <cellStyle name="40% - Accent4 3 5 4 2 3" xfId="33509"/>
    <cellStyle name="40% - Accent4 3 5 4 3" xfId="8323"/>
    <cellStyle name="40% - Accent4 3 5 4 3 2" xfId="21052"/>
    <cellStyle name="40% - Accent4 3 5 4 3 3" xfId="33510"/>
    <cellStyle name="40% - Accent4 3 5 4 4" xfId="21050"/>
    <cellStyle name="40% - Accent4 3 5 4 5" xfId="33508"/>
    <cellStyle name="40% - Accent4 3 5 5" xfId="8324"/>
    <cellStyle name="40% - Accent4 3 5 5 2" xfId="8325"/>
    <cellStyle name="40% - Accent4 3 5 5 2 2" xfId="21054"/>
    <cellStyle name="40% - Accent4 3 5 5 2 3" xfId="33512"/>
    <cellStyle name="40% - Accent4 3 5 5 3" xfId="8326"/>
    <cellStyle name="40% - Accent4 3 5 5 3 2" xfId="21055"/>
    <cellStyle name="40% - Accent4 3 5 5 3 3" xfId="33513"/>
    <cellStyle name="40% - Accent4 3 5 5 4" xfId="21053"/>
    <cellStyle name="40% - Accent4 3 5 5 5" xfId="33511"/>
    <cellStyle name="40% - Accent4 3 5 6" xfId="8327"/>
    <cellStyle name="40% - Accent4 3 5 6 2" xfId="21056"/>
    <cellStyle name="40% - Accent4 3 5 6 3" xfId="33514"/>
    <cellStyle name="40% - Accent4 3 5 7" xfId="8328"/>
    <cellStyle name="40% - Accent4 3 5 7 2" xfId="21057"/>
    <cellStyle name="40% - Accent4 3 5 7 3" xfId="33515"/>
    <cellStyle name="40% - Accent4 3 5 8" xfId="21043"/>
    <cellStyle name="40% - Accent4 3 5 9" xfId="33501"/>
    <cellStyle name="40% - Accent4 3 6" xfId="8329"/>
    <cellStyle name="40% - Accent4 3 6 2" xfId="8330"/>
    <cellStyle name="40% - Accent4 3 6 2 2" xfId="8331"/>
    <cellStyle name="40% - Accent4 3 6 2 2 2" xfId="21060"/>
    <cellStyle name="40% - Accent4 3 6 2 2 3" xfId="33518"/>
    <cellStyle name="40% - Accent4 3 6 2 3" xfId="8332"/>
    <cellStyle name="40% - Accent4 3 6 2 3 2" xfId="21061"/>
    <cellStyle name="40% - Accent4 3 6 2 3 3" xfId="33519"/>
    <cellStyle name="40% - Accent4 3 6 2 4" xfId="21059"/>
    <cellStyle name="40% - Accent4 3 6 2 5" xfId="33517"/>
    <cellStyle name="40% - Accent4 3 6 3" xfId="8333"/>
    <cellStyle name="40% - Accent4 3 6 3 2" xfId="21062"/>
    <cellStyle name="40% - Accent4 3 6 3 3" xfId="33520"/>
    <cellStyle name="40% - Accent4 3 6 4" xfId="8334"/>
    <cellStyle name="40% - Accent4 3 6 4 2" xfId="21063"/>
    <cellStyle name="40% - Accent4 3 6 4 3" xfId="33521"/>
    <cellStyle name="40% - Accent4 3 6 5" xfId="21058"/>
    <cellStyle name="40% - Accent4 3 6 6" xfId="33516"/>
    <cellStyle name="40% - Accent4 3 7" xfId="8335"/>
    <cellStyle name="40% - Accent4 3 7 2" xfId="8336"/>
    <cellStyle name="40% - Accent4 3 7 2 2" xfId="8337"/>
    <cellStyle name="40% - Accent4 3 7 2 2 2" xfId="21066"/>
    <cellStyle name="40% - Accent4 3 7 2 2 3" xfId="33524"/>
    <cellStyle name="40% - Accent4 3 7 2 3" xfId="8338"/>
    <cellStyle name="40% - Accent4 3 7 2 3 2" xfId="21067"/>
    <cellStyle name="40% - Accent4 3 7 2 3 3" xfId="33525"/>
    <cellStyle name="40% - Accent4 3 7 2 4" xfId="21065"/>
    <cellStyle name="40% - Accent4 3 7 2 5" xfId="33523"/>
    <cellStyle name="40% - Accent4 3 7 3" xfId="8339"/>
    <cellStyle name="40% - Accent4 3 7 3 2" xfId="21068"/>
    <cellStyle name="40% - Accent4 3 7 3 3" xfId="33526"/>
    <cellStyle name="40% - Accent4 3 7 4" xfId="8340"/>
    <cellStyle name="40% - Accent4 3 7 4 2" xfId="21069"/>
    <cellStyle name="40% - Accent4 3 7 4 3" xfId="33527"/>
    <cellStyle name="40% - Accent4 3 7 5" xfId="21064"/>
    <cellStyle name="40% - Accent4 3 7 6" xfId="33522"/>
    <cellStyle name="40% - Accent4 3 8" xfId="8341"/>
    <cellStyle name="40% - Accent4 3 8 2" xfId="8342"/>
    <cellStyle name="40% - Accent4 3 8 2 2" xfId="21071"/>
    <cellStyle name="40% - Accent4 3 8 2 3" xfId="33529"/>
    <cellStyle name="40% - Accent4 3 8 3" xfId="8343"/>
    <cellStyle name="40% - Accent4 3 8 3 2" xfId="21072"/>
    <cellStyle name="40% - Accent4 3 8 3 3" xfId="33530"/>
    <cellStyle name="40% - Accent4 3 8 4" xfId="21070"/>
    <cellStyle name="40% - Accent4 3 8 5" xfId="33528"/>
    <cellStyle name="40% - Accent4 3 9" xfId="8344"/>
    <cellStyle name="40% - Accent4 3 9 2" xfId="8345"/>
    <cellStyle name="40% - Accent4 3 9 2 2" xfId="21074"/>
    <cellStyle name="40% - Accent4 3 9 2 3" xfId="33532"/>
    <cellStyle name="40% - Accent4 3 9 3" xfId="8346"/>
    <cellStyle name="40% - Accent4 3 9 3 2" xfId="21075"/>
    <cellStyle name="40% - Accent4 3 9 3 3" xfId="33533"/>
    <cellStyle name="40% - Accent4 3 9 4" xfId="21073"/>
    <cellStyle name="40% - Accent4 3 9 5" xfId="33531"/>
    <cellStyle name="40% - Accent4 4" xfId="117"/>
    <cellStyle name="40% - Accent4 4 10" xfId="8347"/>
    <cellStyle name="40% - Accent4 4 10 2" xfId="8348"/>
    <cellStyle name="40% - Accent4 4 10 2 2" xfId="21077"/>
    <cellStyle name="40% - Accent4 4 10 2 3" xfId="33535"/>
    <cellStyle name="40% - Accent4 4 10 3" xfId="8349"/>
    <cellStyle name="40% - Accent4 4 10 3 2" xfId="21078"/>
    <cellStyle name="40% - Accent4 4 10 3 3" xfId="33536"/>
    <cellStyle name="40% - Accent4 4 10 4" xfId="21076"/>
    <cellStyle name="40% - Accent4 4 10 5" xfId="33534"/>
    <cellStyle name="40% - Accent4 4 11" xfId="8350"/>
    <cellStyle name="40% - Accent4 4 11 2" xfId="8351"/>
    <cellStyle name="40% - Accent4 4 11 2 2" xfId="21080"/>
    <cellStyle name="40% - Accent4 4 11 2 3" xfId="33538"/>
    <cellStyle name="40% - Accent4 4 11 3" xfId="8352"/>
    <cellStyle name="40% - Accent4 4 11 3 2" xfId="21081"/>
    <cellStyle name="40% - Accent4 4 11 3 3" xfId="33539"/>
    <cellStyle name="40% - Accent4 4 11 4" xfId="21079"/>
    <cellStyle name="40% - Accent4 4 11 5" xfId="33537"/>
    <cellStyle name="40% - Accent4 4 12" xfId="8353"/>
    <cellStyle name="40% - Accent4 4 12 2" xfId="8354"/>
    <cellStyle name="40% - Accent4 4 12 2 2" xfId="21083"/>
    <cellStyle name="40% - Accent4 4 12 2 3" xfId="33541"/>
    <cellStyle name="40% - Accent4 4 12 3" xfId="8355"/>
    <cellStyle name="40% - Accent4 4 12 3 2" xfId="21084"/>
    <cellStyle name="40% - Accent4 4 12 3 3" xfId="33542"/>
    <cellStyle name="40% - Accent4 4 12 4" xfId="21082"/>
    <cellStyle name="40% - Accent4 4 12 5" xfId="33540"/>
    <cellStyle name="40% - Accent4 4 13" xfId="8356"/>
    <cellStyle name="40% - Accent4 4 13 2" xfId="8357"/>
    <cellStyle name="40% - Accent4 4 13 2 2" xfId="21086"/>
    <cellStyle name="40% - Accent4 4 13 2 3" xfId="33544"/>
    <cellStyle name="40% - Accent4 4 13 3" xfId="8358"/>
    <cellStyle name="40% - Accent4 4 13 3 2" xfId="21087"/>
    <cellStyle name="40% - Accent4 4 13 3 3" xfId="33545"/>
    <cellStyle name="40% - Accent4 4 13 4" xfId="21085"/>
    <cellStyle name="40% - Accent4 4 13 5" xfId="33543"/>
    <cellStyle name="40% - Accent4 4 14" xfId="8359"/>
    <cellStyle name="40% - Accent4 4 14 2" xfId="8360"/>
    <cellStyle name="40% - Accent4 4 14 2 2" xfId="21089"/>
    <cellStyle name="40% - Accent4 4 14 2 3" xfId="33547"/>
    <cellStyle name="40% - Accent4 4 14 3" xfId="8361"/>
    <cellStyle name="40% - Accent4 4 14 3 2" xfId="21090"/>
    <cellStyle name="40% - Accent4 4 14 3 3" xfId="33548"/>
    <cellStyle name="40% - Accent4 4 14 4" xfId="21088"/>
    <cellStyle name="40% - Accent4 4 14 5" xfId="33546"/>
    <cellStyle name="40% - Accent4 4 15" xfId="8362"/>
    <cellStyle name="40% - Accent4 4 15 2" xfId="21091"/>
    <cellStyle name="40% - Accent4 4 15 3" xfId="33549"/>
    <cellStyle name="40% - Accent4 4 16" xfId="8363"/>
    <cellStyle name="40% - Accent4 4 16 2" xfId="21092"/>
    <cellStyle name="40% - Accent4 4 16 3" xfId="33550"/>
    <cellStyle name="40% - Accent4 4 17" xfId="1615"/>
    <cellStyle name="40% - Accent4 4 18" xfId="14354"/>
    <cellStyle name="40% - Accent4 4 19" xfId="26812"/>
    <cellStyle name="40% - Accent4 4 2" xfId="1047"/>
    <cellStyle name="40% - Accent4 4 2 10" xfId="21093"/>
    <cellStyle name="40% - Accent4 4 2 11" xfId="33551"/>
    <cellStyle name="40% - Accent4 4 2 2" xfId="8365"/>
    <cellStyle name="40% - Accent4 4 2 2 2" xfId="8366"/>
    <cellStyle name="40% - Accent4 4 2 2 2 2" xfId="21095"/>
    <cellStyle name="40% - Accent4 4 2 2 2 3" xfId="33553"/>
    <cellStyle name="40% - Accent4 4 2 2 3" xfId="8367"/>
    <cellStyle name="40% - Accent4 4 2 2 3 2" xfId="21096"/>
    <cellStyle name="40% - Accent4 4 2 2 3 3" xfId="33554"/>
    <cellStyle name="40% - Accent4 4 2 2 4" xfId="21094"/>
    <cellStyle name="40% - Accent4 4 2 2 5" xfId="33552"/>
    <cellStyle name="40% - Accent4 4 2 3" xfId="8368"/>
    <cellStyle name="40% - Accent4 4 2 3 2" xfId="8369"/>
    <cellStyle name="40% - Accent4 4 2 3 2 2" xfId="21098"/>
    <cellStyle name="40% - Accent4 4 2 3 2 3" xfId="33556"/>
    <cellStyle name="40% - Accent4 4 2 3 3" xfId="8370"/>
    <cellStyle name="40% - Accent4 4 2 3 3 2" xfId="21099"/>
    <cellStyle name="40% - Accent4 4 2 3 3 3" xfId="33557"/>
    <cellStyle name="40% - Accent4 4 2 3 4" xfId="21097"/>
    <cellStyle name="40% - Accent4 4 2 3 5" xfId="33555"/>
    <cellStyle name="40% - Accent4 4 2 4" xfId="8371"/>
    <cellStyle name="40% - Accent4 4 2 4 2" xfId="8372"/>
    <cellStyle name="40% - Accent4 4 2 4 2 2" xfId="21101"/>
    <cellStyle name="40% - Accent4 4 2 4 2 3" xfId="33559"/>
    <cellStyle name="40% - Accent4 4 2 4 3" xfId="8373"/>
    <cellStyle name="40% - Accent4 4 2 4 3 2" xfId="21102"/>
    <cellStyle name="40% - Accent4 4 2 4 3 3" xfId="33560"/>
    <cellStyle name="40% - Accent4 4 2 4 4" xfId="21100"/>
    <cellStyle name="40% - Accent4 4 2 4 5" xfId="33558"/>
    <cellStyle name="40% - Accent4 4 2 5" xfId="8374"/>
    <cellStyle name="40% - Accent4 4 2 5 2" xfId="8375"/>
    <cellStyle name="40% - Accent4 4 2 5 2 2" xfId="21104"/>
    <cellStyle name="40% - Accent4 4 2 5 2 3" xfId="33562"/>
    <cellStyle name="40% - Accent4 4 2 5 3" xfId="8376"/>
    <cellStyle name="40% - Accent4 4 2 5 3 2" xfId="21105"/>
    <cellStyle name="40% - Accent4 4 2 5 3 3" xfId="33563"/>
    <cellStyle name="40% - Accent4 4 2 5 4" xfId="21103"/>
    <cellStyle name="40% - Accent4 4 2 5 5" xfId="33561"/>
    <cellStyle name="40% - Accent4 4 2 6" xfId="8377"/>
    <cellStyle name="40% - Accent4 4 2 6 2" xfId="8378"/>
    <cellStyle name="40% - Accent4 4 2 6 2 2" xfId="21107"/>
    <cellStyle name="40% - Accent4 4 2 6 2 3" xfId="33565"/>
    <cellStyle name="40% - Accent4 4 2 6 3" xfId="8379"/>
    <cellStyle name="40% - Accent4 4 2 6 3 2" xfId="21108"/>
    <cellStyle name="40% - Accent4 4 2 6 3 3" xfId="33566"/>
    <cellStyle name="40% - Accent4 4 2 6 4" xfId="21106"/>
    <cellStyle name="40% - Accent4 4 2 6 5" xfId="33564"/>
    <cellStyle name="40% - Accent4 4 2 7" xfId="8380"/>
    <cellStyle name="40% - Accent4 4 2 7 2" xfId="21109"/>
    <cellStyle name="40% - Accent4 4 2 7 3" xfId="33567"/>
    <cellStyle name="40% - Accent4 4 2 8" xfId="8381"/>
    <cellStyle name="40% - Accent4 4 2 8 2" xfId="21110"/>
    <cellStyle name="40% - Accent4 4 2 8 3" xfId="33568"/>
    <cellStyle name="40% - Accent4 4 2 9" xfId="8364"/>
    <cellStyle name="40% - Accent4 4 3" xfId="8382"/>
    <cellStyle name="40% - Accent4 4 3 2" xfId="8383"/>
    <cellStyle name="40% - Accent4 4 3 2 2" xfId="8384"/>
    <cellStyle name="40% - Accent4 4 3 2 2 2" xfId="21113"/>
    <cellStyle name="40% - Accent4 4 3 2 2 3" xfId="33571"/>
    <cellStyle name="40% - Accent4 4 3 2 3" xfId="8385"/>
    <cellStyle name="40% - Accent4 4 3 2 3 2" xfId="21114"/>
    <cellStyle name="40% - Accent4 4 3 2 3 3" xfId="33572"/>
    <cellStyle name="40% - Accent4 4 3 2 4" xfId="21112"/>
    <cellStyle name="40% - Accent4 4 3 2 5" xfId="33570"/>
    <cellStyle name="40% - Accent4 4 3 3" xfId="8386"/>
    <cellStyle name="40% - Accent4 4 3 3 2" xfId="8387"/>
    <cellStyle name="40% - Accent4 4 3 3 2 2" xfId="21116"/>
    <cellStyle name="40% - Accent4 4 3 3 2 3" xfId="33574"/>
    <cellStyle name="40% - Accent4 4 3 3 3" xfId="8388"/>
    <cellStyle name="40% - Accent4 4 3 3 3 2" xfId="21117"/>
    <cellStyle name="40% - Accent4 4 3 3 3 3" xfId="33575"/>
    <cellStyle name="40% - Accent4 4 3 3 4" xfId="21115"/>
    <cellStyle name="40% - Accent4 4 3 3 5" xfId="33573"/>
    <cellStyle name="40% - Accent4 4 3 4" xfId="8389"/>
    <cellStyle name="40% - Accent4 4 3 4 2" xfId="8390"/>
    <cellStyle name="40% - Accent4 4 3 4 2 2" xfId="21119"/>
    <cellStyle name="40% - Accent4 4 3 4 2 3" xfId="33577"/>
    <cellStyle name="40% - Accent4 4 3 4 3" xfId="8391"/>
    <cellStyle name="40% - Accent4 4 3 4 3 2" xfId="21120"/>
    <cellStyle name="40% - Accent4 4 3 4 3 3" xfId="33578"/>
    <cellStyle name="40% - Accent4 4 3 4 4" xfId="21118"/>
    <cellStyle name="40% - Accent4 4 3 4 5" xfId="33576"/>
    <cellStyle name="40% - Accent4 4 3 5" xfId="8392"/>
    <cellStyle name="40% - Accent4 4 3 5 2" xfId="8393"/>
    <cellStyle name="40% - Accent4 4 3 5 2 2" xfId="21122"/>
    <cellStyle name="40% - Accent4 4 3 5 2 3" xfId="33580"/>
    <cellStyle name="40% - Accent4 4 3 5 3" xfId="8394"/>
    <cellStyle name="40% - Accent4 4 3 5 3 2" xfId="21123"/>
    <cellStyle name="40% - Accent4 4 3 5 3 3" xfId="33581"/>
    <cellStyle name="40% - Accent4 4 3 5 4" xfId="21121"/>
    <cellStyle name="40% - Accent4 4 3 5 5" xfId="33579"/>
    <cellStyle name="40% - Accent4 4 3 6" xfId="8395"/>
    <cellStyle name="40% - Accent4 4 3 6 2" xfId="21124"/>
    <cellStyle name="40% - Accent4 4 3 6 3" xfId="33582"/>
    <cellStyle name="40% - Accent4 4 3 7" xfId="8396"/>
    <cellStyle name="40% - Accent4 4 3 7 2" xfId="21125"/>
    <cellStyle name="40% - Accent4 4 3 7 3" xfId="33583"/>
    <cellStyle name="40% - Accent4 4 3 8" xfId="21111"/>
    <cellStyle name="40% - Accent4 4 3 9" xfId="33569"/>
    <cellStyle name="40% - Accent4 4 4" xfId="8397"/>
    <cellStyle name="40% - Accent4 4 4 2" xfId="8398"/>
    <cellStyle name="40% - Accent4 4 4 2 2" xfId="8399"/>
    <cellStyle name="40% - Accent4 4 4 2 2 2" xfId="21128"/>
    <cellStyle name="40% - Accent4 4 4 2 2 3" xfId="33586"/>
    <cellStyle name="40% - Accent4 4 4 2 3" xfId="8400"/>
    <cellStyle name="40% - Accent4 4 4 2 3 2" xfId="21129"/>
    <cellStyle name="40% - Accent4 4 4 2 3 3" xfId="33587"/>
    <cellStyle name="40% - Accent4 4 4 2 4" xfId="21127"/>
    <cellStyle name="40% - Accent4 4 4 2 5" xfId="33585"/>
    <cellStyle name="40% - Accent4 4 4 3" xfId="8401"/>
    <cellStyle name="40% - Accent4 4 4 3 2" xfId="8402"/>
    <cellStyle name="40% - Accent4 4 4 3 2 2" xfId="21131"/>
    <cellStyle name="40% - Accent4 4 4 3 2 3" xfId="33589"/>
    <cellStyle name="40% - Accent4 4 4 3 3" xfId="8403"/>
    <cellStyle name="40% - Accent4 4 4 3 3 2" xfId="21132"/>
    <cellStyle name="40% - Accent4 4 4 3 3 3" xfId="33590"/>
    <cellStyle name="40% - Accent4 4 4 3 4" xfId="21130"/>
    <cellStyle name="40% - Accent4 4 4 3 5" xfId="33588"/>
    <cellStyle name="40% - Accent4 4 4 4" xfId="8404"/>
    <cellStyle name="40% - Accent4 4 4 4 2" xfId="8405"/>
    <cellStyle name="40% - Accent4 4 4 4 2 2" xfId="21134"/>
    <cellStyle name="40% - Accent4 4 4 4 2 3" xfId="33592"/>
    <cellStyle name="40% - Accent4 4 4 4 3" xfId="8406"/>
    <cellStyle name="40% - Accent4 4 4 4 3 2" xfId="21135"/>
    <cellStyle name="40% - Accent4 4 4 4 3 3" xfId="33593"/>
    <cellStyle name="40% - Accent4 4 4 4 4" xfId="21133"/>
    <cellStyle name="40% - Accent4 4 4 4 5" xfId="33591"/>
    <cellStyle name="40% - Accent4 4 4 5" xfId="8407"/>
    <cellStyle name="40% - Accent4 4 4 5 2" xfId="8408"/>
    <cellStyle name="40% - Accent4 4 4 5 2 2" xfId="21137"/>
    <cellStyle name="40% - Accent4 4 4 5 2 3" xfId="33595"/>
    <cellStyle name="40% - Accent4 4 4 5 3" xfId="8409"/>
    <cellStyle name="40% - Accent4 4 4 5 3 2" xfId="21138"/>
    <cellStyle name="40% - Accent4 4 4 5 3 3" xfId="33596"/>
    <cellStyle name="40% - Accent4 4 4 5 4" xfId="21136"/>
    <cellStyle name="40% - Accent4 4 4 5 5" xfId="33594"/>
    <cellStyle name="40% - Accent4 4 4 6" xfId="8410"/>
    <cellStyle name="40% - Accent4 4 4 6 2" xfId="21139"/>
    <cellStyle name="40% - Accent4 4 4 6 3" xfId="33597"/>
    <cellStyle name="40% - Accent4 4 4 7" xfId="8411"/>
    <cellStyle name="40% - Accent4 4 4 7 2" xfId="21140"/>
    <cellStyle name="40% - Accent4 4 4 7 3" xfId="33598"/>
    <cellStyle name="40% - Accent4 4 4 8" xfId="21126"/>
    <cellStyle name="40% - Accent4 4 4 9" xfId="33584"/>
    <cellStyle name="40% - Accent4 4 5" xfId="8412"/>
    <cellStyle name="40% - Accent4 4 5 2" xfId="8413"/>
    <cellStyle name="40% - Accent4 4 5 2 2" xfId="8414"/>
    <cellStyle name="40% - Accent4 4 5 2 2 2" xfId="21143"/>
    <cellStyle name="40% - Accent4 4 5 2 2 3" xfId="33601"/>
    <cellStyle name="40% - Accent4 4 5 2 3" xfId="8415"/>
    <cellStyle name="40% - Accent4 4 5 2 3 2" xfId="21144"/>
    <cellStyle name="40% - Accent4 4 5 2 3 3" xfId="33602"/>
    <cellStyle name="40% - Accent4 4 5 2 4" xfId="21142"/>
    <cellStyle name="40% - Accent4 4 5 2 5" xfId="33600"/>
    <cellStyle name="40% - Accent4 4 5 3" xfId="8416"/>
    <cellStyle name="40% - Accent4 4 5 3 2" xfId="21145"/>
    <cellStyle name="40% - Accent4 4 5 3 3" xfId="33603"/>
    <cellStyle name="40% - Accent4 4 5 4" xfId="8417"/>
    <cellStyle name="40% - Accent4 4 5 4 2" xfId="21146"/>
    <cellStyle name="40% - Accent4 4 5 4 3" xfId="33604"/>
    <cellStyle name="40% - Accent4 4 5 5" xfId="21141"/>
    <cellStyle name="40% - Accent4 4 5 6" xfId="33599"/>
    <cellStyle name="40% - Accent4 4 6" xfId="8418"/>
    <cellStyle name="40% - Accent4 4 6 2" xfId="8419"/>
    <cellStyle name="40% - Accent4 4 6 2 2" xfId="8420"/>
    <cellStyle name="40% - Accent4 4 6 2 2 2" xfId="21149"/>
    <cellStyle name="40% - Accent4 4 6 2 2 3" xfId="33607"/>
    <cellStyle name="40% - Accent4 4 6 2 3" xfId="8421"/>
    <cellStyle name="40% - Accent4 4 6 2 3 2" xfId="21150"/>
    <cellStyle name="40% - Accent4 4 6 2 3 3" xfId="33608"/>
    <cellStyle name="40% - Accent4 4 6 2 4" xfId="21148"/>
    <cellStyle name="40% - Accent4 4 6 2 5" xfId="33606"/>
    <cellStyle name="40% - Accent4 4 6 3" xfId="8422"/>
    <cellStyle name="40% - Accent4 4 6 3 2" xfId="21151"/>
    <cellStyle name="40% - Accent4 4 6 3 3" xfId="33609"/>
    <cellStyle name="40% - Accent4 4 6 4" xfId="8423"/>
    <cellStyle name="40% - Accent4 4 6 4 2" xfId="21152"/>
    <cellStyle name="40% - Accent4 4 6 4 3" xfId="33610"/>
    <cellStyle name="40% - Accent4 4 6 5" xfId="21147"/>
    <cellStyle name="40% - Accent4 4 6 6" xfId="33605"/>
    <cellStyle name="40% - Accent4 4 7" xfId="8424"/>
    <cellStyle name="40% - Accent4 4 7 2" xfId="8425"/>
    <cellStyle name="40% - Accent4 4 7 2 2" xfId="21154"/>
    <cellStyle name="40% - Accent4 4 7 2 3" xfId="33612"/>
    <cellStyle name="40% - Accent4 4 7 3" xfId="8426"/>
    <cellStyle name="40% - Accent4 4 7 3 2" xfId="21155"/>
    <cellStyle name="40% - Accent4 4 7 3 3" xfId="33613"/>
    <cellStyle name="40% - Accent4 4 7 4" xfId="21153"/>
    <cellStyle name="40% - Accent4 4 7 5" xfId="33611"/>
    <cellStyle name="40% - Accent4 4 8" xfId="8427"/>
    <cellStyle name="40% - Accent4 4 8 2" xfId="8428"/>
    <cellStyle name="40% - Accent4 4 8 2 2" xfId="21157"/>
    <cellStyle name="40% - Accent4 4 8 2 3" xfId="33615"/>
    <cellStyle name="40% - Accent4 4 8 3" xfId="8429"/>
    <cellStyle name="40% - Accent4 4 8 3 2" xfId="21158"/>
    <cellStyle name="40% - Accent4 4 8 3 3" xfId="33616"/>
    <cellStyle name="40% - Accent4 4 8 4" xfId="21156"/>
    <cellStyle name="40% - Accent4 4 8 5" xfId="33614"/>
    <cellStyle name="40% - Accent4 4 9" xfId="8430"/>
    <cellStyle name="40% - Accent4 4 9 2" xfId="8431"/>
    <cellStyle name="40% - Accent4 4 9 2 2" xfId="21160"/>
    <cellStyle name="40% - Accent4 4 9 2 3" xfId="33618"/>
    <cellStyle name="40% - Accent4 4 9 3" xfId="8432"/>
    <cellStyle name="40% - Accent4 4 9 3 2" xfId="21161"/>
    <cellStyle name="40% - Accent4 4 9 3 3" xfId="33619"/>
    <cellStyle name="40% - Accent4 4 9 4" xfId="21159"/>
    <cellStyle name="40% - Accent4 4 9 5" xfId="33617"/>
    <cellStyle name="40% - Accent4 4_BALANCE SHEET- BOARD-A" xfId="1424"/>
    <cellStyle name="40% - Accent4 5" xfId="118"/>
    <cellStyle name="40% - Accent4 5 10" xfId="14283"/>
    <cellStyle name="40% - Accent4 5 11" xfId="26741"/>
    <cellStyle name="40% - Accent4 5 2" xfId="976"/>
    <cellStyle name="40% - Accent4 5 2 2" xfId="8434"/>
    <cellStyle name="40% - Accent4 5 2 2 2" xfId="21163"/>
    <cellStyle name="40% - Accent4 5 2 2 3" xfId="33621"/>
    <cellStyle name="40% - Accent4 5 2 3" xfId="8435"/>
    <cellStyle name="40% - Accent4 5 2 3 2" xfId="21164"/>
    <cellStyle name="40% - Accent4 5 2 3 3" xfId="33622"/>
    <cellStyle name="40% - Accent4 5 2 4" xfId="8433"/>
    <cellStyle name="40% - Accent4 5 2 5" xfId="21162"/>
    <cellStyle name="40% - Accent4 5 2 6" xfId="33620"/>
    <cellStyle name="40% - Accent4 5 3" xfId="8436"/>
    <cellStyle name="40% - Accent4 5 3 2" xfId="8437"/>
    <cellStyle name="40% - Accent4 5 3 2 2" xfId="21166"/>
    <cellStyle name="40% - Accent4 5 3 2 3" xfId="33624"/>
    <cellStyle name="40% - Accent4 5 3 3" xfId="8438"/>
    <cellStyle name="40% - Accent4 5 3 3 2" xfId="21167"/>
    <cellStyle name="40% - Accent4 5 3 3 3" xfId="33625"/>
    <cellStyle name="40% - Accent4 5 3 4" xfId="21165"/>
    <cellStyle name="40% - Accent4 5 3 5" xfId="33623"/>
    <cellStyle name="40% - Accent4 5 4" xfId="8439"/>
    <cellStyle name="40% - Accent4 5 4 2" xfId="8440"/>
    <cellStyle name="40% - Accent4 5 4 2 2" xfId="21169"/>
    <cellStyle name="40% - Accent4 5 4 2 3" xfId="33627"/>
    <cellStyle name="40% - Accent4 5 4 3" xfId="8441"/>
    <cellStyle name="40% - Accent4 5 4 3 2" xfId="21170"/>
    <cellStyle name="40% - Accent4 5 4 3 3" xfId="33628"/>
    <cellStyle name="40% - Accent4 5 4 4" xfId="21168"/>
    <cellStyle name="40% - Accent4 5 4 5" xfId="33626"/>
    <cellStyle name="40% - Accent4 5 5" xfId="8442"/>
    <cellStyle name="40% - Accent4 5 5 2" xfId="8443"/>
    <cellStyle name="40% - Accent4 5 5 2 2" xfId="21172"/>
    <cellStyle name="40% - Accent4 5 5 2 3" xfId="33630"/>
    <cellStyle name="40% - Accent4 5 5 3" xfId="8444"/>
    <cellStyle name="40% - Accent4 5 5 3 2" xfId="21173"/>
    <cellStyle name="40% - Accent4 5 5 3 3" xfId="33631"/>
    <cellStyle name="40% - Accent4 5 5 4" xfId="21171"/>
    <cellStyle name="40% - Accent4 5 5 5" xfId="33629"/>
    <cellStyle name="40% - Accent4 5 6" xfId="8445"/>
    <cellStyle name="40% - Accent4 5 6 2" xfId="8446"/>
    <cellStyle name="40% - Accent4 5 6 2 2" xfId="21175"/>
    <cellStyle name="40% - Accent4 5 6 2 3" xfId="33633"/>
    <cellStyle name="40% - Accent4 5 6 3" xfId="8447"/>
    <cellStyle name="40% - Accent4 5 6 3 2" xfId="21176"/>
    <cellStyle name="40% - Accent4 5 6 3 3" xfId="33634"/>
    <cellStyle name="40% - Accent4 5 6 4" xfId="21174"/>
    <cellStyle name="40% - Accent4 5 6 5" xfId="33632"/>
    <cellStyle name="40% - Accent4 5 7" xfId="8448"/>
    <cellStyle name="40% - Accent4 5 7 2" xfId="21177"/>
    <cellStyle name="40% - Accent4 5 7 3" xfId="33635"/>
    <cellStyle name="40% - Accent4 5 8" xfId="8449"/>
    <cellStyle name="40% - Accent4 5 8 2" xfId="21178"/>
    <cellStyle name="40% - Accent4 5 8 3" xfId="33636"/>
    <cellStyle name="40% - Accent4 5 9" xfId="1544"/>
    <cellStyle name="40% - Accent4 5_BALANCE SHEET- BOARD-A" xfId="1425"/>
    <cellStyle name="40% - Accent4 6" xfId="908"/>
    <cellStyle name="40% - Accent4 6 10" xfId="21179"/>
    <cellStyle name="40% - Accent4 6 11" xfId="33637"/>
    <cellStyle name="40% - Accent4 6 2" xfId="8451"/>
    <cellStyle name="40% - Accent4 6 2 2" xfId="8452"/>
    <cellStyle name="40% - Accent4 6 2 2 2" xfId="21181"/>
    <cellStyle name="40% - Accent4 6 2 2 3" xfId="33639"/>
    <cellStyle name="40% - Accent4 6 2 3" xfId="8453"/>
    <cellStyle name="40% - Accent4 6 2 3 2" xfId="21182"/>
    <cellStyle name="40% - Accent4 6 2 3 3" xfId="33640"/>
    <cellStyle name="40% - Accent4 6 2 4" xfId="21180"/>
    <cellStyle name="40% - Accent4 6 2 5" xfId="33638"/>
    <cellStyle name="40% - Accent4 6 3" xfId="8454"/>
    <cellStyle name="40% - Accent4 6 3 2" xfId="8455"/>
    <cellStyle name="40% - Accent4 6 3 2 2" xfId="21184"/>
    <cellStyle name="40% - Accent4 6 3 2 3" xfId="33642"/>
    <cellStyle name="40% - Accent4 6 3 3" xfId="8456"/>
    <cellStyle name="40% - Accent4 6 3 3 2" xfId="21185"/>
    <cellStyle name="40% - Accent4 6 3 3 3" xfId="33643"/>
    <cellStyle name="40% - Accent4 6 3 4" xfId="21183"/>
    <cellStyle name="40% - Accent4 6 3 5" xfId="33641"/>
    <cellStyle name="40% - Accent4 6 4" xfId="8457"/>
    <cellStyle name="40% - Accent4 6 4 2" xfId="8458"/>
    <cellStyle name="40% - Accent4 6 4 2 2" xfId="21187"/>
    <cellStyle name="40% - Accent4 6 4 2 3" xfId="33645"/>
    <cellStyle name="40% - Accent4 6 4 3" xfId="8459"/>
    <cellStyle name="40% - Accent4 6 4 3 2" xfId="21188"/>
    <cellStyle name="40% - Accent4 6 4 3 3" xfId="33646"/>
    <cellStyle name="40% - Accent4 6 4 4" xfId="21186"/>
    <cellStyle name="40% - Accent4 6 4 5" xfId="33644"/>
    <cellStyle name="40% - Accent4 6 5" xfId="8460"/>
    <cellStyle name="40% - Accent4 6 5 2" xfId="8461"/>
    <cellStyle name="40% - Accent4 6 5 2 2" xfId="21190"/>
    <cellStyle name="40% - Accent4 6 5 2 3" xfId="33648"/>
    <cellStyle name="40% - Accent4 6 5 3" xfId="8462"/>
    <cellStyle name="40% - Accent4 6 5 3 2" xfId="21191"/>
    <cellStyle name="40% - Accent4 6 5 3 3" xfId="33649"/>
    <cellStyle name="40% - Accent4 6 5 4" xfId="21189"/>
    <cellStyle name="40% - Accent4 6 5 5" xfId="33647"/>
    <cellStyle name="40% - Accent4 6 6" xfId="8463"/>
    <cellStyle name="40% - Accent4 6 6 2" xfId="8464"/>
    <cellStyle name="40% - Accent4 6 6 2 2" xfId="21193"/>
    <cellStyle name="40% - Accent4 6 6 2 3" xfId="33651"/>
    <cellStyle name="40% - Accent4 6 6 3" xfId="8465"/>
    <cellStyle name="40% - Accent4 6 6 3 2" xfId="21194"/>
    <cellStyle name="40% - Accent4 6 6 3 3" xfId="33652"/>
    <cellStyle name="40% - Accent4 6 6 4" xfId="21192"/>
    <cellStyle name="40% - Accent4 6 6 5" xfId="33650"/>
    <cellStyle name="40% - Accent4 6 7" xfId="8466"/>
    <cellStyle name="40% - Accent4 6 7 2" xfId="21195"/>
    <cellStyle name="40% - Accent4 6 7 3" xfId="33653"/>
    <cellStyle name="40% - Accent4 6 8" xfId="8467"/>
    <cellStyle name="40% - Accent4 6 8 2" xfId="21196"/>
    <cellStyle name="40% - Accent4 6 8 3" xfId="33654"/>
    <cellStyle name="40% - Accent4 6 9" xfId="8450"/>
    <cellStyle name="40% - Accent4 7" xfId="8468"/>
    <cellStyle name="40% - Accent4 7 10" xfId="33655"/>
    <cellStyle name="40% - Accent4 7 2" xfId="8469"/>
    <cellStyle name="40% - Accent4 7 2 2" xfId="8470"/>
    <cellStyle name="40% - Accent4 7 2 2 2" xfId="21199"/>
    <cellStyle name="40% - Accent4 7 2 2 3" xfId="33657"/>
    <cellStyle name="40% - Accent4 7 2 3" xfId="8471"/>
    <cellStyle name="40% - Accent4 7 2 3 2" xfId="21200"/>
    <cellStyle name="40% - Accent4 7 2 3 3" xfId="33658"/>
    <cellStyle name="40% - Accent4 7 2 4" xfId="21198"/>
    <cellStyle name="40% - Accent4 7 2 5" xfId="33656"/>
    <cellStyle name="40% - Accent4 7 3" xfId="8472"/>
    <cellStyle name="40% - Accent4 7 3 2" xfId="8473"/>
    <cellStyle name="40% - Accent4 7 3 2 2" xfId="21202"/>
    <cellStyle name="40% - Accent4 7 3 2 3" xfId="33660"/>
    <cellStyle name="40% - Accent4 7 3 3" xfId="8474"/>
    <cellStyle name="40% - Accent4 7 3 3 2" xfId="21203"/>
    <cellStyle name="40% - Accent4 7 3 3 3" xfId="33661"/>
    <cellStyle name="40% - Accent4 7 3 4" xfId="21201"/>
    <cellStyle name="40% - Accent4 7 3 5" xfId="33659"/>
    <cellStyle name="40% - Accent4 7 4" xfId="8475"/>
    <cellStyle name="40% - Accent4 7 4 2" xfId="8476"/>
    <cellStyle name="40% - Accent4 7 4 2 2" xfId="21205"/>
    <cellStyle name="40% - Accent4 7 4 2 3" xfId="33663"/>
    <cellStyle name="40% - Accent4 7 4 3" xfId="8477"/>
    <cellStyle name="40% - Accent4 7 4 3 2" xfId="21206"/>
    <cellStyle name="40% - Accent4 7 4 3 3" xfId="33664"/>
    <cellStyle name="40% - Accent4 7 4 4" xfId="21204"/>
    <cellStyle name="40% - Accent4 7 4 5" xfId="33662"/>
    <cellStyle name="40% - Accent4 7 5" xfId="8478"/>
    <cellStyle name="40% - Accent4 7 5 2" xfId="8479"/>
    <cellStyle name="40% - Accent4 7 5 2 2" xfId="21208"/>
    <cellStyle name="40% - Accent4 7 5 2 3" xfId="33666"/>
    <cellStyle name="40% - Accent4 7 5 3" xfId="8480"/>
    <cellStyle name="40% - Accent4 7 5 3 2" xfId="21209"/>
    <cellStyle name="40% - Accent4 7 5 3 3" xfId="33667"/>
    <cellStyle name="40% - Accent4 7 5 4" xfId="21207"/>
    <cellStyle name="40% - Accent4 7 5 5" xfId="33665"/>
    <cellStyle name="40% - Accent4 7 6" xfId="8481"/>
    <cellStyle name="40% - Accent4 7 6 2" xfId="8482"/>
    <cellStyle name="40% - Accent4 7 6 2 2" xfId="21211"/>
    <cellStyle name="40% - Accent4 7 6 2 3" xfId="33669"/>
    <cellStyle name="40% - Accent4 7 6 3" xfId="8483"/>
    <cellStyle name="40% - Accent4 7 6 3 2" xfId="21212"/>
    <cellStyle name="40% - Accent4 7 6 3 3" xfId="33670"/>
    <cellStyle name="40% - Accent4 7 6 4" xfId="21210"/>
    <cellStyle name="40% - Accent4 7 6 5" xfId="33668"/>
    <cellStyle name="40% - Accent4 7 7" xfId="8484"/>
    <cellStyle name="40% - Accent4 7 7 2" xfId="21213"/>
    <cellStyle name="40% - Accent4 7 7 3" xfId="33671"/>
    <cellStyle name="40% - Accent4 7 8" xfId="8485"/>
    <cellStyle name="40% - Accent4 7 8 2" xfId="21214"/>
    <cellStyle name="40% - Accent4 7 8 3" xfId="33672"/>
    <cellStyle name="40% - Accent4 7 9" xfId="21197"/>
    <cellStyle name="40% - Accent4 8" xfId="8486"/>
    <cellStyle name="40% - Accent4 8 2" xfId="8487"/>
    <cellStyle name="40% - Accent4 8 2 2" xfId="8488"/>
    <cellStyle name="40% - Accent4 8 2 2 2" xfId="21217"/>
    <cellStyle name="40% - Accent4 8 2 2 3" xfId="33675"/>
    <cellStyle name="40% - Accent4 8 2 3" xfId="8489"/>
    <cellStyle name="40% - Accent4 8 2 3 2" xfId="21218"/>
    <cellStyle name="40% - Accent4 8 2 3 3" xfId="33676"/>
    <cellStyle name="40% - Accent4 8 2 4" xfId="21216"/>
    <cellStyle name="40% - Accent4 8 2 5" xfId="33674"/>
    <cellStyle name="40% - Accent4 8 3" xfId="8490"/>
    <cellStyle name="40% - Accent4 8 3 2" xfId="8491"/>
    <cellStyle name="40% - Accent4 8 3 2 2" xfId="21220"/>
    <cellStyle name="40% - Accent4 8 3 2 3" xfId="33678"/>
    <cellStyle name="40% - Accent4 8 3 3" xfId="8492"/>
    <cellStyle name="40% - Accent4 8 3 3 2" xfId="21221"/>
    <cellStyle name="40% - Accent4 8 3 3 3" xfId="33679"/>
    <cellStyle name="40% - Accent4 8 3 4" xfId="21219"/>
    <cellStyle name="40% - Accent4 8 3 5" xfId="33677"/>
    <cellStyle name="40% - Accent4 8 4" xfId="8493"/>
    <cellStyle name="40% - Accent4 8 4 2" xfId="8494"/>
    <cellStyle name="40% - Accent4 8 4 2 2" xfId="21223"/>
    <cellStyle name="40% - Accent4 8 4 2 3" xfId="33681"/>
    <cellStyle name="40% - Accent4 8 4 3" xfId="8495"/>
    <cellStyle name="40% - Accent4 8 4 3 2" xfId="21224"/>
    <cellStyle name="40% - Accent4 8 4 3 3" xfId="33682"/>
    <cellStyle name="40% - Accent4 8 4 4" xfId="21222"/>
    <cellStyle name="40% - Accent4 8 4 5" xfId="33680"/>
    <cellStyle name="40% - Accent4 8 5" xfId="8496"/>
    <cellStyle name="40% - Accent4 8 5 2" xfId="8497"/>
    <cellStyle name="40% - Accent4 8 5 2 2" xfId="21226"/>
    <cellStyle name="40% - Accent4 8 5 2 3" xfId="33684"/>
    <cellStyle name="40% - Accent4 8 5 3" xfId="8498"/>
    <cellStyle name="40% - Accent4 8 5 3 2" xfId="21227"/>
    <cellStyle name="40% - Accent4 8 5 3 3" xfId="33685"/>
    <cellStyle name="40% - Accent4 8 5 4" xfId="21225"/>
    <cellStyle name="40% - Accent4 8 5 5" xfId="33683"/>
    <cellStyle name="40% - Accent4 8 6" xfId="8499"/>
    <cellStyle name="40% - Accent4 8 6 2" xfId="21228"/>
    <cellStyle name="40% - Accent4 8 6 3" xfId="33686"/>
    <cellStyle name="40% - Accent4 8 7" xfId="8500"/>
    <cellStyle name="40% - Accent4 8 7 2" xfId="21229"/>
    <cellStyle name="40% - Accent4 8 7 3" xfId="33687"/>
    <cellStyle name="40% - Accent4 8 8" xfId="21215"/>
    <cellStyle name="40% - Accent4 8 9" xfId="33673"/>
    <cellStyle name="40% - Accent4 9" xfId="8501"/>
    <cellStyle name="40% - Accent4 9 2" xfId="8502"/>
    <cellStyle name="40% - Accent4 9 2 2" xfId="8503"/>
    <cellStyle name="40% - Accent4 9 2 2 2" xfId="21231"/>
    <cellStyle name="40% - Accent4 9 2 2 3" xfId="33689"/>
    <cellStyle name="40% - Accent4 9 2 3" xfId="8504"/>
    <cellStyle name="40% - Accent4 9 2 3 2" xfId="21232"/>
    <cellStyle name="40% - Accent4 9 2 3 3" xfId="33690"/>
    <cellStyle name="40% - Accent4 9 2 4" xfId="21230"/>
    <cellStyle name="40% - Accent4 9 2 5" xfId="33688"/>
    <cellStyle name="40% - Accent5 10" xfId="8505"/>
    <cellStyle name="40% - Accent5 10 2" xfId="8506"/>
    <cellStyle name="40% - Accent5 10 2 2" xfId="8507"/>
    <cellStyle name="40% - Accent5 10 2 2 2" xfId="21235"/>
    <cellStyle name="40% - Accent5 10 2 2 3" xfId="33693"/>
    <cellStyle name="40% - Accent5 10 2 3" xfId="8508"/>
    <cellStyle name="40% - Accent5 10 2 3 2" xfId="21236"/>
    <cellStyle name="40% - Accent5 10 2 3 3" xfId="33694"/>
    <cellStyle name="40% - Accent5 10 2 4" xfId="21234"/>
    <cellStyle name="40% - Accent5 10 2 5" xfId="33692"/>
    <cellStyle name="40% - Accent5 10 3" xfId="8509"/>
    <cellStyle name="40% - Accent5 10 3 2" xfId="21237"/>
    <cellStyle name="40% - Accent5 10 3 3" xfId="33695"/>
    <cellStyle name="40% - Accent5 10 4" xfId="8510"/>
    <cellStyle name="40% - Accent5 10 4 2" xfId="21238"/>
    <cellStyle name="40% - Accent5 10 4 3" xfId="33696"/>
    <cellStyle name="40% - Accent5 10 5" xfId="21233"/>
    <cellStyle name="40% - Accent5 10 6" xfId="33691"/>
    <cellStyle name="40% - Accent5 11" xfId="8511"/>
    <cellStyle name="40% - Accent5 11 2" xfId="8512"/>
    <cellStyle name="40% - Accent5 11 2 2" xfId="8513"/>
    <cellStyle name="40% - Accent5 11 2 2 2" xfId="21241"/>
    <cellStyle name="40% - Accent5 11 2 2 3" xfId="33699"/>
    <cellStyle name="40% - Accent5 11 2 3" xfId="8514"/>
    <cellStyle name="40% - Accent5 11 2 3 2" xfId="21242"/>
    <cellStyle name="40% - Accent5 11 2 3 3" xfId="33700"/>
    <cellStyle name="40% - Accent5 11 2 4" xfId="21240"/>
    <cellStyle name="40% - Accent5 11 2 5" xfId="33698"/>
    <cellStyle name="40% - Accent5 11 3" xfId="8515"/>
    <cellStyle name="40% - Accent5 11 3 2" xfId="21243"/>
    <cellStyle name="40% - Accent5 11 3 3" xfId="33701"/>
    <cellStyle name="40% - Accent5 11 4" xfId="8516"/>
    <cellStyle name="40% - Accent5 11 4 2" xfId="21244"/>
    <cellStyle name="40% - Accent5 11 4 3" xfId="33702"/>
    <cellStyle name="40% - Accent5 11 5" xfId="21239"/>
    <cellStyle name="40% - Accent5 11 6" xfId="33697"/>
    <cellStyle name="40% - Accent5 12" xfId="8517"/>
    <cellStyle name="40% - Accent5 12 2" xfId="8518"/>
    <cellStyle name="40% - Accent5 12 2 2" xfId="21246"/>
    <cellStyle name="40% - Accent5 12 2 3" xfId="33704"/>
    <cellStyle name="40% - Accent5 12 3" xfId="8519"/>
    <cellStyle name="40% - Accent5 12 3 2" xfId="21247"/>
    <cellStyle name="40% - Accent5 12 3 3" xfId="33705"/>
    <cellStyle name="40% - Accent5 12 4" xfId="21245"/>
    <cellStyle name="40% - Accent5 12 5" xfId="33703"/>
    <cellStyle name="40% - Accent5 13" xfId="8520"/>
    <cellStyle name="40% - Accent5 13 2" xfId="8521"/>
    <cellStyle name="40% - Accent5 13 2 2" xfId="21249"/>
    <cellStyle name="40% - Accent5 13 2 3" xfId="33707"/>
    <cellStyle name="40% - Accent5 13 3" xfId="8522"/>
    <cellStyle name="40% - Accent5 13 3 2" xfId="21250"/>
    <cellStyle name="40% - Accent5 13 3 3" xfId="33708"/>
    <cellStyle name="40% - Accent5 13 4" xfId="21248"/>
    <cellStyle name="40% - Accent5 13 5" xfId="33706"/>
    <cellStyle name="40% - Accent5 14" xfId="8523"/>
    <cellStyle name="40% - Accent5 14 2" xfId="8524"/>
    <cellStyle name="40% - Accent5 14 2 2" xfId="21252"/>
    <cellStyle name="40% - Accent5 14 2 3" xfId="33710"/>
    <cellStyle name="40% - Accent5 14 3" xfId="8525"/>
    <cellStyle name="40% - Accent5 14 3 2" xfId="21253"/>
    <cellStyle name="40% - Accent5 14 3 3" xfId="33711"/>
    <cellStyle name="40% - Accent5 14 4" xfId="21251"/>
    <cellStyle name="40% - Accent5 14 5" xfId="33709"/>
    <cellStyle name="40% - Accent5 15" xfId="8526"/>
    <cellStyle name="40% - Accent5 15 2" xfId="8527"/>
    <cellStyle name="40% - Accent5 15 2 2" xfId="21255"/>
    <cellStyle name="40% - Accent5 15 2 3" xfId="33713"/>
    <cellStyle name="40% - Accent5 15 3" xfId="8528"/>
    <cellStyle name="40% - Accent5 15 3 2" xfId="21256"/>
    <cellStyle name="40% - Accent5 15 3 3" xfId="33714"/>
    <cellStyle name="40% - Accent5 15 4" xfId="21254"/>
    <cellStyle name="40% - Accent5 15 5" xfId="33712"/>
    <cellStyle name="40% - Accent5 16" xfId="8529"/>
    <cellStyle name="40% - Accent5 16 2" xfId="8530"/>
    <cellStyle name="40% - Accent5 16 2 2" xfId="21258"/>
    <cellStyle name="40% - Accent5 16 2 3" xfId="33716"/>
    <cellStyle name="40% - Accent5 16 3" xfId="8531"/>
    <cellStyle name="40% - Accent5 16 3 2" xfId="21259"/>
    <cellStyle name="40% - Accent5 16 3 3" xfId="33717"/>
    <cellStyle name="40% - Accent5 16 4" xfId="21257"/>
    <cellStyle name="40% - Accent5 16 5" xfId="33715"/>
    <cellStyle name="40% - Accent5 17" xfId="8532"/>
    <cellStyle name="40% - Accent5 17 2" xfId="8533"/>
    <cellStyle name="40% - Accent5 17 2 2" xfId="21261"/>
    <cellStyle name="40% - Accent5 17 2 3" xfId="33719"/>
    <cellStyle name="40% - Accent5 17 3" xfId="8534"/>
    <cellStyle name="40% - Accent5 17 3 2" xfId="21262"/>
    <cellStyle name="40% - Accent5 17 3 3" xfId="33720"/>
    <cellStyle name="40% - Accent5 17 4" xfId="21260"/>
    <cellStyle name="40% - Accent5 17 5" xfId="33718"/>
    <cellStyle name="40% - Accent5 18" xfId="8535"/>
    <cellStyle name="40% - Accent5 18 2" xfId="8536"/>
    <cellStyle name="40% - Accent5 18 2 2" xfId="21264"/>
    <cellStyle name="40% - Accent5 18 2 3" xfId="33722"/>
    <cellStyle name="40% - Accent5 18 3" xfId="8537"/>
    <cellStyle name="40% - Accent5 18 3 2" xfId="21265"/>
    <cellStyle name="40% - Accent5 18 3 3" xfId="33723"/>
    <cellStyle name="40% - Accent5 18 4" xfId="21263"/>
    <cellStyle name="40% - Accent5 18 5" xfId="33721"/>
    <cellStyle name="40% - Accent5 19" xfId="1503"/>
    <cellStyle name="40% - Accent5 2" xfId="119"/>
    <cellStyle name="40% - Accent5 2 10" xfId="8538"/>
    <cellStyle name="40% - Accent5 2 10 2" xfId="8539"/>
    <cellStyle name="40% - Accent5 2 10 2 2" xfId="21267"/>
    <cellStyle name="40% - Accent5 2 10 2 3" xfId="33725"/>
    <cellStyle name="40% - Accent5 2 10 3" xfId="8540"/>
    <cellStyle name="40% - Accent5 2 10 3 2" xfId="21268"/>
    <cellStyle name="40% - Accent5 2 10 3 3" xfId="33726"/>
    <cellStyle name="40% - Accent5 2 10 4" xfId="21266"/>
    <cellStyle name="40% - Accent5 2 10 5" xfId="33724"/>
    <cellStyle name="40% - Accent5 2 11" xfId="8541"/>
    <cellStyle name="40% - Accent5 2 11 2" xfId="8542"/>
    <cellStyle name="40% - Accent5 2 11 2 2" xfId="21270"/>
    <cellStyle name="40% - Accent5 2 11 2 3" xfId="33728"/>
    <cellStyle name="40% - Accent5 2 11 3" xfId="8543"/>
    <cellStyle name="40% - Accent5 2 11 3 2" xfId="21271"/>
    <cellStyle name="40% - Accent5 2 11 3 3" xfId="33729"/>
    <cellStyle name="40% - Accent5 2 11 4" xfId="21269"/>
    <cellStyle name="40% - Accent5 2 11 5" xfId="33727"/>
    <cellStyle name="40% - Accent5 2 12" xfId="8544"/>
    <cellStyle name="40% - Accent5 2 12 2" xfId="8545"/>
    <cellStyle name="40% - Accent5 2 12 2 2" xfId="21273"/>
    <cellStyle name="40% - Accent5 2 12 2 3" xfId="33731"/>
    <cellStyle name="40% - Accent5 2 12 3" xfId="8546"/>
    <cellStyle name="40% - Accent5 2 12 3 2" xfId="21274"/>
    <cellStyle name="40% - Accent5 2 12 3 3" xfId="33732"/>
    <cellStyle name="40% - Accent5 2 12 4" xfId="21272"/>
    <cellStyle name="40% - Accent5 2 12 5" xfId="33730"/>
    <cellStyle name="40% - Accent5 2 13" xfId="8547"/>
    <cellStyle name="40% - Accent5 2 13 2" xfId="8548"/>
    <cellStyle name="40% - Accent5 2 13 2 2" xfId="21276"/>
    <cellStyle name="40% - Accent5 2 13 2 3" xfId="33734"/>
    <cellStyle name="40% - Accent5 2 13 3" xfId="8549"/>
    <cellStyle name="40% - Accent5 2 13 3 2" xfId="21277"/>
    <cellStyle name="40% - Accent5 2 13 3 3" xfId="33735"/>
    <cellStyle name="40% - Accent5 2 13 4" xfId="21275"/>
    <cellStyle name="40% - Accent5 2 13 5" xfId="33733"/>
    <cellStyle name="40% - Accent5 2 14" xfId="8550"/>
    <cellStyle name="40% - Accent5 2 14 2" xfId="8551"/>
    <cellStyle name="40% - Accent5 2 14 2 2" xfId="21279"/>
    <cellStyle name="40% - Accent5 2 14 2 3" xfId="33737"/>
    <cellStyle name="40% - Accent5 2 14 3" xfId="8552"/>
    <cellStyle name="40% - Accent5 2 14 3 2" xfId="21280"/>
    <cellStyle name="40% - Accent5 2 14 3 3" xfId="33738"/>
    <cellStyle name="40% - Accent5 2 14 4" xfId="21278"/>
    <cellStyle name="40% - Accent5 2 14 5" xfId="33736"/>
    <cellStyle name="40% - Accent5 2 15" xfId="8553"/>
    <cellStyle name="40% - Accent5 2 15 2" xfId="8554"/>
    <cellStyle name="40% - Accent5 2 15 2 2" xfId="21282"/>
    <cellStyle name="40% - Accent5 2 15 2 3" xfId="33740"/>
    <cellStyle name="40% - Accent5 2 15 3" xfId="8555"/>
    <cellStyle name="40% - Accent5 2 15 3 2" xfId="21283"/>
    <cellStyle name="40% - Accent5 2 15 3 3" xfId="33741"/>
    <cellStyle name="40% - Accent5 2 15 4" xfId="21281"/>
    <cellStyle name="40% - Accent5 2 15 5" xfId="33739"/>
    <cellStyle name="40% - Accent5 2 16" xfId="8556"/>
    <cellStyle name="40% - Accent5 2 16 2" xfId="8557"/>
    <cellStyle name="40% - Accent5 2 16 2 2" xfId="21285"/>
    <cellStyle name="40% - Accent5 2 16 2 3" xfId="33743"/>
    <cellStyle name="40% - Accent5 2 16 3" xfId="8558"/>
    <cellStyle name="40% - Accent5 2 16 3 2" xfId="21286"/>
    <cellStyle name="40% - Accent5 2 16 3 3" xfId="33744"/>
    <cellStyle name="40% - Accent5 2 16 4" xfId="21284"/>
    <cellStyle name="40% - Accent5 2 16 5" xfId="33742"/>
    <cellStyle name="40% - Accent5 2 17" xfId="8559"/>
    <cellStyle name="40% - Accent5 2 17 2" xfId="21287"/>
    <cellStyle name="40% - Accent5 2 17 3" xfId="33745"/>
    <cellStyle name="40% - Accent5 2 18" xfId="8560"/>
    <cellStyle name="40% - Accent5 2 18 2" xfId="21288"/>
    <cellStyle name="40% - Accent5 2 18 3" xfId="33746"/>
    <cellStyle name="40% - Accent5 2 19" xfId="1564"/>
    <cellStyle name="40% - Accent5 2 2" xfId="120"/>
    <cellStyle name="40% - Accent5 2 2 10" xfId="8561"/>
    <cellStyle name="40% - Accent5 2 2 10 2" xfId="8562"/>
    <cellStyle name="40% - Accent5 2 2 10 2 2" xfId="21290"/>
    <cellStyle name="40% - Accent5 2 2 10 2 3" xfId="33748"/>
    <cellStyle name="40% - Accent5 2 2 10 3" xfId="8563"/>
    <cellStyle name="40% - Accent5 2 2 10 3 2" xfId="21291"/>
    <cellStyle name="40% - Accent5 2 2 10 3 3" xfId="33749"/>
    <cellStyle name="40% - Accent5 2 2 10 4" xfId="21289"/>
    <cellStyle name="40% - Accent5 2 2 10 5" xfId="33747"/>
    <cellStyle name="40% - Accent5 2 2 11" xfId="8564"/>
    <cellStyle name="40% - Accent5 2 2 11 2" xfId="8565"/>
    <cellStyle name="40% - Accent5 2 2 11 2 2" xfId="21293"/>
    <cellStyle name="40% - Accent5 2 2 11 2 3" xfId="33751"/>
    <cellStyle name="40% - Accent5 2 2 11 3" xfId="8566"/>
    <cellStyle name="40% - Accent5 2 2 11 3 2" xfId="21294"/>
    <cellStyle name="40% - Accent5 2 2 11 3 3" xfId="33752"/>
    <cellStyle name="40% - Accent5 2 2 11 4" xfId="21292"/>
    <cellStyle name="40% - Accent5 2 2 11 5" xfId="33750"/>
    <cellStyle name="40% - Accent5 2 2 12" xfId="8567"/>
    <cellStyle name="40% - Accent5 2 2 12 2" xfId="8568"/>
    <cellStyle name="40% - Accent5 2 2 12 2 2" xfId="21296"/>
    <cellStyle name="40% - Accent5 2 2 12 2 3" xfId="33754"/>
    <cellStyle name="40% - Accent5 2 2 12 3" xfId="8569"/>
    <cellStyle name="40% - Accent5 2 2 12 3 2" xfId="21297"/>
    <cellStyle name="40% - Accent5 2 2 12 3 3" xfId="33755"/>
    <cellStyle name="40% - Accent5 2 2 12 4" xfId="21295"/>
    <cellStyle name="40% - Accent5 2 2 12 5" xfId="33753"/>
    <cellStyle name="40% - Accent5 2 2 13" xfId="8570"/>
    <cellStyle name="40% - Accent5 2 2 13 2" xfId="8571"/>
    <cellStyle name="40% - Accent5 2 2 13 2 2" xfId="21299"/>
    <cellStyle name="40% - Accent5 2 2 13 2 3" xfId="33757"/>
    <cellStyle name="40% - Accent5 2 2 13 3" xfId="8572"/>
    <cellStyle name="40% - Accent5 2 2 13 3 2" xfId="21300"/>
    <cellStyle name="40% - Accent5 2 2 13 3 3" xfId="33758"/>
    <cellStyle name="40% - Accent5 2 2 13 4" xfId="21298"/>
    <cellStyle name="40% - Accent5 2 2 13 5" xfId="33756"/>
    <cellStyle name="40% - Accent5 2 2 14" xfId="8573"/>
    <cellStyle name="40% - Accent5 2 2 14 2" xfId="8574"/>
    <cellStyle name="40% - Accent5 2 2 14 2 2" xfId="21302"/>
    <cellStyle name="40% - Accent5 2 2 14 2 3" xfId="33760"/>
    <cellStyle name="40% - Accent5 2 2 14 3" xfId="8575"/>
    <cellStyle name="40% - Accent5 2 2 14 3 2" xfId="21303"/>
    <cellStyle name="40% - Accent5 2 2 14 3 3" xfId="33761"/>
    <cellStyle name="40% - Accent5 2 2 14 4" xfId="21301"/>
    <cellStyle name="40% - Accent5 2 2 14 5" xfId="33759"/>
    <cellStyle name="40% - Accent5 2 2 15" xfId="8576"/>
    <cellStyle name="40% - Accent5 2 2 15 2" xfId="21304"/>
    <cellStyle name="40% - Accent5 2 2 15 3" xfId="33762"/>
    <cellStyle name="40% - Accent5 2 2 16" xfId="8577"/>
    <cellStyle name="40% - Accent5 2 2 16 2" xfId="21305"/>
    <cellStyle name="40% - Accent5 2 2 16 3" xfId="33763"/>
    <cellStyle name="40% - Accent5 2 2 2" xfId="121"/>
    <cellStyle name="40% - Accent5 2 2 2 10" xfId="8578"/>
    <cellStyle name="40% - Accent5 2 2 2 10 2" xfId="8579"/>
    <cellStyle name="40% - Accent5 2 2 2 10 2 2" xfId="21307"/>
    <cellStyle name="40% - Accent5 2 2 2 10 2 3" xfId="33765"/>
    <cellStyle name="40% - Accent5 2 2 2 10 3" xfId="8580"/>
    <cellStyle name="40% - Accent5 2 2 2 10 3 2" xfId="21308"/>
    <cellStyle name="40% - Accent5 2 2 2 10 3 3" xfId="33766"/>
    <cellStyle name="40% - Accent5 2 2 2 10 4" xfId="21306"/>
    <cellStyle name="40% - Accent5 2 2 2 10 5" xfId="33764"/>
    <cellStyle name="40% - Accent5 2 2 2 11" xfId="8581"/>
    <cellStyle name="40% - Accent5 2 2 2 11 2" xfId="8582"/>
    <cellStyle name="40% - Accent5 2 2 2 11 2 2" xfId="21310"/>
    <cellStyle name="40% - Accent5 2 2 2 11 2 3" xfId="33768"/>
    <cellStyle name="40% - Accent5 2 2 2 11 3" xfId="8583"/>
    <cellStyle name="40% - Accent5 2 2 2 11 3 2" xfId="21311"/>
    <cellStyle name="40% - Accent5 2 2 2 11 3 3" xfId="33769"/>
    <cellStyle name="40% - Accent5 2 2 2 11 4" xfId="21309"/>
    <cellStyle name="40% - Accent5 2 2 2 11 5" xfId="33767"/>
    <cellStyle name="40% - Accent5 2 2 2 12" xfId="8584"/>
    <cellStyle name="40% - Accent5 2 2 2 12 2" xfId="8585"/>
    <cellStyle name="40% - Accent5 2 2 2 12 2 2" xfId="21313"/>
    <cellStyle name="40% - Accent5 2 2 2 12 2 3" xfId="33771"/>
    <cellStyle name="40% - Accent5 2 2 2 12 3" xfId="8586"/>
    <cellStyle name="40% - Accent5 2 2 2 12 3 2" xfId="21314"/>
    <cellStyle name="40% - Accent5 2 2 2 12 3 3" xfId="33772"/>
    <cellStyle name="40% - Accent5 2 2 2 12 4" xfId="21312"/>
    <cellStyle name="40% - Accent5 2 2 2 12 5" xfId="33770"/>
    <cellStyle name="40% - Accent5 2 2 2 13" xfId="8587"/>
    <cellStyle name="40% - Accent5 2 2 2 13 2" xfId="8588"/>
    <cellStyle name="40% - Accent5 2 2 2 13 2 2" xfId="21316"/>
    <cellStyle name="40% - Accent5 2 2 2 13 2 3" xfId="33774"/>
    <cellStyle name="40% - Accent5 2 2 2 13 3" xfId="8589"/>
    <cellStyle name="40% - Accent5 2 2 2 13 3 2" xfId="21317"/>
    <cellStyle name="40% - Accent5 2 2 2 13 3 3" xfId="33775"/>
    <cellStyle name="40% - Accent5 2 2 2 13 4" xfId="21315"/>
    <cellStyle name="40% - Accent5 2 2 2 13 5" xfId="33773"/>
    <cellStyle name="40% - Accent5 2 2 2 14" xfId="8590"/>
    <cellStyle name="40% - Accent5 2 2 2 14 2" xfId="21318"/>
    <cellStyle name="40% - Accent5 2 2 2 14 3" xfId="33776"/>
    <cellStyle name="40% - Accent5 2 2 2 15" xfId="8591"/>
    <cellStyle name="40% - Accent5 2 2 2 15 2" xfId="21319"/>
    <cellStyle name="40% - Accent5 2 2 2 15 3" xfId="33777"/>
    <cellStyle name="40% - Accent5 2 2 2 16" xfId="1668"/>
    <cellStyle name="40% - Accent5 2 2 2 17" xfId="14407"/>
    <cellStyle name="40% - Accent5 2 2 2 18" xfId="26865"/>
    <cellStyle name="40% - Accent5 2 2 2 2" xfId="1100"/>
    <cellStyle name="40% - Accent5 2 2 2 2 10" xfId="33778"/>
    <cellStyle name="40% - Accent5 2 2 2 2 2" xfId="8593"/>
    <cellStyle name="40% - Accent5 2 2 2 2 2 2" xfId="8594"/>
    <cellStyle name="40% - Accent5 2 2 2 2 2 2 2" xfId="21322"/>
    <cellStyle name="40% - Accent5 2 2 2 2 2 2 3" xfId="33780"/>
    <cellStyle name="40% - Accent5 2 2 2 2 2 3" xfId="8595"/>
    <cellStyle name="40% - Accent5 2 2 2 2 2 3 2" xfId="21323"/>
    <cellStyle name="40% - Accent5 2 2 2 2 2 3 3" xfId="33781"/>
    <cellStyle name="40% - Accent5 2 2 2 2 2 4" xfId="21321"/>
    <cellStyle name="40% - Accent5 2 2 2 2 2 5" xfId="33779"/>
    <cellStyle name="40% - Accent5 2 2 2 2 3" xfId="8596"/>
    <cellStyle name="40% - Accent5 2 2 2 2 3 2" xfId="8597"/>
    <cellStyle name="40% - Accent5 2 2 2 2 3 2 2" xfId="21325"/>
    <cellStyle name="40% - Accent5 2 2 2 2 3 2 3" xfId="33783"/>
    <cellStyle name="40% - Accent5 2 2 2 2 3 3" xfId="8598"/>
    <cellStyle name="40% - Accent5 2 2 2 2 3 3 2" xfId="21326"/>
    <cellStyle name="40% - Accent5 2 2 2 2 3 3 3" xfId="33784"/>
    <cellStyle name="40% - Accent5 2 2 2 2 3 4" xfId="21324"/>
    <cellStyle name="40% - Accent5 2 2 2 2 3 5" xfId="33782"/>
    <cellStyle name="40% - Accent5 2 2 2 2 4" xfId="8599"/>
    <cellStyle name="40% - Accent5 2 2 2 2 4 2" xfId="8600"/>
    <cellStyle name="40% - Accent5 2 2 2 2 4 2 2" xfId="21328"/>
    <cellStyle name="40% - Accent5 2 2 2 2 4 2 3" xfId="33786"/>
    <cellStyle name="40% - Accent5 2 2 2 2 4 3" xfId="8601"/>
    <cellStyle name="40% - Accent5 2 2 2 2 4 3 2" xfId="21329"/>
    <cellStyle name="40% - Accent5 2 2 2 2 4 3 3" xfId="33787"/>
    <cellStyle name="40% - Accent5 2 2 2 2 4 4" xfId="21327"/>
    <cellStyle name="40% - Accent5 2 2 2 2 4 5" xfId="33785"/>
    <cellStyle name="40% - Accent5 2 2 2 2 5" xfId="8602"/>
    <cellStyle name="40% - Accent5 2 2 2 2 5 2" xfId="8603"/>
    <cellStyle name="40% - Accent5 2 2 2 2 5 2 2" xfId="21331"/>
    <cellStyle name="40% - Accent5 2 2 2 2 5 2 3" xfId="33789"/>
    <cellStyle name="40% - Accent5 2 2 2 2 5 3" xfId="8604"/>
    <cellStyle name="40% - Accent5 2 2 2 2 5 3 2" xfId="21332"/>
    <cellStyle name="40% - Accent5 2 2 2 2 5 3 3" xfId="33790"/>
    <cellStyle name="40% - Accent5 2 2 2 2 5 4" xfId="21330"/>
    <cellStyle name="40% - Accent5 2 2 2 2 5 5" xfId="33788"/>
    <cellStyle name="40% - Accent5 2 2 2 2 6" xfId="8605"/>
    <cellStyle name="40% - Accent5 2 2 2 2 6 2" xfId="21333"/>
    <cellStyle name="40% - Accent5 2 2 2 2 6 3" xfId="33791"/>
    <cellStyle name="40% - Accent5 2 2 2 2 7" xfId="8606"/>
    <cellStyle name="40% - Accent5 2 2 2 2 7 2" xfId="21334"/>
    <cellStyle name="40% - Accent5 2 2 2 2 7 3" xfId="33792"/>
    <cellStyle name="40% - Accent5 2 2 2 2 8" xfId="8592"/>
    <cellStyle name="40% - Accent5 2 2 2 2 9" xfId="21320"/>
    <cellStyle name="40% - Accent5 2 2 2 3" xfId="8607"/>
    <cellStyle name="40% - Accent5 2 2 2 3 2" xfId="8608"/>
    <cellStyle name="40% - Accent5 2 2 2 3 2 2" xfId="8609"/>
    <cellStyle name="40% - Accent5 2 2 2 3 2 2 2" xfId="21337"/>
    <cellStyle name="40% - Accent5 2 2 2 3 2 2 3" xfId="33795"/>
    <cellStyle name="40% - Accent5 2 2 2 3 2 3" xfId="8610"/>
    <cellStyle name="40% - Accent5 2 2 2 3 2 3 2" xfId="21338"/>
    <cellStyle name="40% - Accent5 2 2 2 3 2 3 3" xfId="33796"/>
    <cellStyle name="40% - Accent5 2 2 2 3 2 4" xfId="21336"/>
    <cellStyle name="40% - Accent5 2 2 2 3 2 5" xfId="33794"/>
    <cellStyle name="40% - Accent5 2 2 2 3 3" xfId="8611"/>
    <cellStyle name="40% - Accent5 2 2 2 3 3 2" xfId="8612"/>
    <cellStyle name="40% - Accent5 2 2 2 3 3 2 2" xfId="21340"/>
    <cellStyle name="40% - Accent5 2 2 2 3 3 2 3" xfId="33798"/>
    <cellStyle name="40% - Accent5 2 2 2 3 3 3" xfId="8613"/>
    <cellStyle name="40% - Accent5 2 2 2 3 3 3 2" xfId="21341"/>
    <cellStyle name="40% - Accent5 2 2 2 3 3 3 3" xfId="33799"/>
    <cellStyle name="40% - Accent5 2 2 2 3 3 4" xfId="21339"/>
    <cellStyle name="40% - Accent5 2 2 2 3 3 5" xfId="33797"/>
    <cellStyle name="40% - Accent5 2 2 2 3 4" xfId="8614"/>
    <cellStyle name="40% - Accent5 2 2 2 3 4 2" xfId="8615"/>
    <cellStyle name="40% - Accent5 2 2 2 3 4 2 2" xfId="21343"/>
    <cellStyle name="40% - Accent5 2 2 2 3 4 2 3" xfId="33801"/>
    <cellStyle name="40% - Accent5 2 2 2 3 4 3" xfId="8616"/>
    <cellStyle name="40% - Accent5 2 2 2 3 4 3 2" xfId="21344"/>
    <cellStyle name="40% - Accent5 2 2 2 3 4 3 3" xfId="33802"/>
    <cellStyle name="40% - Accent5 2 2 2 3 4 4" xfId="21342"/>
    <cellStyle name="40% - Accent5 2 2 2 3 4 5" xfId="33800"/>
    <cellStyle name="40% - Accent5 2 2 2 3 5" xfId="8617"/>
    <cellStyle name="40% - Accent5 2 2 2 3 5 2" xfId="8618"/>
    <cellStyle name="40% - Accent5 2 2 2 3 5 2 2" xfId="21346"/>
    <cellStyle name="40% - Accent5 2 2 2 3 5 2 3" xfId="33804"/>
    <cellStyle name="40% - Accent5 2 2 2 3 5 3" xfId="8619"/>
    <cellStyle name="40% - Accent5 2 2 2 3 5 3 2" xfId="21347"/>
    <cellStyle name="40% - Accent5 2 2 2 3 5 3 3" xfId="33805"/>
    <cellStyle name="40% - Accent5 2 2 2 3 5 4" xfId="21345"/>
    <cellStyle name="40% - Accent5 2 2 2 3 5 5" xfId="33803"/>
    <cellStyle name="40% - Accent5 2 2 2 3 6" xfId="8620"/>
    <cellStyle name="40% - Accent5 2 2 2 3 6 2" xfId="21348"/>
    <cellStyle name="40% - Accent5 2 2 2 3 6 3" xfId="33806"/>
    <cellStyle name="40% - Accent5 2 2 2 3 7" xfId="8621"/>
    <cellStyle name="40% - Accent5 2 2 2 3 7 2" xfId="21349"/>
    <cellStyle name="40% - Accent5 2 2 2 3 7 3" xfId="33807"/>
    <cellStyle name="40% - Accent5 2 2 2 3 8" xfId="21335"/>
    <cellStyle name="40% - Accent5 2 2 2 3 9" xfId="33793"/>
    <cellStyle name="40% - Accent5 2 2 2 4" xfId="8622"/>
    <cellStyle name="40% - Accent5 2 2 2 4 2" xfId="8623"/>
    <cellStyle name="40% - Accent5 2 2 2 4 2 2" xfId="8624"/>
    <cellStyle name="40% - Accent5 2 2 2 4 2 2 2" xfId="21352"/>
    <cellStyle name="40% - Accent5 2 2 2 4 2 2 3" xfId="33810"/>
    <cellStyle name="40% - Accent5 2 2 2 4 2 3" xfId="8625"/>
    <cellStyle name="40% - Accent5 2 2 2 4 2 3 2" xfId="21353"/>
    <cellStyle name="40% - Accent5 2 2 2 4 2 3 3" xfId="33811"/>
    <cellStyle name="40% - Accent5 2 2 2 4 2 4" xfId="21351"/>
    <cellStyle name="40% - Accent5 2 2 2 4 2 5" xfId="33809"/>
    <cellStyle name="40% - Accent5 2 2 2 4 3" xfId="8626"/>
    <cellStyle name="40% - Accent5 2 2 2 4 3 2" xfId="21354"/>
    <cellStyle name="40% - Accent5 2 2 2 4 3 3" xfId="33812"/>
    <cellStyle name="40% - Accent5 2 2 2 4 4" xfId="8627"/>
    <cellStyle name="40% - Accent5 2 2 2 4 4 2" xfId="21355"/>
    <cellStyle name="40% - Accent5 2 2 2 4 4 3" xfId="33813"/>
    <cellStyle name="40% - Accent5 2 2 2 4 5" xfId="21350"/>
    <cellStyle name="40% - Accent5 2 2 2 4 6" xfId="33808"/>
    <cellStyle name="40% - Accent5 2 2 2 5" xfId="8628"/>
    <cellStyle name="40% - Accent5 2 2 2 5 2" xfId="8629"/>
    <cellStyle name="40% - Accent5 2 2 2 5 2 2" xfId="8630"/>
    <cellStyle name="40% - Accent5 2 2 2 5 2 2 2" xfId="21358"/>
    <cellStyle name="40% - Accent5 2 2 2 5 2 2 3" xfId="33816"/>
    <cellStyle name="40% - Accent5 2 2 2 5 2 3" xfId="8631"/>
    <cellStyle name="40% - Accent5 2 2 2 5 2 3 2" xfId="21359"/>
    <cellStyle name="40% - Accent5 2 2 2 5 2 3 3" xfId="33817"/>
    <cellStyle name="40% - Accent5 2 2 2 5 2 4" xfId="21357"/>
    <cellStyle name="40% - Accent5 2 2 2 5 2 5" xfId="33815"/>
    <cellStyle name="40% - Accent5 2 2 2 5 3" xfId="8632"/>
    <cellStyle name="40% - Accent5 2 2 2 5 3 2" xfId="21360"/>
    <cellStyle name="40% - Accent5 2 2 2 5 3 3" xfId="33818"/>
    <cellStyle name="40% - Accent5 2 2 2 5 4" xfId="8633"/>
    <cellStyle name="40% - Accent5 2 2 2 5 4 2" xfId="21361"/>
    <cellStyle name="40% - Accent5 2 2 2 5 4 3" xfId="33819"/>
    <cellStyle name="40% - Accent5 2 2 2 5 5" xfId="21356"/>
    <cellStyle name="40% - Accent5 2 2 2 5 6" xfId="33814"/>
    <cellStyle name="40% - Accent5 2 2 2 6" xfId="8634"/>
    <cellStyle name="40% - Accent5 2 2 2 6 2" xfId="8635"/>
    <cellStyle name="40% - Accent5 2 2 2 6 2 2" xfId="21363"/>
    <cellStyle name="40% - Accent5 2 2 2 6 2 3" xfId="33821"/>
    <cellStyle name="40% - Accent5 2 2 2 6 3" xfId="8636"/>
    <cellStyle name="40% - Accent5 2 2 2 6 3 2" xfId="21364"/>
    <cellStyle name="40% - Accent5 2 2 2 6 3 3" xfId="33822"/>
    <cellStyle name="40% - Accent5 2 2 2 6 4" xfId="21362"/>
    <cellStyle name="40% - Accent5 2 2 2 6 5" xfId="33820"/>
    <cellStyle name="40% - Accent5 2 2 2 7" xfId="8637"/>
    <cellStyle name="40% - Accent5 2 2 2 7 2" xfId="8638"/>
    <cellStyle name="40% - Accent5 2 2 2 7 2 2" xfId="21366"/>
    <cellStyle name="40% - Accent5 2 2 2 7 2 3" xfId="33824"/>
    <cellStyle name="40% - Accent5 2 2 2 7 3" xfId="8639"/>
    <cellStyle name="40% - Accent5 2 2 2 7 3 2" xfId="21367"/>
    <cellStyle name="40% - Accent5 2 2 2 7 3 3" xfId="33825"/>
    <cellStyle name="40% - Accent5 2 2 2 7 4" xfId="21365"/>
    <cellStyle name="40% - Accent5 2 2 2 7 5" xfId="33823"/>
    <cellStyle name="40% - Accent5 2 2 2 8" xfId="8640"/>
    <cellStyle name="40% - Accent5 2 2 2 8 2" xfId="8641"/>
    <cellStyle name="40% - Accent5 2 2 2 8 2 2" xfId="21369"/>
    <cellStyle name="40% - Accent5 2 2 2 8 2 3" xfId="33827"/>
    <cellStyle name="40% - Accent5 2 2 2 8 3" xfId="8642"/>
    <cellStyle name="40% - Accent5 2 2 2 8 3 2" xfId="21370"/>
    <cellStyle name="40% - Accent5 2 2 2 8 3 3" xfId="33828"/>
    <cellStyle name="40% - Accent5 2 2 2 8 4" xfId="21368"/>
    <cellStyle name="40% - Accent5 2 2 2 8 5" xfId="33826"/>
    <cellStyle name="40% - Accent5 2 2 2 9" xfId="8643"/>
    <cellStyle name="40% - Accent5 2 2 2 9 2" xfId="8644"/>
    <cellStyle name="40% - Accent5 2 2 2 9 2 2" xfId="21372"/>
    <cellStyle name="40% - Accent5 2 2 2 9 2 3" xfId="33830"/>
    <cellStyle name="40% - Accent5 2 2 2 9 3" xfId="8645"/>
    <cellStyle name="40% - Accent5 2 2 2 9 3 2" xfId="21373"/>
    <cellStyle name="40% - Accent5 2 2 2 9 3 3" xfId="33831"/>
    <cellStyle name="40% - Accent5 2 2 2 9 4" xfId="21371"/>
    <cellStyle name="40% - Accent5 2 2 2 9 5" xfId="33829"/>
    <cellStyle name="40% - Accent5 2 2 2_BALANCE SHEET- BOARD-A" xfId="1427"/>
    <cellStyle name="40% - Accent5 2 2 3" xfId="122"/>
    <cellStyle name="40% - Accent5 2 2 3 10" xfId="14337"/>
    <cellStyle name="40% - Accent5 2 2 3 11" xfId="26795"/>
    <cellStyle name="40% - Accent5 2 2 3 2" xfId="1030"/>
    <cellStyle name="40% - Accent5 2 2 3 2 2" xfId="8647"/>
    <cellStyle name="40% - Accent5 2 2 3 2 2 2" xfId="21375"/>
    <cellStyle name="40% - Accent5 2 2 3 2 2 3" xfId="33833"/>
    <cellStyle name="40% - Accent5 2 2 3 2 3" xfId="8648"/>
    <cellStyle name="40% - Accent5 2 2 3 2 3 2" xfId="21376"/>
    <cellStyle name="40% - Accent5 2 2 3 2 3 3" xfId="33834"/>
    <cellStyle name="40% - Accent5 2 2 3 2 4" xfId="8646"/>
    <cellStyle name="40% - Accent5 2 2 3 2 5" xfId="21374"/>
    <cellStyle name="40% - Accent5 2 2 3 2 6" xfId="33832"/>
    <cellStyle name="40% - Accent5 2 2 3 3" xfId="8649"/>
    <cellStyle name="40% - Accent5 2 2 3 3 2" xfId="8650"/>
    <cellStyle name="40% - Accent5 2 2 3 3 2 2" xfId="21378"/>
    <cellStyle name="40% - Accent5 2 2 3 3 2 3" xfId="33836"/>
    <cellStyle name="40% - Accent5 2 2 3 3 3" xfId="8651"/>
    <cellStyle name="40% - Accent5 2 2 3 3 3 2" xfId="21379"/>
    <cellStyle name="40% - Accent5 2 2 3 3 3 3" xfId="33837"/>
    <cellStyle name="40% - Accent5 2 2 3 3 4" xfId="21377"/>
    <cellStyle name="40% - Accent5 2 2 3 3 5" xfId="33835"/>
    <cellStyle name="40% - Accent5 2 2 3 4" xfId="8652"/>
    <cellStyle name="40% - Accent5 2 2 3 4 2" xfId="8653"/>
    <cellStyle name="40% - Accent5 2 2 3 4 2 2" xfId="21381"/>
    <cellStyle name="40% - Accent5 2 2 3 4 2 3" xfId="33839"/>
    <cellStyle name="40% - Accent5 2 2 3 4 3" xfId="8654"/>
    <cellStyle name="40% - Accent5 2 2 3 4 3 2" xfId="21382"/>
    <cellStyle name="40% - Accent5 2 2 3 4 3 3" xfId="33840"/>
    <cellStyle name="40% - Accent5 2 2 3 4 4" xfId="21380"/>
    <cellStyle name="40% - Accent5 2 2 3 4 5" xfId="33838"/>
    <cellStyle name="40% - Accent5 2 2 3 5" xfId="8655"/>
    <cellStyle name="40% - Accent5 2 2 3 5 2" xfId="8656"/>
    <cellStyle name="40% - Accent5 2 2 3 5 2 2" xfId="21384"/>
    <cellStyle name="40% - Accent5 2 2 3 5 2 3" xfId="33842"/>
    <cellStyle name="40% - Accent5 2 2 3 5 3" xfId="8657"/>
    <cellStyle name="40% - Accent5 2 2 3 5 3 2" xfId="21385"/>
    <cellStyle name="40% - Accent5 2 2 3 5 3 3" xfId="33843"/>
    <cellStyle name="40% - Accent5 2 2 3 5 4" xfId="21383"/>
    <cellStyle name="40% - Accent5 2 2 3 5 5" xfId="33841"/>
    <cellStyle name="40% - Accent5 2 2 3 6" xfId="8658"/>
    <cellStyle name="40% - Accent5 2 2 3 6 2" xfId="8659"/>
    <cellStyle name="40% - Accent5 2 2 3 6 2 2" xfId="21387"/>
    <cellStyle name="40% - Accent5 2 2 3 6 2 3" xfId="33845"/>
    <cellStyle name="40% - Accent5 2 2 3 6 3" xfId="8660"/>
    <cellStyle name="40% - Accent5 2 2 3 6 3 2" xfId="21388"/>
    <cellStyle name="40% - Accent5 2 2 3 6 3 3" xfId="33846"/>
    <cellStyle name="40% - Accent5 2 2 3 6 4" xfId="21386"/>
    <cellStyle name="40% - Accent5 2 2 3 6 5" xfId="33844"/>
    <cellStyle name="40% - Accent5 2 2 3 7" xfId="8661"/>
    <cellStyle name="40% - Accent5 2 2 3 7 2" xfId="21389"/>
    <cellStyle name="40% - Accent5 2 2 3 7 3" xfId="33847"/>
    <cellStyle name="40% - Accent5 2 2 3 8" xfId="8662"/>
    <cellStyle name="40% - Accent5 2 2 3 8 2" xfId="21390"/>
    <cellStyle name="40% - Accent5 2 2 3 8 3" xfId="33848"/>
    <cellStyle name="40% - Accent5 2 2 3 9" xfId="1598"/>
    <cellStyle name="40% - Accent5 2 2 3_BALANCE SHEET- BOARD-A" xfId="1428"/>
    <cellStyle name="40% - Accent5 2 2 4" xfId="8663"/>
    <cellStyle name="40% - Accent5 2 2 4 2" xfId="8664"/>
    <cellStyle name="40% - Accent5 2 2 4 2 2" xfId="8665"/>
    <cellStyle name="40% - Accent5 2 2 4 2 2 2" xfId="21393"/>
    <cellStyle name="40% - Accent5 2 2 4 2 2 3" xfId="33851"/>
    <cellStyle name="40% - Accent5 2 2 4 2 3" xfId="8666"/>
    <cellStyle name="40% - Accent5 2 2 4 2 3 2" xfId="21394"/>
    <cellStyle name="40% - Accent5 2 2 4 2 3 3" xfId="33852"/>
    <cellStyle name="40% - Accent5 2 2 4 2 4" xfId="21392"/>
    <cellStyle name="40% - Accent5 2 2 4 2 5" xfId="33850"/>
    <cellStyle name="40% - Accent5 2 2 4 3" xfId="8667"/>
    <cellStyle name="40% - Accent5 2 2 4 3 2" xfId="8668"/>
    <cellStyle name="40% - Accent5 2 2 4 3 2 2" xfId="21396"/>
    <cellStyle name="40% - Accent5 2 2 4 3 2 3" xfId="33854"/>
    <cellStyle name="40% - Accent5 2 2 4 3 3" xfId="8669"/>
    <cellStyle name="40% - Accent5 2 2 4 3 3 2" xfId="21397"/>
    <cellStyle name="40% - Accent5 2 2 4 3 3 3" xfId="33855"/>
    <cellStyle name="40% - Accent5 2 2 4 3 4" xfId="21395"/>
    <cellStyle name="40% - Accent5 2 2 4 3 5" xfId="33853"/>
    <cellStyle name="40% - Accent5 2 2 4 4" xfId="8670"/>
    <cellStyle name="40% - Accent5 2 2 4 4 2" xfId="8671"/>
    <cellStyle name="40% - Accent5 2 2 4 4 2 2" xfId="21399"/>
    <cellStyle name="40% - Accent5 2 2 4 4 2 3" xfId="33857"/>
    <cellStyle name="40% - Accent5 2 2 4 4 3" xfId="8672"/>
    <cellStyle name="40% - Accent5 2 2 4 4 3 2" xfId="21400"/>
    <cellStyle name="40% - Accent5 2 2 4 4 3 3" xfId="33858"/>
    <cellStyle name="40% - Accent5 2 2 4 4 4" xfId="21398"/>
    <cellStyle name="40% - Accent5 2 2 4 4 5" xfId="33856"/>
    <cellStyle name="40% - Accent5 2 2 4 5" xfId="8673"/>
    <cellStyle name="40% - Accent5 2 2 4 5 2" xfId="8674"/>
    <cellStyle name="40% - Accent5 2 2 4 5 2 2" xfId="21402"/>
    <cellStyle name="40% - Accent5 2 2 4 5 2 3" xfId="33860"/>
    <cellStyle name="40% - Accent5 2 2 4 5 3" xfId="8675"/>
    <cellStyle name="40% - Accent5 2 2 4 5 3 2" xfId="21403"/>
    <cellStyle name="40% - Accent5 2 2 4 5 3 3" xfId="33861"/>
    <cellStyle name="40% - Accent5 2 2 4 5 4" xfId="21401"/>
    <cellStyle name="40% - Accent5 2 2 4 5 5" xfId="33859"/>
    <cellStyle name="40% - Accent5 2 2 4 6" xfId="8676"/>
    <cellStyle name="40% - Accent5 2 2 4 6 2" xfId="21404"/>
    <cellStyle name="40% - Accent5 2 2 4 6 3" xfId="33862"/>
    <cellStyle name="40% - Accent5 2 2 4 7" xfId="8677"/>
    <cellStyle name="40% - Accent5 2 2 4 7 2" xfId="21405"/>
    <cellStyle name="40% - Accent5 2 2 4 7 3" xfId="33863"/>
    <cellStyle name="40% - Accent5 2 2 4 8" xfId="21391"/>
    <cellStyle name="40% - Accent5 2 2 4 9" xfId="33849"/>
    <cellStyle name="40% - Accent5 2 2 5" xfId="8678"/>
    <cellStyle name="40% - Accent5 2 2 5 2" xfId="8679"/>
    <cellStyle name="40% - Accent5 2 2 5 2 2" xfId="8680"/>
    <cellStyle name="40% - Accent5 2 2 5 2 2 2" xfId="21408"/>
    <cellStyle name="40% - Accent5 2 2 5 2 2 3" xfId="33866"/>
    <cellStyle name="40% - Accent5 2 2 5 2 3" xfId="8681"/>
    <cellStyle name="40% - Accent5 2 2 5 2 3 2" xfId="21409"/>
    <cellStyle name="40% - Accent5 2 2 5 2 3 3" xfId="33867"/>
    <cellStyle name="40% - Accent5 2 2 5 2 4" xfId="21407"/>
    <cellStyle name="40% - Accent5 2 2 5 2 5" xfId="33865"/>
    <cellStyle name="40% - Accent5 2 2 5 3" xfId="8682"/>
    <cellStyle name="40% - Accent5 2 2 5 3 2" xfId="8683"/>
    <cellStyle name="40% - Accent5 2 2 5 3 2 2" xfId="21411"/>
    <cellStyle name="40% - Accent5 2 2 5 3 2 3" xfId="33869"/>
    <cellStyle name="40% - Accent5 2 2 5 3 3" xfId="8684"/>
    <cellStyle name="40% - Accent5 2 2 5 3 3 2" xfId="21412"/>
    <cellStyle name="40% - Accent5 2 2 5 3 3 3" xfId="33870"/>
    <cellStyle name="40% - Accent5 2 2 5 3 4" xfId="21410"/>
    <cellStyle name="40% - Accent5 2 2 5 3 5" xfId="33868"/>
    <cellStyle name="40% - Accent5 2 2 5 4" xfId="8685"/>
    <cellStyle name="40% - Accent5 2 2 5 4 2" xfId="8686"/>
    <cellStyle name="40% - Accent5 2 2 5 4 2 2" xfId="21414"/>
    <cellStyle name="40% - Accent5 2 2 5 4 2 3" xfId="33872"/>
    <cellStyle name="40% - Accent5 2 2 5 4 3" xfId="8687"/>
    <cellStyle name="40% - Accent5 2 2 5 4 3 2" xfId="21415"/>
    <cellStyle name="40% - Accent5 2 2 5 4 3 3" xfId="33873"/>
    <cellStyle name="40% - Accent5 2 2 5 4 4" xfId="21413"/>
    <cellStyle name="40% - Accent5 2 2 5 4 5" xfId="33871"/>
    <cellStyle name="40% - Accent5 2 2 5 5" xfId="8688"/>
    <cellStyle name="40% - Accent5 2 2 5 5 2" xfId="8689"/>
    <cellStyle name="40% - Accent5 2 2 5 5 2 2" xfId="21417"/>
    <cellStyle name="40% - Accent5 2 2 5 5 2 3" xfId="33875"/>
    <cellStyle name="40% - Accent5 2 2 5 5 3" xfId="8690"/>
    <cellStyle name="40% - Accent5 2 2 5 5 3 2" xfId="21418"/>
    <cellStyle name="40% - Accent5 2 2 5 5 3 3" xfId="33876"/>
    <cellStyle name="40% - Accent5 2 2 5 5 4" xfId="21416"/>
    <cellStyle name="40% - Accent5 2 2 5 5 5" xfId="33874"/>
    <cellStyle name="40% - Accent5 2 2 5 6" xfId="8691"/>
    <cellStyle name="40% - Accent5 2 2 5 6 2" xfId="21419"/>
    <cellStyle name="40% - Accent5 2 2 5 6 3" xfId="33877"/>
    <cellStyle name="40% - Accent5 2 2 5 7" xfId="8692"/>
    <cellStyle name="40% - Accent5 2 2 5 7 2" xfId="21420"/>
    <cellStyle name="40% - Accent5 2 2 5 7 3" xfId="33878"/>
    <cellStyle name="40% - Accent5 2 2 5 8" xfId="21406"/>
    <cellStyle name="40% - Accent5 2 2 5 9" xfId="33864"/>
    <cellStyle name="40% - Accent5 2 2 6" xfId="8693"/>
    <cellStyle name="40% - Accent5 2 2 6 2" xfId="8694"/>
    <cellStyle name="40% - Accent5 2 2 6 2 2" xfId="8695"/>
    <cellStyle name="40% - Accent5 2 2 6 2 2 2" xfId="21423"/>
    <cellStyle name="40% - Accent5 2 2 6 2 2 3" xfId="33881"/>
    <cellStyle name="40% - Accent5 2 2 6 2 3" xfId="8696"/>
    <cellStyle name="40% - Accent5 2 2 6 2 3 2" xfId="21424"/>
    <cellStyle name="40% - Accent5 2 2 6 2 3 3" xfId="33882"/>
    <cellStyle name="40% - Accent5 2 2 6 2 4" xfId="21422"/>
    <cellStyle name="40% - Accent5 2 2 6 2 5" xfId="33880"/>
    <cellStyle name="40% - Accent5 2 2 6 3" xfId="8697"/>
    <cellStyle name="40% - Accent5 2 2 6 3 2" xfId="21425"/>
    <cellStyle name="40% - Accent5 2 2 6 3 3" xfId="33883"/>
    <cellStyle name="40% - Accent5 2 2 6 4" xfId="8698"/>
    <cellStyle name="40% - Accent5 2 2 6 4 2" xfId="21426"/>
    <cellStyle name="40% - Accent5 2 2 6 4 3" xfId="33884"/>
    <cellStyle name="40% - Accent5 2 2 6 5" xfId="21421"/>
    <cellStyle name="40% - Accent5 2 2 6 6" xfId="33879"/>
    <cellStyle name="40% - Accent5 2 2 7" xfId="8699"/>
    <cellStyle name="40% - Accent5 2 2 7 2" xfId="8700"/>
    <cellStyle name="40% - Accent5 2 2 7 2 2" xfId="8701"/>
    <cellStyle name="40% - Accent5 2 2 7 2 2 2" xfId="21429"/>
    <cellStyle name="40% - Accent5 2 2 7 2 2 3" xfId="33887"/>
    <cellStyle name="40% - Accent5 2 2 7 2 3" xfId="8702"/>
    <cellStyle name="40% - Accent5 2 2 7 2 3 2" xfId="21430"/>
    <cellStyle name="40% - Accent5 2 2 7 2 3 3" xfId="33888"/>
    <cellStyle name="40% - Accent5 2 2 7 2 4" xfId="21428"/>
    <cellStyle name="40% - Accent5 2 2 7 2 5" xfId="33886"/>
    <cellStyle name="40% - Accent5 2 2 7 3" xfId="8703"/>
    <cellStyle name="40% - Accent5 2 2 7 3 2" xfId="21431"/>
    <cellStyle name="40% - Accent5 2 2 7 3 3" xfId="33889"/>
    <cellStyle name="40% - Accent5 2 2 7 4" xfId="8704"/>
    <cellStyle name="40% - Accent5 2 2 7 4 2" xfId="21432"/>
    <cellStyle name="40% - Accent5 2 2 7 4 3" xfId="33890"/>
    <cellStyle name="40% - Accent5 2 2 7 5" xfId="21427"/>
    <cellStyle name="40% - Accent5 2 2 7 6" xfId="33885"/>
    <cellStyle name="40% - Accent5 2 2 8" xfId="8705"/>
    <cellStyle name="40% - Accent5 2 2 8 2" xfId="8706"/>
    <cellStyle name="40% - Accent5 2 2 8 2 2" xfId="21434"/>
    <cellStyle name="40% - Accent5 2 2 8 2 3" xfId="33892"/>
    <cellStyle name="40% - Accent5 2 2 8 3" xfId="8707"/>
    <cellStyle name="40% - Accent5 2 2 8 3 2" xfId="21435"/>
    <cellStyle name="40% - Accent5 2 2 8 3 3" xfId="33893"/>
    <cellStyle name="40% - Accent5 2 2 8 4" xfId="21433"/>
    <cellStyle name="40% - Accent5 2 2 8 5" xfId="33891"/>
    <cellStyle name="40% - Accent5 2 2 9" xfId="8708"/>
    <cellStyle name="40% - Accent5 2 2 9 2" xfId="8709"/>
    <cellStyle name="40% - Accent5 2 2 9 2 2" xfId="21437"/>
    <cellStyle name="40% - Accent5 2 2 9 2 3" xfId="33895"/>
    <cellStyle name="40% - Accent5 2 2 9 3" xfId="8710"/>
    <cellStyle name="40% - Accent5 2 2 9 3 2" xfId="21438"/>
    <cellStyle name="40% - Accent5 2 2 9 3 3" xfId="33896"/>
    <cellStyle name="40% - Accent5 2 2 9 4" xfId="21436"/>
    <cellStyle name="40% - Accent5 2 2 9 5" xfId="33894"/>
    <cellStyle name="40% - Accent5 2 20" xfId="14303"/>
    <cellStyle name="40% - Accent5 2 21" xfId="26761"/>
    <cellStyle name="40% - Accent5 2 3" xfId="123"/>
    <cellStyle name="40% - Accent5 2 3 10" xfId="8711"/>
    <cellStyle name="40% - Accent5 2 3 10 2" xfId="8712"/>
    <cellStyle name="40% - Accent5 2 3 10 2 2" xfId="21440"/>
    <cellStyle name="40% - Accent5 2 3 10 2 3" xfId="33898"/>
    <cellStyle name="40% - Accent5 2 3 10 3" xfId="8713"/>
    <cellStyle name="40% - Accent5 2 3 10 3 2" xfId="21441"/>
    <cellStyle name="40% - Accent5 2 3 10 3 3" xfId="33899"/>
    <cellStyle name="40% - Accent5 2 3 10 4" xfId="21439"/>
    <cellStyle name="40% - Accent5 2 3 10 5" xfId="33897"/>
    <cellStyle name="40% - Accent5 2 3 11" xfId="8714"/>
    <cellStyle name="40% - Accent5 2 3 11 2" xfId="8715"/>
    <cellStyle name="40% - Accent5 2 3 11 2 2" xfId="21443"/>
    <cellStyle name="40% - Accent5 2 3 11 2 3" xfId="33901"/>
    <cellStyle name="40% - Accent5 2 3 11 3" xfId="8716"/>
    <cellStyle name="40% - Accent5 2 3 11 3 2" xfId="21444"/>
    <cellStyle name="40% - Accent5 2 3 11 3 3" xfId="33902"/>
    <cellStyle name="40% - Accent5 2 3 11 4" xfId="21442"/>
    <cellStyle name="40% - Accent5 2 3 11 5" xfId="33900"/>
    <cellStyle name="40% - Accent5 2 3 12" xfId="8717"/>
    <cellStyle name="40% - Accent5 2 3 12 2" xfId="8718"/>
    <cellStyle name="40% - Accent5 2 3 12 2 2" xfId="21446"/>
    <cellStyle name="40% - Accent5 2 3 12 2 3" xfId="33904"/>
    <cellStyle name="40% - Accent5 2 3 12 3" xfId="8719"/>
    <cellStyle name="40% - Accent5 2 3 12 3 2" xfId="21447"/>
    <cellStyle name="40% - Accent5 2 3 12 3 3" xfId="33905"/>
    <cellStyle name="40% - Accent5 2 3 12 4" xfId="21445"/>
    <cellStyle name="40% - Accent5 2 3 12 5" xfId="33903"/>
    <cellStyle name="40% - Accent5 2 3 13" xfId="8720"/>
    <cellStyle name="40% - Accent5 2 3 13 2" xfId="8721"/>
    <cellStyle name="40% - Accent5 2 3 13 2 2" xfId="21449"/>
    <cellStyle name="40% - Accent5 2 3 13 2 3" xfId="33907"/>
    <cellStyle name="40% - Accent5 2 3 13 3" xfId="8722"/>
    <cellStyle name="40% - Accent5 2 3 13 3 2" xfId="21450"/>
    <cellStyle name="40% - Accent5 2 3 13 3 3" xfId="33908"/>
    <cellStyle name="40% - Accent5 2 3 13 4" xfId="21448"/>
    <cellStyle name="40% - Accent5 2 3 13 5" xfId="33906"/>
    <cellStyle name="40% - Accent5 2 3 14" xfId="8723"/>
    <cellStyle name="40% - Accent5 2 3 14 2" xfId="21451"/>
    <cellStyle name="40% - Accent5 2 3 14 3" xfId="33909"/>
    <cellStyle name="40% - Accent5 2 3 15" xfId="8724"/>
    <cellStyle name="40% - Accent5 2 3 15 2" xfId="21452"/>
    <cellStyle name="40% - Accent5 2 3 15 3" xfId="33910"/>
    <cellStyle name="40% - Accent5 2 3 16" xfId="1634"/>
    <cellStyle name="40% - Accent5 2 3 17" xfId="14373"/>
    <cellStyle name="40% - Accent5 2 3 18" xfId="26831"/>
    <cellStyle name="40% - Accent5 2 3 2" xfId="1066"/>
    <cellStyle name="40% - Accent5 2 3 2 10" xfId="21453"/>
    <cellStyle name="40% - Accent5 2 3 2 11" xfId="33911"/>
    <cellStyle name="40% - Accent5 2 3 2 2" xfId="8726"/>
    <cellStyle name="40% - Accent5 2 3 2 2 2" xfId="8727"/>
    <cellStyle name="40% - Accent5 2 3 2 2 2 2" xfId="21455"/>
    <cellStyle name="40% - Accent5 2 3 2 2 2 3" xfId="33913"/>
    <cellStyle name="40% - Accent5 2 3 2 2 3" xfId="8728"/>
    <cellStyle name="40% - Accent5 2 3 2 2 3 2" xfId="21456"/>
    <cellStyle name="40% - Accent5 2 3 2 2 3 3" xfId="33914"/>
    <cellStyle name="40% - Accent5 2 3 2 2 4" xfId="21454"/>
    <cellStyle name="40% - Accent5 2 3 2 2 5" xfId="33912"/>
    <cellStyle name="40% - Accent5 2 3 2 3" xfId="8729"/>
    <cellStyle name="40% - Accent5 2 3 2 3 2" xfId="8730"/>
    <cellStyle name="40% - Accent5 2 3 2 3 2 2" xfId="21458"/>
    <cellStyle name="40% - Accent5 2 3 2 3 2 3" xfId="33916"/>
    <cellStyle name="40% - Accent5 2 3 2 3 3" xfId="8731"/>
    <cellStyle name="40% - Accent5 2 3 2 3 3 2" xfId="21459"/>
    <cellStyle name="40% - Accent5 2 3 2 3 3 3" xfId="33917"/>
    <cellStyle name="40% - Accent5 2 3 2 3 4" xfId="21457"/>
    <cellStyle name="40% - Accent5 2 3 2 3 5" xfId="33915"/>
    <cellStyle name="40% - Accent5 2 3 2 4" xfId="8732"/>
    <cellStyle name="40% - Accent5 2 3 2 4 2" xfId="8733"/>
    <cellStyle name="40% - Accent5 2 3 2 4 2 2" xfId="21461"/>
    <cellStyle name="40% - Accent5 2 3 2 4 2 3" xfId="33919"/>
    <cellStyle name="40% - Accent5 2 3 2 4 3" xfId="8734"/>
    <cellStyle name="40% - Accent5 2 3 2 4 3 2" xfId="21462"/>
    <cellStyle name="40% - Accent5 2 3 2 4 3 3" xfId="33920"/>
    <cellStyle name="40% - Accent5 2 3 2 4 4" xfId="21460"/>
    <cellStyle name="40% - Accent5 2 3 2 4 5" xfId="33918"/>
    <cellStyle name="40% - Accent5 2 3 2 5" xfId="8735"/>
    <cellStyle name="40% - Accent5 2 3 2 5 2" xfId="8736"/>
    <cellStyle name="40% - Accent5 2 3 2 5 2 2" xfId="21464"/>
    <cellStyle name="40% - Accent5 2 3 2 5 2 3" xfId="33922"/>
    <cellStyle name="40% - Accent5 2 3 2 5 3" xfId="8737"/>
    <cellStyle name="40% - Accent5 2 3 2 5 3 2" xfId="21465"/>
    <cellStyle name="40% - Accent5 2 3 2 5 3 3" xfId="33923"/>
    <cellStyle name="40% - Accent5 2 3 2 5 4" xfId="21463"/>
    <cellStyle name="40% - Accent5 2 3 2 5 5" xfId="33921"/>
    <cellStyle name="40% - Accent5 2 3 2 6" xfId="8738"/>
    <cellStyle name="40% - Accent5 2 3 2 6 2" xfId="8739"/>
    <cellStyle name="40% - Accent5 2 3 2 6 2 2" xfId="21467"/>
    <cellStyle name="40% - Accent5 2 3 2 6 2 3" xfId="33925"/>
    <cellStyle name="40% - Accent5 2 3 2 6 3" xfId="8740"/>
    <cellStyle name="40% - Accent5 2 3 2 6 3 2" xfId="21468"/>
    <cellStyle name="40% - Accent5 2 3 2 6 3 3" xfId="33926"/>
    <cellStyle name="40% - Accent5 2 3 2 6 4" xfId="21466"/>
    <cellStyle name="40% - Accent5 2 3 2 6 5" xfId="33924"/>
    <cellStyle name="40% - Accent5 2 3 2 7" xfId="8741"/>
    <cellStyle name="40% - Accent5 2 3 2 7 2" xfId="21469"/>
    <cellStyle name="40% - Accent5 2 3 2 7 3" xfId="33927"/>
    <cellStyle name="40% - Accent5 2 3 2 8" xfId="8742"/>
    <cellStyle name="40% - Accent5 2 3 2 8 2" xfId="21470"/>
    <cellStyle name="40% - Accent5 2 3 2 8 3" xfId="33928"/>
    <cellStyle name="40% - Accent5 2 3 2 9" xfId="8725"/>
    <cellStyle name="40% - Accent5 2 3 3" xfId="8743"/>
    <cellStyle name="40% - Accent5 2 3 3 2" xfId="8744"/>
    <cellStyle name="40% - Accent5 2 3 3 2 2" xfId="8745"/>
    <cellStyle name="40% - Accent5 2 3 3 2 2 2" xfId="21473"/>
    <cellStyle name="40% - Accent5 2 3 3 2 2 3" xfId="33931"/>
    <cellStyle name="40% - Accent5 2 3 3 2 3" xfId="8746"/>
    <cellStyle name="40% - Accent5 2 3 3 2 3 2" xfId="21474"/>
    <cellStyle name="40% - Accent5 2 3 3 2 3 3" xfId="33932"/>
    <cellStyle name="40% - Accent5 2 3 3 2 4" xfId="21472"/>
    <cellStyle name="40% - Accent5 2 3 3 2 5" xfId="33930"/>
    <cellStyle name="40% - Accent5 2 3 3 3" xfId="8747"/>
    <cellStyle name="40% - Accent5 2 3 3 3 2" xfId="8748"/>
    <cellStyle name="40% - Accent5 2 3 3 3 2 2" xfId="21476"/>
    <cellStyle name="40% - Accent5 2 3 3 3 2 3" xfId="33934"/>
    <cellStyle name="40% - Accent5 2 3 3 3 3" xfId="8749"/>
    <cellStyle name="40% - Accent5 2 3 3 3 3 2" xfId="21477"/>
    <cellStyle name="40% - Accent5 2 3 3 3 3 3" xfId="33935"/>
    <cellStyle name="40% - Accent5 2 3 3 3 4" xfId="21475"/>
    <cellStyle name="40% - Accent5 2 3 3 3 5" xfId="33933"/>
    <cellStyle name="40% - Accent5 2 3 3 4" xfId="8750"/>
    <cellStyle name="40% - Accent5 2 3 3 4 2" xfId="8751"/>
    <cellStyle name="40% - Accent5 2 3 3 4 2 2" xfId="21479"/>
    <cellStyle name="40% - Accent5 2 3 3 4 2 3" xfId="33937"/>
    <cellStyle name="40% - Accent5 2 3 3 4 3" xfId="8752"/>
    <cellStyle name="40% - Accent5 2 3 3 4 3 2" xfId="21480"/>
    <cellStyle name="40% - Accent5 2 3 3 4 3 3" xfId="33938"/>
    <cellStyle name="40% - Accent5 2 3 3 4 4" xfId="21478"/>
    <cellStyle name="40% - Accent5 2 3 3 4 5" xfId="33936"/>
    <cellStyle name="40% - Accent5 2 3 3 5" xfId="8753"/>
    <cellStyle name="40% - Accent5 2 3 3 5 2" xfId="8754"/>
    <cellStyle name="40% - Accent5 2 3 3 5 2 2" xfId="21482"/>
    <cellStyle name="40% - Accent5 2 3 3 5 2 3" xfId="33940"/>
    <cellStyle name="40% - Accent5 2 3 3 5 3" xfId="8755"/>
    <cellStyle name="40% - Accent5 2 3 3 5 3 2" xfId="21483"/>
    <cellStyle name="40% - Accent5 2 3 3 5 3 3" xfId="33941"/>
    <cellStyle name="40% - Accent5 2 3 3 5 4" xfId="21481"/>
    <cellStyle name="40% - Accent5 2 3 3 5 5" xfId="33939"/>
    <cellStyle name="40% - Accent5 2 3 3 6" xfId="8756"/>
    <cellStyle name="40% - Accent5 2 3 3 6 2" xfId="21484"/>
    <cellStyle name="40% - Accent5 2 3 3 6 3" xfId="33942"/>
    <cellStyle name="40% - Accent5 2 3 3 7" xfId="8757"/>
    <cellStyle name="40% - Accent5 2 3 3 7 2" xfId="21485"/>
    <cellStyle name="40% - Accent5 2 3 3 7 3" xfId="33943"/>
    <cellStyle name="40% - Accent5 2 3 3 8" xfId="21471"/>
    <cellStyle name="40% - Accent5 2 3 3 9" xfId="33929"/>
    <cellStyle name="40% - Accent5 2 3 4" xfId="8758"/>
    <cellStyle name="40% - Accent5 2 3 4 2" xfId="8759"/>
    <cellStyle name="40% - Accent5 2 3 4 2 2" xfId="8760"/>
    <cellStyle name="40% - Accent5 2 3 4 2 2 2" xfId="21488"/>
    <cellStyle name="40% - Accent5 2 3 4 2 2 3" xfId="33946"/>
    <cellStyle name="40% - Accent5 2 3 4 2 3" xfId="8761"/>
    <cellStyle name="40% - Accent5 2 3 4 2 3 2" xfId="21489"/>
    <cellStyle name="40% - Accent5 2 3 4 2 3 3" xfId="33947"/>
    <cellStyle name="40% - Accent5 2 3 4 2 4" xfId="21487"/>
    <cellStyle name="40% - Accent5 2 3 4 2 5" xfId="33945"/>
    <cellStyle name="40% - Accent5 2 3 4 3" xfId="8762"/>
    <cellStyle name="40% - Accent5 2 3 4 3 2" xfId="8763"/>
    <cellStyle name="40% - Accent5 2 3 4 3 2 2" xfId="21491"/>
    <cellStyle name="40% - Accent5 2 3 4 3 2 3" xfId="33949"/>
    <cellStyle name="40% - Accent5 2 3 4 3 3" xfId="8764"/>
    <cellStyle name="40% - Accent5 2 3 4 3 3 2" xfId="21492"/>
    <cellStyle name="40% - Accent5 2 3 4 3 3 3" xfId="33950"/>
    <cellStyle name="40% - Accent5 2 3 4 3 4" xfId="21490"/>
    <cellStyle name="40% - Accent5 2 3 4 3 5" xfId="33948"/>
    <cellStyle name="40% - Accent5 2 3 4 4" xfId="8765"/>
    <cellStyle name="40% - Accent5 2 3 4 4 2" xfId="8766"/>
    <cellStyle name="40% - Accent5 2 3 4 4 2 2" xfId="21494"/>
    <cellStyle name="40% - Accent5 2 3 4 4 2 3" xfId="33952"/>
    <cellStyle name="40% - Accent5 2 3 4 4 3" xfId="8767"/>
    <cellStyle name="40% - Accent5 2 3 4 4 3 2" xfId="21495"/>
    <cellStyle name="40% - Accent5 2 3 4 4 3 3" xfId="33953"/>
    <cellStyle name="40% - Accent5 2 3 4 4 4" xfId="21493"/>
    <cellStyle name="40% - Accent5 2 3 4 4 5" xfId="33951"/>
    <cellStyle name="40% - Accent5 2 3 4 5" xfId="8768"/>
    <cellStyle name="40% - Accent5 2 3 4 5 2" xfId="8769"/>
    <cellStyle name="40% - Accent5 2 3 4 5 2 2" xfId="21497"/>
    <cellStyle name="40% - Accent5 2 3 4 5 2 3" xfId="33955"/>
    <cellStyle name="40% - Accent5 2 3 4 5 3" xfId="8770"/>
    <cellStyle name="40% - Accent5 2 3 4 5 3 2" xfId="21498"/>
    <cellStyle name="40% - Accent5 2 3 4 5 3 3" xfId="33956"/>
    <cellStyle name="40% - Accent5 2 3 4 5 4" xfId="21496"/>
    <cellStyle name="40% - Accent5 2 3 4 5 5" xfId="33954"/>
    <cellStyle name="40% - Accent5 2 3 4 6" xfId="8771"/>
    <cellStyle name="40% - Accent5 2 3 4 6 2" xfId="21499"/>
    <cellStyle name="40% - Accent5 2 3 4 6 3" xfId="33957"/>
    <cellStyle name="40% - Accent5 2 3 4 7" xfId="8772"/>
    <cellStyle name="40% - Accent5 2 3 4 7 2" xfId="21500"/>
    <cellStyle name="40% - Accent5 2 3 4 7 3" xfId="33958"/>
    <cellStyle name="40% - Accent5 2 3 4 8" xfId="21486"/>
    <cellStyle name="40% - Accent5 2 3 4 9" xfId="33944"/>
    <cellStyle name="40% - Accent5 2 3 5" xfId="8773"/>
    <cellStyle name="40% - Accent5 2 3 5 2" xfId="8774"/>
    <cellStyle name="40% - Accent5 2 3 5 2 2" xfId="8775"/>
    <cellStyle name="40% - Accent5 2 3 5 2 2 2" xfId="21503"/>
    <cellStyle name="40% - Accent5 2 3 5 2 2 3" xfId="33961"/>
    <cellStyle name="40% - Accent5 2 3 5 2 3" xfId="8776"/>
    <cellStyle name="40% - Accent5 2 3 5 2 3 2" xfId="21504"/>
    <cellStyle name="40% - Accent5 2 3 5 2 3 3" xfId="33962"/>
    <cellStyle name="40% - Accent5 2 3 5 2 4" xfId="21502"/>
    <cellStyle name="40% - Accent5 2 3 5 2 5" xfId="33960"/>
    <cellStyle name="40% - Accent5 2 3 5 3" xfId="8777"/>
    <cellStyle name="40% - Accent5 2 3 5 3 2" xfId="21505"/>
    <cellStyle name="40% - Accent5 2 3 5 3 3" xfId="33963"/>
    <cellStyle name="40% - Accent5 2 3 5 4" xfId="8778"/>
    <cellStyle name="40% - Accent5 2 3 5 4 2" xfId="21506"/>
    <cellStyle name="40% - Accent5 2 3 5 4 3" xfId="33964"/>
    <cellStyle name="40% - Accent5 2 3 5 5" xfId="21501"/>
    <cellStyle name="40% - Accent5 2 3 5 6" xfId="33959"/>
    <cellStyle name="40% - Accent5 2 3 6" xfId="8779"/>
    <cellStyle name="40% - Accent5 2 3 6 2" xfId="8780"/>
    <cellStyle name="40% - Accent5 2 3 6 2 2" xfId="8781"/>
    <cellStyle name="40% - Accent5 2 3 6 2 2 2" xfId="21509"/>
    <cellStyle name="40% - Accent5 2 3 6 2 2 3" xfId="33967"/>
    <cellStyle name="40% - Accent5 2 3 6 2 3" xfId="8782"/>
    <cellStyle name="40% - Accent5 2 3 6 2 3 2" xfId="21510"/>
    <cellStyle name="40% - Accent5 2 3 6 2 3 3" xfId="33968"/>
    <cellStyle name="40% - Accent5 2 3 6 2 4" xfId="21508"/>
    <cellStyle name="40% - Accent5 2 3 6 2 5" xfId="33966"/>
    <cellStyle name="40% - Accent5 2 3 6 3" xfId="8783"/>
    <cellStyle name="40% - Accent5 2 3 6 3 2" xfId="21511"/>
    <cellStyle name="40% - Accent5 2 3 6 3 3" xfId="33969"/>
    <cellStyle name="40% - Accent5 2 3 6 4" xfId="8784"/>
    <cellStyle name="40% - Accent5 2 3 6 4 2" xfId="21512"/>
    <cellStyle name="40% - Accent5 2 3 6 4 3" xfId="33970"/>
    <cellStyle name="40% - Accent5 2 3 6 5" xfId="21507"/>
    <cellStyle name="40% - Accent5 2 3 6 6" xfId="33965"/>
    <cellStyle name="40% - Accent5 2 3 7" xfId="8785"/>
    <cellStyle name="40% - Accent5 2 3 7 2" xfId="8786"/>
    <cellStyle name="40% - Accent5 2 3 7 2 2" xfId="21514"/>
    <cellStyle name="40% - Accent5 2 3 7 2 3" xfId="33972"/>
    <cellStyle name="40% - Accent5 2 3 7 3" xfId="8787"/>
    <cellStyle name="40% - Accent5 2 3 7 3 2" xfId="21515"/>
    <cellStyle name="40% - Accent5 2 3 7 3 3" xfId="33973"/>
    <cellStyle name="40% - Accent5 2 3 7 4" xfId="21513"/>
    <cellStyle name="40% - Accent5 2 3 7 5" xfId="33971"/>
    <cellStyle name="40% - Accent5 2 3 8" xfId="8788"/>
    <cellStyle name="40% - Accent5 2 3 8 2" xfId="8789"/>
    <cellStyle name="40% - Accent5 2 3 8 2 2" xfId="21517"/>
    <cellStyle name="40% - Accent5 2 3 8 2 3" xfId="33975"/>
    <cellStyle name="40% - Accent5 2 3 8 3" xfId="8790"/>
    <cellStyle name="40% - Accent5 2 3 8 3 2" xfId="21518"/>
    <cellStyle name="40% - Accent5 2 3 8 3 3" xfId="33976"/>
    <cellStyle name="40% - Accent5 2 3 8 4" xfId="21516"/>
    <cellStyle name="40% - Accent5 2 3 8 5" xfId="33974"/>
    <cellStyle name="40% - Accent5 2 3 9" xfId="8791"/>
    <cellStyle name="40% - Accent5 2 3 9 2" xfId="8792"/>
    <cellStyle name="40% - Accent5 2 3 9 2 2" xfId="21520"/>
    <cellStyle name="40% - Accent5 2 3 9 2 3" xfId="33978"/>
    <cellStyle name="40% - Accent5 2 3 9 3" xfId="8793"/>
    <cellStyle name="40% - Accent5 2 3 9 3 2" xfId="21521"/>
    <cellStyle name="40% - Accent5 2 3 9 3 3" xfId="33979"/>
    <cellStyle name="40% - Accent5 2 3 9 4" xfId="21519"/>
    <cellStyle name="40% - Accent5 2 3 9 5" xfId="33977"/>
    <cellStyle name="40% - Accent5 2 3_BALANCE SHEET- BOARD-A" xfId="1429"/>
    <cellStyle name="40% - Accent5 2 4" xfId="1124"/>
    <cellStyle name="40% - Accent5 2 4 10" xfId="14430"/>
    <cellStyle name="40% - Accent5 2 4 11" xfId="26888"/>
    <cellStyle name="40% - Accent5 2 4 2" xfId="8794"/>
    <cellStyle name="40% - Accent5 2 4 2 2" xfId="8795"/>
    <cellStyle name="40% - Accent5 2 4 2 2 2" xfId="21523"/>
    <cellStyle name="40% - Accent5 2 4 2 2 3" xfId="33981"/>
    <cellStyle name="40% - Accent5 2 4 2 3" xfId="8796"/>
    <cellStyle name="40% - Accent5 2 4 2 3 2" xfId="21524"/>
    <cellStyle name="40% - Accent5 2 4 2 3 3" xfId="33982"/>
    <cellStyle name="40% - Accent5 2 4 2 4" xfId="21522"/>
    <cellStyle name="40% - Accent5 2 4 2 5" xfId="33980"/>
    <cellStyle name="40% - Accent5 2 4 3" xfId="8797"/>
    <cellStyle name="40% - Accent5 2 4 3 2" xfId="8798"/>
    <cellStyle name="40% - Accent5 2 4 3 2 2" xfId="21526"/>
    <cellStyle name="40% - Accent5 2 4 3 2 3" xfId="33984"/>
    <cellStyle name="40% - Accent5 2 4 3 3" xfId="8799"/>
    <cellStyle name="40% - Accent5 2 4 3 3 2" xfId="21527"/>
    <cellStyle name="40% - Accent5 2 4 3 3 3" xfId="33985"/>
    <cellStyle name="40% - Accent5 2 4 3 4" xfId="21525"/>
    <cellStyle name="40% - Accent5 2 4 3 5" xfId="33983"/>
    <cellStyle name="40% - Accent5 2 4 4" xfId="8800"/>
    <cellStyle name="40% - Accent5 2 4 4 2" xfId="8801"/>
    <cellStyle name="40% - Accent5 2 4 4 2 2" xfId="21529"/>
    <cellStyle name="40% - Accent5 2 4 4 2 3" xfId="33987"/>
    <cellStyle name="40% - Accent5 2 4 4 3" xfId="8802"/>
    <cellStyle name="40% - Accent5 2 4 4 3 2" xfId="21530"/>
    <cellStyle name="40% - Accent5 2 4 4 3 3" xfId="33988"/>
    <cellStyle name="40% - Accent5 2 4 4 4" xfId="21528"/>
    <cellStyle name="40% - Accent5 2 4 4 5" xfId="33986"/>
    <cellStyle name="40% - Accent5 2 4 5" xfId="8803"/>
    <cellStyle name="40% - Accent5 2 4 5 2" xfId="8804"/>
    <cellStyle name="40% - Accent5 2 4 5 2 2" xfId="21532"/>
    <cellStyle name="40% - Accent5 2 4 5 2 3" xfId="33990"/>
    <cellStyle name="40% - Accent5 2 4 5 3" xfId="8805"/>
    <cellStyle name="40% - Accent5 2 4 5 3 2" xfId="21533"/>
    <cellStyle name="40% - Accent5 2 4 5 3 3" xfId="33991"/>
    <cellStyle name="40% - Accent5 2 4 5 4" xfId="21531"/>
    <cellStyle name="40% - Accent5 2 4 5 5" xfId="33989"/>
    <cellStyle name="40% - Accent5 2 4 6" xfId="8806"/>
    <cellStyle name="40% - Accent5 2 4 6 2" xfId="8807"/>
    <cellStyle name="40% - Accent5 2 4 6 2 2" xfId="21535"/>
    <cellStyle name="40% - Accent5 2 4 6 2 3" xfId="33993"/>
    <cellStyle name="40% - Accent5 2 4 6 3" xfId="8808"/>
    <cellStyle name="40% - Accent5 2 4 6 3 2" xfId="21536"/>
    <cellStyle name="40% - Accent5 2 4 6 3 3" xfId="33994"/>
    <cellStyle name="40% - Accent5 2 4 6 4" xfId="21534"/>
    <cellStyle name="40% - Accent5 2 4 6 5" xfId="33992"/>
    <cellStyle name="40% - Accent5 2 4 7" xfId="8809"/>
    <cellStyle name="40% - Accent5 2 4 7 2" xfId="21537"/>
    <cellStyle name="40% - Accent5 2 4 7 3" xfId="33995"/>
    <cellStyle name="40% - Accent5 2 4 8" xfId="8810"/>
    <cellStyle name="40% - Accent5 2 4 8 2" xfId="21538"/>
    <cellStyle name="40% - Accent5 2 4 8 3" xfId="33996"/>
    <cellStyle name="40% - Accent5 2 4 9" xfId="1691"/>
    <cellStyle name="40% - Accent5 2 5" xfId="1324"/>
    <cellStyle name="40% - Accent5 2 5 10" xfId="14469"/>
    <cellStyle name="40% - Accent5 2 5 11" xfId="26927"/>
    <cellStyle name="40% - Accent5 2 5 2" xfId="8811"/>
    <cellStyle name="40% - Accent5 2 5 2 2" xfId="8812"/>
    <cellStyle name="40% - Accent5 2 5 2 2 2" xfId="21540"/>
    <cellStyle name="40% - Accent5 2 5 2 2 3" xfId="33998"/>
    <cellStyle name="40% - Accent5 2 5 2 3" xfId="8813"/>
    <cellStyle name="40% - Accent5 2 5 2 3 2" xfId="21541"/>
    <cellStyle name="40% - Accent5 2 5 2 3 3" xfId="33999"/>
    <cellStyle name="40% - Accent5 2 5 2 4" xfId="21539"/>
    <cellStyle name="40% - Accent5 2 5 2 5" xfId="33997"/>
    <cellStyle name="40% - Accent5 2 5 3" xfId="8814"/>
    <cellStyle name="40% - Accent5 2 5 3 2" xfId="8815"/>
    <cellStyle name="40% - Accent5 2 5 3 2 2" xfId="21543"/>
    <cellStyle name="40% - Accent5 2 5 3 2 3" xfId="34001"/>
    <cellStyle name="40% - Accent5 2 5 3 3" xfId="8816"/>
    <cellStyle name="40% - Accent5 2 5 3 3 2" xfId="21544"/>
    <cellStyle name="40% - Accent5 2 5 3 3 3" xfId="34002"/>
    <cellStyle name="40% - Accent5 2 5 3 4" xfId="21542"/>
    <cellStyle name="40% - Accent5 2 5 3 5" xfId="34000"/>
    <cellStyle name="40% - Accent5 2 5 4" xfId="8817"/>
    <cellStyle name="40% - Accent5 2 5 4 2" xfId="8818"/>
    <cellStyle name="40% - Accent5 2 5 4 2 2" xfId="21546"/>
    <cellStyle name="40% - Accent5 2 5 4 2 3" xfId="34004"/>
    <cellStyle name="40% - Accent5 2 5 4 3" xfId="8819"/>
    <cellStyle name="40% - Accent5 2 5 4 3 2" xfId="21547"/>
    <cellStyle name="40% - Accent5 2 5 4 3 3" xfId="34005"/>
    <cellStyle name="40% - Accent5 2 5 4 4" xfId="21545"/>
    <cellStyle name="40% - Accent5 2 5 4 5" xfId="34003"/>
    <cellStyle name="40% - Accent5 2 5 5" xfId="8820"/>
    <cellStyle name="40% - Accent5 2 5 5 2" xfId="8821"/>
    <cellStyle name="40% - Accent5 2 5 5 2 2" xfId="21549"/>
    <cellStyle name="40% - Accent5 2 5 5 2 3" xfId="34007"/>
    <cellStyle name="40% - Accent5 2 5 5 3" xfId="8822"/>
    <cellStyle name="40% - Accent5 2 5 5 3 2" xfId="21550"/>
    <cellStyle name="40% - Accent5 2 5 5 3 3" xfId="34008"/>
    <cellStyle name="40% - Accent5 2 5 5 4" xfId="21548"/>
    <cellStyle name="40% - Accent5 2 5 5 5" xfId="34006"/>
    <cellStyle name="40% - Accent5 2 5 6" xfId="8823"/>
    <cellStyle name="40% - Accent5 2 5 6 2" xfId="8824"/>
    <cellStyle name="40% - Accent5 2 5 6 2 2" xfId="21552"/>
    <cellStyle name="40% - Accent5 2 5 6 2 3" xfId="34010"/>
    <cellStyle name="40% - Accent5 2 5 6 3" xfId="8825"/>
    <cellStyle name="40% - Accent5 2 5 6 3 2" xfId="21553"/>
    <cellStyle name="40% - Accent5 2 5 6 3 3" xfId="34011"/>
    <cellStyle name="40% - Accent5 2 5 6 4" xfId="21551"/>
    <cellStyle name="40% - Accent5 2 5 6 5" xfId="34009"/>
    <cellStyle name="40% - Accent5 2 5 7" xfId="8826"/>
    <cellStyle name="40% - Accent5 2 5 7 2" xfId="21554"/>
    <cellStyle name="40% - Accent5 2 5 7 3" xfId="34012"/>
    <cellStyle name="40% - Accent5 2 5 8" xfId="8827"/>
    <cellStyle name="40% - Accent5 2 5 8 2" xfId="21555"/>
    <cellStyle name="40% - Accent5 2 5 8 3" xfId="34013"/>
    <cellStyle name="40% - Accent5 2 5 9" xfId="1730"/>
    <cellStyle name="40% - Accent5 2 6" xfId="996"/>
    <cellStyle name="40% - Accent5 2 6 10" xfId="34014"/>
    <cellStyle name="40% - Accent5 2 6 2" xfId="8829"/>
    <cellStyle name="40% - Accent5 2 6 2 2" xfId="8830"/>
    <cellStyle name="40% - Accent5 2 6 2 2 2" xfId="21558"/>
    <cellStyle name="40% - Accent5 2 6 2 2 3" xfId="34016"/>
    <cellStyle name="40% - Accent5 2 6 2 3" xfId="8831"/>
    <cellStyle name="40% - Accent5 2 6 2 3 2" xfId="21559"/>
    <cellStyle name="40% - Accent5 2 6 2 3 3" xfId="34017"/>
    <cellStyle name="40% - Accent5 2 6 2 4" xfId="21557"/>
    <cellStyle name="40% - Accent5 2 6 2 5" xfId="34015"/>
    <cellStyle name="40% - Accent5 2 6 3" xfId="8832"/>
    <cellStyle name="40% - Accent5 2 6 3 2" xfId="8833"/>
    <cellStyle name="40% - Accent5 2 6 3 2 2" xfId="21561"/>
    <cellStyle name="40% - Accent5 2 6 3 2 3" xfId="34019"/>
    <cellStyle name="40% - Accent5 2 6 3 3" xfId="8834"/>
    <cellStyle name="40% - Accent5 2 6 3 3 2" xfId="21562"/>
    <cellStyle name="40% - Accent5 2 6 3 3 3" xfId="34020"/>
    <cellStyle name="40% - Accent5 2 6 3 4" xfId="21560"/>
    <cellStyle name="40% - Accent5 2 6 3 5" xfId="34018"/>
    <cellStyle name="40% - Accent5 2 6 4" xfId="8835"/>
    <cellStyle name="40% - Accent5 2 6 4 2" xfId="8836"/>
    <cellStyle name="40% - Accent5 2 6 4 2 2" xfId="21564"/>
    <cellStyle name="40% - Accent5 2 6 4 2 3" xfId="34022"/>
    <cellStyle name="40% - Accent5 2 6 4 3" xfId="8837"/>
    <cellStyle name="40% - Accent5 2 6 4 3 2" xfId="21565"/>
    <cellStyle name="40% - Accent5 2 6 4 3 3" xfId="34023"/>
    <cellStyle name="40% - Accent5 2 6 4 4" xfId="21563"/>
    <cellStyle name="40% - Accent5 2 6 4 5" xfId="34021"/>
    <cellStyle name="40% - Accent5 2 6 5" xfId="8838"/>
    <cellStyle name="40% - Accent5 2 6 5 2" xfId="8839"/>
    <cellStyle name="40% - Accent5 2 6 5 2 2" xfId="21567"/>
    <cellStyle name="40% - Accent5 2 6 5 2 3" xfId="34025"/>
    <cellStyle name="40% - Accent5 2 6 5 3" xfId="8840"/>
    <cellStyle name="40% - Accent5 2 6 5 3 2" xfId="21568"/>
    <cellStyle name="40% - Accent5 2 6 5 3 3" xfId="34026"/>
    <cellStyle name="40% - Accent5 2 6 5 4" xfId="21566"/>
    <cellStyle name="40% - Accent5 2 6 5 5" xfId="34024"/>
    <cellStyle name="40% - Accent5 2 6 6" xfId="8841"/>
    <cellStyle name="40% - Accent5 2 6 6 2" xfId="21569"/>
    <cellStyle name="40% - Accent5 2 6 6 3" xfId="34027"/>
    <cellStyle name="40% - Accent5 2 6 7" xfId="8842"/>
    <cellStyle name="40% - Accent5 2 6 7 2" xfId="21570"/>
    <cellStyle name="40% - Accent5 2 6 7 3" xfId="34028"/>
    <cellStyle name="40% - Accent5 2 6 8" xfId="8828"/>
    <cellStyle name="40% - Accent5 2 6 9" xfId="21556"/>
    <cellStyle name="40% - Accent5 2 7" xfId="8843"/>
    <cellStyle name="40% - Accent5 2 7 2" xfId="8844"/>
    <cellStyle name="40% - Accent5 2 7 2 2" xfId="8845"/>
    <cellStyle name="40% - Accent5 2 7 2 2 2" xfId="21573"/>
    <cellStyle name="40% - Accent5 2 7 2 2 3" xfId="34031"/>
    <cellStyle name="40% - Accent5 2 7 2 3" xfId="8846"/>
    <cellStyle name="40% - Accent5 2 7 2 3 2" xfId="21574"/>
    <cellStyle name="40% - Accent5 2 7 2 3 3" xfId="34032"/>
    <cellStyle name="40% - Accent5 2 7 2 4" xfId="21572"/>
    <cellStyle name="40% - Accent5 2 7 2 5" xfId="34030"/>
    <cellStyle name="40% - Accent5 2 7 3" xfId="8847"/>
    <cellStyle name="40% - Accent5 2 7 3 2" xfId="8848"/>
    <cellStyle name="40% - Accent5 2 7 3 2 2" xfId="21576"/>
    <cellStyle name="40% - Accent5 2 7 3 2 3" xfId="34034"/>
    <cellStyle name="40% - Accent5 2 7 3 3" xfId="8849"/>
    <cellStyle name="40% - Accent5 2 7 3 3 2" xfId="21577"/>
    <cellStyle name="40% - Accent5 2 7 3 3 3" xfId="34035"/>
    <cellStyle name="40% - Accent5 2 7 3 4" xfId="21575"/>
    <cellStyle name="40% - Accent5 2 7 3 5" xfId="34033"/>
    <cellStyle name="40% - Accent5 2 7 4" xfId="8850"/>
    <cellStyle name="40% - Accent5 2 7 4 2" xfId="8851"/>
    <cellStyle name="40% - Accent5 2 7 4 2 2" xfId="21579"/>
    <cellStyle name="40% - Accent5 2 7 4 2 3" xfId="34037"/>
    <cellStyle name="40% - Accent5 2 7 4 3" xfId="8852"/>
    <cellStyle name="40% - Accent5 2 7 4 3 2" xfId="21580"/>
    <cellStyle name="40% - Accent5 2 7 4 3 3" xfId="34038"/>
    <cellStyle name="40% - Accent5 2 7 4 4" xfId="21578"/>
    <cellStyle name="40% - Accent5 2 7 4 5" xfId="34036"/>
    <cellStyle name="40% - Accent5 2 7 5" xfId="8853"/>
    <cellStyle name="40% - Accent5 2 7 5 2" xfId="8854"/>
    <cellStyle name="40% - Accent5 2 7 5 2 2" xfId="21582"/>
    <cellStyle name="40% - Accent5 2 7 5 2 3" xfId="34040"/>
    <cellStyle name="40% - Accent5 2 7 5 3" xfId="8855"/>
    <cellStyle name="40% - Accent5 2 7 5 3 2" xfId="21583"/>
    <cellStyle name="40% - Accent5 2 7 5 3 3" xfId="34041"/>
    <cellStyle name="40% - Accent5 2 7 5 4" xfId="21581"/>
    <cellStyle name="40% - Accent5 2 7 5 5" xfId="34039"/>
    <cellStyle name="40% - Accent5 2 7 6" xfId="8856"/>
    <cellStyle name="40% - Accent5 2 7 6 2" xfId="21584"/>
    <cellStyle name="40% - Accent5 2 7 6 3" xfId="34042"/>
    <cellStyle name="40% - Accent5 2 7 7" xfId="8857"/>
    <cellStyle name="40% - Accent5 2 7 7 2" xfId="21585"/>
    <cellStyle name="40% - Accent5 2 7 7 3" xfId="34043"/>
    <cellStyle name="40% - Accent5 2 7 8" xfId="21571"/>
    <cellStyle name="40% - Accent5 2 7 9" xfId="34029"/>
    <cellStyle name="40% - Accent5 2 8" xfId="8858"/>
    <cellStyle name="40% - Accent5 2 8 2" xfId="8859"/>
    <cellStyle name="40% - Accent5 2 8 2 2" xfId="8860"/>
    <cellStyle name="40% - Accent5 2 8 2 2 2" xfId="21588"/>
    <cellStyle name="40% - Accent5 2 8 2 2 3" xfId="34046"/>
    <cellStyle name="40% - Accent5 2 8 2 3" xfId="8861"/>
    <cellStyle name="40% - Accent5 2 8 2 3 2" xfId="21589"/>
    <cellStyle name="40% - Accent5 2 8 2 3 3" xfId="34047"/>
    <cellStyle name="40% - Accent5 2 8 2 4" xfId="21587"/>
    <cellStyle name="40% - Accent5 2 8 2 5" xfId="34045"/>
    <cellStyle name="40% - Accent5 2 8 3" xfId="8862"/>
    <cellStyle name="40% - Accent5 2 8 3 2" xfId="21590"/>
    <cellStyle name="40% - Accent5 2 8 3 3" xfId="34048"/>
    <cellStyle name="40% - Accent5 2 8 4" xfId="8863"/>
    <cellStyle name="40% - Accent5 2 8 4 2" xfId="21591"/>
    <cellStyle name="40% - Accent5 2 8 4 3" xfId="34049"/>
    <cellStyle name="40% - Accent5 2 8 5" xfId="21586"/>
    <cellStyle name="40% - Accent5 2 8 6" xfId="34044"/>
    <cellStyle name="40% - Accent5 2 9" xfId="8864"/>
    <cellStyle name="40% - Accent5 2 9 2" xfId="8865"/>
    <cellStyle name="40% - Accent5 2 9 2 2" xfId="8866"/>
    <cellStyle name="40% - Accent5 2 9 2 2 2" xfId="21594"/>
    <cellStyle name="40% - Accent5 2 9 2 2 3" xfId="34052"/>
    <cellStyle name="40% - Accent5 2 9 2 3" xfId="8867"/>
    <cellStyle name="40% - Accent5 2 9 2 3 2" xfId="21595"/>
    <cellStyle name="40% - Accent5 2 9 2 3 3" xfId="34053"/>
    <cellStyle name="40% - Accent5 2 9 2 4" xfId="21593"/>
    <cellStyle name="40% - Accent5 2 9 2 5" xfId="34051"/>
    <cellStyle name="40% - Accent5 2 9 3" xfId="8868"/>
    <cellStyle name="40% - Accent5 2 9 3 2" xfId="21596"/>
    <cellStyle name="40% - Accent5 2 9 3 3" xfId="34054"/>
    <cellStyle name="40% - Accent5 2 9 4" xfId="8869"/>
    <cellStyle name="40% - Accent5 2 9 4 2" xfId="21597"/>
    <cellStyle name="40% - Accent5 2 9 4 3" xfId="34055"/>
    <cellStyle name="40% - Accent5 2 9 5" xfId="21592"/>
    <cellStyle name="40% - Accent5 2 9 6" xfId="34050"/>
    <cellStyle name="40% - Accent5 2_BALANCE SHEET- BOARD-A" xfId="1426"/>
    <cellStyle name="40% - Accent5 3" xfId="124"/>
    <cellStyle name="40% - Accent5 3 10" xfId="8870"/>
    <cellStyle name="40% - Accent5 3 10 2" xfId="8871"/>
    <cellStyle name="40% - Accent5 3 10 2 2" xfId="21599"/>
    <cellStyle name="40% - Accent5 3 10 2 3" xfId="34057"/>
    <cellStyle name="40% - Accent5 3 10 3" xfId="8872"/>
    <cellStyle name="40% - Accent5 3 10 3 2" xfId="21600"/>
    <cellStyle name="40% - Accent5 3 10 3 3" xfId="34058"/>
    <cellStyle name="40% - Accent5 3 10 4" xfId="21598"/>
    <cellStyle name="40% - Accent5 3 10 5" xfId="34056"/>
    <cellStyle name="40% - Accent5 3 11" xfId="8873"/>
    <cellStyle name="40% - Accent5 3 11 2" xfId="8874"/>
    <cellStyle name="40% - Accent5 3 11 2 2" xfId="21602"/>
    <cellStyle name="40% - Accent5 3 11 2 3" xfId="34060"/>
    <cellStyle name="40% - Accent5 3 11 3" xfId="8875"/>
    <cellStyle name="40% - Accent5 3 11 3 2" xfId="21603"/>
    <cellStyle name="40% - Accent5 3 11 3 3" xfId="34061"/>
    <cellStyle name="40% - Accent5 3 11 4" xfId="21601"/>
    <cellStyle name="40% - Accent5 3 11 5" xfId="34059"/>
    <cellStyle name="40% - Accent5 3 12" xfId="8876"/>
    <cellStyle name="40% - Accent5 3 12 2" xfId="8877"/>
    <cellStyle name="40% - Accent5 3 12 2 2" xfId="21605"/>
    <cellStyle name="40% - Accent5 3 12 2 3" xfId="34063"/>
    <cellStyle name="40% - Accent5 3 12 3" xfId="8878"/>
    <cellStyle name="40% - Accent5 3 12 3 2" xfId="21606"/>
    <cellStyle name="40% - Accent5 3 12 3 3" xfId="34064"/>
    <cellStyle name="40% - Accent5 3 12 4" xfId="21604"/>
    <cellStyle name="40% - Accent5 3 12 5" xfId="34062"/>
    <cellStyle name="40% - Accent5 3 13" xfId="8879"/>
    <cellStyle name="40% - Accent5 3 13 2" xfId="8880"/>
    <cellStyle name="40% - Accent5 3 13 2 2" xfId="21608"/>
    <cellStyle name="40% - Accent5 3 13 2 3" xfId="34066"/>
    <cellStyle name="40% - Accent5 3 13 3" xfId="8881"/>
    <cellStyle name="40% - Accent5 3 13 3 2" xfId="21609"/>
    <cellStyle name="40% - Accent5 3 13 3 3" xfId="34067"/>
    <cellStyle name="40% - Accent5 3 13 4" xfId="21607"/>
    <cellStyle name="40% - Accent5 3 13 5" xfId="34065"/>
    <cellStyle name="40% - Accent5 3 14" xfId="8882"/>
    <cellStyle name="40% - Accent5 3 14 2" xfId="8883"/>
    <cellStyle name="40% - Accent5 3 14 2 2" xfId="21611"/>
    <cellStyle name="40% - Accent5 3 14 2 3" xfId="34069"/>
    <cellStyle name="40% - Accent5 3 14 3" xfId="8884"/>
    <cellStyle name="40% - Accent5 3 14 3 2" xfId="21612"/>
    <cellStyle name="40% - Accent5 3 14 3 3" xfId="34070"/>
    <cellStyle name="40% - Accent5 3 14 4" xfId="21610"/>
    <cellStyle name="40% - Accent5 3 14 5" xfId="34068"/>
    <cellStyle name="40% - Accent5 3 15" xfId="8885"/>
    <cellStyle name="40% - Accent5 3 15 2" xfId="8886"/>
    <cellStyle name="40% - Accent5 3 15 2 2" xfId="21614"/>
    <cellStyle name="40% - Accent5 3 15 2 3" xfId="34072"/>
    <cellStyle name="40% - Accent5 3 15 3" xfId="8887"/>
    <cellStyle name="40% - Accent5 3 15 3 2" xfId="21615"/>
    <cellStyle name="40% - Accent5 3 15 3 3" xfId="34073"/>
    <cellStyle name="40% - Accent5 3 15 4" xfId="21613"/>
    <cellStyle name="40% - Accent5 3 15 5" xfId="34071"/>
    <cellStyle name="40% - Accent5 3 16" xfId="8888"/>
    <cellStyle name="40% - Accent5 3 16 2" xfId="21616"/>
    <cellStyle name="40% - Accent5 3 16 3" xfId="34074"/>
    <cellStyle name="40% - Accent5 3 17" xfId="8889"/>
    <cellStyle name="40% - Accent5 3 17 2" xfId="21617"/>
    <cellStyle name="40% - Accent5 3 17 3" xfId="34075"/>
    <cellStyle name="40% - Accent5 3 2" xfId="125"/>
    <cellStyle name="40% - Accent5 3 2 10" xfId="8890"/>
    <cellStyle name="40% - Accent5 3 2 10 2" xfId="8891"/>
    <cellStyle name="40% - Accent5 3 2 10 2 2" xfId="21619"/>
    <cellStyle name="40% - Accent5 3 2 10 2 3" xfId="34077"/>
    <cellStyle name="40% - Accent5 3 2 10 3" xfId="8892"/>
    <cellStyle name="40% - Accent5 3 2 10 3 2" xfId="21620"/>
    <cellStyle name="40% - Accent5 3 2 10 3 3" xfId="34078"/>
    <cellStyle name="40% - Accent5 3 2 10 4" xfId="21618"/>
    <cellStyle name="40% - Accent5 3 2 10 5" xfId="34076"/>
    <cellStyle name="40% - Accent5 3 2 11" xfId="8893"/>
    <cellStyle name="40% - Accent5 3 2 11 2" xfId="8894"/>
    <cellStyle name="40% - Accent5 3 2 11 2 2" xfId="21622"/>
    <cellStyle name="40% - Accent5 3 2 11 2 3" xfId="34080"/>
    <cellStyle name="40% - Accent5 3 2 11 3" xfId="8895"/>
    <cellStyle name="40% - Accent5 3 2 11 3 2" xfId="21623"/>
    <cellStyle name="40% - Accent5 3 2 11 3 3" xfId="34081"/>
    <cellStyle name="40% - Accent5 3 2 11 4" xfId="21621"/>
    <cellStyle name="40% - Accent5 3 2 11 5" xfId="34079"/>
    <cellStyle name="40% - Accent5 3 2 12" xfId="8896"/>
    <cellStyle name="40% - Accent5 3 2 12 2" xfId="8897"/>
    <cellStyle name="40% - Accent5 3 2 12 2 2" xfId="21625"/>
    <cellStyle name="40% - Accent5 3 2 12 2 3" xfId="34083"/>
    <cellStyle name="40% - Accent5 3 2 12 3" xfId="8898"/>
    <cellStyle name="40% - Accent5 3 2 12 3 2" xfId="21626"/>
    <cellStyle name="40% - Accent5 3 2 12 3 3" xfId="34084"/>
    <cellStyle name="40% - Accent5 3 2 12 4" xfId="21624"/>
    <cellStyle name="40% - Accent5 3 2 12 5" xfId="34082"/>
    <cellStyle name="40% - Accent5 3 2 13" xfId="8899"/>
    <cellStyle name="40% - Accent5 3 2 13 2" xfId="8900"/>
    <cellStyle name="40% - Accent5 3 2 13 2 2" xfId="21628"/>
    <cellStyle name="40% - Accent5 3 2 13 2 3" xfId="34086"/>
    <cellStyle name="40% - Accent5 3 2 13 3" xfId="8901"/>
    <cellStyle name="40% - Accent5 3 2 13 3 2" xfId="21629"/>
    <cellStyle name="40% - Accent5 3 2 13 3 3" xfId="34087"/>
    <cellStyle name="40% - Accent5 3 2 13 4" xfId="21627"/>
    <cellStyle name="40% - Accent5 3 2 13 5" xfId="34085"/>
    <cellStyle name="40% - Accent5 3 2 14" xfId="8902"/>
    <cellStyle name="40% - Accent5 3 2 14 2" xfId="21630"/>
    <cellStyle name="40% - Accent5 3 2 14 3" xfId="34088"/>
    <cellStyle name="40% - Accent5 3 2 15" xfId="8903"/>
    <cellStyle name="40% - Accent5 3 2 15 2" xfId="21631"/>
    <cellStyle name="40% - Accent5 3 2 15 3" xfId="34089"/>
    <cellStyle name="40% - Accent5 3 2 16" xfId="1651"/>
    <cellStyle name="40% - Accent5 3 2 17" xfId="14390"/>
    <cellStyle name="40% - Accent5 3 2 18" xfId="26848"/>
    <cellStyle name="40% - Accent5 3 2 2" xfId="1083"/>
    <cellStyle name="40% - Accent5 3 2 2 10" xfId="34090"/>
    <cellStyle name="40% - Accent5 3 2 2 2" xfId="8905"/>
    <cellStyle name="40% - Accent5 3 2 2 2 2" xfId="8906"/>
    <cellStyle name="40% - Accent5 3 2 2 2 2 2" xfId="21634"/>
    <cellStyle name="40% - Accent5 3 2 2 2 2 3" xfId="34092"/>
    <cellStyle name="40% - Accent5 3 2 2 2 3" xfId="8907"/>
    <cellStyle name="40% - Accent5 3 2 2 2 3 2" xfId="21635"/>
    <cellStyle name="40% - Accent5 3 2 2 2 3 3" xfId="34093"/>
    <cellStyle name="40% - Accent5 3 2 2 2 4" xfId="21633"/>
    <cellStyle name="40% - Accent5 3 2 2 2 5" xfId="34091"/>
    <cellStyle name="40% - Accent5 3 2 2 3" xfId="8908"/>
    <cellStyle name="40% - Accent5 3 2 2 3 2" xfId="8909"/>
    <cellStyle name="40% - Accent5 3 2 2 3 2 2" xfId="21637"/>
    <cellStyle name="40% - Accent5 3 2 2 3 2 3" xfId="34095"/>
    <cellStyle name="40% - Accent5 3 2 2 3 3" xfId="8910"/>
    <cellStyle name="40% - Accent5 3 2 2 3 3 2" xfId="21638"/>
    <cellStyle name="40% - Accent5 3 2 2 3 3 3" xfId="34096"/>
    <cellStyle name="40% - Accent5 3 2 2 3 4" xfId="21636"/>
    <cellStyle name="40% - Accent5 3 2 2 3 5" xfId="34094"/>
    <cellStyle name="40% - Accent5 3 2 2 4" xfId="8911"/>
    <cellStyle name="40% - Accent5 3 2 2 4 2" xfId="8912"/>
    <cellStyle name="40% - Accent5 3 2 2 4 2 2" xfId="21640"/>
    <cellStyle name="40% - Accent5 3 2 2 4 2 3" xfId="34098"/>
    <cellStyle name="40% - Accent5 3 2 2 4 3" xfId="8913"/>
    <cellStyle name="40% - Accent5 3 2 2 4 3 2" xfId="21641"/>
    <cellStyle name="40% - Accent5 3 2 2 4 3 3" xfId="34099"/>
    <cellStyle name="40% - Accent5 3 2 2 4 4" xfId="21639"/>
    <cellStyle name="40% - Accent5 3 2 2 4 5" xfId="34097"/>
    <cellStyle name="40% - Accent5 3 2 2 5" xfId="8914"/>
    <cellStyle name="40% - Accent5 3 2 2 5 2" xfId="8915"/>
    <cellStyle name="40% - Accent5 3 2 2 5 2 2" xfId="21643"/>
    <cellStyle name="40% - Accent5 3 2 2 5 2 3" xfId="34101"/>
    <cellStyle name="40% - Accent5 3 2 2 5 3" xfId="8916"/>
    <cellStyle name="40% - Accent5 3 2 2 5 3 2" xfId="21644"/>
    <cellStyle name="40% - Accent5 3 2 2 5 3 3" xfId="34102"/>
    <cellStyle name="40% - Accent5 3 2 2 5 4" xfId="21642"/>
    <cellStyle name="40% - Accent5 3 2 2 5 5" xfId="34100"/>
    <cellStyle name="40% - Accent5 3 2 2 6" xfId="8917"/>
    <cellStyle name="40% - Accent5 3 2 2 6 2" xfId="21645"/>
    <cellStyle name="40% - Accent5 3 2 2 6 3" xfId="34103"/>
    <cellStyle name="40% - Accent5 3 2 2 7" xfId="8918"/>
    <cellStyle name="40% - Accent5 3 2 2 7 2" xfId="21646"/>
    <cellStyle name="40% - Accent5 3 2 2 7 3" xfId="34104"/>
    <cellStyle name="40% - Accent5 3 2 2 8" xfId="8904"/>
    <cellStyle name="40% - Accent5 3 2 2 9" xfId="21632"/>
    <cellStyle name="40% - Accent5 3 2 3" xfId="8919"/>
    <cellStyle name="40% - Accent5 3 2 3 2" xfId="8920"/>
    <cellStyle name="40% - Accent5 3 2 3 2 2" xfId="8921"/>
    <cellStyle name="40% - Accent5 3 2 3 2 2 2" xfId="21649"/>
    <cellStyle name="40% - Accent5 3 2 3 2 2 3" xfId="34107"/>
    <cellStyle name="40% - Accent5 3 2 3 2 3" xfId="8922"/>
    <cellStyle name="40% - Accent5 3 2 3 2 3 2" xfId="21650"/>
    <cellStyle name="40% - Accent5 3 2 3 2 3 3" xfId="34108"/>
    <cellStyle name="40% - Accent5 3 2 3 2 4" xfId="21648"/>
    <cellStyle name="40% - Accent5 3 2 3 2 5" xfId="34106"/>
    <cellStyle name="40% - Accent5 3 2 3 3" xfId="8923"/>
    <cellStyle name="40% - Accent5 3 2 3 3 2" xfId="8924"/>
    <cellStyle name="40% - Accent5 3 2 3 3 2 2" xfId="21652"/>
    <cellStyle name="40% - Accent5 3 2 3 3 2 3" xfId="34110"/>
    <cellStyle name="40% - Accent5 3 2 3 3 3" xfId="8925"/>
    <cellStyle name="40% - Accent5 3 2 3 3 3 2" xfId="21653"/>
    <cellStyle name="40% - Accent5 3 2 3 3 3 3" xfId="34111"/>
    <cellStyle name="40% - Accent5 3 2 3 3 4" xfId="21651"/>
    <cellStyle name="40% - Accent5 3 2 3 3 5" xfId="34109"/>
    <cellStyle name="40% - Accent5 3 2 3 4" xfId="8926"/>
    <cellStyle name="40% - Accent5 3 2 3 4 2" xfId="8927"/>
    <cellStyle name="40% - Accent5 3 2 3 4 2 2" xfId="21655"/>
    <cellStyle name="40% - Accent5 3 2 3 4 2 3" xfId="34113"/>
    <cellStyle name="40% - Accent5 3 2 3 4 3" xfId="8928"/>
    <cellStyle name="40% - Accent5 3 2 3 4 3 2" xfId="21656"/>
    <cellStyle name="40% - Accent5 3 2 3 4 3 3" xfId="34114"/>
    <cellStyle name="40% - Accent5 3 2 3 4 4" xfId="21654"/>
    <cellStyle name="40% - Accent5 3 2 3 4 5" xfId="34112"/>
    <cellStyle name="40% - Accent5 3 2 3 5" xfId="8929"/>
    <cellStyle name="40% - Accent5 3 2 3 5 2" xfId="8930"/>
    <cellStyle name="40% - Accent5 3 2 3 5 2 2" xfId="21658"/>
    <cellStyle name="40% - Accent5 3 2 3 5 2 3" xfId="34116"/>
    <cellStyle name="40% - Accent5 3 2 3 5 3" xfId="8931"/>
    <cellStyle name="40% - Accent5 3 2 3 5 3 2" xfId="21659"/>
    <cellStyle name="40% - Accent5 3 2 3 5 3 3" xfId="34117"/>
    <cellStyle name="40% - Accent5 3 2 3 5 4" xfId="21657"/>
    <cellStyle name="40% - Accent5 3 2 3 5 5" xfId="34115"/>
    <cellStyle name="40% - Accent5 3 2 3 6" xfId="8932"/>
    <cellStyle name="40% - Accent5 3 2 3 6 2" xfId="21660"/>
    <cellStyle name="40% - Accent5 3 2 3 6 3" xfId="34118"/>
    <cellStyle name="40% - Accent5 3 2 3 7" xfId="8933"/>
    <cellStyle name="40% - Accent5 3 2 3 7 2" xfId="21661"/>
    <cellStyle name="40% - Accent5 3 2 3 7 3" xfId="34119"/>
    <cellStyle name="40% - Accent5 3 2 3 8" xfId="21647"/>
    <cellStyle name="40% - Accent5 3 2 3 9" xfId="34105"/>
    <cellStyle name="40% - Accent5 3 2 4" xfId="8934"/>
    <cellStyle name="40% - Accent5 3 2 4 2" xfId="8935"/>
    <cellStyle name="40% - Accent5 3 2 4 2 2" xfId="8936"/>
    <cellStyle name="40% - Accent5 3 2 4 2 2 2" xfId="21664"/>
    <cellStyle name="40% - Accent5 3 2 4 2 2 3" xfId="34122"/>
    <cellStyle name="40% - Accent5 3 2 4 2 3" xfId="8937"/>
    <cellStyle name="40% - Accent5 3 2 4 2 3 2" xfId="21665"/>
    <cellStyle name="40% - Accent5 3 2 4 2 3 3" xfId="34123"/>
    <cellStyle name="40% - Accent5 3 2 4 2 4" xfId="21663"/>
    <cellStyle name="40% - Accent5 3 2 4 2 5" xfId="34121"/>
    <cellStyle name="40% - Accent5 3 2 4 3" xfId="8938"/>
    <cellStyle name="40% - Accent5 3 2 4 3 2" xfId="21666"/>
    <cellStyle name="40% - Accent5 3 2 4 3 3" xfId="34124"/>
    <cellStyle name="40% - Accent5 3 2 4 4" xfId="8939"/>
    <cellStyle name="40% - Accent5 3 2 4 4 2" xfId="21667"/>
    <cellStyle name="40% - Accent5 3 2 4 4 3" xfId="34125"/>
    <cellStyle name="40% - Accent5 3 2 4 5" xfId="21662"/>
    <cellStyle name="40% - Accent5 3 2 4 6" xfId="34120"/>
    <cellStyle name="40% - Accent5 3 2 5" xfId="8940"/>
    <cellStyle name="40% - Accent5 3 2 5 2" xfId="8941"/>
    <cellStyle name="40% - Accent5 3 2 5 2 2" xfId="8942"/>
    <cellStyle name="40% - Accent5 3 2 5 2 2 2" xfId="21670"/>
    <cellStyle name="40% - Accent5 3 2 5 2 2 3" xfId="34128"/>
    <cellStyle name="40% - Accent5 3 2 5 2 3" xfId="8943"/>
    <cellStyle name="40% - Accent5 3 2 5 2 3 2" xfId="21671"/>
    <cellStyle name="40% - Accent5 3 2 5 2 3 3" xfId="34129"/>
    <cellStyle name="40% - Accent5 3 2 5 2 4" xfId="21669"/>
    <cellStyle name="40% - Accent5 3 2 5 2 5" xfId="34127"/>
    <cellStyle name="40% - Accent5 3 2 5 3" xfId="8944"/>
    <cellStyle name="40% - Accent5 3 2 5 3 2" xfId="21672"/>
    <cellStyle name="40% - Accent5 3 2 5 3 3" xfId="34130"/>
    <cellStyle name="40% - Accent5 3 2 5 4" xfId="8945"/>
    <cellStyle name="40% - Accent5 3 2 5 4 2" xfId="21673"/>
    <cellStyle name="40% - Accent5 3 2 5 4 3" xfId="34131"/>
    <cellStyle name="40% - Accent5 3 2 5 5" xfId="21668"/>
    <cellStyle name="40% - Accent5 3 2 5 6" xfId="34126"/>
    <cellStyle name="40% - Accent5 3 2 6" xfId="8946"/>
    <cellStyle name="40% - Accent5 3 2 6 2" xfId="8947"/>
    <cellStyle name="40% - Accent5 3 2 6 2 2" xfId="21675"/>
    <cellStyle name="40% - Accent5 3 2 6 2 3" xfId="34133"/>
    <cellStyle name="40% - Accent5 3 2 6 3" xfId="8948"/>
    <cellStyle name="40% - Accent5 3 2 6 3 2" xfId="21676"/>
    <cellStyle name="40% - Accent5 3 2 6 3 3" xfId="34134"/>
    <cellStyle name="40% - Accent5 3 2 6 4" xfId="21674"/>
    <cellStyle name="40% - Accent5 3 2 6 5" xfId="34132"/>
    <cellStyle name="40% - Accent5 3 2 7" xfId="8949"/>
    <cellStyle name="40% - Accent5 3 2 7 2" xfId="8950"/>
    <cellStyle name="40% - Accent5 3 2 7 2 2" xfId="21678"/>
    <cellStyle name="40% - Accent5 3 2 7 2 3" xfId="34136"/>
    <cellStyle name="40% - Accent5 3 2 7 3" xfId="8951"/>
    <cellStyle name="40% - Accent5 3 2 7 3 2" xfId="21679"/>
    <cellStyle name="40% - Accent5 3 2 7 3 3" xfId="34137"/>
    <cellStyle name="40% - Accent5 3 2 7 4" xfId="21677"/>
    <cellStyle name="40% - Accent5 3 2 7 5" xfId="34135"/>
    <cellStyle name="40% - Accent5 3 2 8" xfId="8952"/>
    <cellStyle name="40% - Accent5 3 2 8 2" xfId="8953"/>
    <cellStyle name="40% - Accent5 3 2 8 2 2" xfId="21681"/>
    <cellStyle name="40% - Accent5 3 2 8 2 3" xfId="34139"/>
    <cellStyle name="40% - Accent5 3 2 8 3" xfId="8954"/>
    <cellStyle name="40% - Accent5 3 2 8 3 2" xfId="21682"/>
    <cellStyle name="40% - Accent5 3 2 8 3 3" xfId="34140"/>
    <cellStyle name="40% - Accent5 3 2 8 4" xfId="21680"/>
    <cellStyle name="40% - Accent5 3 2 8 5" xfId="34138"/>
    <cellStyle name="40% - Accent5 3 2 9" xfId="8955"/>
    <cellStyle name="40% - Accent5 3 2 9 2" xfId="8956"/>
    <cellStyle name="40% - Accent5 3 2 9 2 2" xfId="21684"/>
    <cellStyle name="40% - Accent5 3 2 9 2 3" xfId="34142"/>
    <cellStyle name="40% - Accent5 3 2 9 3" xfId="8957"/>
    <cellStyle name="40% - Accent5 3 2 9 3 2" xfId="21685"/>
    <cellStyle name="40% - Accent5 3 2 9 3 3" xfId="34143"/>
    <cellStyle name="40% - Accent5 3 2 9 4" xfId="21683"/>
    <cellStyle name="40% - Accent5 3 2 9 5" xfId="34141"/>
    <cellStyle name="40% - Accent5 3 2_BALANCE SHEET- BOARD-A" xfId="1430"/>
    <cellStyle name="40% - Accent5 3 3" xfId="126"/>
    <cellStyle name="40% - Accent5 3 3 10" xfId="14320"/>
    <cellStyle name="40% - Accent5 3 3 11" xfId="26778"/>
    <cellStyle name="40% - Accent5 3 3 2" xfId="1013"/>
    <cellStyle name="40% - Accent5 3 3 2 2" xfId="8959"/>
    <cellStyle name="40% - Accent5 3 3 2 2 2" xfId="21687"/>
    <cellStyle name="40% - Accent5 3 3 2 2 3" xfId="34145"/>
    <cellStyle name="40% - Accent5 3 3 2 3" xfId="8960"/>
    <cellStyle name="40% - Accent5 3 3 2 3 2" xfId="21688"/>
    <cellStyle name="40% - Accent5 3 3 2 3 3" xfId="34146"/>
    <cellStyle name="40% - Accent5 3 3 2 4" xfId="8958"/>
    <cellStyle name="40% - Accent5 3 3 2 5" xfId="21686"/>
    <cellStyle name="40% - Accent5 3 3 2 6" xfId="34144"/>
    <cellStyle name="40% - Accent5 3 3 3" xfId="8961"/>
    <cellStyle name="40% - Accent5 3 3 3 2" xfId="8962"/>
    <cellStyle name="40% - Accent5 3 3 3 2 2" xfId="21690"/>
    <cellStyle name="40% - Accent5 3 3 3 2 3" xfId="34148"/>
    <cellStyle name="40% - Accent5 3 3 3 3" xfId="8963"/>
    <cellStyle name="40% - Accent5 3 3 3 3 2" xfId="21691"/>
    <cellStyle name="40% - Accent5 3 3 3 3 3" xfId="34149"/>
    <cellStyle name="40% - Accent5 3 3 3 4" xfId="21689"/>
    <cellStyle name="40% - Accent5 3 3 3 5" xfId="34147"/>
    <cellStyle name="40% - Accent5 3 3 4" xfId="8964"/>
    <cellStyle name="40% - Accent5 3 3 4 2" xfId="8965"/>
    <cellStyle name="40% - Accent5 3 3 4 2 2" xfId="21693"/>
    <cellStyle name="40% - Accent5 3 3 4 2 3" xfId="34151"/>
    <cellStyle name="40% - Accent5 3 3 4 3" xfId="8966"/>
    <cellStyle name="40% - Accent5 3 3 4 3 2" xfId="21694"/>
    <cellStyle name="40% - Accent5 3 3 4 3 3" xfId="34152"/>
    <cellStyle name="40% - Accent5 3 3 4 4" xfId="21692"/>
    <cellStyle name="40% - Accent5 3 3 4 5" xfId="34150"/>
    <cellStyle name="40% - Accent5 3 3 5" xfId="8967"/>
    <cellStyle name="40% - Accent5 3 3 5 2" xfId="8968"/>
    <cellStyle name="40% - Accent5 3 3 5 2 2" xfId="21696"/>
    <cellStyle name="40% - Accent5 3 3 5 2 3" xfId="34154"/>
    <cellStyle name="40% - Accent5 3 3 5 3" xfId="8969"/>
    <cellStyle name="40% - Accent5 3 3 5 3 2" xfId="21697"/>
    <cellStyle name="40% - Accent5 3 3 5 3 3" xfId="34155"/>
    <cellStyle name="40% - Accent5 3 3 5 4" xfId="21695"/>
    <cellStyle name="40% - Accent5 3 3 5 5" xfId="34153"/>
    <cellStyle name="40% - Accent5 3 3 6" xfId="8970"/>
    <cellStyle name="40% - Accent5 3 3 6 2" xfId="8971"/>
    <cellStyle name="40% - Accent5 3 3 6 2 2" xfId="21699"/>
    <cellStyle name="40% - Accent5 3 3 6 2 3" xfId="34157"/>
    <cellStyle name="40% - Accent5 3 3 6 3" xfId="8972"/>
    <cellStyle name="40% - Accent5 3 3 6 3 2" xfId="21700"/>
    <cellStyle name="40% - Accent5 3 3 6 3 3" xfId="34158"/>
    <cellStyle name="40% - Accent5 3 3 6 4" xfId="21698"/>
    <cellStyle name="40% - Accent5 3 3 6 5" xfId="34156"/>
    <cellStyle name="40% - Accent5 3 3 7" xfId="8973"/>
    <cellStyle name="40% - Accent5 3 3 7 2" xfId="21701"/>
    <cellStyle name="40% - Accent5 3 3 7 3" xfId="34159"/>
    <cellStyle name="40% - Accent5 3 3 8" xfId="8974"/>
    <cellStyle name="40% - Accent5 3 3 8 2" xfId="21702"/>
    <cellStyle name="40% - Accent5 3 3 8 3" xfId="34160"/>
    <cellStyle name="40% - Accent5 3 3 9" xfId="1581"/>
    <cellStyle name="40% - Accent5 3 3_BALANCE SHEET- BOARD-A" xfId="1431"/>
    <cellStyle name="40% - Accent5 3 4" xfId="8975"/>
    <cellStyle name="40% - Accent5 3 4 2" xfId="8976"/>
    <cellStyle name="40% - Accent5 3 4 2 2" xfId="8977"/>
    <cellStyle name="40% - Accent5 3 4 2 2 2" xfId="21705"/>
    <cellStyle name="40% - Accent5 3 4 2 2 3" xfId="34163"/>
    <cellStyle name="40% - Accent5 3 4 2 3" xfId="8978"/>
    <cellStyle name="40% - Accent5 3 4 2 3 2" xfId="21706"/>
    <cellStyle name="40% - Accent5 3 4 2 3 3" xfId="34164"/>
    <cellStyle name="40% - Accent5 3 4 2 4" xfId="21704"/>
    <cellStyle name="40% - Accent5 3 4 2 5" xfId="34162"/>
    <cellStyle name="40% - Accent5 3 4 3" xfId="8979"/>
    <cellStyle name="40% - Accent5 3 4 3 2" xfId="8980"/>
    <cellStyle name="40% - Accent5 3 4 3 2 2" xfId="21708"/>
    <cellStyle name="40% - Accent5 3 4 3 2 3" xfId="34166"/>
    <cellStyle name="40% - Accent5 3 4 3 3" xfId="8981"/>
    <cellStyle name="40% - Accent5 3 4 3 3 2" xfId="21709"/>
    <cellStyle name="40% - Accent5 3 4 3 3 3" xfId="34167"/>
    <cellStyle name="40% - Accent5 3 4 3 4" xfId="21707"/>
    <cellStyle name="40% - Accent5 3 4 3 5" xfId="34165"/>
    <cellStyle name="40% - Accent5 3 4 4" xfId="8982"/>
    <cellStyle name="40% - Accent5 3 4 4 2" xfId="8983"/>
    <cellStyle name="40% - Accent5 3 4 4 2 2" xfId="21711"/>
    <cellStyle name="40% - Accent5 3 4 4 2 3" xfId="34169"/>
    <cellStyle name="40% - Accent5 3 4 4 3" xfId="8984"/>
    <cellStyle name="40% - Accent5 3 4 4 3 2" xfId="21712"/>
    <cellStyle name="40% - Accent5 3 4 4 3 3" xfId="34170"/>
    <cellStyle name="40% - Accent5 3 4 4 4" xfId="21710"/>
    <cellStyle name="40% - Accent5 3 4 4 5" xfId="34168"/>
    <cellStyle name="40% - Accent5 3 4 5" xfId="8985"/>
    <cellStyle name="40% - Accent5 3 4 5 2" xfId="8986"/>
    <cellStyle name="40% - Accent5 3 4 5 2 2" xfId="21714"/>
    <cellStyle name="40% - Accent5 3 4 5 2 3" xfId="34172"/>
    <cellStyle name="40% - Accent5 3 4 5 3" xfId="8987"/>
    <cellStyle name="40% - Accent5 3 4 5 3 2" xfId="21715"/>
    <cellStyle name="40% - Accent5 3 4 5 3 3" xfId="34173"/>
    <cellStyle name="40% - Accent5 3 4 5 4" xfId="21713"/>
    <cellStyle name="40% - Accent5 3 4 5 5" xfId="34171"/>
    <cellStyle name="40% - Accent5 3 4 6" xfId="8988"/>
    <cellStyle name="40% - Accent5 3 4 6 2" xfId="21716"/>
    <cellStyle name="40% - Accent5 3 4 6 3" xfId="34174"/>
    <cellStyle name="40% - Accent5 3 4 7" xfId="8989"/>
    <cellStyle name="40% - Accent5 3 4 7 2" xfId="21717"/>
    <cellStyle name="40% - Accent5 3 4 7 3" xfId="34175"/>
    <cellStyle name="40% - Accent5 3 4 8" xfId="21703"/>
    <cellStyle name="40% - Accent5 3 4 9" xfId="34161"/>
    <cellStyle name="40% - Accent5 3 5" xfId="8990"/>
    <cellStyle name="40% - Accent5 3 5 2" xfId="8991"/>
    <cellStyle name="40% - Accent5 3 5 2 2" xfId="8992"/>
    <cellStyle name="40% - Accent5 3 5 2 2 2" xfId="21720"/>
    <cellStyle name="40% - Accent5 3 5 2 2 3" xfId="34178"/>
    <cellStyle name="40% - Accent5 3 5 2 3" xfId="8993"/>
    <cellStyle name="40% - Accent5 3 5 2 3 2" xfId="21721"/>
    <cellStyle name="40% - Accent5 3 5 2 3 3" xfId="34179"/>
    <cellStyle name="40% - Accent5 3 5 2 4" xfId="21719"/>
    <cellStyle name="40% - Accent5 3 5 2 5" xfId="34177"/>
    <cellStyle name="40% - Accent5 3 5 3" xfId="8994"/>
    <cellStyle name="40% - Accent5 3 5 3 2" xfId="8995"/>
    <cellStyle name="40% - Accent5 3 5 3 2 2" xfId="21723"/>
    <cellStyle name="40% - Accent5 3 5 3 2 3" xfId="34181"/>
    <cellStyle name="40% - Accent5 3 5 3 3" xfId="8996"/>
    <cellStyle name="40% - Accent5 3 5 3 3 2" xfId="21724"/>
    <cellStyle name="40% - Accent5 3 5 3 3 3" xfId="34182"/>
    <cellStyle name="40% - Accent5 3 5 3 4" xfId="21722"/>
    <cellStyle name="40% - Accent5 3 5 3 5" xfId="34180"/>
    <cellStyle name="40% - Accent5 3 5 4" xfId="8997"/>
    <cellStyle name="40% - Accent5 3 5 4 2" xfId="8998"/>
    <cellStyle name="40% - Accent5 3 5 4 2 2" xfId="21726"/>
    <cellStyle name="40% - Accent5 3 5 4 2 3" xfId="34184"/>
    <cellStyle name="40% - Accent5 3 5 4 3" xfId="8999"/>
    <cellStyle name="40% - Accent5 3 5 4 3 2" xfId="21727"/>
    <cellStyle name="40% - Accent5 3 5 4 3 3" xfId="34185"/>
    <cellStyle name="40% - Accent5 3 5 4 4" xfId="21725"/>
    <cellStyle name="40% - Accent5 3 5 4 5" xfId="34183"/>
    <cellStyle name="40% - Accent5 3 5 5" xfId="9000"/>
    <cellStyle name="40% - Accent5 3 5 5 2" xfId="9001"/>
    <cellStyle name="40% - Accent5 3 5 5 2 2" xfId="21729"/>
    <cellStyle name="40% - Accent5 3 5 5 2 3" xfId="34187"/>
    <cellStyle name="40% - Accent5 3 5 5 3" xfId="9002"/>
    <cellStyle name="40% - Accent5 3 5 5 3 2" xfId="21730"/>
    <cellStyle name="40% - Accent5 3 5 5 3 3" xfId="34188"/>
    <cellStyle name="40% - Accent5 3 5 5 4" xfId="21728"/>
    <cellStyle name="40% - Accent5 3 5 5 5" xfId="34186"/>
    <cellStyle name="40% - Accent5 3 5 6" xfId="9003"/>
    <cellStyle name="40% - Accent5 3 5 6 2" xfId="21731"/>
    <cellStyle name="40% - Accent5 3 5 6 3" xfId="34189"/>
    <cellStyle name="40% - Accent5 3 5 7" xfId="9004"/>
    <cellStyle name="40% - Accent5 3 5 7 2" xfId="21732"/>
    <cellStyle name="40% - Accent5 3 5 7 3" xfId="34190"/>
    <cellStyle name="40% - Accent5 3 5 8" xfId="21718"/>
    <cellStyle name="40% - Accent5 3 5 9" xfId="34176"/>
    <cellStyle name="40% - Accent5 3 6" xfId="9005"/>
    <cellStyle name="40% - Accent5 3 6 2" xfId="9006"/>
    <cellStyle name="40% - Accent5 3 6 2 2" xfId="9007"/>
    <cellStyle name="40% - Accent5 3 6 2 2 2" xfId="21735"/>
    <cellStyle name="40% - Accent5 3 6 2 2 3" xfId="34193"/>
    <cellStyle name="40% - Accent5 3 6 2 3" xfId="9008"/>
    <cellStyle name="40% - Accent5 3 6 2 3 2" xfId="21736"/>
    <cellStyle name="40% - Accent5 3 6 2 3 3" xfId="34194"/>
    <cellStyle name="40% - Accent5 3 6 2 4" xfId="21734"/>
    <cellStyle name="40% - Accent5 3 6 2 5" xfId="34192"/>
    <cellStyle name="40% - Accent5 3 6 3" xfId="9009"/>
    <cellStyle name="40% - Accent5 3 6 3 2" xfId="21737"/>
    <cellStyle name="40% - Accent5 3 6 3 3" xfId="34195"/>
    <cellStyle name="40% - Accent5 3 6 4" xfId="9010"/>
    <cellStyle name="40% - Accent5 3 6 4 2" xfId="21738"/>
    <cellStyle name="40% - Accent5 3 6 4 3" xfId="34196"/>
    <cellStyle name="40% - Accent5 3 6 5" xfId="21733"/>
    <cellStyle name="40% - Accent5 3 6 6" xfId="34191"/>
    <cellStyle name="40% - Accent5 3 7" xfId="9011"/>
    <cellStyle name="40% - Accent5 3 7 2" xfId="9012"/>
    <cellStyle name="40% - Accent5 3 7 2 2" xfId="9013"/>
    <cellStyle name="40% - Accent5 3 7 2 2 2" xfId="21741"/>
    <cellStyle name="40% - Accent5 3 7 2 2 3" xfId="34199"/>
    <cellStyle name="40% - Accent5 3 7 2 3" xfId="9014"/>
    <cellStyle name="40% - Accent5 3 7 2 3 2" xfId="21742"/>
    <cellStyle name="40% - Accent5 3 7 2 3 3" xfId="34200"/>
    <cellStyle name="40% - Accent5 3 7 2 4" xfId="21740"/>
    <cellStyle name="40% - Accent5 3 7 2 5" xfId="34198"/>
    <cellStyle name="40% - Accent5 3 7 3" xfId="9015"/>
    <cellStyle name="40% - Accent5 3 7 3 2" xfId="21743"/>
    <cellStyle name="40% - Accent5 3 7 3 3" xfId="34201"/>
    <cellStyle name="40% - Accent5 3 7 4" xfId="9016"/>
    <cellStyle name="40% - Accent5 3 7 4 2" xfId="21744"/>
    <cellStyle name="40% - Accent5 3 7 4 3" xfId="34202"/>
    <cellStyle name="40% - Accent5 3 7 5" xfId="21739"/>
    <cellStyle name="40% - Accent5 3 7 6" xfId="34197"/>
    <cellStyle name="40% - Accent5 3 8" xfId="9017"/>
    <cellStyle name="40% - Accent5 3 8 2" xfId="9018"/>
    <cellStyle name="40% - Accent5 3 8 2 2" xfId="21746"/>
    <cellStyle name="40% - Accent5 3 8 2 3" xfId="34204"/>
    <cellStyle name="40% - Accent5 3 8 3" xfId="9019"/>
    <cellStyle name="40% - Accent5 3 8 3 2" xfId="21747"/>
    <cellStyle name="40% - Accent5 3 8 3 3" xfId="34205"/>
    <cellStyle name="40% - Accent5 3 8 4" xfId="21745"/>
    <cellStyle name="40% - Accent5 3 8 5" xfId="34203"/>
    <cellStyle name="40% - Accent5 3 9" xfId="9020"/>
    <cellStyle name="40% - Accent5 3 9 2" xfId="9021"/>
    <cellStyle name="40% - Accent5 3 9 2 2" xfId="21749"/>
    <cellStyle name="40% - Accent5 3 9 2 3" xfId="34207"/>
    <cellStyle name="40% - Accent5 3 9 3" xfId="9022"/>
    <cellStyle name="40% - Accent5 3 9 3 2" xfId="21750"/>
    <cellStyle name="40% - Accent5 3 9 3 3" xfId="34208"/>
    <cellStyle name="40% - Accent5 3 9 4" xfId="21748"/>
    <cellStyle name="40% - Accent5 3 9 5" xfId="34206"/>
    <cellStyle name="40% - Accent5 4" xfId="127"/>
    <cellStyle name="40% - Accent5 4 10" xfId="9023"/>
    <cellStyle name="40% - Accent5 4 10 2" xfId="9024"/>
    <cellStyle name="40% - Accent5 4 10 2 2" xfId="21752"/>
    <cellStyle name="40% - Accent5 4 10 2 3" xfId="34210"/>
    <cellStyle name="40% - Accent5 4 10 3" xfId="9025"/>
    <cellStyle name="40% - Accent5 4 10 3 2" xfId="21753"/>
    <cellStyle name="40% - Accent5 4 10 3 3" xfId="34211"/>
    <cellStyle name="40% - Accent5 4 10 4" xfId="21751"/>
    <cellStyle name="40% - Accent5 4 10 5" xfId="34209"/>
    <cellStyle name="40% - Accent5 4 11" xfId="9026"/>
    <cellStyle name="40% - Accent5 4 11 2" xfId="9027"/>
    <cellStyle name="40% - Accent5 4 11 2 2" xfId="21755"/>
    <cellStyle name="40% - Accent5 4 11 2 3" xfId="34213"/>
    <cellStyle name="40% - Accent5 4 11 3" xfId="9028"/>
    <cellStyle name="40% - Accent5 4 11 3 2" xfId="21756"/>
    <cellStyle name="40% - Accent5 4 11 3 3" xfId="34214"/>
    <cellStyle name="40% - Accent5 4 11 4" xfId="21754"/>
    <cellStyle name="40% - Accent5 4 11 5" xfId="34212"/>
    <cellStyle name="40% - Accent5 4 12" xfId="9029"/>
    <cellStyle name="40% - Accent5 4 12 2" xfId="9030"/>
    <cellStyle name="40% - Accent5 4 12 2 2" xfId="21758"/>
    <cellStyle name="40% - Accent5 4 12 2 3" xfId="34216"/>
    <cellStyle name="40% - Accent5 4 12 3" xfId="9031"/>
    <cellStyle name="40% - Accent5 4 12 3 2" xfId="21759"/>
    <cellStyle name="40% - Accent5 4 12 3 3" xfId="34217"/>
    <cellStyle name="40% - Accent5 4 12 4" xfId="21757"/>
    <cellStyle name="40% - Accent5 4 12 5" xfId="34215"/>
    <cellStyle name="40% - Accent5 4 13" xfId="9032"/>
    <cellStyle name="40% - Accent5 4 13 2" xfId="9033"/>
    <cellStyle name="40% - Accent5 4 13 2 2" xfId="21761"/>
    <cellStyle name="40% - Accent5 4 13 2 3" xfId="34219"/>
    <cellStyle name="40% - Accent5 4 13 3" xfId="9034"/>
    <cellStyle name="40% - Accent5 4 13 3 2" xfId="21762"/>
    <cellStyle name="40% - Accent5 4 13 3 3" xfId="34220"/>
    <cellStyle name="40% - Accent5 4 13 4" xfId="21760"/>
    <cellStyle name="40% - Accent5 4 13 5" xfId="34218"/>
    <cellStyle name="40% - Accent5 4 14" xfId="9035"/>
    <cellStyle name="40% - Accent5 4 14 2" xfId="9036"/>
    <cellStyle name="40% - Accent5 4 14 2 2" xfId="21764"/>
    <cellStyle name="40% - Accent5 4 14 2 3" xfId="34222"/>
    <cellStyle name="40% - Accent5 4 14 3" xfId="9037"/>
    <cellStyle name="40% - Accent5 4 14 3 2" xfId="21765"/>
    <cellStyle name="40% - Accent5 4 14 3 3" xfId="34223"/>
    <cellStyle name="40% - Accent5 4 14 4" xfId="21763"/>
    <cellStyle name="40% - Accent5 4 14 5" xfId="34221"/>
    <cellStyle name="40% - Accent5 4 15" xfId="9038"/>
    <cellStyle name="40% - Accent5 4 15 2" xfId="21766"/>
    <cellStyle name="40% - Accent5 4 15 3" xfId="34224"/>
    <cellStyle name="40% - Accent5 4 16" xfId="9039"/>
    <cellStyle name="40% - Accent5 4 16 2" xfId="21767"/>
    <cellStyle name="40% - Accent5 4 16 3" xfId="34225"/>
    <cellStyle name="40% - Accent5 4 17" xfId="1617"/>
    <cellStyle name="40% - Accent5 4 18" xfId="14356"/>
    <cellStyle name="40% - Accent5 4 19" xfId="26814"/>
    <cellStyle name="40% - Accent5 4 2" xfId="1049"/>
    <cellStyle name="40% - Accent5 4 2 10" xfId="21768"/>
    <cellStyle name="40% - Accent5 4 2 11" xfId="34226"/>
    <cellStyle name="40% - Accent5 4 2 2" xfId="9041"/>
    <cellStyle name="40% - Accent5 4 2 2 2" xfId="9042"/>
    <cellStyle name="40% - Accent5 4 2 2 2 2" xfId="21770"/>
    <cellStyle name="40% - Accent5 4 2 2 2 3" xfId="34228"/>
    <cellStyle name="40% - Accent5 4 2 2 3" xfId="9043"/>
    <cellStyle name="40% - Accent5 4 2 2 3 2" xfId="21771"/>
    <cellStyle name="40% - Accent5 4 2 2 3 3" xfId="34229"/>
    <cellStyle name="40% - Accent5 4 2 2 4" xfId="21769"/>
    <cellStyle name="40% - Accent5 4 2 2 5" xfId="34227"/>
    <cellStyle name="40% - Accent5 4 2 3" xfId="9044"/>
    <cellStyle name="40% - Accent5 4 2 3 2" xfId="9045"/>
    <cellStyle name="40% - Accent5 4 2 3 2 2" xfId="21773"/>
    <cellStyle name="40% - Accent5 4 2 3 2 3" xfId="34231"/>
    <cellStyle name="40% - Accent5 4 2 3 3" xfId="9046"/>
    <cellStyle name="40% - Accent5 4 2 3 3 2" xfId="21774"/>
    <cellStyle name="40% - Accent5 4 2 3 3 3" xfId="34232"/>
    <cellStyle name="40% - Accent5 4 2 3 4" xfId="21772"/>
    <cellStyle name="40% - Accent5 4 2 3 5" xfId="34230"/>
    <cellStyle name="40% - Accent5 4 2 4" xfId="9047"/>
    <cellStyle name="40% - Accent5 4 2 4 2" xfId="9048"/>
    <cellStyle name="40% - Accent5 4 2 4 2 2" xfId="21776"/>
    <cellStyle name="40% - Accent5 4 2 4 2 3" xfId="34234"/>
    <cellStyle name="40% - Accent5 4 2 4 3" xfId="9049"/>
    <cellStyle name="40% - Accent5 4 2 4 3 2" xfId="21777"/>
    <cellStyle name="40% - Accent5 4 2 4 3 3" xfId="34235"/>
    <cellStyle name="40% - Accent5 4 2 4 4" xfId="21775"/>
    <cellStyle name="40% - Accent5 4 2 4 5" xfId="34233"/>
    <cellStyle name="40% - Accent5 4 2 5" xfId="9050"/>
    <cellStyle name="40% - Accent5 4 2 5 2" xfId="9051"/>
    <cellStyle name="40% - Accent5 4 2 5 2 2" xfId="21779"/>
    <cellStyle name="40% - Accent5 4 2 5 2 3" xfId="34237"/>
    <cellStyle name="40% - Accent5 4 2 5 3" xfId="9052"/>
    <cellStyle name="40% - Accent5 4 2 5 3 2" xfId="21780"/>
    <cellStyle name="40% - Accent5 4 2 5 3 3" xfId="34238"/>
    <cellStyle name="40% - Accent5 4 2 5 4" xfId="21778"/>
    <cellStyle name="40% - Accent5 4 2 5 5" xfId="34236"/>
    <cellStyle name="40% - Accent5 4 2 6" xfId="9053"/>
    <cellStyle name="40% - Accent5 4 2 6 2" xfId="9054"/>
    <cellStyle name="40% - Accent5 4 2 6 2 2" xfId="21782"/>
    <cellStyle name="40% - Accent5 4 2 6 2 3" xfId="34240"/>
    <cellStyle name="40% - Accent5 4 2 6 3" xfId="9055"/>
    <cellStyle name="40% - Accent5 4 2 6 3 2" xfId="21783"/>
    <cellStyle name="40% - Accent5 4 2 6 3 3" xfId="34241"/>
    <cellStyle name="40% - Accent5 4 2 6 4" xfId="21781"/>
    <cellStyle name="40% - Accent5 4 2 6 5" xfId="34239"/>
    <cellStyle name="40% - Accent5 4 2 7" xfId="9056"/>
    <cellStyle name="40% - Accent5 4 2 7 2" xfId="21784"/>
    <cellStyle name="40% - Accent5 4 2 7 3" xfId="34242"/>
    <cellStyle name="40% - Accent5 4 2 8" xfId="9057"/>
    <cellStyle name="40% - Accent5 4 2 8 2" xfId="21785"/>
    <cellStyle name="40% - Accent5 4 2 8 3" xfId="34243"/>
    <cellStyle name="40% - Accent5 4 2 9" xfId="9040"/>
    <cellStyle name="40% - Accent5 4 3" xfId="9058"/>
    <cellStyle name="40% - Accent5 4 3 2" xfId="9059"/>
    <cellStyle name="40% - Accent5 4 3 2 2" xfId="9060"/>
    <cellStyle name="40% - Accent5 4 3 2 2 2" xfId="21788"/>
    <cellStyle name="40% - Accent5 4 3 2 2 3" xfId="34246"/>
    <cellStyle name="40% - Accent5 4 3 2 3" xfId="9061"/>
    <cellStyle name="40% - Accent5 4 3 2 3 2" xfId="21789"/>
    <cellStyle name="40% - Accent5 4 3 2 3 3" xfId="34247"/>
    <cellStyle name="40% - Accent5 4 3 2 4" xfId="21787"/>
    <cellStyle name="40% - Accent5 4 3 2 5" xfId="34245"/>
    <cellStyle name="40% - Accent5 4 3 3" xfId="9062"/>
    <cellStyle name="40% - Accent5 4 3 3 2" xfId="9063"/>
    <cellStyle name="40% - Accent5 4 3 3 2 2" xfId="21791"/>
    <cellStyle name="40% - Accent5 4 3 3 2 3" xfId="34249"/>
    <cellStyle name="40% - Accent5 4 3 3 3" xfId="9064"/>
    <cellStyle name="40% - Accent5 4 3 3 3 2" xfId="21792"/>
    <cellStyle name="40% - Accent5 4 3 3 3 3" xfId="34250"/>
    <cellStyle name="40% - Accent5 4 3 3 4" xfId="21790"/>
    <cellStyle name="40% - Accent5 4 3 3 5" xfId="34248"/>
    <cellStyle name="40% - Accent5 4 3 4" xfId="9065"/>
    <cellStyle name="40% - Accent5 4 3 4 2" xfId="9066"/>
    <cellStyle name="40% - Accent5 4 3 4 2 2" xfId="21794"/>
    <cellStyle name="40% - Accent5 4 3 4 2 3" xfId="34252"/>
    <cellStyle name="40% - Accent5 4 3 4 3" xfId="9067"/>
    <cellStyle name="40% - Accent5 4 3 4 3 2" xfId="21795"/>
    <cellStyle name="40% - Accent5 4 3 4 3 3" xfId="34253"/>
    <cellStyle name="40% - Accent5 4 3 4 4" xfId="21793"/>
    <cellStyle name="40% - Accent5 4 3 4 5" xfId="34251"/>
    <cellStyle name="40% - Accent5 4 3 5" xfId="9068"/>
    <cellStyle name="40% - Accent5 4 3 5 2" xfId="9069"/>
    <cellStyle name="40% - Accent5 4 3 5 2 2" xfId="21797"/>
    <cellStyle name="40% - Accent5 4 3 5 2 3" xfId="34255"/>
    <cellStyle name="40% - Accent5 4 3 5 3" xfId="9070"/>
    <cellStyle name="40% - Accent5 4 3 5 3 2" xfId="21798"/>
    <cellStyle name="40% - Accent5 4 3 5 3 3" xfId="34256"/>
    <cellStyle name="40% - Accent5 4 3 5 4" xfId="21796"/>
    <cellStyle name="40% - Accent5 4 3 5 5" xfId="34254"/>
    <cellStyle name="40% - Accent5 4 3 6" xfId="9071"/>
    <cellStyle name="40% - Accent5 4 3 6 2" xfId="21799"/>
    <cellStyle name="40% - Accent5 4 3 6 3" xfId="34257"/>
    <cellStyle name="40% - Accent5 4 3 7" xfId="9072"/>
    <cellStyle name="40% - Accent5 4 3 7 2" xfId="21800"/>
    <cellStyle name="40% - Accent5 4 3 7 3" xfId="34258"/>
    <cellStyle name="40% - Accent5 4 3 8" xfId="21786"/>
    <cellStyle name="40% - Accent5 4 3 9" xfId="34244"/>
    <cellStyle name="40% - Accent5 4 4" xfId="9073"/>
    <cellStyle name="40% - Accent5 4 4 2" xfId="9074"/>
    <cellStyle name="40% - Accent5 4 4 2 2" xfId="9075"/>
    <cellStyle name="40% - Accent5 4 4 2 2 2" xfId="21803"/>
    <cellStyle name="40% - Accent5 4 4 2 2 3" xfId="34261"/>
    <cellStyle name="40% - Accent5 4 4 2 3" xfId="9076"/>
    <cellStyle name="40% - Accent5 4 4 2 3 2" xfId="21804"/>
    <cellStyle name="40% - Accent5 4 4 2 3 3" xfId="34262"/>
    <cellStyle name="40% - Accent5 4 4 2 4" xfId="21802"/>
    <cellStyle name="40% - Accent5 4 4 2 5" xfId="34260"/>
    <cellStyle name="40% - Accent5 4 4 3" xfId="9077"/>
    <cellStyle name="40% - Accent5 4 4 3 2" xfId="9078"/>
    <cellStyle name="40% - Accent5 4 4 3 2 2" xfId="21806"/>
    <cellStyle name="40% - Accent5 4 4 3 2 3" xfId="34264"/>
    <cellStyle name="40% - Accent5 4 4 3 3" xfId="9079"/>
    <cellStyle name="40% - Accent5 4 4 3 3 2" xfId="21807"/>
    <cellStyle name="40% - Accent5 4 4 3 3 3" xfId="34265"/>
    <cellStyle name="40% - Accent5 4 4 3 4" xfId="21805"/>
    <cellStyle name="40% - Accent5 4 4 3 5" xfId="34263"/>
    <cellStyle name="40% - Accent5 4 4 4" xfId="9080"/>
    <cellStyle name="40% - Accent5 4 4 4 2" xfId="9081"/>
    <cellStyle name="40% - Accent5 4 4 4 2 2" xfId="21809"/>
    <cellStyle name="40% - Accent5 4 4 4 2 3" xfId="34267"/>
    <cellStyle name="40% - Accent5 4 4 4 3" xfId="9082"/>
    <cellStyle name="40% - Accent5 4 4 4 3 2" xfId="21810"/>
    <cellStyle name="40% - Accent5 4 4 4 3 3" xfId="34268"/>
    <cellStyle name="40% - Accent5 4 4 4 4" xfId="21808"/>
    <cellStyle name="40% - Accent5 4 4 4 5" xfId="34266"/>
    <cellStyle name="40% - Accent5 4 4 5" xfId="9083"/>
    <cellStyle name="40% - Accent5 4 4 5 2" xfId="9084"/>
    <cellStyle name="40% - Accent5 4 4 5 2 2" xfId="21812"/>
    <cellStyle name="40% - Accent5 4 4 5 2 3" xfId="34270"/>
    <cellStyle name="40% - Accent5 4 4 5 3" xfId="9085"/>
    <cellStyle name="40% - Accent5 4 4 5 3 2" xfId="21813"/>
    <cellStyle name="40% - Accent5 4 4 5 3 3" xfId="34271"/>
    <cellStyle name="40% - Accent5 4 4 5 4" xfId="21811"/>
    <cellStyle name="40% - Accent5 4 4 5 5" xfId="34269"/>
    <cellStyle name="40% - Accent5 4 4 6" xfId="9086"/>
    <cellStyle name="40% - Accent5 4 4 6 2" xfId="21814"/>
    <cellStyle name="40% - Accent5 4 4 6 3" xfId="34272"/>
    <cellStyle name="40% - Accent5 4 4 7" xfId="9087"/>
    <cellStyle name="40% - Accent5 4 4 7 2" xfId="21815"/>
    <cellStyle name="40% - Accent5 4 4 7 3" xfId="34273"/>
    <cellStyle name="40% - Accent5 4 4 8" xfId="21801"/>
    <cellStyle name="40% - Accent5 4 4 9" xfId="34259"/>
    <cellStyle name="40% - Accent5 4 5" xfId="9088"/>
    <cellStyle name="40% - Accent5 4 5 2" xfId="9089"/>
    <cellStyle name="40% - Accent5 4 5 2 2" xfId="9090"/>
    <cellStyle name="40% - Accent5 4 5 2 2 2" xfId="21818"/>
    <cellStyle name="40% - Accent5 4 5 2 2 3" xfId="34276"/>
    <cellStyle name="40% - Accent5 4 5 2 3" xfId="9091"/>
    <cellStyle name="40% - Accent5 4 5 2 3 2" xfId="21819"/>
    <cellStyle name="40% - Accent5 4 5 2 3 3" xfId="34277"/>
    <cellStyle name="40% - Accent5 4 5 2 4" xfId="21817"/>
    <cellStyle name="40% - Accent5 4 5 2 5" xfId="34275"/>
    <cellStyle name="40% - Accent5 4 5 3" xfId="9092"/>
    <cellStyle name="40% - Accent5 4 5 3 2" xfId="21820"/>
    <cellStyle name="40% - Accent5 4 5 3 3" xfId="34278"/>
    <cellStyle name="40% - Accent5 4 5 4" xfId="9093"/>
    <cellStyle name="40% - Accent5 4 5 4 2" xfId="21821"/>
    <cellStyle name="40% - Accent5 4 5 4 3" xfId="34279"/>
    <cellStyle name="40% - Accent5 4 5 5" xfId="21816"/>
    <cellStyle name="40% - Accent5 4 5 6" xfId="34274"/>
    <cellStyle name="40% - Accent5 4 6" xfId="9094"/>
    <cellStyle name="40% - Accent5 4 6 2" xfId="9095"/>
    <cellStyle name="40% - Accent5 4 6 2 2" xfId="9096"/>
    <cellStyle name="40% - Accent5 4 6 2 2 2" xfId="21824"/>
    <cellStyle name="40% - Accent5 4 6 2 2 3" xfId="34282"/>
    <cellStyle name="40% - Accent5 4 6 2 3" xfId="9097"/>
    <cellStyle name="40% - Accent5 4 6 2 3 2" xfId="21825"/>
    <cellStyle name="40% - Accent5 4 6 2 3 3" xfId="34283"/>
    <cellStyle name="40% - Accent5 4 6 2 4" xfId="21823"/>
    <cellStyle name="40% - Accent5 4 6 2 5" xfId="34281"/>
    <cellStyle name="40% - Accent5 4 6 3" xfId="9098"/>
    <cellStyle name="40% - Accent5 4 6 3 2" xfId="21826"/>
    <cellStyle name="40% - Accent5 4 6 3 3" xfId="34284"/>
    <cellStyle name="40% - Accent5 4 6 4" xfId="9099"/>
    <cellStyle name="40% - Accent5 4 6 4 2" xfId="21827"/>
    <cellStyle name="40% - Accent5 4 6 4 3" xfId="34285"/>
    <cellStyle name="40% - Accent5 4 6 5" xfId="21822"/>
    <cellStyle name="40% - Accent5 4 6 6" xfId="34280"/>
    <cellStyle name="40% - Accent5 4 7" xfId="9100"/>
    <cellStyle name="40% - Accent5 4 7 2" xfId="9101"/>
    <cellStyle name="40% - Accent5 4 7 2 2" xfId="21829"/>
    <cellStyle name="40% - Accent5 4 7 2 3" xfId="34287"/>
    <cellStyle name="40% - Accent5 4 7 3" xfId="9102"/>
    <cellStyle name="40% - Accent5 4 7 3 2" xfId="21830"/>
    <cellStyle name="40% - Accent5 4 7 3 3" xfId="34288"/>
    <cellStyle name="40% - Accent5 4 7 4" xfId="21828"/>
    <cellStyle name="40% - Accent5 4 7 5" xfId="34286"/>
    <cellStyle name="40% - Accent5 4 8" xfId="9103"/>
    <cellStyle name="40% - Accent5 4 8 2" xfId="9104"/>
    <cellStyle name="40% - Accent5 4 8 2 2" xfId="21832"/>
    <cellStyle name="40% - Accent5 4 8 2 3" xfId="34290"/>
    <cellStyle name="40% - Accent5 4 8 3" xfId="9105"/>
    <cellStyle name="40% - Accent5 4 8 3 2" xfId="21833"/>
    <cellStyle name="40% - Accent5 4 8 3 3" xfId="34291"/>
    <cellStyle name="40% - Accent5 4 8 4" xfId="21831"/>
    <cellStyle name="40% - Accent5 4 8 5" xfId="34289"/>
    <cellStyle name="40% - Accent5 4 9" xfId="9106"/>
    <cellStyle name="40% - Accent5 4 9 2" xfId="9107"/>
    <cellStyle name="40% - Accent5 4 9 2 2" xfId="21835"/>
    <cellStyle name="40% - Accent5 4 9 2 3" xfId="34293"/>
    <cellStyle name="40% - Accent5 4 9 3" xfId="9108"/>
    <cellStyle name="40% - Accent5 4 9 3 2" xfId="21836"/>
    <cellStyle name="40% - Accent5 4 9 3 3" xfId="34294"/>
    <cellStyle name="40% - Accent5 4 9 4" xfId="21834"/>
    <cellStyle name="40% - Accent5 4 9 5" xfId="34292"/>
    <cellStyle name="40% - Accent5 4_BALANCE SHEET- BOARD-A" xfId="1432"/>
    <cellStyle name="40% - Accent5 5" xfId="128"/>
    <cellStyle name="40% - Accent5 5 10" xfId="14285"/>
    <cellStyle name="40% - Accent5 5 11" xfId="26743"/>
    <cellStyle name="40% - Accent5 5 2" xfId="978"/>
    <cellStyle name="40% - Accent5 5 2 2" xfId="9110"/>
    <cellStyle name="40% - Accent5 5 2 2 2" xfId="21838"/>
    <cellStyle name="40% - Accent5 5 2 2 3" xfId="34296"/>
    <cellStyle name="40% - Accent5 5 2 3" xfId="9111"/>
    <cellStyle name="40% - Accent5 5 2 3 2" xfId="21839"/>
    <cellStyle name="40% - Accent5 5 2 3 3" xfId="34297"/>
    <cellStyle name="40% - Accent5 5 2 4" xfId="9109"/>
    <cellStyle name="40% - Accent5 5 2 5" xfId="21837"/>
    <cellStyle name="40% - Accent5 5 2 6" xfId="34295"/>
    <cellStyle name="40% - Accent5 5 3" xfId="9112"/>
    <cellStyle name="40% - Accent5 5 3 2" xfId="9113"/>
    <cellStyle name="40% - Accent5 5 3 2 2" xfId="21841"/>
    <cellStyle name="40% - Accent5 5 3 2 3" xfId="34299"/>
    <cellStyle name="40% - Accent5 5 3 3" xfId="9114"/>
    <cellStyle name="40% - Accent5 5 3 3 2" xfId="21842"/>
    <cellStyle name="40% - Accent5 5 3 3 3" xfId="34300"/>
    <cellStyle name="40% - Accent5 5 3 4" xfId="21840"/>
    <cellStyle name="40% - Accent5 5 3 5" xfId="34298"/>
    <cellStyle name="40% - Accent5 5 4" xfId="9115"/>
    <cellStyle name="40% - Accent5 5 4 2" xfId="9116"/>
    <cellStyle name="40% - Accent5 5 4 2 2" xfId="21844"/>
    <cellStyle name="40% - Accent5 5 4 2 3" xfId="34302"/>
    <cellStyle name="40% - Accent5 5 4 3" xfId="9117"/>
    <cellStyle name="40% - Accent5 5 4 3 2" xfId="21845"/>
    <cellStyle name="40% - Accent5 5 4 3 3" xfId="34303"/>
    <cellStyle name="40% - Accent5 5 4 4" xfId="21843"/>
    <cellStyle name="40% - Accent5 5 4 5" xfId="34301"/>
    <cellStyle name="40% - Accent5 5 5" xfId="9118"/>
    <cellStyle name="40% - Accent5 5 5 2" xfId="9119"/>
    <cellStyle name="40% - Accent5 5 5 2 2" xfId="21847"/>
    <cellStyle name="40% - Accent5 5 5 2 3" xfId="34305"/>
    <cellStyle name="40% - Accent5 5 5 3" xfId="9120"/>
    <cellStyle name="40% - Accent5 5 5 3 2" xfId="21848"/>
    <cellStyle name="40% - Accent5 5 5 3 3" xfId="34306"/>
    <cellStyle name="40% - Accent5 5 5 4" xfId="21846"/>
    <cellStyle name="40% - Accent5 5 5 5" xfId="34304"/>
    <cellStyle name="40% - Accent5 5 6" xfId="9121"/>
    <cellStyle name="40% - Accent5 5 6 2" xfId="9122"/>
    <cellStyle name="40% - Accent5 5 6 2 2" xfId="21850"/>
    <cellStyle name="40% - Accent5 5 6 2 3" xfId="34308"/>
    <cellStyle name="40% - Accent5 5 6 3" xfId="9123"/>
    <cellStyle name="40% - Accent5 5 6 3 2" xfId="21851"/>
    <cellStyle name="40% - Accent5 5 6 3 3" xfId="34309"/>
    <cellStyle name="40% - Accent5 5 6 4" xfId="21849"/>
    <cellStyle name="40% - Accent5 5 6 5" xfId="34307"/>
    <cellStyle name="40% - Accent5 5 7" xfId="9124"/>
    <cellStyle name="40% - Accent5 5 7 2" xfId="21852"/>
    <cellStyle name="40% - Accent5 5 7 3" xfId="34310"/>
    <cellStyle name="40% - Accent5 5 8" xfId="9125"/>
    <cellStyle name="40% - Accent5 5 8 2" xfId="21853"/>
    <cellStyle name="40% - Accent5 5 8 3" xfId="34311"/>
    <cellStyle name="40% - Accent5 5 9" xfId="1546"/>
    <cellStyle name="40% - Accent5 5_BALANCE SHEET- BOARD-A" xfId="1433"/>
    <cellStyle name="40% - Accent5 6" xfId="909"/>
    <cellStyle name="40% - Accent5 6 10" xfId="21854"/>
    <cellStyle name="40% - Accent5 6 11" xfId="34312"/>
    <cellStyle name="40% - Accent5 6 2" xfId="9127"/>
    <cellStyle name="40% - Accent5 6 2 2" xfId="9128"/>
    <cellStyle name="40% - Accent5 6 2 2 2" xfId="21856"/>
    <cellStyle name="40% - Accent5 6 2 2 3" xfId="34314"/>
    <cellStyle name="40% - Accent5 6 2 3" xfId="9129"/>
    <cellStyle name="40% - Accent5 6 2 3 2" xfId="21857"/>
    <cellStyle name="40% - Accent5 6 2 3 3" xfId="34315"/>
    <cellStyle name="40% - Accent5 6 2 4" xfId="21855"/>
    <cellStyle name="40% - Accent5 6 2 5" xfId="34313"/>
    <cellStyle name="40% - Accent5 6 3" xfId="9130"/>
    <cellStyle name="40% - Accent5 6 3 2" xfId="9131"/>
    <cellStyle name="40% - Accent5 6 3 2 2" xfId="21859"/>
    <cellStyle name="40% - Accent5 6 3 2 3" xfId="34317"/>
    <cellStyle name="40% - Accent5 6 3 3" xfId="9132"/>
    <cellStyle name="40% - Accent5 6 3 3 2" xfId="21860"/>
    <cellStyle name="40% - Accent5 6 3 3 3" xfId="34318"/>
    <cellStyle name="40% - Accent5 6 3 4" xfId="21858"/>
    <cellStyle name="40% - Accent5 6 3 5" xfId="34316"/>
    <cellStyle name="40% - Accent5 6 4" xfId="9133"/>
    <cellStyle name="40% - Accent5 6 4 2" xfId="9134"/>
    <cellStyle name="40% - Accent5 6 4 2 2" xfId="21862"/>
    <cellStyle name="40% - Accent5 6 4 2 3" xfId="34320"/>
    <cellStyle name="40% - Accent5 6 4 3" xfId="9135"/>
    <cellStyle name="40% - Accent5 6 4 3 2" xfId="21863"/>
    <cellStyle name="40% - Accent5 6 4 3 3" xfId="34321"/>
    <cellStyle name="40% - Accent5 6 4 4" xfId="21861"/>
    <cellStyle name="40% - Accent5 6 4 5" xfId="34319"/>
    <cellStyle name="40% - Accent5 6 5" xfId="9136"/>
    <cellStyle name="40% - Accent5 6 5 2" xfId="9137"/>
    <cellStyle name="40% - Accent5 6 5 2 2" xfId="21865"/>
    <cellStyle name="40% - Accent5 6 5 2 3" xfId="34323"/>
    <cellStyle name="40% - Accent5 6 5 3" xfId="9138"/>
    <cellStyle name="40% - Accent5 6 5 3 2" xfId="21866"/>
    <cellStyle name="40% - Accent5 6 5 3 3" xfId="34324"/>
    <cellStyle name="40% - Accent5 6 5 4" xfId="21864"/>
    <cellStyle name="40% - Accent5 6 5 5" xfId="34322"/>
    <cellStyle name="40% - Accent5 6 6" xfId="9139"/>
    <cellStyle name="40% - Accent5 6 6 2" xfId="9140"/>
    <cellStyle name="40% - Accent5 6 6 2 2" xfId="21868"/>
    <cellStyle name="40% - Accent5 6 6 2 3" xfId="34326"/>
    <cellStyle name="40% - Accent5 6 6 3" xfId="9141"/>
    <cellStyle name="40% - Accent5 6 6 3 2" xfId="21869"/>
    <cellStyle name="40% - Accent5 6 6 3 3" xfId="34327"/>
    <cellStyle name="40% - Accent5 6 6 4" xfId="21867"/>
    <cellStyle name="40% - Accent5 6 6 5" xfId="34325"/>
    <cellStyle name="40% - Accent5 6 7" xfId="9142"/>
    <cellStyle name="40% - Accent5 6 7 2" xfId="21870"/>
    <cellStyle name="40% - Accent5 6 7 3" xfId="34328"/>
    <cellStyle name="40% - Accent5 6 8" xfId="9143"/>
    <cellStyle name="40% - Accent5 6 8 2" xfId="21871"/>
    <cellStyle name="40% - Accent5 6 8 3" xfId="34329"/>
    <cellStyle name="40% - Accent5 6 9" xfId="9126"/>
    <cellStyle name="40% - Accent5 7" xfId="9144"/>
    <cellStyle name="40% - Accent5 7 10" xfId="34330"/>
    <cellStyle name="40% - Accent5 7 2" xfId="9145"/>
    <cellStyle name="40% - Accent5 7 2 2" xfId="9146"/>
    <cellStyle name="40% - Accent5 7 2 2 2" xfId="21874"/>
    <cellStyle name="40% - Accent5 7 2 2 3" xfId="34332"/>
    <cellStyle name="40% - Accent5 7 2 3" xfId="9147"/>
    <cellStyle name="40% - Accent5 7 2 3 2" xfId="21875"/>
    <cellStyle name="40% - Accent5 7 2 3 3" xfId="34333"/>
    <cellStyle name="40% - Accent5 7 2 4" xfId="21873"/>
    <cellStyle name="40% - Accent5 7 2 5" xfId="34331"/>
    <cellStyle name="40% - Accent5 7 3" xfId="9148"/>
    <cellStyle name="40% - Accent5 7 3 2" xfId="9149"/>
    <cellStyle name="40% - Accent5 7 3 2 2" xfId="21877"/>
    <cellStyle name="40% - Accent5 7 3 2 3" xfId="34335"/>
    <cellStyle name="40% - Accent5 7 3 3" xfId="9150"/>
    <cellStyle name="40% - Accent5 7 3 3 2" xfId="21878"/>
    <cellStyle name="40% - Accent5 7 3 3 3" xfId="34336"/>
    <cellStyle name="40% - Accent5 7 3 4" xfId="21876"/>
    <cellStyle name="40% - Accent5 7 3 5" xfId="34334"/>
    <cellStyle name="40% - Accent5 7 4" xfId="9151"/>
    <cellStyle name="40% - Accent5 7 4 2" xfId="9152"/>
    <cellStyle name="40% - Accent5 7 4 2 2" xfId="21880"/>
    <cellStyle name="40% - Accent5 7 4 2 3" xfId="34338"/>
    <cellStyle name="40% - Accent5 7 4 3" xfId="9153"/>
    <cellStyle name="40% - Accent5 7 4 3 2" xfId="21881"/>
    <cellStyle name="40% - Accent5 7 4 3 3" xfId="34339"/>
    <cellStyle name="40% - Accent5 7 4 4" xfId="21879"/>
    <cellStyle name="40% - Accent5 7 4 5" xfId="34337"/>
    <cellStyle name="40% - Accent5 7 5" xfId="9154"/>
    <cellStyle name="40% - Accent5 7 5 2" xfId="9155"/>
    <cellStyle name="40% - Accent5 7 5 2 2" xfId="21883"/>
    <cellStyle name="40% - Accent5 7 5 2 3" xfId="34341"/>
    <cellStyle name="40% - Accent5 7 5 3" xfId="9156"/>
    <cellStyle name="40% - Accent5 7 5 3 2" xfId="21884"/>
    <cellStyle name="40% - Accent5 7 5 3 3" xfId="34342"/>
    <cellStyle name="40% - Accent5 7 5 4" xfId="21882"/>
    <cellStyle name="40% - Accent5 7 5 5" xfId="34340"/>
    <cellStyle name="40% - Accent5 7 6" xfId="9157"/>
    <cellStyle name="40% - Accent5 7 6 2" xfId="9158"/>
    <cellStyle name="40% - Accent5 7 6 2 2" xfId="21886"/>
    <cellStyle name="40% - Accent5 7 6 2 3" xfId="34344"/>
    <cellStyle name="40% - Accent5 7 6 3" xfId="9159"/>
    <cellStyle name="40% - Accent5 7 6 3 2" xfId="21887"/>
    <cellStyle name="40% - Accent5 7 6 3 3" xfId="34345"/>
    <cellStyle name="40% - Accent5 7 6 4" xfId="21885"/>
    <cellStyle name="40% - Accent5 7 6 5" xfId="34343"/>
    <cellStyle name="40% - Accent5 7 7" xfId="9160"/>
    <cellStyle name="40% - Accent5 7 7 2" xfId="21888"/>
    <cellStyle name="40% - Accent5 7 7 3" xfId="34346"/>
    <cellStyle name="40% - Accent5 7 8" xfId="9161"/>
    <cellStyle name="40% - Accent5 7 8 2" xfId="21889"/>
    <cellStyle name="40% - Accent5 7 8 3" xfId="34347"/>
    <cellStyle name="40% - Accent5 7 9" xfId="21872"/>
    <cellStyle name="40% - Accent5 8" xfId="9162"/>
    <cellStyle name="40% - Accent5 8 2" xfId="9163"/>
    <cellStyle name="40% - Accent5 8 2 2" xfId="9164"/>
    <cellStyle name="40% - Accent5 8 2 2 2" xfId="21892"/>
    <cellStyle name="40% - Accent5 8 2 2 3" xfId="34350"/>
    <cellStyle name="40% - Accent5 8 2 3" xfId="9165"/>
    <cellStyle name="40% - Accent5 8 2 3 2" xfId="21893"/>
    <cellStyle name="40% - Accent5 8 2 3 3" xfId="34351"/>
    <cellStyle name="40% - Accent5 8 2 4" xfId="21891"/>
    <cellStyle name="40% - Accent5 8 2 5" xfId="34349"/>
    <cellStyle name="40% - Accent5 8 3" xfId="9166"/>
    <cellStyle name="40% - Accent5 8 3 2" xfId="9167"/>
    <cellStyle name="40% - Accent5 8 3 2 2" xfId="21895"/>
    <cellStyle name="40% - Accent5 8 3 2 3" xfId="34353"/>
    <cellStyle name="40% - Accent5 8 3 3" xfId="9168"/>
    <cellStyle name="40% - Accent5 8 3 3 2" xfId="21896"/>
    <cellStyle name="40% - Accent5 8 3 3 3" xfId="34354"/>
    <cellStyle name="40% - Accent5 8 3 4" xfId="21894"/>
    <cellStyle name="40% - Accent5 8 3 5" xfId="34352"/>
    <cellStyle name="40% - Accent5 8 4" xfId="9169"/>
    <cellStyle name="40% - Accent5 8 4 2" xfId="9170"/>
    <cellStyle name="40% - Accent5 8 4 2 2" xfId="21898"/>
    <cellStyle name="40% - Accent5 8 4 2 3" xfId="34356"/>
    <cellStyle name="40% - Accent5 8 4 3" xfId="9171"/>
    <cellStyle name="40% - Accent5 8 4 3 2" xfId="21899"/>
    <cellStyle name="40% - Accent5 8 4 3 3" xfId="34357"/>
    <cellStyle name="40% - Accent5 8 4 4" xfId="21897"/>
    <cellStyle name="40% - Accent5 8 4 5" xfId="34355"/>
    <cellStyle name="40% - Accent5 8 5" xfId="9172"/>
    <cellStyle name="40% - Accent5 8 5 2" xfId="9173"/>
    <cellStyle name="40% - Accent5 8 5 2 2" xfId="21901"/>
    <cellStyle name="40% - Accent5 8 5 2 3" xfId="34359"/>
    <cellStyle name="40% - Accent5 8 5 3" xfId="9174"/>
    <cellStyle name="40% - Accent5 8 5 3 2" xfId="21902"/>
    <cellStyle name="40% - Accent5 8 5 3 3" xfId="34360"/>
    <cellStyle name="40% - Accent5 8 5 4" xfId="21900"/>
    <cellStyle name="40% - Accent5 8 5 5" xfId="34358"/>
    <cellStyle name="40% - Accent5 8 6" xfId="9175"/>
    <cellStyle name="40% - Accent5 8 6 2" xfId="21903"/>
    <cellStyle name="40% - Accent5 8 6 3" xfId="34361"/>
    <cellStyle name="40% - Accent5 8 7" xfId="9176"/>
    <cellStyle name="40% - Accent5 8 7 2" xfId="21904"/>
    <cellStyle name="40% - Accent5 8 7 3" xfId="34362"/>
    <cellStyle name="40% - Accent5 8 8" xfId="21890"/>
    <cellStyle name="40% - Accent5 8 9" xfId="34348"/>
    <cellStyle name="40% - Accent5 9" xfId="9177"/>
    <cellStyle name="40% - Accent5 9 2" xfId="9178"/>
    <cellStyle name="40% - Accent5 9 2 2" xfId="9179"/>
    <cellStyle name="40% - Accent5 9 2 2 2" xfId="21906"/>
    <cellStyle name="40% - Accent5 9 2 2 3" xfId="34364"/>
    <cellStyle name="40% - Accent5 9 2 3" xfId="9180"/>
    <cellStyle name="40% - Accent5 9 2 3 2" xfId="21907"/>
    <cellStyle name="40% - Accent5 9 2 3 3" xfId="34365"/>
    <cellStyle name="40% - Accent5 9 2 4" xfId="21905"/>
    <cellStyle name="40% - Accent5 9 2 5" xfId="34363"/>
    <cellStyle name="40% - Accent6 10" xfId="9181"/>
    <cellStyle name="40% - Accent6 10 2" xfId="9182"/>
    <cellStyle name="40% - Accent6 10 2 2" xfId="9183"/>
    <cellStyle name="40% - Accent6 10 2 2 2" xfId="21910"/>
    <cellStyle name="40% - Accent6 10 2 2 3" xfId="34368"/>
    <cellStyle name="40% - Accent6 10 2 3" xfId="9184"/>
    <cellStyle name="40% - Accent6 10 2 3 2" xfId="21911"/>
    <cellStyle name="40% - Accent6 10 2 3 3" xfId="34369"/>
    <cellStyle name="40% - Accent6 10 2 4" xfId="21909"/>
    <cellStyle name="40% - Accent6 10 2 5" xfId="34367"/>
    <cellStyle name="40% - Accent6 10 3" xfId="9185"/>
    <cellStyle name="40% - Accent6 10 3 2" xfId="21912"/>
    <cellStyle name="40% - Accent6 10 3 3" xfId="34370"/>
    <cellStyle name="40% - Accent6 10 4" xfId="9186"/>
    <cellStyle name="40% - Accent6 10 4 2" xfId="21913"/>
    <cellStyle name="40% - Accent6 10 4 3" xfId="34371"/>
    <cellStyle name="40% - Accent6 10 5" xfId="21908"/>
    <cellStyle name="40% - Accent6 10 6" xfId="34366"/>
    <cellStyle name="40% - Accent6 11" xfId="9187"/>
    <cellStyle name="40% - Accent6 11 2" xfId="9188"/>
    <cellStyle name="40% - Accent6 11 2 2" xfId="9189"/>
    <cellStyle name="40% - Accent6 11 2 2 2" xfId="21916"/>
    <cellStyle name="40% - Accent6 11 2 2 3" xfId="34374"/>
    <cellStyle name="40% - Accent6 11 2 3" xfId="9190"/>
    <cellStyle name="40% - Accent6 11 2 3 2" xfId="21917"/>
    <cellStyle name="40% - Accent6 11 2 3 3" xfId="34375"/>
    <cellStyle name="40% - Accent6 11 2 4" xfId="21915"/>
    <cellStyle name="40% - Accent6 11 2 5" xfId="34373"/>
    <cellStyle name="40% - Accent6 11 3" xfId="9191"/>
    <cellStyle name="40% - Accent6 11 3 2" xfId="21918"/>
    <cellStyle name="40% - Accent6 11 3 3" xfId="34376"/>
    <cellStyle name="40% - Accent6 11 4" xfId="9192"/>
    <cellStyle name="40% - Accent6 11 4 2" xfId="21919"/>
    <cellStyle name="40% - Accent6 11 4 3" xfId="34377"/>
    <cellStyle name="40% - Accent6 11 5" xfId="21914"/>
    <cellStyle name="40% - Accent6 11 6" xfId="34372"/>
    <cellStyle name="40% - Accent6 12" xfId="9193"/>
    <cellStyle name="40% - Accent6 12 2" xfId="9194"/>
    <cellStyle name="40% - Accent6 12 2 2" xfId="21921"/>
    <cellStyle name="40% - Accent6 12 2 3" xfId="34379"/>
    <cellStyle name="40% - Accent6 12 3" xfId="9195"/>
    <cellStyle name="40% - Accent6 12 3 2" xfId="21922"/>
    <cellStyle name="40% - Accent6 12 3 3" xfId="34380"/>
    <cellStyle name="40% - Accent6 12 4" xfId="21920"/>
    <cellStyle name="40% - Accent6 12 5" xfId="34378"/>
    <cellStyle name="40% - Accent6 13" xfId="9196"/>
    <cellStyle name="40% - Accent6 13 2" xfId="9197"/>
    <cellStyle name="40% - Accent6 13 2 2" xfId="21924"/>
    <cellStyle name="40% - Accent6 13 2 3" xfId="34382"/>
    <cellStyle name="40% - Accent6 13 3" xfId="9198"/>
    <cellStyle name="40% - Accent6 13 3 2" xfId="21925"/>
    <cellStyle name="40% - Accent6 13 3 3" xfId="34383"/>
    <cellStyle name="40% - Accent6 13 4" xfId="21923"/>
    <cellStyle name="40% - Accent6 13 5" xfId="34381"/>
    <cellStyle name="40% - Accent6 14" xfId="9199"/>
    <cellStyle name="40% - Accent6 14 2" xfId="9200"/>
    <cellStyle name="40% - Accent6 14 2 2" xfId="21927"/>
    <cellStyle name="40% - Accent6 14 2 3" xfId="34385"/>
    <cellStyle name="40% - Accent6 14 3" xfId="9201"/>
    <cellStyle name="40% - Accent6 14 3 2" xfId="21928"/>
    <cellStyle name="40% - Accent6 14 3 3" xfId="34386"/>
    <cellStyle name="40% - Accent6 14 4" xfId="21926"/>
    <cellStyle name="40% - Accent6 14 5" xfId="34384"/>
    <cellStyle name="40% - Accent6 15" xfId="9202"/>
    <cellStyle name="40% - Accent6 15 2" xfId="9203"/>
    <cellStyle name="40% - Accent6 15 2 2" xfId="21930"/>
    <cellStyle name="40% - Accent6 15 2 3" xfId="34388"/>
    <cellStyle name="40% - Accent6 15 3" xfId="9204"/>
    <cellStyle name="40% - Accent6 15 3 2" xfId="21931"/>
    <cellStyle name="40% - Accent6 15 3 3" xfId="34389"/>
    <cellStyle name="40% - Accent6 15 4" xfId="21929"/>
    <cellStyle name="40% - Accent6 15 5" xfId="34387"/>
    <cellStyle name="40% - Accent6 16" xfId="9205"/>
    <cellStyle name="40% - Accent6 16 2" xfId="9206"/>
    <cellStyle name="40% - Accent6 16 2 2" xfId="21933"/>
    <cellStyle name="40% - Accent6 16 2 3" xfId="34391"/>
    <cellStyle name="40% - Accent6 16 3" xfId="9207"/>
    <cellStyle name="40% - Accent6 16 3 2" xfId="21934"/>
    <cellStyle name="40% - Accent6 16 3 3" xfId="34392"/>
    <cellStyle name="40% - Accent6 16 4" xfId="21932"/>
    <cellStyle name="40% - Accent6 16 5" xfId="34390"/>
    <cellStyle name="40% - Accent6 17" xfId="9208"/>
    <cellStyle name="40% - Accent6 17 2" xfId="9209"/>
    <cellStyle name="40% - Accent6 17 2 2" xfId="21936"/>
    <cellStyle name="40% - Accent6 17 2 3" xfId="34394"/>
    <cellStyle name="40% - Accent6 17 3" xfId="9210"/>
    <cellStyle name="40% - Accent6 17 3 2" xfId="21937"/>
    <cellStyle name="40% - Accent6 17 3 3" xfId="34395"/>
    <cellStyle name="40% - Accent6 17 4" xfId="21935"/>
    <cellStyle name="40% - Accent6 17 5" xfId="34393"/>
    <cellStyle name="40% - Accent6 18" xfId="9211"/>
    <cellStyle name="40% - Accent6 18 2" xfId="9212"/>
    <cellStyle name="40% - Accent6 18 2 2" xfId="21939"/>
    <cellStyle name="40% - Accent6 18 2 3" xfId="34397"/>
    <cellStyle name="40% - Accent6 18 3" xfId="9213"/>
    <cellStyle name="40% - Accent6 18 3 2" xfId="21940"/>
    <cellStyle name="40% - Accent6 18 3 3" xfId="34398"/>
    <cellStyle name="40% - Accent6 18 4" xfId="21938"/>
    <cellStyle name="40% - Accent6 18 5" xfId="34396"/>
    <cellStyle name="40% - Accent6 19" xfId="1504"/>
    <cellStyle name="40% - Accent6 2" xfId="129"/>
    <cellStyle name="40% - Accent6 2 10" xfId="9214"/>
    <cellStyle name="40% - Accent6 2 10 2" xfId="9215"/>
    <cellStyle name="40% - Accent6 2 10 2 2" xfId="21942"/>
    <cellStyle name="40% - Accent6 2 10 2 3" xfId="34400"/>
    <cellStyle name="40% - Accent6 2 10 3" xfId="9216"/>
    <cellStyle name="40% - Accent6 2 10 3 2" xfId="21943"/>
    <cellStyle name="40% - Accent6 2 10 3 3" xfId="34401"/>
    <cellStyle name="40% - Accent6 2 10 4" xfId="21941"/>
    <cellStyle name="40% - Accent6 2 10 5" xfId="34399"/>
    <cellStyle name="40% - Accent6 2 11" xfId="9217"/>
    <cellStyle name="40% - Accent6 2 11 2" xfId="9218"/>
    <cellStyle name="40% - Accent6 2 11 2 2" xfId="21945"/>
    <cellStyle name="40% - Accent6 2 11 2 3" xfId="34403"/>
    <cellStyle name="40% - Accent6 2 11 3" xfId="9219"/>
    <cellStyle name="40% - Accent6 2 11 3 2" xfId="21946"/>
    <cellStyle name="40% - Accent6 2 11 3 3" xfId="34404"/>
    <cellStyle name="40% - Accent6 2 11 4" xfId="21944"/>
    <cellStyle name="40% - Accent6 2 11 5" xfId="34402"/>
    <cellStyle name="40% - Accent6 2 12" xfId="9220"/>
    <cellStyle name="40% - Accent6 2 12 2" xfId="9221"/>
    <cellStyle name="40% - Accent6 2 12 2 2" xfId="21948"/>
    <cellStyle name="40% - Accent6 2 12 2 3" xfId="34406"/>
    <cellStyle name="40% - Accent6 2 12 3" xfId="9222"/>
    <cellStyle name="40% - Accent6 2 12 3 2" xfId="21949"/>
    <cellStyle name="40% - Accent6 2 12 3 3" xfId="34407"/>
    <cellStyle name="40% - Accent6 2 12 4" xfId="21947"/>
    <cellStyle name="40% - Accent6 2 12 5" xfId="34405"/>
    <cellStyle name="40% - Accent6 2 13" xfId="9223"/>
    <cellStyle name="40% - Accent6 2 13 2" xfId="9224"/>
    <cellStyle name="40% - Accent6 2 13 2 2" xfId="21951"/>
    <cellStyle name="40% - Accent6 2 13 2 3" xfId="34409"/>
    <cellStyle name="40% - Accent6 2 13 3" xfId="9225"/>
    <cellStyle name="40% - Accent6 2 13 3 2" xfId="21952"/>
    <cellStyle name="40% - Accent6 2 13 3 3" xfId="34410"/>
    <cellStyle name="40% - Accent6 2 13 4" xfId="21950"/>
    <cellStyle name="40% - Accent6 2 13 5" xfId="34408"/>
    <cellStyle name="40% - Accent6 2 14" xfId="9226"/>
    <cellStyle name="40% - Accent6 2 14 2" xfId="9227"/>
    <cellStyle name="40% - Accent6 2 14 2 2" xfId="21954"/>
    <cellStyle name="40% - Accent6 2 14 2 3" xfId="34412"/>
    <cellStyle name="40% - Accent6 2 14 3" xfId="9228"/>
    <cellStyle name="40% - Accent6 2 14 3 2" xfId="21955"/>
    <cellStyle name="40% - Accent6 2 14 3 3" xfId="34413"/>
    <cellStyle name="40% - Accent6 2 14 4" xfId="21953"/>
    <cellStyle name="40% - Accent6 2 14 5" xfId="34411"/>
    <cellStyle name="40% - Accent6 2 15" xfId="9229"/>
    <cellStyle name="40% - Accent6 2 15 2" xfId="9230"/>
    <cellStyle name="40% - Accent6 2 15 2 2" xfId="21957"/>
    <cellStyle name="40% - Accent6 2 15 2 3" xfId="34415"/>
    <cellStyle name="40% - Accent6 2 15 3" xfId="9231"/>
    <cellStyle name="40% - Accent6 2 15 3 2" xfId="21958"/>
    <cellStyle name="40% - Accent6 2 15 3 3" xfId="34416"/>
    <cellStyle name="40% - Accent6 2 15 4" xfId="21956"/>
    <cellStyle name="40% - Accent6 2 15 5" xfId="34414"/>
    <cellStyle name="40% - Accent6 2 16" xfId="9232"/>
    <cellStyle name="40% - Accent6 2 16 2" xfId="9233"/>
    <cellStyle name="40% - Accent6 2 16 2 2" xfId="21960"/>
    <cellStyle name="40% - Accent6 2 16 2 3" xfId="34418"/>
    <cellStyle name="40% - Accent6 2 16 3" xfId="9234"/>
    <cellStyle name="40% - Accent6 2 16 3 2" xfId="21961"/>
    <cellStyle name="40% - Accent6 2 16 3 3" xfId="34419"/>
    <cellStyle name="40% - Accent6 2 16 4" xfId="21959"/>
    <cellStyle name="40% - Accent6 2 16 5" xfId="34417"/>
    <cellStyle name="40% - Accent6 2 17" xfId="9235"/>
    <cellStyle name="40% - Accent6 2 17 2" xfId="21962"/>
    <cellStyle name="40% - Accent6 2 17 3" xfId="34420"/>
    <cellStyle name="40% - Accent6 2 18" xfId="9236"/>
    <cellStyle name="40% - Accent6 2 18 2" xfId="21963"/>
    <cellStyle name="40% - Accent6 2 18 3" xfId="34421"/>
    <cellStyle name="40% - Accent6 2 2" xfId="130"/>
    <cellStyle name="40% - Accent6 2 2 10" xfId="9237"/>
    <cellStyle name="40% - Accent6 2 2 10 2" xfId="9238"/>
    <cellStyle name="40% - Accent6 2 2 10 2 2" xfId="21965"/>
    <cellStyle name="40% - Accent6 2 2 10 2 3" xfId="34423"/>
    <cellStyle name="40% - Accent6 2 2 10 3" xfId="9239"/>
    <cellStyle name="40% - Accent6 2 2 10 3 2" xfId="21966"/>
    <cellStyle name="40% - Accent6 2 2 10 3 3" xfId="34424"/>
    <cellStyle name="40% - Accent6 2 2 10 4" xfId="21964"/>
    <cellStyle name="40% - Accent6 2 2 10 5" xfId="34422"/>
    <cellStyle name="40% - Accent6 2 2 11" xfId="9240"/>
    <cellStyle name="40% - Accent6 2 2 11 2" xfId="9241"/>
    <cellStyle name="40% - Accent6 2 2 11 2 2" xfId="21968"/>
    <cellStyle name="40% - Accent6 2 2 11 2 3" xfId="34426"/>
    <cellStyle name="40% - Accent6 2 2 11 3" xfId="9242"/>
    <cellStyle name="40% - Accent6 2 2 11 3 2" xfId="21969"/>
    <cellStyle name="40% - Accent6 2 2 11 3 3" xfId="34427"/>
    <cellStyle name="40% - Accent6 2 2 11 4" xfId="21967"/>
    <cellStyle name="40% - Accent6 2 2 11 5" xfId="34425"/>
    <cellStyle name="40% - Accent6 2 2 12" xfId="9243"/>
    <cellStyle name="40% - Accent6 2 2 12 2" xfId="9244"/>
    <cellStyle name="40% - Accent6 2 2 12 2 2" xfId="21971"/>
    <cellStyle name="40% - Accent6 2 2 12 2 3" xfId="34429"/>
    <cellStyle name="40% - Accent6 2 2 12 3" xfId="9245"/>
    <cellStyle name="40% - Accent6 2 2 12 3 2" xfId="21972"/>
    <cellStyle name="40% - Accent6 2 2 12 3 3" xfId="34430"/>
    <cellStyle name="40% - Accent6 2 2 12 4" xfId="21970"/>
    <cellStyle name="40% - Accent6 2 2 12 5" xfId="34428"/>
    <cellStyle name="40% - Accent6 2 2 13" xfId="9246"/>
    <cellStyle name="40% - Accent6 2 2 13 2" xfId="9247"/>
    <cellStyle name="40% - Accent6 2 2 13 2 2" xfId="21974"/>
    <cellStyle name="40% - Accent6 2 2 13 2 3" xfId="34432"/>
    <cellStyle name="40% - Accent6 2 2 13 3" xfId="9248"/>
    <cellStyle name="40% - Accent6 2 2 13 3 2" xfId="21975"/>
    <cellStyle name="40% - Accent6 2 2 13 3 3" xfId="34433"/>
    <cellStyle name="40% - Accent6 2 2 13 4" xfId="21973"/>
    <cellStyle name="40% - Accent6 2 2 13 5" xfId="34431"/>
    <cellStyle name="40% - Accent6 2 2 14" xfId="9249"/>
    <cellStyle name="40% - Accent6 2 2 14 2" xfId="9250"/>
    <cellStyle name="40% - Accent6 2 2 14 2 2" xfId="21977"/>
    <cellStyle name="40% - Accent6 2 2 14 2 3" xfId="34435"/>
    <cellStyle name="40% - Accent6 2 2 14 3" xfId="9251"/>
    <cellStyle name="40% - Accent6 2 2 14 3 2" xfId="21978"/>
    <cellStyle name="40% - Accent6 2 2 14 3 3" xfId="34436"/>
    <cellStyle name="40% - Accent6 2 2 14 4" xfId="21976"/>
    <cellStyle name="40% - Accent6 2 2 14 5" xfId="34434"/>
    <cellStyle name="40% - Accent6 2 2 15" xfId="9252"/>
    <cellStyle name="40% - Accent6 2 2 15 2" xfId="21979"/>
    <cellStyle name="40% - Accent6 2 2 15 3" xfId="34437"/>
    <cellStyle name="40% - Accent6 2 2 16" xfId="9253"/>
    <cellStyle name="40% - Accent6 2 2 16 2" xfId="21980"/>
    <cellStyle name="40% - Accent6 2 2 16 3" xfId="34438"/>
    <cellStyle name="40% - Accent6 2 2 2" xfId="131"/>
    <cellStyle name="40% - Accent6 2 2 2 10" xfId="9254"/>
    <cellStyle name="40% - Accent6 2 2 2 10 2" xfId="9255"/>
    <cellStyle name="40% - Accent6 2 2 2 10 2 2" xfId="21982"/>
    <cellStyle name="40% - Accent6 2 2 2 10 2 3" xfId="34440"/>
    <cellStyle name="40% - Accent6 2 2 2 10 3" xfId="9256"/>
    <cellStyle name="40% - Accent6 2 2 2 10 3 2" xfId="21983"/>
    <cellStyle name="40% - Accent6 2 2 2 10 3 3" xfId="34441"/>
    <cellStyle name="40% - Accent6 2 2 2 10 4" xfId="21981"/>
    <cellStyle name="40% - Accent6 2 2 2 10 5" xfId="34439"/>
    <cellStyle name="40% - Accent6 2 2 2 11" xfId="9257"/>
    <cellStyle name="40% - Accent6 2 2 2 11 2" xfId="9258"/>
    <cellStyle name="40% - Accent6 2 2 2 11 2 2" xfId="21985"/>
    <cellStyle name="40% - Accent6 2 2 2 11 2 3" xfId="34443"/>
    <cellStyle name="40% - Accent6 2 2 2 11 3" xfId="9259"/>
    <cellStyle name="40% - Accent6 2 2 2 11 3 2" xfId="21986"/>
    <cellStyle name="40% - Accent6 2 2 2 11 3 3" xfId="34444"/>
    <cellStyle name="40% - Accent6 2 2 2 11 4" xfId="21984"/>
    <cellStyle name="40% - Accent6 2 2 2 11 5" xfId="34442"/>
    <cellStyle name="40% - Accent6 2 2 2 12" xfId="9260"/>
    <cellStyle name="40% - Accent6 2 2 2 12 2" xfId="9261"/>
    <cellStyle name="40% - Accent6 2 2 2 12 2 2" xfId="21988"/>
    <cellStyle name="40% - Accent6 2 2 2 12 2 3" xfId="34446"/>
    <cellStyle name="40% - Accent6 2 2 2 12 3" xfId="9262"/>
    <cellStyle name="40% - Accent6 2 2 2 12 3 2" xfId="21989"/>
    <cellStyle name="40% - Accent6 2 2 2 12 3 3" xfId="34447"/>
    <cellStyle name="40% - Accent6 2 2 2 12 4" xfId="21987"/>
    <cellStyle name="40% - Accent6 2 2 2 12 5" xfId="34445"/>
    <cellStyle name="40% - Accent6 2 2 2 13" xfId="9263"/>
    <cellStyle name="40% - Accent6 2 2 2 13 2" xfId="9264"/>
    <cellStyle name="40% - Accent6 2 2 2 13 2 2" xfId="21991"/>
    <cellStyle name="40% - Accent6 2 2 2 13 2 3" xfId="34449"/>
    <cellStyle name="40% - Accent6 2 2 2 13 3" xfId="9265"/>
    <cellStyle name="40% - Accent6 2 2 2 13 3 2" xfId="21992"/>
    <cellStyle name="40% - Accent6 2 2 2 13 3 3" xfId="34450"/>
    <cellStyle name="40% - Accent6 2 2 2 13 4" xfId="21990"/>
    <cellStyle name="40% - Accent6 2 2 2 13 5" xfId="34448"/>
    <cellStyle name="40% - Accent6 2 2 2 14" xfId="9266"/>
    <cellStyle name="40% - Accent6 2 2 2 14 2" xfId="21993"/>
    <cellStyle name="40% - Accent6 2 2 2 14 3" xfId="34451"/>
    <cellStyle name="40% - Accent6 2 2 2 15" xfId="9267"/>
    <cellStyle name="40% - Accent6 2 2 2 15 2" xfId="21994"/>
    <cellStyle name="40% - Accent6 2 2 2 15 3" xfId="34452"/>
    <cellStyle name="40% - Accent6 2 2 2 16" xfId="1670"/>
    <cellStyle name="40% - Accent6 2 2 2 17" xfId="14409"/>
    <cellStyle name="40% - Accent6 2 2 2 18" xfId="26867"/>
    <cellStyle name="40% - Accent6 2 2 2 2" xfId="1102"/>
    <cellStyle name="40% - Accent6 2 2 2 2 10" xfId="34453"/>
    <cellStyle name="40% - Accent6 2 2 2 2 2" xfId="9269"/>
    <cellStyle name="40% - Accent6 2 2 2 2 2 2" xfId="9270"/>
    <cellStyle name="40% - Accent6 2 2 2 2 2 2 2" xfId="21997"/>
    <cellStyle name="40% - Accent6 2 2 2 2 2 2 3" xfId="34455"/>
    <cellStyle name="40% - Accent6 2 2 2 2 2 3" xfId="9271"/>
    <cellStyle name="40% - Accent6 2 2 2 2 2 3 2" xfId="21998"/>
    <cellStyle name="40% - Accent6 2 2 2 2 2 3 3" xfId="34456"/>
    <cellStyle name="40% - Accent6 2 2 2 2 2 4" xfId="21996"/>
    <cellStyle name="40% - Accent6 2 2 2 2 2 5" xfId="34454"/>
    <cellStyle name="40% - Accent6 2 2 2 2 3" xfId="9272"/>
    <cellStyle name="40% - Accent6 2 2 2 2 3 2" xfId="9273"/>
    <cellStyle name="40% - Accent6 2 2 2 2 3 2 2" xfId="22000"/>
    <cellStyle name="40% - Accent6 2 2 2 2 3 2 3" xfId="34458"/>
    <cellStyle name="40% - Accent6 2 2 2 2 3 3" xfId="9274"/>
    <cellStyle name="40% - Accent6 2 2 2 2 3 3 2" xfId="22001"/>
    <cellStyle name="40% - Accent6 2 2 2 2 3 3 3" xfId="34459"/>
    <cellStyle name="40% - Accent6 2 2 2 2 3 4" xfId="21999"/>
    <cellStyle name="40% - Accent6 2 2 2 2 3 5" xfId="34457"/>
    <cellStyle name="40% - Accent6 2 2 2 2 4" xfId="9275"/>
    <cellStyle name="40% - Accent6 2 2 2 2 4 2" xfId="9276"/>
    <cellStyle name="40% - Accent6 2 2 2 2 4 2 2" xfId="22003"/>
    <cellStyle name="40% - Accent6 2 2 2 2 4 2 3" xfId="34461"/>
    <cellStyle name="40% - Accent6 2 2 2 2 4 3" xfId="9277"/>
    <cellStyle name="40% - Accent6 2 2 2 2 4 3 2" xfId="22004"/>
    <cellStyle name="40% - Accent6 2 2 2 2 4 3 3" xfId="34462"/>
    <cellStyle name="40% - Accent6 2 2 2 2 4 4" xfId="22002"/>
    <cellStyle name="40% - Accent6 2 2 2 2 4 5" xfId="34460"/>
    <cellStyle name="40% - Accent6 2 2 2 2 5" xfId="9278"/>
    <cellStyle name="40% - Accent6 2 2 2 2 5 2" xfId="9279"/>
    <cellStyle name="40% - Accent6 2 2 2 2 5 2 2" xfId="22006"/>
    <cellStyle name="40% - Accent6 2 2 2 2 5 2 3" xfId="34464"/>
    <cellStyle name="40% - Accent6 2 2 2 2 5 3" xfId="9280"/>
    <cellStyle name="40% - Accent6 2 2 2 2 5 3 2" xfId="22007"/>
    <cellStyle name="40% - Accent6 2 2 2 2 5 3 3" xfId="34465"/>
    <cellStyle name="40% - Accent6 2 2 2 2 5 4" xfId="22005"/>
    <cellStyle name="40% - Accent6 2 2 2 2 5 5" xfId="34463"/>
    <cellStyle name="40% - Accent6 2 2 2 2 6" xfId="9281"/>
    <cellStyle name="40% - Accent6 2 2 2 2 6 2" xfId="22008"/>
    <cellStyle name="40% - Accent6 2 2 2 2 6 3" xfId="34466"/>
    <cellStyle name="40% - Accent6 2 2 2 2 7" xfId="9282"/>
    <cellStyle name="40% - Accent6 2 2 2 2 7 2" xfId="22009"/>
    <cellStyle name="40% - Accent6 2 2 2 2 7 3" xfId="34467"/>
    <cellStyle name="40% - Accent6 2 2 2 2 8" xfId="9268"/>
    <cellStyle name="40% - Accent6 2 2 2 2 9" xfId="21995"/>
    <cellStyle name="40% - Accent6 2 2 2 3" xfId="9283"/>
    <cellStyle name="40% - Accent6 2 2 2 3 2" xfId="9284"/>
    <cellStyle name="40% - Accent6 2 2 2 3 2 2" xfId="9285"/>
    <cellStyle name="40% - Accent6 2 2 2 3 2 2 2" xfId="22012"/>
    <cellStyle name="40% - Accent6 2 2 2 3 2 2 3" xfId="34470"/>
    <cellStyle name="40% - Accent6 2 2 2 3 2 3" xfId="9286"/>
    <cellStyle name="40% - Accent6 2 2 2 3 2 3 2" xfId="22013"/>
    <cellStyle name="40% - Accent6 2 2 2 3 2 3 3" xfId="34471"/>
    <cellStyle name="40% - Accent6 2 2 2 3 2 4" xfId="22011"/>
    <cellStyle name="40% - Accent6 2 2 2 3 2 5" xfId="34469"/>
    <cellStyle name="40% - Accent6 2 2 2 3 3" xfId="9287"/>
    <cellStyle name="40% - Accent6 2 2 2 3 3 2" xfId="9288"/>
    <cellStyle name="40% - Accent6 2 2 2 3 3 2 2" xfId="22015"/>
    <cellStyle name="40% - Accent6 2 2 2 3 3 2 3" xfId="34473"/>
    <cellStyle name="40% - Accent6 2 2 2 3 3 3" xfId="9289"/>
    <cellStyle name="40% - Accent6 2 2 2 3 3 3 2" xfId="22016"/>
    <cellStyle name="40% - Accent6 2 2 2 3 3 3 3" xfId="34474"/>
    <cellStyle name="40% - Accent6 2 2 2 3 3 4" xfId="22014"/>
    <cellStyle name="40% - Accent6 2 2 2 3 3 5" xfId="34472"/>
    <cellStyle name="40% - Accent6 2 2 2 3 4" xfId="9290"/>
    <cellStyle name="40% - Accent6 2 2 2 3 4 2" xfId="9291"/>
    <cellStyle name="40% - Accent6 2 2 2 3 4 2 2" xfId="22018"/>
    <cellStyle name="40% - Accent6 2 2 2 3 4 2 3" xfId="34476"/>
    <cellStyle name="40% - Accent6 2 2 2 3 4 3" xfId="9292"/>
    <cellStyle name="40% - Accent6 2 2 2 3 4 3 2" xfId="22019"/>
    <cellStyle name="40% - Accent6 2 2 2 3 4 3 3" xfId="34477"/>
    <cellStyle name="40% - Accent6 2 2 2 3 4 4" xfId="22017"/>
    <cellStyle name="40% - Accent6 2 2 2 3 4 5" xfId="34475"/>
    <cellStyle name="40% - Accent6 2 2 2 3 5" xfId="9293"/>
    <cellStyle name="40% - Accent6 2 2 2 3 5 2" xfId="9294"/>
    <cellStyle name="40% - Accent6 2 2 2 3 5 2 2" xfId="22021"/>
    <cellStyle name="40% - Accent6 2 2 2 3 5 2 3" xfId="34479"/>
    <cellStyle name="40% - Accent6 2 2 2 3 5 3" xfId="9295"/>
    <cellStyle name="40% - Accent6 2 2 2 3 5 3 2" xfId="22022"/>
    <cellStyle name="40% - Accent6 2 2 2 3 5 3 3" xfId="34480"/>
    <cellStyle name="40% - Accent6 2 2 2 3 5 4" xfId="22020"/>
    <cellStyle name="40% - Accent6 2 2 2 3 5 5" xfId="34478"/>
    <cellStyle name="40% - Accent6 2 2 2 3 6" xfId="9296"/>
    <cellStyle name="40% - Accent6 2 2 2 3 6 2" xfId="22023"/>
    <cellStyle name="40% - Accent6 2 2 2 3 6 3" xfId="34481"/>
    <cellStyle name="40% - Accent6 2 2 2 3 7" xfId="9297"/>
    <cellStyle name="40% - Accent6 2 2 2 3 7 2" xfId="22024"/>
    <cellStyle name="40% - Accent6 2 2 2 3 7 3" xfId="34482"/>
    <cellStyle name="40% - Accent6 2 2 2 3 8" xfId="22010"/>
    <cellStyle name="40% - Accent6 2 2 2 3 9" xfId="34468"/>
    <cellStyle name="40% - Accent6 2 2 2 4" xfId="9298"/>
    <cellStyle name="40% - Accent6 2 2 2 4 2" xfId="9299"/>
    <cellStyle name="40% - Accent6 2 2 2 4 2 2" xfId="9300"/>
    <cellStyle name="40% - Accent6 2 2 2 4 2 2 2" xfId="22027"/>
    <cellStyle name="40% - Accent6 2 2 2 4 2 2 3" xfId="34485"/>
    <cellStyle name="40% - Accent6 2 2 2 4 2 3" xfId="9301"/>
    <cellStyle name="40% - Accent6 2 2 2 4 2 3 2" xfId="22028"/>
    <cellStyle name="40% - Accent6 2 2 2 4 2 3 3" xfId="34486"/>
    <cellStyle name="40% - Accent6 2 2 2 4 2 4" xfId="22026"/>
    <cellStyle name="40% - Accent6 2 2 2 4 2 5" xfId="34484"/>
    <cellStyle name="40% - Accent6 2 2 2 4 3" xfId="9302"/>
    <cellStyle name="40% - Accent6 2 2 2 4 3 2" xfId="22029"/>
    <cellStyle name="40% - Accent6 2 2 2 4 3 3" xfId="34487"/>
    <cellStyle name="40% - Accent6 2 2 2 4 4" xfId="9303"/>
    <cellStyle name="40% - Accent6 2 2 2 4 4 2" xfId="22030"/>
    <cellStyle name="40% - Accent6 2 2 2 4 4 3" xfId="34488"/>
    <cellStyle name="40% - Accent6 2 2 2 4 5" xfId="22025"/>
    <cellStyle name="40% - Accent6 2 2 2 4 6" xfId="34483"/>
    <cellStyle name="40% - Accent6 2 2 2 5" xfId="9304"/>
    <cellStyle name="40% - Accent6 2 2 2 5 2" xfId="9305"/>
    <cellStyle name="40% - Accent6 2 2 2 5 2 2" xfId="9306"/>
    <cellStyle name="40% - Accent6 2 2 2 5 2 2 2" xfId="22033"/>
    <cellStyle name="40% - Accent6 2 2 2 5 2 2 3" xfId="34491"/>
    <cellStyle name="40% - Accent6 2 2 2 5 2 3" xfId="9307"/>
    <cellStyle name="40% - Accent6 2 2 2 5 2 3 2" xfId="22034"/>
    <cellStyle name="40% - Accent6 2 2 2 5 2 3 3" xfId="34492"/>
    <cellStyle name="40% - Accent6 2 2 2 5 2 4" xfId="22032"/>
    <cellStyle name="40% - Accent6 2 2 2 5 2 5" xfId="34490"/>
    <cellStyle name="40% - Accent6 2 2 2 5 3" xfId="9308"/>
    <cellStyle name="40% - Accent6 2 2 2 5 3 2" xfId="22035"/>
    <cellStyle name="40% - Accent6 2 2 2 5 3 3" xfId="34493"/>
    <cellStyle name="40% - Accent6 2 2 2 5 4" xfId="9309"/>
    <cellStyle name="40% - Accent6 2 2 2 5 4 2" xfId="22036"/>
    <cellStyle name="40% - Accent6 2 2 2 5 4 3" xfId="34494"/>
    <cellStyle name="40% - Accent6 2 2 2 5 5" xfId="22031"/>
    <cellStyle name="40% - Accent6 2 2 2 5 6" xfId="34489"/>
    <cellStyle name="40% - Accent6 2 2 2 6" xfId="9310"/>
    <cellStyle name="40% - Accent6 2 2 2 6 2" xfId="9311"/>
    <cellStyle name="40% - Accent6 2 2 2 6 2 2" xfId="22038"/>
    <cellStyle name="40% - Accent6 2 2 2 6 2 3" xfId="34496"/>
    <cellStyle name="40% - Accent6 2 2 2 6 3" xfId="9312"/>
    <cellStyle name="40% - Accent6 2 2 2 6 3 2" xfId="22039"/>
    <cellStyle name="40% - Accent6 2 2 2 6 3 3" xfId="34497"/>
    <cellStyle name="40% - Accent6 2 2 2 6 4" xfId="22037"/>
    <cellStyle name="40% - Accent6 2 2 2 6 5" xfId="34495"/>
    <cellStyle name="40% - Accent6 2 2 2 7" xfId="9313"/>
    <cellStyle name="40% - Accent6 2 2 2 7 2" xfId="9314"/>
    <cellStyle name="40% - Accent6 2 2 2 7 2 2" xfId="22041"/>
    <cellStyle name="40% - Accent6 2 2 2 7 2 3" xfId="34499"/>
    <cellStyle name="40% - Accent6 2 2 2 7 3" xfId="9315"/>
    <cellStyle name="40% - Accent6 2 2 2 7 3 2" xfId="22042"/>
    <cellStyle name="40% - Accent6 2 2 2 7 3 3" xfId="34500"/>
    <cellStyle name="40% - Accent6 2 2 2 7 4" xfId="22040"/>
    <cellStyle name="40% - Accent6 2 2 2 7 5" xfId="34498"/>
    <cellStyle name="40% - Accent6 2 2 2 8" xfId="9316"/>
    <cellStyle name="40% - Accent6 2 2 2 8 2" xfId="9317"/>
    <cellStyle name="40% - Accent6 2 2 2 8 2 2" xfId="22044"/>
    <cellStyle name="40% - Accent6 2 2 2 8 2 3" xfId="34502"/>
    <cellStyle name="40% - Accent6 2 2 2 8 3" xfId="9318"/>
    <cellStyle name="40% - Accent6 2 2 2 8 3 2" xfId="22045"/>
    <cellStyle name="40% - Accent6 2 2 2 8 3 3" xfId="34503"/>
    <cellStyle name="40% - Accent6 2 2 2 8 4" xfId="22043"/>
    <cellStyle name="40% - Accent6 2 2 2 8 5" xfId="34501"/>
    <cellStyle name="40% - Accent6 2 2 2 9" xfId="9319"/>
    <cellStyle name="40% - Accent6 2 2 2 9 2" xfId="9320"/>
    <cellStyle name="40% - Accent6 2 2 2 9 2 2" xfId="22047"/>
    <cellStyle name="40% - Accent6 2 2 2 9 2 3" xfId="34505"/>
    <cellStyle name="40% - Accent6 2 2 2 9 3" xfId="9321"/>
    <cellStyle name="40% - Accent6 2 2 2 9 3 2" xfId="22048"/>
    <cellStyle name="40% - Accent6 2 2 2 9 3 3" xfId="34506"/>
    <cellStyle name="40% - Accent6 2 2 2 9 4" xfId="22046"/>
    <cellStyle name="40% - Accent6 2 2 2 9 5" xfId="34504"/>
    <cellStyle name="40% - Accent6 2 2 2_BALANCE SHEET- BOARD-A" xfId="1434"/>
    <cellStyle name="40% - Accent6 2 2 3" xfId="132"/>
    <cellStyle name="40% - Accent6 2 2 3 10" xfId="14339"/>
    <cellStyle name="40% - Accent6 2 2 3 11" xfId="26797"/>
    <cellStyle name="40% - Accent6 2 2 3 2" xfId="1032"/>
    <cellStyle name="40% - Accent6 2 2 3 2 2" xfId="9323"/>
    <cellStyle name="40% - Accent6 2 2 3 2 2 2" xfId="22050"/>
    <cellStyle name="40% - Accent6 2 2 3 2 2 3" xfId="34508"/>
    <cellStyle name="40% - Accent6 2 2 3 2 3" xfId="9324"/>
    <cellStyle name="40% - Accent6 2 2 3 2 3 2" xfId="22051"/>
    <cellStyle name="40% - Accent6 2 2 3 2 3 3" xfId="34509"/>
    <cellStyle name="40% - Accent6 2 2 3 2 4" xfId="9322"/>
    <cellStyle name="40% - Accent6 2 2 3 2 5" xfId="22049"/>
    <cellStyle name="40% - Accent6 2 2 3 2 6" xfId="34507"/>
    <cellStyle name="40% - Accent6 2 2 3 3" xfId="9325"/>
    <cellStyle name="40% - Accent6 2 2 3 3 2" xfId="9326"/>
    <cellStyle name="40% - Accent6 2 2 3 3 2 2" xfId="22053"/>
    <cellStyle name="40% - Accent6 2 2 3 3 2 3" xfId="34511"/>
    <cellStyle name="40% - Accent6 2 2 3 3 3" xfId="9327"/>
    <cellStyle name="40% - Accent6 2 2 3 3 3 2" xfId="22054"/>
    <cellStyle name="40% - Accent6 2 2 3 3 3 3" xfId="34512"/>
    <cellStyle name="40% - Accent6 2 2 3 3 4" xfId="22052"/>
    <cellStyle name="40% - Accent6 2 2 3 3 5" xfId="34510"/>
    <cellStyle name="40% - Accent6 2 2 3 4" xfId="9328"/>
    <cellStyle name="40% - Accent6 2 2 3 4 2" xfId="9329"/>
    <cellStyle name="40% - Accent6 2 2 3 4 2 2" xfId="22056"/>
    <cellStyle name="40% - Accent6 2 2 3 4 2 3" xfId="34514"/>
    <cellStyle name="40% - Accent6 2 2 3 4 3" xfId="9330"/>
    <cellStyle name="40% - Accent6 2 2 3 4 3 2" xfId="22057"/>
    <cellStyle name="40% - Accent6 2 2 3 4 3 3" xfId="34515"/>
    <cellStyle name="40% - Accent6 2 2 3 4 4" xfId="22055"/>
    <cellStyle name="40% - Accent6 2 2 3 4 5" xfId="34513"/>
    <cellStyle name="40% - Accent6 2 2 3 5" xfId="9331"/>
    <cellStyle name="40% - Accent6 2 2 3 5 2" xfId="9332"/>
    <cellStyle name="40% - Accent6 2 2 3 5 2 2" xfId="22059"/>
    <cellStyle name="40% - Accent6 2 2 3 5 2 3" xfId="34517"/>
    <cellStyle name="40% - Accent6 2 2 3 5 3" xfId="9333"/>
    <cellStyle name="40% - Accent6 2 2 3 5 3 2" xfId="22060"/>
    <cellStyle name="40% - Accent6 2 2 3 5 3 3" xfId="34518"/>
    <cellStyle name="40% - Accent6 2 2 3 5 4" xfId="22058"/>
    <cellStyle name="40% - Accent6 2 2 3 5 5" xfId="34516"/>
    <cellStyle name="40% - Accent6 2 2 3 6" xfId="9334"/>
    <cellStyle name="40% - Accent6 2 2 3 6 2" xfId="9335"/>
    <cellStyle name="40% - Accent6 2 2 3 6 2 2" xfId="22062"/>
    <cellStyle name="40% - Accent6 2 2 3 6 2 3" xfId="34520"/>
    <cellStyle name="40% - Accent6 2 2 3 6 3" xfId="9336"/>
    <cellStyle name="40% - Accent6 2 2 3 6 3 2" xfId="22063"/>
    <cellStyle name="40% - Accent6 2 2 3 6 3 3" xfId="34521"/>
    <cellStyle name="40% - Accent6 2 2 3 6 4" xfId="22061"/>
    <cellStyle name="40% - Accent6 2 2 3 6 5" xfId="34519"/>
    <cellStyle name="40% - Accent6 2 2 3 7" xfId="9337"/>
    <cellStyle name="40% - Accent6 2 2 3 7 2" xfId="22064"/>
    <cellStyle name="40% - Accent6 2 2 3 7 3" xfId="34522"/>
    <cellStyle name="40% - Accent6 2 2 3 8" xfId="9338"/>
    <cellStyle name="40% - Accent6 2 2 3 8 2" xfId="22065"/>
    <cellStyle name="40% - Accent6 2 2 3 8 3" xfId="34523"/>
    <cellStyle name="40% - Accent6 2 2 3 9" xfId="1600"/>
    <cellStyle name="40% - Accent6 2 2 3_BALANCE SHEET- BOARD-A" xfId="1435"/>
    <cellStyle name="40% - Accent6 2 2 4" xfId="9339"/>
    <cellStyle name="40% - Accent6 2 2 4 2" xfId="9340"/>
    <cellStyle name="40% - Accent6 2 2 4 2 2" xfId="9341"/>
    <cellStyle name="40% - Accent6 2 2 4 2 2 2" xfId="22068"/>
    <cellStyle name="40% - Accent6 2 2 4 2 2 3" xfId="34526"/>
    <cellStyle name="40% - Accent6 2 2 4 2 3" xfId="9342"/>
    <cellStyle name="40% - Accent6 2 2 4 2 3 2" xfId="22069"/>
    <cellStyle name="40% - Accent6 2 2 4 2 3 3" xfId="34527"/>
    <cellStyle name="40% - Accent6 2 2 4 2 4" xfId="22067"/>
    <cellStyle name="40% - Accent6 2 2 4 2 5" xfId="34525"/>
    <cellStyle name="40% - Accent6 2 2 4 3" xfId="9343"/>
    <cellStyle name="40% - Accent6 2 2 4 3 2" xfId="9344"/>
    <cellStyle name="40% - Accent6 2 2 4 3 2 2" xfId="22071"/>
    <cellStyle name="40% - Accent6 2 2 4 3 2 3" xfId="34529"/>
    <cellStyle name="40% - Accent6 2 2 4 3 3" xfId="9345"/>
    <cellStyle name="40% - Accent6 2 2 4 3 3 2" xfId="22072"/>
    <cellStyle name="40% - Accent6 2 2 4 3 3 3" xfId="34530"/>
    <cellStyle name="40% - Accent6 2 2 4 3 4" xfId="22070"/>
    <cellStyle name="40% - Accent6 2 2 4 3 5" xfId="34528"/>
    <cellStyle name="40% - Accent6 2 2 4 4" xfId="9346"/>
    <cellStyle name="40% - Accent6 2 2 4 4 2" xfId="9347"/>
    <cellStyle name="40% - Accent6 2 2 4 4 2 2" xfId="22074"/>
    <cellStyle name="40% - Accent6 2 2 4 4 2 3" xfId="34532"/>
    <cellStyle name="40% - Accent6 2 2 4 4 3" xfId="9348"/>
    <cellStyle name="40% - Accent6 2 2 4 4 3 2" xfId="22075"/>
    <cellStyle name="40% - Accent6 2 2 4 4 3 3" xfId="34533"/>
    <cellStyle name="40% - Accent6 2 2 4 4 4" xfId="22073"/>
    <cellStyle name="40% - Accent6 2 2 4 4 5" xfId="34531"/>
    <cellStyle name="40% - Accent6 2 2 4 5" xfId="9349"/>
    <cellStyle name="40% - Accent6 2 2 4 5 2" xfId="9350"/>
    <cellStyle name="40% - Accent6 2 2 4 5 2 2" xfId="22077"/>
    <cellStyle name="40% - Accent6 2 2 4 5 2 3" xfId="34535"/>
    <cellStyle name="40% - Accent6 2 2 4 5 3" xfId="9351"/>
    <cellStyle name="40% - Accent6 2 2 4 5 3 2" xfId="22078"/>
    <cellStyle name="40% - Accent6 2 2 4 5 3 3" xfId="34536"/>
    <cellStyle name="40% - Accent6 2 2 4 5 4" xfId="22076"/>
    <cellStyle name="40% - Accent6 2 2 4 5 5" xfId="34534"/>
    <cellStyle name="40% - Accent6 2 2 4 6" xfId="9352"/>
    <cellStyle name="40% - Accent6 2 2 4 6 2" xfId="22079"/>
    <cellStyle name="40% - Accent6 2 2 4 6 3" xfId="34537"/>
    <cellStyle name="40% - Accent6 2 2 4 7" xfId="9353"/>
    <cellStyle name="40% - Accent6 2 2 4 7 2" xfId="22080"/>
    <cellStyle name="40% - Accent6 2 2 4 7 3" xfId="34538"/>
    <cellStyle name="40% - Accent6 2 2 4 8" xfId="22066"/>
    <cellStyle name="40% - Accent6 2 2 4 9" xfId="34524"/>
    <cellStyle name="40% - Accent6 2 2 5" xfId="9354"/>
    <cellStyle name="40% - Accent6 2 2 5 2" xfId="9355"/>
    <cellStyle name="40% - Accent6 2 2 5 2 2" xfId="9356"/>
    <cellStyle name="40% - Accent6 2 2 5 2 2 2" xfId="22083"/>
    <cellStyle name="40% - Accent6 2 2 5 2 2 3" xfId="34541"/>
    <cellStyle name="40% - Accent6 2 2 5 2 3" xfId="9357"/>
    <cellStyle name="40% - Accent6 2 2 5 2 3 2" xfId="22084"/>
    <cellStyle name="40% - Accent6 2 2 5 2 3 3" xfId="34542"/>
    <cellStyle name="40% - Accent6 2 2 5 2 4" xfId="22082"/>
    <cellStyle name="40% - Accent6 2 2 5 2 5" xfId="34540"/>
    <cellStyle name="40% - Accent6 2 2 5 3" xfId="9358"/>
    <cellStyle name="40% - Accent6 2 2 5 3 2" xfId="9359"/>
    <cellStyle name="40% - Accent6 2 2 5 3 2 2" xfId="22086"/>
    <cellStyle name="40% - Accent6 2 2 5 3 2 3" xfId="34544"/>
    <cellStyle name="40% - Accent6 2 2 5 3 3" xfId="9360"/>
    <cellStyle name="40% - Accent6 2 2 5 3 3 2" xfId="22087"/>
    <cellStyle name="40% - Accent6 2 2 5 3 3 3" xfId="34545"/>
    <cellStyle name="40% - Accent6 2 2 5 3 4" xfId="22085"/>
    <cellStyle name="40% - Accent6 2 2 5 3 5" xfId="34543"/>
    <cellStyle name="40% - Accent6 2 2 5 4" xfId="9361"/>
    <cellStyle name="40% - Accent6 2 2 5 4 2" xfId="9362"/>
    <cellStyle name="40% - Accent6 2 2 5 4 2 2" xfId="22089"/>
    <cellStyle name="40% - Accent6 2 2 5 4 2 3" xfId="34547"/>
    <cellStyle name="40% - Accent6 2 2 5 4 3" xfId="9363"/>
    <cellStyle name="40% - Accent6 2 2 5 4 3 2" xfId="22090"/>
    <cellStyle name="40% - Accent6 2 2 5 4 3 3" xfId="34548"/>
    <cellStyle name="40% - Accent6 2 2 5 4 4" xfId="22088"/>
    <cellStyle name="40% - Accent6 2 2 5 4 5" xfId="34546"/>
    <cellStyle name="40% - Accent6 2 2 5 5" xfId="9364"/>
    <cellStyle name="40% - Accent6 2 2 5 5 2" xfId="9365"/>
    <cellStyle name="40% - Accent6 2 2 5 5 2 2" xfId="22092"/>
    <cellStyle name="40% - Accent6 2 2 5 5 2 3" xfId="34550"/>
    <cellStyle name="40% - Accent6 2 2 5 5 3" xfId="9366"/>
    <cellStyle name="40% - Accent6 2 2 5 5 3 2" xfId="22093"/>
    <cellStyle name="40% - Accent6 2 2 5 5 3 3" xfId="34551"/>
    <cellStyle name="40% - Accent6 2 2 5 5 4" xfId="22091"/>
    <cellStyle name="40% - Accent6 2 2 5 5 5" xfId="34549"/>
    <cellStyle name="40% - Accent6 2 2 5 6" xfId="9367"/>
    <cellStyle name="40% - Accent6 2 2 5 6 2" xfId="22094"/>
    <cellStyle name="40% - Accent6 2 2 5 6 3" xfId="34552"/>
    <cellStyle name="40% - Accent6 2 2 5 7" xfId="9368"/>
    <cellStyle name="40% - Accent6 2 2 5 7 2" xfId="22095"/>
    <cellStyle name="40% - Accent6 2 2 5 7 3" xfId="34553"/>
    <cellStyle name="40% - Accent6 2 2 5 8" xfId="22081"/>
    <cellStyle name="40% - Accent6 2 2 5 9" xfId="34539"/>
    <cellStyle name="40% - Accent6 2 2 6" xfId="9369"/>
    <cellStyle name="40% - Accent6 2 2 6 2" xfId="9370"/>
    <cellStyle name="40% - Accent6 2 2 6 2 2" xfId="9371"/>
    <cellStyle name="40% - Accent6 2 2 6 2 2 2" xfId="22098"/>
    <cellStyle name="40% - Accent6 2 2 6 2 2 3" xfId="34556"/>
    <cellStyle name="40% - Accent6 2 2 6 2 3" xfId="9372"/>
    <cellStyle name="40% - Accent6 2 2 6 2 3 2" xfId="22099"/>
    <cellStyle name="40% - Accent6 2 2 6 2 3 3" xfId="34557"/>
    <cellStyle name="40% - Accent6 2 2 6 2 4" xfId="22097"/>
    <cellStyle name="40% - Accent6 2 2 6 2 5" xfId="34555"/>
    <cellStyle name="40% - Accent6 2 2 6 3" xfId="9373"/>
    <cellStyle name="40% - Accent6 2 2 6 3 2" xfId="22100"/>
    <cellStyle name="40% - Accent6 2 2 6 3 3" xfId="34558"/>
    <cellStyle name="40% - Accent6 2 2 6 4" xfId="9374"/>
    <cellStyle name="40% - Accent6 2 2 6 4 2" xfId="22101"/>
    <cellStyle name="40% - Accent6 2 2 6 4 3" xfId="34559"/>
    <cellStyle name="40% - Accent6 2 2 6 5" xfId="22096"/>
    <cellStyle name="40% - Accent6 2 2 6 6" xfId="34554"/>
    <cellStyle name="40% - Accent6 2 2 7" xfId="9375"/>
    <cellStyle name="40% - Accent6 2 2 7 2" xfId="9376"/>
    <cellStyle name="40% - Accent6 2 2 7 2 2" xfId="9377"/>
    <cellStyle name="40% - Accent6 2 2 7 2 2 2" xfId="22104"/>
    <cellStyle name="40% - Accent6 2 2 7 2 2 3" xfId="34562"/>
    <cellStyle name="40% - Accent6 2 2 7 2 3" xfId="9378"/>
    <cellStyle name="40% - Accent6 2 2 7 2 3 2" xfId="22105"/>
    <cellStyle name="40% - Accent6 2 2 7 2 3 3" xfId="34563"/>
    <cellStyle name="40% - Accent6 2 2 7 2 4" xfId="22103"/>
    <cellStyle name="40% - Accent6 2 2 7 2 5" xfId="34561"/>
    <cellStyle name="40% - Accent6 2 2 7 3" xfId="9379"/>
    <cellStyle name="40% - Accent6 2 2 7 3 2" xfId="22106"/>
    <cellStyle name="40% - Accent6 2 2 7 3 3" xfId="34564"/>
    <cellStyle name="40% - Accent6 2 2 7 4" xfId="9380"/>
    <cellStyle name="40% - Accent6 2 2 7 4 2" xfId="22107"/>
    <cellStyle name="40% - Accent6 2 2 7 4 3" xfId="34565"/>
    <cellStyle name="40% - Accent6 2 2 7 5" xfId="22102"/>
    <cellStyle name="40% - Accent6 2 2 7 6" xfId="34560"/>
    <cellStyle name="40% - Accent6 2 2 8" xfId="9381"/>
    <cellStyle name="40% - Accent6 2 2 8 2" xfId="9382"/>
    <cellStyle name="40% - Accent6 2 2 8 2 2" xfId="22109"/>
    <cellStyle name="40% - Accent6 2 2 8 2 3" xfId="34567"/>
    <cellStyle name="40% - Accent6 2 2 8 3" xfId="9383"/>
    <cellStyle name="40% - Accent6 2 2 8 3 2" xfId="22110"/>
    <cellStyle name="40% - Accent6 2 2 8 3 3" xfId="34568"/>
    <cellStyle name="40% - Accent6 2 2 8 4" xfId="22108"/>
    <cellStyle name="40% - Accent6 2 2 8 5" xfId="34566"/>
    <cellStyle name="40% - Accent6 2 2 9" xfId="9384"/>
    <cellStyle name="40% - Accent6 2 2 9 2" xfId="9385"/>
    <cellStyle name="40% - Accent6 2 2 9 2 2" xfId="22112"/>
    <cellStyle name="40% - Accent6 2 2 9 2 3" xfId="34570"/>
    <cellStyle name="40% - Accent6 2 2 9 3" xfId="9386"/>
    <cellStyle name="40% - Accent6 2 2 9 3 2" xfId="22113"/>
    <cellStyle name="40% - Accent6 2 2 9 3 3" xfId="34571"/>
    <cellStyle name="40% - Accent6 2 2 9 4" xfId="22111"/>
    <cellStyle name="40% - Accent6 2 2 9 5" xfId="34569"/>
    <cellStyle name="40% - Accent6 2 3" xfId="133"/>
    <cellStyle name="40% - Accent6 2 3 10" xfId="9387"/>
    <cellStyle name="40% - Accent6 2 3 10 2" xfId="9388"/>
    <cellStyle name="40% - Accent6 2 3 10 2 2" xfId="22115"/>
    <cellStyle name="40% - Accent6 2 3 10 2 3" xfId="34573"/>
    <cellStyle name="40% - Accent6 2 3 10 3" xfId="9389"/>
    <cellStyle name="40% - Accent6 2 3 10 3 2" xfId="22116"/>
    <cellStyle name="40% - Accent6 2 3 10 3 3" xfId="34574"/>
    <cellStyle name="40% - Accent6 2 3 10 4" xfId="22114"/>
    <cellStyle name="40% - Accent6 2 3 10 5" xfId="34572"/>
    <cellStyle name="40% - Accent6 2 3 11" xfId="9390"/>
    <cellStyle name="40% - Accent6 2 3 11 2" xfId="9391"/>
    <cellStyle name="40% - Accent6 2 3 11 2 2" xfId="22118"/>
    <cellStyle name="40% - Accent6 2 3 11 2 3" xfId="34576"/>
    <cellStyle name="40% - Accent6 2 3 11 3" xfId="9392"/>
    <cellStyle name="40% - Accent6 2 3 11 3 2" xfId="22119"/>
    <cellStyle name="40% - Accent6 2 3 11 3 3" xfId="34577"/>
    <cellStyle name="40% - Accent6 2 3 11 4" xfId="22117"/>
    <cellStyle name="40% - Accent6 2 3 11 5" xfId="34575"/>
    <cellStyle name="40% - Accent6 2 3 12" xfId="9393"/>
    <cellStyle name="40% - Accent6 2 3 12 2" xfId="9394"/>
    <cellStyle name="40% - Accent6 2 3 12 2 2" xfId="22121"/>
    <cellStyle name="40% - Accent6 2 3 12 2 3" xfId="34579"/>
    <cellStyle name="40% - Accent6 2 3 12 3" xfId="9395"/>
    <cellStyle name="40% - Accent6 2 3 12 3 2" xfId="22122"/>
    <cellStyle name="40% - Accent6 2 3 12 3 3" xfId="34580"/>
    <cellStyle name="40% - Accent6 2 3 12 4" xfId="22120"/>
    <cellStyle name="40% - Accent6 2 3 12 5" xfId="34578"/>
    <cellStyle name="40% - Accent6 2 3 13" xfId="9396"/>
    <cellStyle name="40% - Accent6 2 3 13 2" xfId="9397"/>
    <cellStyle name="40% - Accent6 2 3 13 2 2" xfId="22124"/>
    <cellStyle name="40% - Accent6 2 3 13 2 3" xfId="34582"/>
    <cellStyle name="40% - Accent6 2 3 13 3" xfId="9398"/>
    <cellStyle name="40% - Accent6 2 3 13 3 2" xfId="22125"/>
    <cellStyle name="40% - Accent6 2 3 13 3 3" xfId="34583"/>
    <cellStyle name="40% - Accent6 2 3 13 4" xfId="22123"/>
    <cellStyle name="40% - Accent6 2 3 13 5" xfId="34581"/>
    <cellStyle name="40% - Accent6 2 3 14" xfId="9399"/>
    <cellStyle name="40% - Accent6 2 3 14 2" xfId="22126"/>
    <cellStyle name="40% - Accent6 2 3 14 3" xfId="34584"/>
    <cellStyle name="40% - Accent6 2 3 15" xfId="9400"/>
    <cellStyle name="40% - Accent6 2 3 15 2" xfId="22127"/>
    <cellStyle name="40% - Accent6 2 3 15 3" xfId="34585"/>
    <cellStyle name="40% - Accent6 2 3 16" xfId="1636"/>
    <cellStyle name="40% - Accent6 2 3 17" xfId="14375"/>
    <cellStyle name="40% - Accent6 2 3 18" xfId="26833"/>
    <cellStyle name="40% - Accent6 2 3 2" xfId="1068"/>
    <cellStyle name="40% - Accent6 2 3 2 10" xfId="22128"/>
    <cellStyle name="40% - Accent6 2 3 2 11" xfId="34586"/>
    <cellStyle name="40% - Accent6 2 3 2 2" xfId="9402"/>
    <cellStyle name="40% - Accent6 2 3 2 2 2" xfId="9403"/>
    <cellStyle name="40% - Accent6 2 3 2 2 2 2" xfId="22130"/>
    <cellStyle name="40% - Accent6 2 3 2 2 2 3" xfId="34588"/>
    <cellStyle name="40% - Accent6 2 3 2 2 3" xfId="9404"/>
    <cellStyle name="40% - Accent6 2 3 2 2 3 2" xfId="22131"/>
    <cellStyle name="40% - Accent6 2 3 2 2 3 3" xfId="34589"/>
    <cellStyle name="40% - Accent6 2 3 2 2 4" xfId="22129"/>
    <cellStyle name="40% - Accent6 2 3 2 2 5" xfId="34587"/>
    <cellStyle name="40% - Accent6 2 3 2 3" xfId="9405"/>
    <cellStyle name="40% - Accent6 2 3 2 3 2" xfId="9406"/>
    <cellStyle name="40% - Accent6 2 3 2 3 2 2" xfId="22133"/>
    <cellStyle name="40% - Accent6 2 3 2 3 2 3" xfId="34591"/>
    <cellStyle name="40% - Accent6 2 3 2 3 3" xfId="9407"/>
    <cellStyle name="40% - Accent6 2 3 2 3 3 2" xfId="22134"/>
    <cellStyle name="40% - Accent6 2 3 2 3 3 3" xfId="34592"/>
    <cellStyle name="40% - Accent6 2 3 2 3 4" xfId="22132"/>
    <cellStyle name="40% - Accent6 2 3 2 3 5" xfId="34590"/>
    <cellStyle name="40% - Accent6 2 3 2 4" xfId="9408"/>
    <cellStyle name="40% - Accent6 2 3 2 4 2" xfId="9409"/>
    <cellStyle name="40% - Accent6 2 3 2 4 2 2" xfId="22136"/>
    <cellStyle name="40% - Accent6 2 3 2 4 2 3" xfId="34594"/>
    <cellStyle name="40% - Accent6 2 3 2 4 3" xfId="9410"/>
    <cellStyle name="40% - Accent6 2 3 2 4 3 2" xfId="22137"/>
    <cellStyle name="40% - Accent6 2 3 2 4 3 3" xfId="34595"/>
    <cellStyle name="40% - Accent6 2 3 2 4 4" xfId="22135"/>
    <cellStyle name="40% - Accent6 2 3 2 4 5" xfId="34593"/>
    <cellStyle name="40% - Accent6 2 3 2 5" xfId="9411"/>
    <cellStyle name="40% - Accent6 2 3 2 5 2" xfId="9412"/>
    <cellStyle name="40% - Accent6 2 3 2 5 2 2" xfId="22139"/>
    <cellStyle name="40% - Accent6 2 3 2 5 2 3" xfId="34597"/>
    <cellStyle name="40% - Accent6 2 3 2 5 3" xfId="9413"/>
    <cellStyle name="40% - Accent6 2 3 2 5 3 2" xfId="22140"/>
    <cellStyle name="40% - Accent6 2 3 2 5 3 3" xfId="34598"/>
    <cellStyle name="40% - Accent6 2 3 2 5 4" xfId="22138"/>
    <cellStyle name="40% - Accent6 2 3 2 5 5" xfId="34596"/>
    <cellStyle name="40% - Accent6 2 3 2 6" xfId="9414"/>
    <cellStyle name="40% - Accent6 2 3 2 6 2" xfId="9415"/>
    <cellStyle name="40% - Accent6 2 3 2 6 2 2" xfId="22142"/>
    <cellStyle name="40% - Accent6 2 3 2 6 2 3" xfId="34600"/>
    <cellStyle name="40% - Accent6 2 3 2 6 3" xfId="9416"/>
    <cellStyle name="40% - Accent6 2 3 2 6 3 2" xfId="22143"/>
    <cellStyle name="40% - Accent6 2 3 2 6 3 3" xfId="34601"/>
    <cellStyle name="40% - Accent6 2 3 2 6 4" xfId="22141"/>
    <cellStyle name="40% - Accent6 2 3 2 6 5" xfId="34599"/>
    <cellStyle name="40% - Accent6 2 3 2 7" xfId="9417"/>
    <cellStyle name="40% - Accent6 2 3 2 7 2" xfId="22144"/>
    <cellStyle name="40% - Accent6 2 3 2 7 3" xfId="34602"/>
    <cellStyle name="40% - Accent6 2 3 2 8" xfId="9418"/>
    <cellStyle name="40% - Accent6 2 3 2 8 2" xfId="22145"/>
    <cellStyle name="40% - Accent6 2 3 2 8 3" xfId="34603"/>
    <cellStyle name="40% - Accent6 2 3 2 9" xfId="9401"/>
    <cellStyle name="40% - Accent6 2 3 3" xfId="9419"/>
    <cellStyle name="40% - Accent6 2 3 3 2" xfId="9420"/>
    <cellStyle name="40% - Accent6 2 3 3 2 2" xfId="9421"/>
    <cellStyle name="40% - Accent6 2 3 3 2 2 2" xfId="22148"/>
    <cellStyle name="40% - Accent6 2 3 3 2 2 3" xfId="34606"/>
    <cellStyle name="40% - Accent6 2 3 3 2 3" xfId="9422"/>
    <cellStyle name="40% - Accent6 2 3 3 2 3 2" xfId="22149"/>
    <cellStyle name="40% - Accent6 2 3 3 2 3 3" xfId="34607"/>
    <cellStyle name="40% - Accent6 2 3 3 2 4" xfId="22147"/>
    <cellStyle name="40% - Accent6 2 3 3 2 5" xfId="34605"/>
    <cellStyle name="40% - Accent6 2 3 3 3" xfId="9423"/>
    <cellStyle name="40% - Accent6 2 3 3 3 2" xfId="9424"/>
    <cellStyle name="40% - Accent6 2 3 3 3 2 2" xfId="22151"/>
    <cellStyle name="40% - Accent6 2 3 3 3 2 3" xfId="34609"/>
    <cellStyle name="40% - Accent6 2 3 3 3 3" xfId="9425"/>
    <cellStyle name="40% - Accent6 2 3 3 3 3 2" xfId="22152"/>
    <cellStyle name="40% - Accent6 2 3 3 3 3 3" xfId="34610"/>
    <cellStyle name="40% - Accent6 2 3 3 3 4" xfId="22150"/>
    <cellStyle name="40% - Accent6 2 3 3 3 5" xfId="34608"/>
    <cellStyle name="40% - Accent6 2 3 3 4" xfId="9426"/>
    <cellStyle name="40% - Accent6 2 3 3 4 2" xfId="9427"/>
    <cellStyle name="40% - Accent6 2 3 3 4 2 2" xfId="22154"/>
    <cellStyle name="40% - Accent6 2 3 3 4 2 3" xfId="34612"/>
    <cellStyle name="40% - Accent6 2 3 3 4 3" xfId="9428"/>
    <cellStyle name="40% - Accent6 2 3 3 4 3 2" xfId="22155"/>
    <cellStyle name="40% - Accent6 2 3 3 4 3 3" xfId="34613"/>
    <cellStyle name="40% - Accent6 2 3 3 4 4" xfId="22153"/>
    <cellStyle name="40% - Accent6 2 3 3 4 5" xfId="34611"/>
    <cellStyle name="40% - Accent6 2 3 3 5" xfId="9429"/>
    <cellStyle name="40% - Accent6 2 3 3 5 2" xfId="9430"/>
    <cellStyle name="40% - Accent6 2 3 3 5 2 2" xfId="22157"/>
    <cellStyle name="40% - Accent6 2 3 3 5 2 3" xfId="34615"/>
    <cellStyle name="40% - Accent6 2 3 3 5 3" xfId="9431"/>
    <cellStyle name="40% - Accent6 2 3 3 5 3 2" xfId="22158"/>
    <cellStyle name="40% - Accent6 2 3 3 5 3 3" xfId="34616"/>
    <cellStyle name="40% - Accent6 2 3 3 5 4" xfId="22156"/>
    <cellStyle name="40% - Accent6 2 3 3 5 5" xfId="34614"/>
    <cellStyle name="40% - Accent6 2 3 3 6" xfId="9432"/>
    <cellStyle name="40% - Accent6 2 3 3 6 2" xfId="22159"/>
    <cellStyle name="40% - Accent6 2 3 3 6 3" xfId="34617"/>
    <cellStyle name="40% - Accent6 2 3 3 7" xfId="9433"/>
    <cellStyle name="40% - Accent6 2 3 3 7 2" xfId="22160"/>
    <cellStyle name="40% - Accent6 2 3 3 7 3" xfId="34618"/>
    <cellStyle name="40% - Accent6 2 3 3 8" xfId="22146"/>
    <cellStyle name="40% - Accent6 2 3 3 9" xfId="34604"/>
    <cellStyle name="40% - Accent6 2 3 4" xfId="9434"/>
    <cellStyle name="40% - Accent6 2 3 4 2" xfId="9435"/>
    <cellStyle name="40% - Accent6 2 3 4 2 2" xfId="9436"/>
    <cellStyle name="40% - Accent6 2 3 4 2 2 2" xfId="22163"/>
    <cellStyle name="40% - Accent6 2 3 4 2 2 3" xfId="34621"/>
    <cellStyle name="40% - Accent6 2 3 4 2 3" xfId="9437"/>
    <cellStyle name="40% - Accent6 2 3 4 2 3 2" xfId="22164"/>
    <cellStyle name="40% - Accent6 2 3 4 2 3 3" xfId="34622"/>
    <cellStyle name="40% - Accent6 2 3 4 2 4" xfId="22162"/>
    <cellStyle name="40% - Accent6 2 3 4 2 5" xfId="34620"/>
    <cellStyle name="40% - Accent6 2 3 4 3" xfId="9438"/>
    <cellStyle name="40% - Accent6 2 3 4 3 2" xfId="9439"/>
    <cellStyle name="40% - Accent6 2 3 4 3 2 2" xfId="22166"/>
    <cellStyle name="40% - Accent6 2 3 4 3 2 3" xfId="34624"/>
    <cellStyle name="40% - Accent6 2 3 4 3 3" xfId="9440"/>
    <cellStyle name="40% - Accent6 2 3 4 3 3 2" xfId="22167"/>
    <cellStyle name="40% - Accent6 2 3 4 3 3 3" xfId="34625"/>
    <cellStyle name="40% - Accent6 2 3 4 3 4" xfId="22165"/>
    <cellStyle name="40% - Accent6 2 3 4 3 5" xfId="34623"/>
    <cellStyle name="40% - Accent6 2 3 4 4" xfId="9441"/>
    <cellStyle name="40% - Accent6 2 3 4 4 2" xfId="9442"/>
    <cellStyle name="40% - Accent6 2 3 4 4 2 2" xfId="22169"/>
    <cellStyle name="40% - Accent6 2 3 4 4 2 3" xfId="34627"/>
    <cellStyle name="40% - Accent6 2 3 4 4 3" xfId="9443"/>
    <cellStyle name="40% - Accent6 2 3 4 4 3 2" xfId="22170"/>
    <cellStyle name="40% - Accent6 2 3 4 4 3 3" xfId="34628"/>
    <cellStyle name="40% - Accent6 2 3 4 4 4" xfId="22168"/>
    <cellStyle name="40% - Accent6 2 3 4 4 5" xfId="34626"/>
    <cellStyle name="40% - Accent6 2 3 4 5" xfId="9444"/>
    <cellStyle name="40% - Accent6 2 3 4 5 2" xfId="9445"/>
    <cellStyle name="40% - Accent6 2 3 4 5 2 2" xfId="22172"/>
    <cellStyle name="40% - Accent6 2 3 4 5 2 3" xfId="34630"/>
    <cellStyle name="40% - Accent6 2 3 4 5 3" xfId="9446"/>
    <cellStyle name="40% - Accent6 2 3 4 5 3 2" xfId="22173"/>
    <cellStyle name="40% - Accent6 2 3 4 5 3 3" xfId="34631"/>
    <cellStyle name="40% - Accent6 2 3 4 5 4" xfId="22171"/>
    <cellStyle name="40% - Accent6 2 3 4 5 5" xfId="34629"/>
    <cellStyle name="40% - Accent6 2 3 4 6" xfId="9447"/>
    <cellStyle name="40% - Accent6 2 3 4 6 2" xfId="22174"/>
    <cellStyle name="40% - Accent6 2 3 4 6 3" xfId="34632"/>
    <cellStyle name="40% - Accent6 2 3 4 7" xfId="9448"/>
    <cellStyle name="40% - Accent6 2 3 4 7 2" xfId="22175"/>
    <cellStyle name="40% - Accent6 2 3 4 7 3" xfId="34633"/>
    <cellStyle name="40% - Accent6 2 3 4 8" xfId="22161"/>
    <cellStyle name="40% - Accent6 2 3 4 9" xfId="34619"/>
    <cellStyle name="40% - Accent6 2 3 5" xfId="9449"/>
    <cellStyle name="40% - Accent6 2 3 5 2" xfId="9450"/>
    <cellStyle name="40% - Accent6 2 3 5 2 2" xfId="9451"/>
    <cellStyle name="40% - Accent6 2 3 5 2 2 2" xfId="22178"/>
    <cellStyle name="40% - Accent6 2 3 5 2 2 3" xfId="34636"/>
    <cellStyle name="40% - Accent6 2 3 5 2 3" xfId="9452"/>
    <cellStyle name="40% - Accent6 2 3 5 2 3 2" xfId="22179"/>
    <cellStyle name="40% - Accent6 2 3 5 2 3 3" xfId="34637"/>
    <cellStyle name="40% - Accent6 2 3 5 2 4" xfId="22177"/>
    <cellStyle name="40% - Accent6 2 3 5 2 5" xfId="34635"/>
    <cellStyle name="40% - Accent6 2 3 5 3" xfId="9453"/>
    <cellStyle name="40% - Accent6 2 3 5 3 2" xfId="22180"/>
    <cellStyle name="40% - Accent6 2 3 5 3 3" xfId="34638"/>
    <cellStyle name="40% - Accent6 2 3 5 4" xfId="9454"/>
    <cellStyle name="40% - Accent6 2 3 5 4 2" xfId="22181"/>
    <cellStyle name="40% - Accent6 2 3 5 4 3" xfId="34639"/>
    <cellStyle name="40% - Accent6 2 3 5 5" xfId="22176"/>
    <cellStyle name="40% - Accent6 2 3 5 6" xfId="34634"/>
    <cellStyle name="40% - Accent6 2 3 6" xfId="9455"/>
    <cellStyle name="40% - Accent6 2 3 6 2" xfId="9456"/>
    <cellStyle name="40% - Accent6 2 3 6 2 2" xfId="9457"/>
    <cellStyle name="40% - Accent6 2 3 6 2 2 2" xfId="22184"/>
    <cellStyle name="40% - Accent6 2 3 6 2 2 3" xfId="34642"/>
    <cellStyle name="40% - Accent6 2 3 6 2 3" xfId="9458"/>
    <cellStyle name="40% - Accent6 2 3 6 2 3 2" xfId="22185"/>
    <cellStyle name="40% - Accent6 2 3 6 2 3 3" xfId="34643"/>
    <cellStyle name="40% - Accent6 2 3 6 2 4" xfId="22183"/>
    <cellStyle name="40% - Accent6 2 3 6 2 5" xfId="34641"/>
    <cellStyle name="40% - Accent6 2 3 6 3" xfId="9459"/>
    <cellStyle name="40% - Accent6 2 3 6 3 2" xfId="22186"/>
    <cellStyle name="40% - Accent6 2 3 6 3 3" xfId="34644"/>
    <cellStyle name="40% - Accent6 2 3 6 4" xfId="9460"/>
    <cellStyle name="40% - Accent6 2 3 6 4 2" xfId="22187"/>
    <cellStyle name="40% - Accent6 2 3 6 4 3" xfId="34645"/>
    <cellStyle name="40% - Accent6 2 3 6 5" xfId="22182"/>
    <cellStyle name="40% - Accent6 2 3 6 6" xfId="34640"/>
    <cellStyle name="40% - Accent6 2 3 7" xfId="9461"/>
    <cellStyle name="40% - Accent6 2 3 7 2" xfId="9462"/>
    <cellStyle name="40% - Accent6 2 3 7 2 2" xfId="22189"/>
    <cellStyle name="40% - Accent6 2 3 7 2 3" xfId="34647"/>
    <cellStyle name="40% - Accent6 2 3 7 3" xfId="9463"/>
    <cellStyle name="40% - Accent6 2 3 7 3 2" xfId="22190"/>
    <cellStyle name="40% - Accent6 2 3 7 3 3" xfId="34648"/>
    <cellStyle name="40% - Accent6 2 3 7 4" xfId="22188"/>
    <cellStyle name="40% - Accent6 2 3 7 5" xfId="34646"/>
    <cellStyle name="40% - Accent6 2 3 8" xfId="9464"/>
    <cellStyle name="40% - Accent6 2 3 8 2" xfId="9465"/>
    <cellStyle name="40% - Accent6 2 3 8 2 2" xfId="22192"/>
    <cellStyle name="40% - Accent6 2 3 8 2 3" xfId="34650"/>
    <cellStyle name="40% - Accent6 2 3 8 3" xfId="9466"/>
    <cellStyle name="40% - Accent6 2 3 8 3 2" xfId="22193"/>
    <cellStyle name="40% - Accent6 2 3 8 3 3" xfId="34651"/>
    <cellStyle name="40% - Accent6 2 3 8 4" xfId="22191"/>
    <cellStyle name="40% - Accent6 2 3 8 5" xfId="34649"/>
    <cellStyle name="40% - Accent6 2 3 9" xfId="9467"/>
    <cellStyle name="40% - Accent6 2 3 9 2" xfId="9468"/>
    <cellStyle name="40% - Accent6 2 3 9 2 2" xfId="22195"/>
    <cellStyle name="40% - Accent6 2 3 9 2 3" xfId="34653"/>
    <cellStyle name="40% - Accent6 2 3 9 3" xfId="9469"/>
    <cellStyle name="40% - Accent6 2 3 9 3 2" xfId="22196"/>
    <cellStyle name="40% - Accent6 2 3 9 3 3" xfId="34654"/>
    <cellStyle name="40% - Accent6 2 3 9 4" xfId="22194"/>
    <cellStyle name="40% - Accent6 2 3 9 5" xfId="34652"/>
    <cellStyle name="40% - Accent6 2 3_BALANCE SHEET- BOARD-A" xfId="1436"/>
    <cellStyle name="40% - Accent6 2 4" xfId="134"/>
    <cellStyle name="40% - Accent6 2 4 10" xfId="14305"/>
    <cellStyle name="40% - Accent6 2 4 11" xfId="26763"/>
    <cellStyle name="40% - Accent6 2 4 2" xfId="998"/>
    <cellStyle name="40% - Accent6 2 4 2 2" xfId="9471"/>
    <cellStyle name="40% - Accent6 2 4 2 2 2" xfId="22198"/>
    <cellStyle name="40% - Accent6 2 4 2 2 3" xfId="34656"/>
    <cellStyle name="40% - Accent6 2 4 2 3" xfId="9472"/>
    <cellStyle name="40% - Accent6 2 4 2 3 2" xfId="22199"/>
    <cellStyle name="40% - Accent6 2 4 2 3 3" xfId="34657"/>
    <cellStyle name="40% - Accent6 2 4 2 4" xfId="9470"/>
    <cellStyle name="40% - Accent6 2 4 2 5" xfId="22197"/>
    <cellStyle name="40% - Accent6 2 4 2 6" xfId="34655"/>
    <cellStyle name="40% - Accent6 2 4 3" xfId="9473"/>
    <cellStyle name="40% - Accent6 2 4 3 2" xfId="9474"/>
    <cellStyle name="40% - Accent6 2 4 3 2 2" xfId="22201"/>
    <cellStyle name="40% - Accent6 2 4 3 2 3" xfId="34659"/>
    <cellStyle name="40% - Accent6 2 4 3 3" xfId="9475"/>
    <cellStyle name="40% - Accent6 2 4 3 3 2" xfId="22202"/>
    <cellStyle name="40% - Accent6 2 4 3 3 3" xfId="34660"/>
    <cellStyle name="40% - Accent6 2 4 3 4" xfId="22200"/>
    <cellStyle name="40% - Accent6 2 4 3 5" xfId="34658"/>
    <cellStyle name="40% - Accent6 2 4 4" xfId="9476"/>
    <cellStyle name="40% - Accent6 2 4 4 2" xfId="9477"/>
    <cellStyle name="40% - Accent6 2 4 4 2 2" xfId="22204"/>
    <cellStyle name="40% - Accent6 2 4 4 2 3" xfId="34662"/>
    <cellStyle name="40% - Accent6 2 4 4 3" xfId="9478"/>
    <cellStyle name="40% - Accent6 2 4 4 3 2" xfId="22205"/>
    <cellStyle name="40% - Accent6 2 4 4 3 3" xfId="34663"/>
    <cellStyle name="40% - Accent6 2 4 4 4" xfId="22203"/>
    <cellStyle name="40% - Accent6 2 4 4 5" xfId="34661"/>
    <cellStyle name="40% - Accent6 2 4 5" xfId="9479"/>
    <cellStyle name="40% - Accent6 2 4 5 2" xfId="9480"/>
    <cellStyle name="40% - Accent6 2 4 5 2 2" xfId="22207"/>
    <cellStyle name="40% - Accent6 2 4 5 2 3" xfId="34665"/>
    <cellStyle name="40% - Accent6 2 4 5 3" xfId="9481"/>
    <cellStyle name="40% - Accent6 2 4 5 3 2" xfId="22208"/>
    <cellStyle name="40% - Accent6 2 4 5 3 3" xfId="34666"/>
    <cellStyle name="40% - Accent6 2 4 5 4" xfId="22206"/>
    <cellStyle name="40% - Accent6 2 4 5 5" xfId="34664"/>
    <cellStyle name="40% - Accent6 2 4 6" xfId="9482"/>
    <cellStyle name="40% - Accent6 2 4 6 2" xfId="9483"/>
    <cellStyle name="40% - Accent6 2 4 6 2 2" xfId="22210"/>
    <cellStyle name="40% - Accent6 2 4 6 2 3" xfId="34668"/>
    <cellStyle name="40% - Accent6 2 4 6 3" xfId="9484"/>
    <cellStyle name="40% - Accent6 2 4 6 3 2" xfId="22211"/>
    <cellStyle name="40% - Accent6 2 4 6 3 3" xfId="34669"/>
    <cellStyle name="40% - Accent6 2 4 6 4" xfId="22209"/>
    <cellStyle name="40% - Accent6 2 4 6 5" xfId="34667"/>
    <cellStyle name="40% - Accent6 2 4 7" xfId="9485"/>
    <cellStyle name="40% - Accent6 2 4 7 2" xfId="22212"/>
    <cellStyle name="40% - Accent6 2 4 7 3" xfId="34670"/>
    <cellStyle name="40% - Accent6 2 4 8" xfId="9486"/>
    <cellStyle name="40% - Accent6 2 4 8 2" xfId="22213"/>
    <cellStyle name="40% - Accent6 2 4 8 3" xfId="34671"/>
    <cellStyle name="40% - Accent6 2 4 9" xfId="1566"/>
    <cellStyle name="40% - Accent6 2 4_BALANCE SHEET- BOARD-A" xfId="1437"/>
    <cellStyle name="40% - Accent6 2 5" xfId="1125"/>
    <cellStyle name="40% - Accent6 2 5 10" xfId="14431"/>
    <cellStyle name="40% - Accent6 2 5 11" xfId="26889"/>
    <cellStyle name="40% - Accent6 2 5 2" xfId="9487"/>
    <cellStyle name="40% - Accent6 2 5 2 2" xfId="9488"/>
    <cellStyle name="40% - Accent6 2 5 2 2 2" xfId="22215"/>
    <cellStyle name="40% - Accent6 2 5 2 2 3" xfId="34673"/>
    <cellStyle name="40% - Accent6 2 5 2 3" xfId="9489"/>
    <cellStyle name="40% - Accent6 2 5 2 3 2" xfId="22216"/>
    <cellStyle name="40% - Accent6 2 5 2 3 3" xfId="34674"/>
    <cellStyle name="40% - Accent6 2 5 2 4" xfId="22214"/>
    <cellStyle name="40% - Accent6 2 5 2 5" xfId="34672"/>
    <cellStyle name="40% - Accent6 2 5 3" xfId="9490"/>
    <cellStyle name="40% - Accent6 2 5 3 2" xfId="9491"/>
    <cellStyle name="40% - Accent6 2 5 3 2 2" xfId="22218"/>
    <cellStyle name="40% - Accent6 2 5 3 2 3" xfId="34676"/>
    <cellStyle name="40% - Accent6 2 5 3 3" xfId="9492"/>
    <cellStyle name="40% - Accent6 2 5 3 3 2" xfId="22219"/>
    <cellStyle name="40% - Accent6 2 5 3 3 3" xfId="34677"/>
    <cellStyle name="40% - Accent6 2 5 3 4" xfId="22217"/>
    <cellStyle name="40% - Accent6 2 5 3 5" xfId="34675"/>
    <cellStyle name="40% - Accent6 2 5 4" xfId="9493"/>
    <cellStyle name="40% - Accent6 2 5 4 2" xfId="9494"/>
    <cellStyle name="40% - Accent6 2 5 4 2 2" xfId="22221"/>
    <cellStyle name="40% - Accent6 2 5 4 2 3" xfId="34679"/>
    <cellStyle name="40% - Accent6 2 5 4 3" xfId="9495"/>
    <cellStyle name="40% - Accent6 2 5 4 3 2" xfId="22222"/>
    <cellStyle name="40% - Accent6 2 5 4 3 3" xfId="34680"/>
    <cellStyle name="40% - Accent6 2 5 4 4" xfId="22220"/>
    <cellStyle name="40% - Accent6 2 5 4 5" xfId="34678"/>
    <cellStyle name="40% - Accent6 2 5 5" xfId="9496"/>
    <cellStyle name="40% - Accent6 2 5 5 2" xfId="9497"/>
    <cellStyle name="40% - Accent6 2 5 5 2 2" xfId="22224"/>
    <cellStyle name="40% - Accent6 2 5 5 2 3" xfId="34682"/>
    <cellStyle name="40% - Accent6 2 5 5 3" xfId="9498"/>
    <cellStyle name="40% - Accent6 2 5 5 3 2" xfId="22225"/>
    <cellStyle name="40% - Accent6 2 5 5 3 3" xfId="34683"/>
    <cellStyle name="40% - Accent6 2 5 5 4" xfId="22223"/>
    <cellStyle name="40% - Accent6 2 5 5 5" xfId="34681"/>
    <cellStyle name="40% - Accent6 2 5 6" xfId="9499"/>
    <cellStyle name="40% - Accent6 2 5 6 2" xfId="9500"/>
    <cellStyle name="40% - Accent6 2 5 6 2 2" xfId="22227"/>
    <cellStyle name="40% - Accent6 2 5 6 2 3" xfId="34685"/>
    <cellStyle name="40% - Accent6 2 5 6 3" xfId="9501"/>
    <cellStyle name="40% - Accent6 2 5 6 3 2" xfId="22228"/>
    <cellStyle name="40% - Accent6 2 5 6 3 3" xfId="34686"/>
    <cellStyle name="40% - Accent6 2 5 6 4" xfId="22226"/>
    <cellStyle name="40% - Accent6 2 5 6 5" xfId="34684"/>
    <cellStyle name="40% - Accent6 2 5 7" xfId="9502"/>
    <cellStyle name="40% - Accent6 2 5 7 2" xfId="22229"/>
    <cellStyle name="40% - Accent6 2 5 7 3" xfId="34687"/>
    <cellStyle name="40% - Accent6 2 5 8" xfId="9503"/>
    <cellStyle name="40% - Accent6 2 5 8 2" xfId="22230"/>
    <cellStyle name="40% - Accent6 2 5 8 3" xfId="34688"/>
    <cellStyle name="40% - Accent6 2 5 9" xfId="1692"/>
    <cellStyle name="40% - Accent6 2 6" xfId="1325"/>
    <cellStyle name="40% - Accent6 2 6 10" xfId="26928"/>
    <cellStyle name="40% - Accent6 2 6 2" xfId="9504"/>
    <cellStyle name="40% - Accent6 2 6 2 2" xfId="9505"/>
    <cellStyle name="40% - Accent6 2 6 2 2 2" xfId="22232"/>
    <cellStyle name="40% - Accent6 2 6 2 2 3" xfId="34690"/>
    <cellStyle name="40% - Accent6 2 6 2 3" xfId="9506"/>
    <cellStyle name="40% - Accent6 2 6 2 3 2" xfId="22233"/>
    <cellStyle name="40% - Accent6 2 6 2 3 3" xfId="34691"/>
    <cellStyle name="40% - Accent6 2 6 2 4" xfId="22231"/>
    <cellStyle name="40% - Accent6 2 6 2 5" xfId="34689"/>
    <cellStyle name="40% - Accent6 2 6 3" xfId="9507"/>
    <cellStyle name="40% - Accent6 2 6 3 2" xfId="9508"/>
    <cellStyle name="40% - Accent6 2 6 3 2 2" xfId="22235"/>
    <cellStyle name="40% - Accent6 2 6 3 2 3" xfId="34693"/>
    <cellStyle name="40% - Accent6 2 6 3 3" xfId="9509"/>
    <cellStyle name="40% - Accent6 2 6 3 3 2" xfId="22236"/>
    <cellStyle name="40% - Accent6 2 6 3 3 3" xfId="34694"/>
    <cellStyle name="40% - Accent6 2 6 3 4" xfId="22234"/>
    <cellStyle name="40% - Accent6 2 6 3 5" xfId="34692"/>
    <cellStyle name="40% - Accent6 2 6 4" xfId="9510"/>
    <cellStyle name="40% - Accent6 2 6 4 2" xfId="9511"/>
    <cellStyle name="40% - Accent6 2 6 4 2 2" xfId="22238"/>
    <cellStyle name="40% - Accent6 2 6 4 2 3" xfId="34696"/>
    <cellStyle name="40% - Accent6 2 6 4 3" xfId="9512"/>
    <cellStyle name="40% - Accent6 2 6 4 3 2" xfId="22239"/>
    <cellStyle name="40% - Accent6 2 6 4 3 3" xfId="34697"/>
    <cellStyle name="40% - Accent6 2 6 4 4" xfId="22237"/>
    <cellStyle name="40% - Accent6 2 6 4 5" xfId="34695"/>
    <cellStyle name="40% - Accent6 2 6 5" xfId="9513"/>
    <cellStyle name="40% - Accent6 2 6 5 2" xfId="9514"/>
    <cellStyle name="40% - Accent6 2 6 5 2 2" xfId="22241"/>
    <cellStyle name="40% - Accent6 2 6 5 2 3" xfId="34699"/>
    <cellStyle name="40% - Accent6 2 6 5 3" xfId="9515"/>
    <cellStyle name="40% - Accent6 2 6 5 3 2" xfId="22242"/>
    <cellStyle name="40% - Accent6 2 6 5 3 3" xfId="34700"/>
    <cellStyle name="40% - Accent6 2 6 5 4" xfId="22240"/>
    <cellStyle name="40% - Accent6 2 6 5 5" xfId="34698"/>
    <cellStyle name="40% - Accent6 2 6 6" xfId="9516"/>
    <cellStyle name="40% - Accent6 2 6 6 2" xfId="22243"/>
    <cellStyle name="40% - Accent6 2 6 6 3" xfId="34701"/>
    <cellStyle name="40% - Accent6 2 6 7" xfId="9517"/>
    <cellStyle name="40% - Accent6 2 6 7 2" xfId="22244"/>
    <cellStyle name="40% - Accent6 2 6 7 3" xfId="34702"/>
    <cellStyle name="40% - Accent6 2 6 8" xfId="1731"/>
    <cellStyle name="40% - Accent6 2 6 9" xfId="14470"/>
    <cellStyle name="40% - Accent6 2 7" xfId="9518"/>
    <cellStyle name="40% - Accent6 2 7 2" xfId="9519"/>
    <cellStyle name="40% - Accent6 2 7 2 2" xfId="9520"/>
    <cellStyle name="40% - Accent6 2 7 2 2 2" xfId="22247"/>
    <cellStyle name="40% - Accent6 2 7 2 2 3" xfId="34705"/>
    <cellStyle name="40% - Accent6 2 7 2 3" xfId="9521"/>
    <cellStyle name="40% - Accent6 2 7 2 3 2" xfId="22248"/>
    <cellStyle name="40% - Accent6 2 7 2 3 3" xfId="34706"/>
    <cellStyle name="40% - Accent6 2 7 2 4" xfId="22246"/>
    <cellStyle name="40% - Accent6 2 7 2 5" xfId="34704"/>
    <cellStyle name="40% - Accent6 2 7 3" xfId="9522"/>
    <cellStyle name="40% - Accent6 2 7 3 2" xfId="9523"/>
    <cellStyle name="40% - Accent6 2 7 3 2 2" xfId="22250"/>
    <cellStyle name="40% - Accent6 2 7 3 2 3" xfId="34708"/>
    <cellStyle name="40% - Accent6 2 7 3 3" xfId="9524"/>
    <cellStyle name="40% - Accent6 2 7 3 3 2" xfId="22251"/>
    <cellStyle name="40% - Accent6 2 7 3 3 3" xfId="34709"/>
    <cellStyle name="40% - Accent6 2 7 3 4" xfId="22249"/>
    <cellStyle name="40% - Accent6 2 7 3 5" xfId="34707"/>
    <cellStyle name="40% - Accent6 2 7 4" xfId="9525"/>
    <cellStyle name="40% - Accent6 2 7 4 2" xfId="9526"/>
    <cellStyle name="40% - Accent6 2 7 4 2 2" xfId="22253"/>
    <cellStyle name="40% - Accent6 2 7 4 2 3" xfId="34711"/>
    <cellStyle name="40% - Accent6 2 7 4 3" xfId="9527"/>
    <cellStyle name="40% - Accent6 2 7 4 3 2" xfId="22254"/>
    <cellStyle name="40% - Accent6 2 7 4 3 3" xfId="34712"/>
    <cellStyle name="40% - Accent6 2 7 4 4" xfId="22252"/>
    <cellStyle name="40% - Accent6 2 7 4 5" xfId="34710"/>
    <cellStyle name="40% - Accent6 2 7 5" xfId="9528"/>
    <cellStyle name="40% - Accent6 2 7 5 2" xfId="9529"/>
    <cellStyle name="40% - Accent6 2 7 5 2 2" xfId="22256"/>
    <cellStyle name="40% - Accent6 2 7 5 2 3" xfId="34714"/>
    <cellStyle name="40% - Accent6 2 7 5 3" xfId="9530"/>
    <cellStyle name="40% - Accent6 2 7 5 3 2" xfId="22257"/>
    <cellStyle name="40% - Accent6 2 7 5 3 3" xfId="34715"/>
    <cellStyle name="40% - Accent6 2 7 5 4" xfId="22255"/>
    <cellStyle name="40% - Accent6 2 7 5 5" xfId="34713"/>
    <cellStyle name="40% - Accent6 2 7 6" xfId="9531"/>
    <cellStyle name="40% - Accent6 2 7 6 2" xfId="22258"/>
    <cellStyle name="40% - Accent6 2 7 6 3" xfId="34716"/>
    <cellStyle name="40% - Accent6 2 7 7" xfId="9532"/>
    <cellStyle name="40% - Accent6 2 7 7 2" xfId="22259"/>
    <cellStyle name="40% - Accent6 2 7 7 3" xfId="34717"/>
    <cellStyle name="40% - Accent6 2 7 8" xfId="22245"/>
    <cellStyle name="40% - Accent6 2 7 9" xfId="34703"/>
    <cellStyle name="40% - Accent6 2 8" xfId="9533"/>
    <cellStyle name="40% - Accent6 2 8 2" xfId="9534"/>
    <cellStyle name="40% - Accent6 2 8 2 2" xfId="9535"/>
    <cellStyle name="40% - Accent6 2 8 2 2 2" xfId="22262"/>
    <cellStyle name="40% - Accent6 2 8 2 2 3" xfId="34720"/>
    <cellStyle name="40% - Accent6 2 8 2 3" xfId="9536"/>
    <cellStyle name="40% - Accent6 2 8 2 3 2" xfId="22263"/>
    <cellStyle name="40% - Accent6 2 8 2 3 3" xfId="34721"/>
    <cellStyle name="40% - Accent6 2 8 2 4" xfId="22261"/>
    <cellStyle name="40% - Accent6 2 8 2 5" xfId="34719"/>
    <cellStyle name="40% - Accent6 2 8 3" xfId="9537"/>
    <cellStyle name="40% - Accent6 2 8 3 2" xfId="22264"/>
    <cellStyle name="40% - Accent6 2 8 3 3" xfId="34722"/>
    <cellStyle name="40% - Accent6 2 8 4" xfId="9538"/>
    <cellStyle name="40% - Accent6 2 8 4 2" xfId="22265"/>
    <cellStyle name="40% - Accent6 2 8 4 3" xfId="34723"/>
    <cellStyle name="40% - Accent6 2 8 5" xfId="22260"/>
    <cellStyle name="40% - Accent6 2 8 6" xfId="34718"/>
    <cellStyle name="40% - Accent6 2 9" xfId="9539"/>
    <cellStyle name="40% - Accent6 2 9 2" xfId="9540"/>
    <cellStyle name="40% - Accent6 2 9 2 2" xfId="9541"/>
    <cellStyle name="40% - Accent6 2 9 2 2 2" xfId="22268"/>
    <cellStyle name="40% - Accent6 2 9 2 2 3" xfId="34726"/>
    <cellStyle name="40% - Accent6 2 9 2 3" xfId="9542"/>
    <cellStyle name="40% - Accent6 2 9 2 3 2" xfId="22269"/>
    <cellStyle name="40% - Accent6 2 9 2 3 3" xfId="34727"/>
    <cellStyle name="40% - Accent6 2 9 2 4" xfId="22267"/>
    <cellStyle name="40% - Accent6 2 9 2 5" xfId="34725"/>
    <cellStyle name="40% - Accent6 2 9 3" xfId="9543"/>
    <cellStyle name="40% - Accent6 2 9 3 2" xfId="22270"/>
    <cellStyle name="40% - Accent6 2 9 3 3" xfId="34728"/>
    <cellStyle name="40% - Accent6 2 9 4" xfId="9544"/>
    <cellStyle name="40% - Accent6 2 9 4 2" xfId="22271"/>
    <cellStyle name="40% - Accent6 2 9 4 3" xfId="34729"/>
    <cellStyle name="40% - Accent6 2 9 5" xfId="22266"/>
    <cellStyle name="40% - Accent6 2 9 6" xfId="34724"/>
    <cellStyle name="40% - Accent6 3" xfId="135"/>
    <cellStyle name="40% - Accent6 3 10" xfId="9545"/>
    <cellStyle name="40% - Accent6 3 10 2" xfId="9546"/>
    <cellStyle name="40% - Accent6 3 10 2 2" xfId="22273"/>
    <cellStyle name="40% - Accent6 3 10 2 3" xfId="34731"/>
    <cellStyle name="40% - Accent6 3 10 3" xfId="9547"/>
    <cellStyle name="40% - Accent6 3 10 3 2" xfId="22274"/>
    <cellStyle name="40% - Accent6 3 10 3 3" xfId="34732"/>
    <cellStyle name="40% - Accent6 3 10 4" xfId="22272"/>
    <cellStyle name="40% - Accent6 3 10 5" xfId="34730"/>
    <cellStyle name="40% - Accent6 3 11" xfId="9548"/>
    <cellStyle name="40% - Accent6 3 11 2" xfId="9549"/>
    <cellStyle name="40% - Accent6 3 11 2 2" xfId="22276"/>
    <cellStyle name="40% - Accent6 3 11 2 3" xfId="34734"/>
    <cellStyle name="40% - Accent6 3 11 3" xfId="9550"/>
    <cellStyle name="40% - Accent6 3 11 3 2" xfId="22277"/>
    <cellStyle name="40% - Accent6 3 11 3 3" xfId="34735"/>
    <cellStyle name="40% - Accent6 3 11 4" xfId="22275"/>
    <cellStyle name="40% - Accent6 3 11 5" xfId="34733"/>
    <cellStyle name="40% - Accent6 3 12" xfId="9551"/>
    <cellStyle name="40% - Accent6 3 12 2" xfId="9552"/>
    <cellStyle name="40% - Accent6 3 12 2 2" xfId="22279"/>
    <cellStyle name="40% - Accent6 3 12 2 3" xfId="34737"/>
    <cellStyle name="40% - Accent6 3 12 3" xfId="9553"/>
    <cellStyle name="40% - Accent6 3 12 3 2" xfId="22280"/>
    <cellStyle name="40% - Accent6 3 12 3 3" xfId="34738"/>
    <cellStyle name="40% - Accent6 3 12 4" xfId="22278"/>
    <cellStyle name="40% - Accent6 3 12 5" xfId="34736"/>
    <cellStyle name="40% - Accent6 3 13" xfId="9554"/>
    <cellStyle name="40% - Accent6 3 13 2" xfId="9555"/>
    <cellStyle name="40% - Accent6 3 13 2 2" xfId="22282"/>
    <cellStyle name="40% - Accent6 3 13 2 3" xfId="34740"/>
    <cellStyle name="40% - Accent6 3 13 3" xfId="9556"/>
    <cellStyle name="40% - Accent6 3 13 3 2" xfId="22283"/>
    <cellStyle name="40% - Accent6 3 13 3 3" xfId="34741"/>
    <cellStyle name="40% - Accent6 3 13 4" xfId="22281"/>
    <cellStyle name="40% - Accent6 3 13 5" xfId="34739"/>
    <cellStyle name="40% - Accent6 3 14" xfId="9557"/>
    <cellStyle name="40% - Accent6 3 14 2" xfId="9558"/>
    <cellStyle name="40% - Accent6 3 14 2 2" xfId="22285"/>
    <cellStyle name="40% - Accent6 3 14 2 3" xfId="34743"/>
    <cellStyle name="40% - Accent6 3 14 3" xfId="9559"/>
    <cellStyle name="40% - Accent6 3 14 3 2" xfId="22286"/>
    <cellStyle name="40% - Accent6 3 14 3 3" xfId="34744"/>
    <cellStyle name="40% - Accent6 3 14 4" xfId="22284"/>
    <cellStyle name="40% - Accent6 3 14 5" xfId="34742"/>
    <cellStyle name="40% - Accent6 3 15" xfId="9560"/>
    <cellStyle name="40% - Accent6 3 15 2" xfId="9561"/>
    <cellStyle name="40% - Accent6 3 15 2 2" xfId="22288"/>
    <cellStyle name="40% - Accent6 3 15 2 3" xfId="34746"/>
    <cellStyle name="40% - Accent6 3 15 3" xfId="9562"/>
    <cellStyle name="40% - Accent6 3 15 3 2" xfId="22289"/>
    <cellStyle name="40% - Accent6 3 15 3 3" xfId="34747"/>
    <cellStyle name="40% - Accent6 3 15 4" xfId="22287"/>
    <cellStyle name="40% - Accent6 3 15 5" xfId="34745"/>
    <cellStyle name="40% - Accent6 3 16" xfId="9563"/>
    <cellStyle name="40% - Accent6 3 16 2" xfId="22290"/>
    <cellStyle name="40% - Accent6 3 16 3" xfId="34748"/>
    <cellStyle name="40% - Accent6 3 17" xfId="9564"/>
    <cellStyle name="40% - Accent6 3 17 2" xfId="22291"/>
    <cellStyle name="40% - Accent6 3 17 3" xfId="34749"/>
    <cellStyle name="40% - Accent6 3 2" xfId="136"/>
    <cellStyle name="40% - Accent6 3 2 10" xfId="9565"/>
    <cellStyle name="40% - Accent6 3 2 10 2" xfId="9566"/>
    <cellStyle name="40% - Accent6 3 2 10 2 2" xfId="22293"/>
    <cellStyle name="40% - Accent6 3 2 10 2 3" xfId="34751"/>
    <cellStyle name="40% - Accent6 3 2 10 3" xfId="9567"/>
    <cellStyle name="40% - Accent6 3 2 10 3 2" xfId="22294"/>
    <cellStyle name="40% - Accent6 3 2 10 3 3" xfId="34752"/>
    <cellStyle name="40% - Accent6 3 2 10 4" xfId="22292"/>
    <cellStyle name="40% - Accent6 3 2 10 5" xfId="34750"/>
    <cellStyle name="40% - Accent6 3 2 11" xfId="9568"/>
    <cellStyle name="40% - Accent6 3 2 11 2" xfId="9569"/>
    <cellStyle name="40% - Accent6 3 2 11 2 2" xfId="22296"/>
    <cellStyle name="40% - Accent6 3 2 11 2 3" xfId="34754"/>
    <cellStyle name="40% - Accent6 3 2 11 3" xfId="9570"/>
    <cellStyle name="40% - Accent6 3 2 11 3 2" xfId="22297"/>
    <cellStyle name="40% - Accent6 3 2 11 3 3" xfId="34755"/>
    <cellStyle name="40% - Accent6 3 2 11 4" xfId="22295"/>
    <cellStyle name="40% - Accent6 3 2 11 5" xfId="34753"/>
    <cellStyle name="40% - Accent6 3 2 12" xfId="9571"/>
    <cellStyle name="40% - Accent6 3 2 12 2" xfId="9572"/>
    <cellStyle name="40% - Accent6 3 2 12 2 2" xfId="22299"/>
    <cellStyle name="40% - Accent6 3 2 12 2 3" xfId="34757"/>
    <cellStyle name="40% - Accent6 3 2 12 3" xfId="9573"/>
    <cellStyle name="40% - Accent6 3 2 12 3 2" xfId="22300"/>
    <cellStyle name="40% - Accent6 3 2 12 3 3" xfId="34758"/>
    <cellStyle name="40% - Accent6 3 2 12 4" xfId="22298"/>
    <cellStyle name="40% - Accent6 3 2 12 5" xfId="34756"/>
    <cellStyle name="40% - Accent6 3 2 13" xfId="9574"/>
    <cellStyle name="40% - Accent6 3 2 13 2" xfId="9575"/>
    <cellStyle name="40% - Accent6 3 2 13 2 2" xfId="22302"/>
    <cellStyle name="40% - Accent6 3 2 13 2 3" xfId="34760"/>
    <cellStyle name="40% - Accent6 3 2 13 3" xfId="9576"/>
    <cellStyle name="40% - Accent6 3 2 13 3 2" xfId="22303"/>
    <cellStyle name="40% - Accent6 3 2 13 3 3" xfId="34761"/>
    <cellStyle name="40% - Accent6 3 2 13 4" xfId="22301"/>
    <cellStyle name="40% - Accent6 3 2 13 5" xfId="34759"/>
    <cellStyle name="40% - Accent6 3 2 14" xfId="9577"/>
    <cellStyle name="40% - Accent6 3 2 14 2" xfId="22304"/>
    <cellStyle name="40% - Accent6 3 2 14 3" xfId="34762"/>
    <cellStyle name="40% - Accent6 3 2 15" xfId="9578"/>
    <cellStyle name="40% - Accent6 3 2 15 2" xfId="22305"/>
    <cellStyle name="40% - Accent6 3 2 15 3" xfId="34763"/>
    <cellStyle name="40% - Accent6 3 2 16" xfId="1653"/>
    <cellStyle name="40% - Accent6 3 2 17" xfId="14392"/>
    <cellStyle name="40% - Accent6 3 2 18" xfId="26850"/>
    <cellStyle name="40% - Accent6 3 2 2" xfId="1085"/>
    <cellStyle name="40% - Accent6 3 2 2 10" xfId="34764"/>
    <cellStyle name="40% - Accent6 3 2 2 2" xfId="9580"/>
    <cellStyle name="40% - Accent6 3 2 2 2 2" xfId="9581"/>
    <cellStyle name="40% - Accent6 3 2 2 2 2 2" xfId="22308"/>
    <cellStyle name="40% - Accent6 3 2 2 2 2 3" xfId="34766"/>
    <cellStyle name="40% - Accent6 3 2 2 2 3" xfId="9582"/>
    <cellStyle name="40% - Accent6 3 2 2 2 3 2" xfId="22309"/>
    <cellStyle name="40% - Accent6 3 2 2 2 3 3" xfId="34767"/>
    <cellStyle name="40% - Accent6 3 2 2 2 4" xfId="22307"/>
    <cellStyle name="40% - Accent6 3 2 2 2 5" xfId="34765"/>
    <cellStyle name="40% - Accent6 3 2 2 3" xfId="9583"/>
    <cellStyle name="40% - Accent6 3 2 2 3 2" xfId="9584"/>
    <cellStyle name="40% - Accent6 3 2 2 3 2 2" xfId="22311"/>
    <cellStyle name="40% - Accent6 3 2 2 3 2 3" xfId="34769"/>
    <cellStyle name="40% - Accent6 3 2 2 3 3" xfId="9585"/>
    <cellStyle name="40% - Accent6 3 2 2 3 3 2" xfId="22312"/>
    <cellStyle name="40% - Accent6 3 2 2 3 3 3" xfId="34770"/>
    <cellStyle name="40% - Accent6 3 2 2 3 4" xfId="22310"/>
    <cellStyle name="40% - Accent6 3 2 2 3 5" xfId="34768"/>
    <cellStyle name="40% - Accent6 3 2 2 4" xfId="9586"/>
    <cellStyle name="40% - Accent6 3 2 2 4 2" xfId="9587"/>
    <cellStyle name="40% - Accent6 3 2 2 4 2 2" xfId="22314"/>
    <cellStyle name="40% - Accent6 3 2 2 4 2 3" xfId="34772"/>
    <cellStyle name="40% - Accent6 3 2 2 4 3" xfId="9588"/>
    <cellStyle name="40% - Accent6 3 2 2 4 3 2" xfId="22315"/>
    <cellStyle name="40% - Accent6 3 2 2 4 3 3" xfId="34773"/>
    <cellStyle name="40% - Accent6 3 2 2 4 4" xfId="22313"/>
    <cellStyle name="40% - Accent6 3 2 2 4 5" xfId="34771"/>
    <cellStyle name="40% - Accent6 3 2 2 5" xfId="9589"/>
    <cellStyle name="40% - Accent6 3 2 2 5 2" xfId="9590"/>
    <cellStyle name="40% - Accent6 3 2 2 5 2 2" xfId="22317"/>
    <cellStyle name="40% - Accent6 3 2 2 5 2 3" xfId="34775"/>
    <cellStyle name="40% - Accent6 3 2 2 5 3" xfId="9591"/>
    <cellStyle name="40% - Accent6 3 2 2 5 3 2" xfId="22318"/>
    <cellStyle name="40% - Accent6 3 2 2 5 3 3" xfId="34776"/>
    <cellStyle name="40% - Accent6 3 2 2 5 4" xfId="22316"/>
    <cellStyle name="40% - Accent6 3 2 2 5 5" xfId="34774"/>
    <cellStyle name="40% - Accent6 3 2 2 6" xfId="9592"/>
    <cellStyle name="40% - Accent6 3 2 2 6 2" xfId="22319"/>
    <cellStyle name="40% - Accent6 3 2 2 6 3" xfId="34777"/>
    <cellStyle name="40% - Accent6 3 2 2 7" xfId="9593"/>
    <cellStyle name="40% - Accent6 3 2 2 7 2" xfId="22320"/>
    <cellStyle name="40% - Accent6 3 2 2 7 3" xfId="34778"/>
    <cellStyle name="40% - Accent6 3 2 2 8" xfId="9579"/>
    <cellStyle name="40% - Accent6 3 2 2 9" xfId="22306"/>
    <cellStyle name="40% - Accent6 3 2 3" xfId="9594"/>
    <cellStyle name="40% - Accent6 3 2 3 2" xfId="9595"/>
    <cellStyle name="40% - Accent6 3 2 3 2 2" xfId="9596"/>
    <cellStyle name="40% - Accent6 3 2 3 2 2 2" xfId="22323"/>
    <cellStyle name="40% - Accent6 3 2 3 2 2 3" xfId="34781"/>
    <cellStyle name="40% - Accent6 3 2 3 2 3" xfId="9597"/>
    <cellStyle name="40% - Accent6 3 2 3 2 3 2" xfId="22324"/>
    <cellStyle name="40% - Accent6 3 2 3 2 3 3" xfId="34782"/>
    <cellStyle name="40% - Accent6 3 2 3 2 4" xfId="22322"/>
    <cellStyle name="40% - Accent6 3 2 3 2 5" xfId="34780"/>
    <cellStyle name="40% - Accent6 3 2 3 3" xfId="9598"/>
    <cellStyle name="40% - Accent6 3 2 3 3 2" xfId="9599"/>
    <cellStyle name="40% - Accent6 3 2 3 3 2 2" xfId="22326"/>
    <cellStyle name="40% - Accent6 3 2 3 3 2 3" xfId="34784"/>
    <cellStyle name="40% - Accent6 3 2 3 3 3" xfId="9600"/>
    <cellStyle name="40% - Accent6 3 2 3 3 3 2" xfId="22327"/>
    <cellStyle name="40% - Accent6 3 2 3 3 3 3" xfId="34785"/>
    <cellStyle name="40% - Accent6 3 2 3 3 4" xfId="22325"/>
    <cellStyle name="40% - Accent6 3 2 3 3 5" xfId="34783"/>
    <cellStyle name="40% - Accent6 3 2 3 4" xfId="9601"/>
    <cellStyle name="40% - Accent6 3 2 3 4 2" xfId="9602"/>
    <cellStyle name="40% - Accent6 3 2 3 4 2 2" xfId="22329"/>
    <cellStyle name="40% - Accent6 3 2 3 4 2 3" xfId="34787"/>
    <cellStyle name="40% - Accent6 3 2 3 4 3" xfId="9603"/>
    <cellStyle name="40% - Accent6 3 2 3 4 3 2" xfId="22330"/>
    <cellStyle name="40% - Accent6 3 2 3 4 3 3" xfId="34788"/>
    <cellStyle name="40% - Accent6 3 2 3 4 4" xfId="22328"/>
    <cellStyle name="40% - Accent6 3 2 3 4 5" xfId="34786"/>
    <cellStyle name="40% - Accent6 3 2 3 5" xfId="9604"/>
    <cellStyle name="40% - Accent6 3 2 3 5 2" xfId="9605"/>
    <cellStyle name="40% - Accent6 3 2 3 5 2 2" xfId="22332"/>
    <cellStyle name="40% - Accent6 3 2 3 5 2 3" xfId="34790"/>
    <cellStyle name="40% - Accent6 3 2 3 5 3" xfId="9606"/>
    <cellStyle name="40% - Accent6 3 2 3 5 3 2" xfId="22333"/>
    <cellStyle name="40% - Accent6 3 2 3 5 3 3" xfId="34791"/>
    <cellStyle name="40% - Accent6 3 2 3 5 4" xfId="22331"/>
    <cellStyle name="40% - Accent6 3 2 3 5 5" xfId="34789"/>
    <cellStyle name="40% - Accent6 3 2 3 6" xfId="9607"/>
    <cellStyle name="40% - Accent6 3 2 3 6 2" xfId="22334"/>
    <cellStyle name="40% - Accent6 3 2 3 6 3" xfId="34792"/>
    <cellStyle name="40% - Accent6 3 2 3 7" xfId="9608"/>
    <cellStyle name="40% - Accent6 3 2 3 7 2" xfId="22335"/>
    <cellStyle name="40% - Accent6 3 2 3 7 3" xfId="34793"/>
    <cellStyle name="40% - Accent6 3 2 3 8" xfId="22321"/>
    <cellStyle name="40% - Accent6 3 2 3 9" xfId="34779"/>
    <cellStyle name="40% - Accent6 3 2 4" xfId="9609"/>
    <cellStyle name="40% - Accent6 3 2 4 2" xfId="9610"/>
    <cellStyle name="40% - Accent6 3 2 4 2 2" xfId="9611"/>
    <cellStyle name="40% - Accent6 3 2 4 2 2 2" xfId="22338"/>
    <cellStyle name="40% - Accent6 3 2 4 2 2 3" xfId="34796"/>
    <cellStyle name="40% - Accent6 3 2 4 2 3" xfId="9612"/>
    <cellStyle name="40% - Accent6 3 2 4 2 3 2" xfId="22339"/>
    <cellStyle name="40% - Accent6 3 2 4 2 3 3" xfId="34797"/>
    <cellStyle name="40% - Accent6 3 2 4 2 4" xfId="22337"/>
    <cellStyle name="40% - Accent6 3 2 4 2 5" xfId="34795"/>
    <cellStyle name="40% - Accent6 3 2 4 3" xfId="9613"/>
    <cellStyle name="40% - Accent6 3 2 4 3 2" xfId="22340"/>
    <cellStyle name="40% - Accent6 3 2 4 3 3" xfId="34798"/>
    <cellStyle name="40% - Accent6 3 2 4 4" xfId="9614"/>
    <cellStyle name="40% - Accent6 3 2 4 4 2" xfId="22341"/>
    <cellStyle name="40% - Accent6 3 2 4 4 3" xfId="34799"/>
    <cellStyle name="40% - Accent6 3 2 4 5" xfId="22336"/>
    <cellStyle name="40% - Accent6 3 2 4 6" xfId="34794"/>
    <cellStyle name="40% - Accent6 3 2 5" xfId="9615"/>
    <cellStyle name="40% - Accent6 3 2 5 2" xfId="9616"/>
    <cellStyle name="40% - Accent6 3 2 5 2 2" xfId="9617"/>
    <cellStyle name="40% - Accent6 3 2 5 2 2 2" xfId="22344"/>
    <cellStyle name="40% - Accent6 3 2 5 2 2 3" xfId="34802"/>
    <cellStyle name="40% - Accent6 3 2 5 2 3" xfId="9618"/>
    <cellStyle name="40% - Accent6 3 2 5 2 3 2" xfId="22345"/>
    <cellStyle name="40% - Accent6 3 2 5 2 3 3" xfId="34803"/>
    <cellStyle name="40% - Accent6 3 2 5 2 4" xfId="22343"/>
    <cellStyle name="40% - Accent6 3 2 5 2 5" xfId="34801"/>
    <cellStyle name="40% - Accent6 3 2 5 3" xfId="9619"/>
    <cellStyle name="40% - Accent6 3 2 5 3 2" xfId="22346"/>
    <cellStyle name="40% - Accent6 3 2 5 3 3" xfId="34804"/>
    <cellStyle name="40% - Accent6 3 2 5 4" xfId="9620"/>
    <cellStyle name="40% - Accent6 3 2 5 4 2" xfId="22347"/>
    <cellStyle name="40% - Accent6 3 2 5 4 3" xfId="34805"/>
    <cellStyle name="40% - Accent6 3 2 5 5" xfId="22342"/>
    <cellStyle name="40% - Accent6 3 2 5 6" xfId="34800"/>
    <cellStyle name="40% - Accent6 3 2 6" xfId="9621"/>
    <cellStyle name="40% - Accent6 3 2 6 2" xfId="9622"/>
    <cellStyle name="40% - Accent6 3 2 6 2 2" xfId="22349"/>
    <cellStyle name="40% - Accent6 3 2 6 2 3" xfId="34807"/>
    <cellStyle name="40% - Accent6 3 2 6 3" xfId="9623"/>
    <cellStyle name="40% - Accent6 3 2 6 3 2" xfId="22350"/>
    <cellStyle name="40% - Accent6 3 2 6 3 3" xfId="34808"/>
    <cellStyle name="40% - Accent6 3 2 6 4" xfId="22348"/>
    <cellStyle name="40% - Accent6 3 2 6 5" xfId="34806"/>
    <cellStyle name="40% - Accent6 3 2 7" xfId="9624"/>
    <cellStyle name="40% - Accent6 3 2 7 2" xfId="9625"/>
    <cellStyle name="40% - Accent6 3 2 7 2 2" xfId="22352"/>
    <cellStyle name="40% - Accent6 3 2 7 2 3" xfId="34810"/>
    <cellStyle name="40% - Accent6 3 2 7 3" xfId="9626"/>
    <cellStyle name="40% - Accent6 3 2 7 3 2" xfId="22353"/>
    <cellStyle name="40% - Accent6 3 2 7 3 3" xfId="34811"/>
    <cellStyle name="40% - Accent6 3 2 7 4" xfId="22351"/>
    <cellStyle name="40% - Accent6 3 2 7 5" xfId="34809"/>
    <cellStyle name="40% - Accent6 3 2 8" xfId="9627"/>
    <cellStyle name="40% - Accent6 3 2 8 2" xfId="9628"/>
    <cellStyle name="40% - Accent6 3 2 8 2 2" xfId="22355"/>
    <cellStyle name="40% - Accent6 3 2 8 2 3" xfId="34813"/>
    <cellStyle name="40% - Accent6 3 2 8 3" xfId="9629"/>
    <cellStyle name="40% - Accent6 3 2 8 3 2" xfId="22356"/>
    <cellStyle name="40% - Accent6 3 2 8 3 3" xfId="34814"/>
    <cellStyle name="40% - Accent6 3 2 8 4" xfId="22354"/>
    <cellStyle name="40% - Accent6 3 2 8 5" xfId="34812"/>
    <cellStyle name="40% - Accent6 3 2 9" xfId="9630"/>
    <cellStyle name="40% - Accent6 3 2 9 2" xfId="9631"/>
    <cellStyle name="40% - Accent6 3 2 9 2 2" xfId="22358"/>
    <cellStyle name="40% - Accent6 3 2 9 2 3" xfId="34816"/>
    <cellStyle name="40% - Accent6 3 2 9 3" xfId="9632"/>
    <cellStyle name="40% - Accent6 3 2 9 3 2" xfId="22359"/>
    <cellStyle name="40% - Accent6 3 2 9 3 3" xfId="34817"/>
    <cellStyle name="40% - Accent6 3 2 9 4" xfId="22357"/>
    <cellStyle name="40% - Accent6 3 2 9 5" xfId="34815"/>
    <cellStyle name="40% - Accent6 3 2_BALANCE SHEET- BOARD-A" xfId="1438"/>
    <cellStyle name="40% - Accent6 3 3" xfId="137"/>
    <cellStyle name="40% - Accent6 3 3 10" xfId="14322"/>
    <cellStyle name="40% - Accent6 3 3 11" xfId="26780"/>
    <cellStyle name="40% - Accent6 3 3 2" xfId="1015"/>
    <cellStyle name="40% - Accent6 3 3 2 2" xfId="9634"/>
    <cellStyle name="40% - Accent6 3 3 2 2 2" xfId="22361"/>
    <cellStyle name="40% - Accent6 3 3 2 2 3" xfId="34819"/>
    <cellStyle name="40% - Accent6 3 3 2 3" xfId="9635"/>
    <cellStyle name="40% - Accent6 3 3 2 3 2" xfId="22362"/>
    <cellStyle name="40% - Accent6 3 3 2 3 3" xfId="34820"/>
    <cellStyle name="40% - Accent6 3 3 2 4" xfId="9633"/>
    <cellStyle name="40% - Accent6 3 3 2 5" xfId="22360"/>
    <cellStyle name="40% - Accent6 3 3 2 6" xfId="34818"/>
    <cellStyle name="40% - Accent6 3 3 3" xfId="9636"/>
    <cellStyle name="40% - Accent6 3 3 3 2" xfId="9637"/>
    <cellStyle name="40% - Accent6 3 3 3 2 2" xfId="22364"/>
    <cellStyle name="40% - Accent6 3 3 3 2 3" xfId="34822"/>
    <cellStyle name="40% - Accent6 3 3 3 3" xfId="9638"/>
    <cellStyle name="40% - Accent6 3 3 3 3 2" xfId="22365"/>
    <cellStyle name="40% - Accent6 3 3 3 3 3" xfId="34823"/>
    <cellStyle name="40% - Accent6 3 3 3 4" xfId="22363"/>
    <cellStyle name="40% - Accent6 3 3 3 5" xfId="34821"/>
    <cellStyle name="40% - Accent6 3 3 4" xfId="9639"/>
    <cellStyle name="40% - Accent6 3 3 4 2" xfId="9640"/>
    <cellStyle name="40% - Accent6 3 3 4 2 2" xfId="22367"/>
    <cellStyle name="40% - Accent6 3 3 4 2 3" xfId="34825"/>
    <cellStyle name="40% - Accent6 3 3 4 3" xfId="9641"/>
    <cellStyle name="40% - Accent6 3 3 4 3 2" xfId="22368"/>
    <cellStyle name="40% - Accent6 3 3 4 3 3" xfId="34826"/>
    <cellStyle name="40% - Accent6 3 3 4 4" xfId="22366"/>
    <cellStyle name="40% - Accent6 3 3 4 5" xfId="34824"/>
    <cellStyle name="40% - Accent6 3 3 5" xfId="9642"/>
    <cellStyle name="40% - Accent6 3 3 5 2" xfId="9643"/>
    <cellStyle name="40% - Accent6 3 3 5 2 2" xfId="22370"/>
    <cellStyle name="40% - Accent6 3 3 5 2 3" xfId="34828"/>
    <cellStyle name="40% - Accent6 3 3 5 3" xfId="9644"/>
    <cellStyle name="40% - Accent6 3 3 5 3 2" xfId="22371"/>
    <cellStyle name="40% - Accent6 3 3 5 3 3" xfId="34829"/>
    <cellStyle name="40% - Accent6 3 3 5 4" xfId="22369"/>
    <cellStyle name="40% - Accent6 3 3 5 5" xfId="34827"/>
    <cellStyle name="40% - Accent6 3 3 6" xfId="9645"/>
    <cellStyle name="40% - Accent6 3 3 6 2" xfId="9646"/>
    <cellStyle name="40% - Accent6 3 3 6 2 2" xfId="22373"/>
    <cellStyle name="40% - Accent6 3 3 6 2 3" xfId="34831"/>
    <cellStyle name="40% - Accent6 3 3 6 3" xfId="9647"/>
    <cellStyle name="40% - Accent6 3 3 6 3 2" xfId="22374"/>
    <cellStyle name="40% - Accent6 3 3 6 3 3" xfId="34832"/>
    <cellStyle name="40% - Accent6 3 3 6 4" xfId="22372"/>
    <cellStyle name="40% - Accent6 3 3 6 5" xfId="34830"/>
    <cellStyle name="40% - Accent6 3 3 7" xfId="9648"/>
    <cellStyle name="40% - Accent6 3 3 7 2" xfId="22375"/>
    <cellStyle name="40% - Accent6 3 3 7 3" xfId="34833"/>
    <cellStyle name="40% - Accent6 3 3 8" xfId="9649"/>
    <cellStyle name="40% - Accent6 3 3 8 2" xfId="22376"/>
    <cellStyle name="40% - Accent6 3 3 8 3" xfId="34834"/>
    <cellStyle name="40% - Accent6 3 3 9" xfId="1583"/>
    <cellStyle name="40% - Accent6 3 3_BALANCE SHEET- BOARD-A" xfId="1439"/>
    <cellStyle name="40% - Accent6 3 4" xfId="9650"/>
    <cellStyle name="40% - Accent6 3 4 2" xfId="9651"/>
    <cellStyle name="40% - Accent6 3 4 2 2" xfId="9652"/>
    <cellStyle name="40% - Accent6 3 4 2 2 2" xfId="22379"/>
    <cellStyle name="40% - Accent6 3 4 2 2 3" xfId="34837"/>
    <cellStyle name="40% - Accent6 3 4 2 3" xfId="9653"/>
    <cellStyle name="40% - Accent6 3 4 2 3 2" xfId="22380"/>
    <cellStyle name="40% - Accent6 3 4 2 3 3" xfId="34838"/>
    <cellStyle name="40% - Accent6 3 4 2 4" xfId="22378"/>
    <cellStyle name="40% - Accent6 3 4 2 5" xfId="34836"/>
    <cellStyle name="40% - Accent6 3 4 3" xfId="9654"/>
    <cellStyle name="40% - Accent6 3 4 3 2" xfId="9655"/>
    <cellStyle name="40% - Accent6 3 4 3 2 2" xfId="22382"/>
    <cellStyle name="40% - Accent6 3 4 3 2 3" xfId="34840"/>
    <cellStyle name="40% - Accent6 3 4 3 3" xfId="9656"/>
    <cellStyle name="40% - Accent6 3 4 3 3 2" xfId="22383"/>
    <cellStyle name="40% - Accent6 3 4 3 3 3" xfId="34841"/>
    <cellStyle name="40% - Accent6 3 4 3 4" xfId="22381"/>
    <cellStyle name="40% - Accent6 3 4 3 5" xfId="34839"/>
    <cellStyle name="40% - Accent6 3 4 4" xfId="9657"/>
    <cellStyle name="40% - Accent6 3 4 4 2" xfId="9658"/>
    <cellStyle name="40% - Accent6 3 4 4 2 2" xfId="22385"/>
    <cellStyle name="40% - Accent6 3 4 4 2 3" xfId="34843"/>
    <cellStyle name="40% - Accent6 3 4 4 3" xfId="9659"/>
    <cellStyle name="40% - Accent6 3 4 4 3 2" xfId="22386"/>
    <cellStyle name="40% - Accent6 3 4 4 3 3" xfId="34844"/>
    <cellStyle name="40% - Accent6 3 4 4 4" xfId="22384"/>
    <cellStyle name="40% - Accent6 3 4 4 5" xfId="34842"/>
    <cellStyle name="40% - Accent6 3 4 5" xfId="9660"/>
    <cellStyle name="40% - Accent6 3 4 5 2" xfId="9661"/>
    <cellStyle name="40% - Accent6 3 4 5 2 2" xfId="22388"/>
    <cellStyle name="40% - Accent6 3 4 5 2 3" xfId="34846"/>
    <cellStyle name="40% - Accent6 3 4 5 3" xfId="9662"/>
    <cellStyle name="40% - Accent6 3 4 5 3 2" xfId="22389"/>
    <cellStyle name="40% - Accent6 3 4 5 3 3" xfId="34847"/>
    <cellStyle name="40% - Accent6 3 4 5 4" xfId="22387"/>
    <cellStyle name="40% - Accent6 3 4 5 5" xfId="34845"/>
    <cellStyle name="40% - Accent6 3 4 6" xfId="9663"/>
    <cellStyle name="40% - Accent6 3 4 6 2" xfId="22390"/>
    <cellStyle name="40% - Accent6 3 4 6 3" xfId="34848"/>
    <cellStyle name="40% - Accent6 3 4 7" xfId="9664"/>
    <cellStyle name="40% - Accent6 3 4 7 2" xfId="22391"/>
    <cellStyle name="40% - Accent6 3 4 7 3" xfId="34849"/>
    <cellStyle name="40% - Accent6 3 4 8" xfId="22377"/>
    <cellStyle name="40% - Accent6 3 4 9" xfId="34835"/>
    <cellStyle name="40% - Accent6 3 5" xfId="9665"/>
    <cellStyle name="40% - Accent6 3 5 2" xfId="9666"/>
    <cellStyle name="40% - Accent6 3 5 2 2" xfId="9667"/>
    <cellStyle name="40% - Accent6 3 5 2 2 2" xfId="22394"/>
    <cellStyle name="40% - Accent6 3 5 2 2 3" xfId="34852"/>
    <cellStyle name="40% - Accent6 3 5 2 3" xfId="9668"/>
    <cellStyle name="40% - Accent6 3 5 2 3 2" xfId="22395"/>
    <cellStyle name="40% - Accent6 3 5 2 3 3" xfId="34853"/>
    <cellStyle name="40% - Accent6 3 5 2 4" xfId="22393"/>
    <cellStyle name="40% - Accent6 3 5 2 5" xfId="34851"/>
    <cellStyle name="40% - Accent6 3 5 3" xfId="9669"/>
    <cellStyle name="40% - Accent6 3 5 3 2" xfId="9670"/>
    <cellStyle name="40% - Accent6 3 5 3 2 2" xfId="22397"/>
    <cellStyle name="40% - Accent6 3 5 3 2 3" xfId="34855"/>
    <cellStyle name="40% - Accent6 3 5 3 3" xfId="9671"/>
    <cellStyle name="40% - Accent6 3 5 3 3 2" xfId="22398"/>
    <cellStyle name="40% - Accent6 3 5 3 3 3" xfId="34856"/>
    <cellStyle name="40% - Accent6 3 5 3 4" xfId="22396"/>
    <cellStyle name="40% - Accent6 3 5 3 5" xfId="34854"/>
    <cellStyle name="40% - Accent6 3 5 4" xfId="9672"/>
    <cellStyle name="40% - Accent6 3 5 4 2" xfId="9673"/>
    <cellStyle name="40% - Accent6 3 5 4 2 2" xfId="22400"/>
    <cellStyle name="40% - Accent6 3 5 4 2 3" xfId="34858"/>
    <cellStyle name="40% - Accent6 3 5 4 3" xfId="9674"/>
    <cellStyle name="40% - Accent6 3 5 4 3 2" xfId="22401"/>
    <cellStyle name="40% - Accent6 3 5 4 3 3" xfId="34859"/>
    <cellStyle name="40% - Accent6 3 5 4 4" xfId="22399"/>
    <cellStyle name="40% - Accent6 3 5 4 5" xfId="34857"/>
    <cellStyle name="40% - Accent6 3 5 5" xfId="9675"/>
    <cellStyle name="40% - Accent6 3 5 5 2" xfId="9676"/>
    <cellStyle name="40% - Accent6 3 5 5 2 2" xfId="22403"/>
    <cellStyle name="40% - Accent6 3 5 5 2 3" xfId="34861"/>
    <cellStyle name="40% - Accent6 3 5 5 3" xfId="9677"/>
    <cellStyle name="40% - Accent6 3 5 5 3 2" xfId="22404"/>
    <cellStyle name="40% - Accent6 3 5 5 3 3" xfId="34862"/>
    <cellStyle name="40% - Accent6 3 5 5 4" xfId="22402"/>
    <cellStyle name="40% - Accent6 3 5 5 5" xfId="34860"/>
    <cellStyle name="40% - Accent6 3 5 6" xfId="9678"/>
    <cellStyle name="40% - Accent6 3 5 6 2" xfId="22405"/>
    <cellStyle name="40% - Accent6 3 5 6 3" xfId="34863"/>
    <cellStyle name="40% - Accent6 3 5 7" xfId="9679"/>
    <cellStyle name="40% - Accent6 3 5 7 2" xfId="22406"/>
    <cellStyle name="40% - Accent6 3 5 7 3" xfId="34864"/>
    <cellStyle name="40% - Accent6 3 5 8" xfId="22392"/>
    <cellStyle name="40% - Accent6 3 5 9" xfId="34850"/>
    <cellStyle name="40% - Accent6 3 6" xfId="9680"/>
    <cellStyle name="40% - Accent6 3 6 2" xfId="9681"/>
    <cellStyle name="40% - Accent6 3 6 2 2" xfId="9682"/>
    <cellStyle name="40% - Accent6 3 6 2 2 2" xfId="22409"/>
    <cellStyle name="40% - Accent6 3 6 2 2 3" xfId="34867"/>
    <cellStyle name="40% - Accent6 3 6 2 3" xfId="9683"/>
    <cellStyle name="40% - Accent6 3 6 2 3 2" xfId="22410"/>
    <cellStyle name="40% - Accent6 3 6 2 3 3" xfId="34868"/>
    <cellStyle name="40% - Accent6 3 6 2 4" xfId="22408"/>
    <cellStyle name="40% - Accent6 3 6 2 5" xfId="34866"/>
    <cellStyle name="40% - Accent6 3 6 3" xfId="9684"/>
    <cellStyle name="40% - Accent6 3 6 3 2" xfId="22411"/>
    <cellStyle name="40% - Accent6 3 6 3 3" xfId="34869"/>
    <cellStyle name="40% - Accent6 3 6 4" xfId="9685"/>
    <cellStyle name="40% - Accent6 3 6 4 2" xfId="22412"/>
    <cellStyle name="40% - Accent6 3 6 4 3" xfId="34870"/>
    <cellStyle name="40% - Accent6 3 6 5" xfId="22407"/>
    <cellStyle name="40% - Accent6 3 6 6" xfId="34865"/>
    <cellStyle name="40% - Accent6 3 7" xfId="9686"/>
    <cellStyle name="40% - Accent6 3 7 2" xfId="9687"/>
    <cellStyle name="40% - Accent6 3 7 2 2" xfId="9688"/>
    <cellStyle name="40% - Accent6 3 7 2 2 2" xfId="22415"/>
    <cellStyle name="40% - Accent6 3 7 2 2 3" xfId="34873"/>
    <cellStyle name="40% - Accent6 3 7 2 3" xfId="9689"/>
    <cellStyle name="40% - Accent6 3 7 2 3 2" xfId="22416"/>
    <cellStyle name="40% - Accent6 3 7 2 3 3" xfId="34874"/>
    <cellStyle name="40% - Accent6 3 7 2 4" xfId="22414"/>
    <cellStyle name="40% - Accent6 3 7 2 5" xfId="34872"/>
    <cellStyle name="40% - Accent6 3 7 3" xfId="9690"/>
    <cellStyle name="40% - Accent6 3 7 3 2" xfId="22417"/>
    <cellStyle name="40% - Accent6 3 7 3 3" xfId="34875"/>
    <cellStyle name="40% - Accent6 3 7 4" xfId="9691"/>
    <cellStyle name="40% - Accent6 3 7 4 2" xfId="22418"/>
    <cellStyle name="40% - Accent6 3 7 4 3" xfId="34876"/>
    <cellStyle name="40% - Accent6 3 7 5" xfId="22413"/>
    <cellStyle name="40% - Accent6 3 7 6" xfId="34871"/>
    <cellStyle name="40% - Accent6 3 8" xfId="9692"/>
    <cellStyle name="40% - Accent6 3 8 2" xfId="9693"/>
    <cellStyle name="40% - Accent6 3 8 2 2" xfId="22420"/>
    <cellStyle name="40% - Accent6 3 8 2 3" xfId="34878"/>
    <cellStyle name="40% - Accent6 3 8 3" xfId="9694"/>
    <cellStyle name="40% - Accent6 3 8 3 2" xfId="22421"/>
    <cellStyle name="40% - Accent6 3 8 3 3" xfId="34879"/>
    <cellStyle name="40% - Accent6 3 8 4" xfId="22419"/>
    <cellStyle name="40% - Accent6 3 8 5" xfId="34877"/>
    <cellStyle name="40% - Accent6 3 9" xfId="9695"/>
    <cellStyle name="40% - Accent6 3 9 2" xfId="9696"/>
    <cellStyle name="40% - Accent6 3 9 2 2" xfId="22423"/>
    <cellStyle name="40% - Accent6 3 9 2 3" xfId="34881"/>
    <cellStyle name="40% - Accent6 3 9 3" xfId="9697"/>
    <cellStyle name="40% - Accent6 3 9 3 2" xfId="22424"/>
    <cellStyle name="40% - Accent6 3 9 3 3" xfId="34882"/>
    <cellStyle name="40% - Accent6 3 9 4" xfId="22422"/>
    <cellStyle name="40% - Accent6 3 9 5" xfId="34880"/>
    <cellStyle name="40% - Accent6 4" xfId="138"/>
    <cellStyle name="40% - Accent6 4 10" xfId="9698"/>
    <cellStyle name="40% - Accent6 4 10 2" xfId="9699"/>
    <cellStyle name="40% - Accent6 4 10 2 2" xfId="22426"/>
    <cellStyle name="40% - Accent6 4 10 2 3" xfId="34884"/>
    <cellStyle name="40% - Accent6 4 10 3" xfId="9700"/>
    <cellStyle name="40% - Accent6 4 10 3 2" xfId="22427"/>
    <cellStyle name="40% - Accent6 4 10 3 3" xfId="34885"/>
    <cellStyle name="40% - Accent6 4 10 4" xfId="22425"/>
    <cellStyle name="40% - Accent6 4 10 5" xfId="34883"/>
    <cellStyle name="40% - Accent6 4 11" xfId="9701"/>
    <cellStyle name="40% - Accent6 4 11 2" xfId="9702"/>
    <cellStyle name="40% - Accent6 4 11 2 2" xfId="22429"/>
    <cellStyle name="40% - Accent6 4 11 2 3" xfId="34887"/>
    <cellStyle name="40% - Accent6 4 11 3" xfId="9703"/>
    <cellStyle name="40% - Accent6 4 11 3 2" xfId="22430"/>
    <cellStyle name="40% - Accent6 4 11 3 3" xfId="34888"/>
    <cellStyle name="40% - Accent6 4 11 4" xfId="22428"/>
    <cellStyle name="40% - Accent6 4 11 5" xfId="34886"/>
    <cellStyle name="40% - Accent6 4 12" xfId="9704"/>
    <cellStyle name="40% - Accent6 4 12 2" xfId="9705"/>
    <cellStyle name="40% - Accent6 4 12 2 2" xfId="22432"/>
    <cellStyle name="40% - Accent6 4 12 2 3" xfId="34890"/>
    <cellStyle name="40% - Accent6 4 12 3" xfId="9706"/>
    <cellStyle name="40% - Accent6 4 12 3 2" xfId="22433"/>
    <cellStyle name="40% - Accent6 4 12 3 3" xfId="34891"/>
    <cellStyle name="40% - Accent6 4 12 4" xfId="22431"/>
    <cellStyle name="40% - Accent6 4 12 5" xfId="34889"/>
    <cellStyle name="40% - Accent6 4 13" xfId="9707"/>
    <cellStyle name="40% - Accent6 4 13 2" xfId="9708"/>
    <cellStyle name="40% - Accent6 4 13 2 2" xfId="22435"/>
    <cellStyle name="40% - Accent6 4 13 2 3" xfId="34893"/>
    <cellStyle name="40% - Accent6 4 13 3" xfId="9709"/>
    <cellStyle name="40% - Accent6 4 13 3 2" xfId="22436"/>
    <cellStyle name="40% - Accent6 4 13 3 3" xfId="34894"/>
    <cellStyle name="40% - Accent6 4 13 4" xfId="22434"/>
    <cellStyle name="40% - Accent6 4 13 5" xfId="34892"/>
    <cellStyle name="40% - Accent6 4 14" xfId="9710"/>
    <cellStyle name="40% - Accent6 4 14 2" xfId="9711"/>
    <cellStyle name="40% - Accent6 4 14 2 2" xfId="22438"/>
    <cellStyle name="40% - Accent6 4 14 2 3" xfId="34896"/>
    <cellStyle name="40% - Accent6 4 14 3" xfId="9712"/>
    <cellStyle name="40% - Accent6 4 14 3 2" xfId="22439"/>
    <cellStyle name="40% - Accent6 4 14 3 3" xfId="34897"/>
    <cellStyle name="40% - Accent6 4 14 4" xfId="22437"/>
    <cellStyle name="40% - Accent6 4 14 5" xfId="34895"/>
    <cellStyle name="40% - Accent6 4 15" xfId="9713"/>
    <cellStyle name="40% - Accent6 4 15 2" xfId="22440"/>
    <cellStyle name="40% - Accent6 4 15 3" xfId="34898"/>
    <cellStyle name="40% - Accent6 4 16" xfId="9714"/>
    <cellStyle name="40% - Accent6 4 16 2" xfId="22441"/>
    <cellStyle name="40% - Accent6 4 16 3" xfId="34899"/>
    <cellStyle name="40% - Accent6 4 17" xfId="1619"/>
    <cellStyle name="40% - Accent6 4 18" xfId="14358"/>
    <cellStyle name="40% - Accent6 4 19" xfId="26816"/>
    <cellStyle name="40% - Accent6 4 2" xfId="1051"/>
    <cellStyle name="40% - Accent6 4 2 10" xfId="22442"/>
    <cellStyle name="40% - Accent6 4 2 11" xfId="34900"/>
    <cellStyle name="40% - Accent6 4 2 2" xfId="9716"/>
    <cellStyle name="40% - Accent6 4 2 2 2" xfId="9717"/>
    <cellStyle name="40% - Accent6 4 2 2 2 2" xfId="22444"/>
    <cellStyle name="40% - Accent6 4 2 2 2 3" xfId="34902"/>
    <cellStyle name="40% - Accent6 4 2 2 3" xfId="9718"/>
    <cellStyle name="40% - Accent6 4 2 2 3 2" xfId="22445"/>
    <cellStyle name="40% - Accent6 4 2 2 3 3" xfId="34903"/>
    <cellStyle name="40% - Accent6 4 2 2 4" xfId="22443"/>
    <cellStyle name="40% - Accent6 4 2 2 5" xfId="34901"/>
    <cellStyle name="40% - Accent6 4 2 3" xfId="9719"/>
    <cellStyle name="40% - Accent6 4 2 3 2" xfId="9720"/>
    <cellStyle name="40% - Accent6 4 2 3 2 2" xfId="22447"/>
    <cellStyle name="40% - Accent6 4 2 3 2 3" xfId="34905"/>
    <cellStyle name="40% - Accent6 4 2 3 3" xfId="9721"/>
    <cellStyle name="40% - Accent6 4 2 3 3 2" xfId="22448"/>
    <cellStyle name="40% - Accent6 4 2 3 3 3" xfId="34906"/>
    <cellStyle name="40% - Accent6 4 2 3 4" xfId="22446"/>
    <cellStyle name="40% - Accent6 4 2 3 5" xfId="34904"/>
    <cellStyle name="40% - Accent6 4 2 4" xfId="9722"/>
    <cellStyle name="40% - Accent6 4 2 4 2" xfId="9723"/>
    <cellStyle name="40% - Accent6 4 2 4 2 2" xfId="22450"/>
    <cellStyle name="40% - Accent6 4 2 4 2 3" xfId="34908"/>
    <cellStyle name="40% - Accent6 4 2 4 3" xfId="9724"/>
    <cellStyle name="40% - Accent6 4 2 4 3 2" xfId="22451"/>
    <cellStyle name="40% - Accent6 4 2 4 3 3" xfId="34909"/>
    <cellStyle name="40% - Accent6 4 2 4 4" xfId="22449"/>
    <cellStyle name="40% - Accent6 4 2 4 5" xfId="34907"/>
    <cellStyle name="40% - Accent6 4 2 5" xfId="9725"/>
    <cellStyle name="40% - Accent6 4 2 5 2" xfId="9726"/>
    <cellStyle name="40% - Accent6 4 2 5 2 2" xfId="22453"/>
    <cellStyle name="40% - Accent6 4 2 5 2 3" xfId="34911"/>
    <cellStyle name="40% - Accent6 4 2 5 3" xfId="9727"/>
    <cellStyle name="40% - Accent6 4 2 5 3 2" xfId="22454"/>
    <cellStyle name="40% - Accent6 4 2 5 3 3" xfId="34912"/>
    <cellStyle name="40% - Accent6 4 2 5 4" xfId="22452"/>
    <cellStyle name="40% - Accent6 4 2 5 5" xfId="34910"/>
    <cellStyle name="40% - Accent6 4 2 6" xfId="9728"/>
    <cellStyle name="40% - Accent6 4 2 6 2" xfId="9729"/>
    <cellStyle name="40% - Accent6 4 2 6 2 2" xfId="22456"/>
    <cellStyle name="40% - Accent6 4 2 6 2 3" xfId="34914"/>
    <cellStyle name="40% - Accent6 4 2 6 3" xfId="9730"/>
    <cellStyle name="40% - Accent6 4 2 6 3 2" xfId="22457"/>
    <cellStyle name="40% - Accent6 4 2 6 3 3" xfId="34915"/>
    <cellStyle name="40% - Accent6 4 2 6 4" xfId="22455"/>
    <cellStyle name="40% - Accent6 4 2 6 5" xfId="34913"/>
    <cellStyle name="40% - Accent6 4 2 7" xfId="9731"/>
    <cellStyle name="40% - Accent6 4 2 7 2" xfId="22458"/>
    <cellStyle name="40% - Accent6 4 2 7 3" xfId="34916"/>
    <cellStyle name="40% - Accent6 4 2 8" xfId="9732"/>
    <cellStyle name="40% - Accent6 4 2 8 2" xfId="22459"/>
    <cellStyle name="40% - Accent6 4 2 8 3" xfId="34917"/>
    <cellStyle name="40% - Accent6 4 2 9" xfId="9715"/>
    <cellStyle name="40% - Accent6 4 3" xfId="9733"/>
    <cellStyle name="40% - Accent6 4 3 2" xfId="9734"/>
    <cellStyle name="40% - Accent6 4 3 2 2" xfId="9735"/>
    <cellStyle name="40% - Accent6 4 3 2 2 2" xfId="22462"/>
    <cellStyle name="40% - Accent6 4 3 2 2 3" xfId="34920"/>
    <cellStyle name="40% - Accent6 4 3 2 3" xfId="9736"/>
    <cellStyle name="40% - Accent6 4 3 2 3 2" xfId="22463"/>
    <cellStyle name="40% - Accent6 4 3 2 3 3" xfId="34921"/>
    <cellStyle name="40% - Accent6 4 3 2 4" xfId="22461"/>
    <cellStyle name="40% - Accent6 4 3 2 5" xfId="34919"/>
    <cellStyle name="40% - Accent6 4 3 3" xfId="9737"/>
    <cellStyle name="40% - Accent6 4 3 3 2" xfId="9738"/>
    <cellStyle name="40% - Accent6 4 3 3 2 2" xfId="22465"/>
    <cellStyle name="40% - Accent6 4 3 3 2 3" xfId="34923"/>
    <cellStyle name="40% - Accent6 4 3 3 3" xfId="9739"/>
    <cellStyle name="40% - Accent6 4 3 3 3 2" xfId="22466"/>
    <cellStyle name="40% - Accent6 4 3 3 3 3" xfId="34924"/>
    <cellStyle name="40% - Accent6 4 3 3 4" xfId="22464"/>
    <cellStyle name="40% - Accent6 4 3 3 5" xfId="34922"/>
    <cellStyle name="40% - Accent6 4 3 4" xfId="9740"/>
    <cellStyle name="40% - Accent6 4 3 4 2" xfId="9741"/>
    <cellStyle name="40% - Accent6 4 3 4 2 2" xfId="22468"/>
    <cellStyle name="40% - Accent6 4 3 4 2 3" xfId="34926"/>
    <cellStyle name="40% - Accent6 4 3 4 3" xfId="9742"/>
    <cellStyle name="40% - Accent6 4 3 4 3 2" xfId="22469"/>
    <cellStyle name="40% - Accent6 4 3 4 3 3" xfId="34927"/>
    <cellStyle name="40% - Accent6 4 3 4 4" xfId="22467"/>
    <cellStyle name="40% - Accent6 4 3 4 5" xfId="34925"/>
    <cellStyle name="40% - Accent6 4 3 5" xfId="9743"/>
    <cellStyle name="40% - Accent6 4 3 5 2" xfId="9744"/>
    <cellStyle name="40% - Accent6 4 3 5 2 2" xfId="22471"/>
    <cellStyle name="40% - Accent6 4 3 5 2 3" xfId="34929"/>
    <cellStyle name="40% - Accent6 4 3 5 3" xfId="9745"/>
    <cellStyle name="40% - Accent6 4 3 5 3 2" xfId="22472"/>
    <cellStyle name="40% - Accent6 4 3 5 3 3" xfId="34930"/>
    <cellStyle name="40% - Accent6 4 3 5 4" xfId="22470"/>
    <cellStyle name="40% - Accent6 4 3 5 5" xfId="34928"/>
    <cellStyle name="40% - Accent6 4 3 6" xfId="9746"/>
    <cellStyle name="40% - Accent6 4 3 6 2" xfId="22473"/>
    <cellStyle name="40% - Accent6 4 3 6 3" xfId="34931"/>
    <cellStyle name="40% - Accent6 4 3 7" xfId="9747"/>
    <cellStyle name="40% - Accent6 4 3 7 2" xfId="22474"/>
    <cellStyle name="40% - Accent6 4 3 7 3" xfId="34932"/>
    <cellStyle name="40% - Accent6 4 3 8" xfId="22460"/>
    <cellStyle name="40% - Accent6 4 3 9" xfId="34918"/>
    <cellStyle name="40% - Accent6 4 4" xfId="9748"/>
    <cellStyle name="40% - Accent6 4 4 2" xfId="9749"/>
    <cellStyle name="40% - Accent6 4 4 2 2" xfId="9750"/>
    <cellStyle name="40% - Accent6 4 4 2 2 2" xfId="22477"/>
    <cellStyle name="40% - Accent6 4 4 2 2 3" xfId="34935"/>
    <cellStyle name="40% - Accent6 4 4 2 3" xfId="9751"/>
    <cellStyle name="40% - Accent6 4 4 2 3 2" xfId="22478"/>
    <cellStyle name="40% - Accent6 4 4 2 3 3" xfId="34936"/>
    <cellStyle name="40% - Accent6 4 4 2 4" xfId="22476"/>
    <cellStyle name="40% - Accent6 4 4 2 5" xfId="34934"/>
    <cellStyle name="40% - Accent6 4 4 3" xfId="9752"/>
    <cellStyle name="40% - Accent6 4 4 3 2" xfId="9753"/>
    <cellStyle name="40% - Accent6 4 4 3 2 2" xfId="22480"/>
    <cellStyle name="40% - Accent6 4 4 3 2 3" xfId="34938"/>
    <cellStyle name="40% - Accent6 4 4 3 3" xfId="9754"/>
    <cellStyle name="40% - Accent6 4 4 3 3 2" xfId="22481"/>
    <cellStyle name="40% - Accent6 4 4 3 3 3" xfId="34939"/>
    <cellStyle name="40% - Accent6 4 4 3 4" xfId="22479"/>
    <cellStyle name="40% - Accent6 4 4 3 5" xfId="34937"/>
    <cellStyle name="40% - Accent6 4 4 4" xfId="9755"/>
    <cellStyle name="40% - Accent6 4 4 4 2" xfId="9756"/>
    <cellStyle name="40% - Accent6 4 4 4 2 2" xfId="22483"/>
    <cellStyle name="40% - Accent6 4 4 4 2 3" xfId="34941"/>
    <cellStyle name="40% - Accent6 4 4 4 3" xfId="9757"/>
    <cellStyle name="40% - Accent6 4 4 4 3 2" xfId="22484"/>
    <cellStyle name="40% - Accent6 4 4 4 3 3" xfId="34942"/>
    <cellStyle name="40% - Accent6 4 4 4 4" xfId="22482"/>
    <cellStyle name="40% - Accent6 4 4 4 5" xfId="34940"/>
    <cellStyle name="40% - Accent6 4 4 5" xfId="9758"/>
    <cellStyle name="40% - Accent6 4 4 5 2" xfId="9759"/>
    <cellStyle name="40% - Accent6 4 4 5 2 2" xfId="22486"/>
    <cellStyle name="40% - Accent6 4 4 5 2 3" xfId="34944"/>
    <cellStyle name="40% - Accent6 4 4 5 3" xfId="9760"/>
    <cellStyle name="40% - Accent6 4 4 5 3 2" xfId="22487"/>
    <cellStyle name="40% - Accent6 4 4 5 3 3" xfId="34945"/>
    <cellStyle name="40% - Accent6 4 4 5 4" xfId="22485"/>
    <cellStyle name="40% - Accent6 4 4 5 5" xfId="34943"/>
    <cellStyle name="40% - Accent6 4 4 6" xfId="9761"/>
    <cellStyle name="40% - Accent6 4 4 6 2" xfId="22488"/>
    <cellStyle name="40% - Accent6 4 4 6 3" xfId="34946"/>
    <cellStyle name="40% - Accent6 4 4 7" xfId="9762"/>
    <cellStyle name="40% - Accent6 4 4 7 2" xfId="22489"/>
    <cellStyle name="40% - Accent6 4 4 7 3" xfId="34947"/>
    <cellStyle name="40% - Accent6 4 4 8" xfId="22475"/>
    <cellStyle name="40% - Accent6 4 4 9" xfId="34933"/>
    <cellStyle name="40% - Accent6 4 5" xfId="9763"/>
    <cellStyle name="40% - Accent6 4 5 2" xfId="9764"/>
    <cellStyle name="40% - Accent6 4 5 2 2" xfId="9765"/>
    <cellStyle name="40% - Accent6 4 5 2 2 2" xfId="22492"/>
    <cellStyle name="40% - Accent6 4 5 2 2 3" xfId="34950"/>
    <cellStyle name="40% - Accent6 4 5 2 3" xfId="9766"/>
    <cellStyle name="40% - Accent6 4 5 2 3 2" xfId="22493"/>
    <cellStyle name="40% - Accent6 4 5 2 3 3" xfId="34951"/>
    <cellStyle name="40% - Accent6 4 5 2 4" xfId="22491"/>
    <cellStyle name="40% - Accent6 4 5 2 5" xfId="34949"/>
    <cellStyle name="40% - Accent6 4 5 3" xfId="9767"/>
    <cellStyle name="40% - Accent6 4 5 3 2" xfId="22494"/>
    <cellStyle name="40% - Accent6 4 5 3 3" xfId="34952"/>
    <cellStyle name="40% - Accent6 4 5 4" xfId="9768"/>
    <cellStyle name="40% - Accent6 4 5 4 2" xfId="22495"/>
    <cellStyle name="40% - Accent6 4 5 4 3" xfId="34953"/>
    <cellStyle name="40% - Accent6 4 5 5" xfId="22490"/>
    <cellStyle name="40% - Accent6 4 5 6" xfId="34948"/>
    <cellStyle name="40% - Accent6 4 6" xfId="9769"/>
    <cellStyle name="40% - Accent6 4 6 2" xfId="9770"/>
    <cellStyle name="40% - Accent6 4 6 2 2" xfId="9771"/>
    <cellStyle name="40% - Accent6 4 6 2 2 2" xfId="22498"/>
    <cellStyle name="40% - Accent6 4 6 2 2 3" xfId="34956"/>
    <cellStyle name="40% - Accent6 4 6 2 3" xfId="9772"/>
    <cellStyle name="40% - Accent6 4 6 2 3 2" xfId="22499"/>
    <cellStyle name="40% - Accent6 4 6 2 3 3" xfId="34957"/>
    <cellStyle name="40% - Accent6 4 6 2 4" xfId="22497"/>
    <cellStyle name="40% - Accent6 4 6 2 5" xfId="34955"/>
    <cellStyle name="40% - Accent6 4 6 3" xfId="9773"/>
    <cellStyle name="40% - Accent6 4 6 3 2" xfId="22500"/>
    <cellStyle name="40% - Accent6 4 6 3 3" xfId="34958"/>
    <cellStyle name="40% - Accent6 4 6 4" xfId="9774"/>
    <cellStyle name="40% - Accent6 4 6 4 2" xfId="22501"/>
    <cellStyle name="40% - Accent6 4 6 4 3" xfId="34959"/>
    <cellStyle name="40% - Accent6 4 6 5" xfId="22496"/>
    <cellStyle name="40% - Accent6 4 6 6" xfId="34954"/>
    <cellStyle name="40% - Accent6 4 7" xfId="9775"/>
    <cellStyle name="40% - Accent6 4 7 2" xfId="9776"/>
    <cellStyle name="40% - Accent6 4 7 2 2" xfId="22503"/>
    <cellStyle name="40% - Accent6 4 7 2 3" xfId="34961"/>
    <cellStyle name="40% - Accent6 4 7 3" xfId="9777"/>
    <cellStyle name="40% - Accent6 4 7 3 2" xfId="22504"/>
    <cellStyle name="40% - Accent6 4 7 3 3" xfId="34962"/>
    <cellStyle name="40% - Accent6 4 7 4" xfId="22502"/>
    <cellStyle name="40% - Accent6 4 7 5" xfId="34960"/>
    <cellStyle name="40% - Accent6 4 8" xfId="9778"/>
    <cellStyle name="40% - Accent6 4 8 2" xfId="9779"/>
    <cellStyle name="40% - Accent6 4 8 2 2" xfId="22506"/>
    <cellStyle name="40% - Accent6 4 8 2 3" xfId="34964"/>
    <cellStyle name="40% - Accent6 4 8 3" xfId="9780"/>
    <cellStyle name="40% - Accent6 4 8 3 2" xfId="22507"/>
    <cellStyle name="40% - Accent6 4 8 3 3" xfId="34965"/>
    <cellStyle name="40% - Accent6 4 8 4" xfId="22505"/>
    <cellStyle name="40% - Accent6 4 8 5" xfId="34963"/>
    <cellStyle name="40% - Accent6 4 9" xfId="9781"/>
    <cellStyle name="40% - Accent6 4 9 2" xfId="9782"/>
    <cellStyle name="40% - Accent6 4 9 2 2" xfId="22509"/>
    <cellStyle name="40% - Accent6 4 9 2 3" xfId="34967"/>
    <cellStyle name="40% - Accent6 4 9 3" xfId="9783"/>
    <cellStyle name="40% - Accent6 4 9 3 2" xfId="22510"/>
    <cellStyle name="40% - Accent6 4 9 3 3" xfId="34968"/>
    <cellStyle name="40% - Accent6 4 9 4" xfId="22508"/>
    <cellStyle name="40% - Accent6 4 9 5" xfId="34966"/>
    <cellStyle name="40% - Accent6 4_BALANCE SHEET- BOARD-A" xfId="1440"/>
    <cellStyle name="40% - Accent6 5" xfId="139"/>
    <cellStyle name="40% - Accent6 5 10" xfId="14287"/>
    <cellStyle name="40% - Accent6 5 11" xfId="26745"/>
    <cellStyle name="40% - Accent6 5 2" xfId="980"/>
    <cellStyle name="40% - Accent6 5 2 2" xfId="9785"/>
    <cellStyle name="40% - Accent6 5 2 2 2" xfId="22512"/>
    <cellStyle name="40% - Accent6 5 2 2 3" xfId="34970"/>
    <cellStyle name="40% - Accent6 5 2 3" xfId="9786"/>
    <cellStyle name="40% - Accent6 5 2 3 2" xfId="22513"/>
    <cellStyle name="40% - Accent6 5 2 3 3" xfId="34971"/>
    <cellStyle name="40% - Accent6 5 2 4" xfId="9784"/>
    <cellStyle name="40% - Accent6 5 2 5" xfId="22511"/>
    <cellStyle name="40% - Accent6 5 2 6" xfId="34969"/>
    <cellStyle name="40% - Accent6 5 3" xfId="9787"/>
    <cellStyle name="40% - Accent6 5 3 2" xfId="9788"/>
    <cellStyle name="40% - Accent6 5 3 2 2" xfId="22515"/>
    <cellStyle name="40% - Accent6 5 3 2 3" xfId="34973"/>
    <cellStyle name="40% - Accent6 5 3 3" xfId="9789"/>
    <cellStyle name="40% - Accent6 5 3 3 2" xfId="22516"/>
    <cellStyle name="40% - Accent6 5 3 3 3" xfId="34974"/>
    <cellStyle name="40% - Accent6 5 3 4" xfId="22514"/>
    <cellStyle name="40% - Accent6 5 3 5" xfId="34972"/>
    <cellStyle name="40% - Accent6 5 4" xfId="9790"/>
    <cellStyle name="40% - Accent6 5 4 2" xfId="9791"/>
    <cellStyle name="40% - Accent6 5 4 2 2" xfId="22518"/>
    <cellStyle name="40% - Accent6 5 4 2 3" xfId="34976"/>
    <cellStyle name="40% - Accent6 5 4 3" xfId="9792"/>
    <cellStyle name="40% - Accent6 5 4 3 2" xfId="22519"/>
    <cellStyle name="40% - Accent6 5 4 3 3" xfId="34977"/>
    <cellStyle name="40% - Accent6 5 4 4" xfId="22517"/>
    <cellStyle name="40% - Accent6 5 4 5" xfId="34975"/>
    <cellStyle name="40% - Accent6 5 5" xfId="9793"/>
    <cellStyle name="40% - Accent6 5 5 2" xfId="9794"/>
    <cellStyle name="40% - Accent6 5 5 2 2" xfId="22521"/>
    <cellStyle name="40% - Accent6 5 5 2 3" xfId="34979"/>
    <cellStyle name="40% - Accent6 5 5 3" xfId="9795"/>
    <cellStyle name="40% - Accent6 5 5 3 2" xfId="22522"/>
    <cellStyle name="40% - Accent6 5 5 3 3" xfId="34980"/>
    <cellStyle name="40% - Accent6 5 5 4" xfId="22520"/>
    <cellStyle name="40% - Accent6 5 5 5" xfId="34978"/>
    <cellStyle name="40% - Accent6 5 6" xfId="9796"/>
    <cellStyle name="40% - Accent6 5 6 2" xfId="9797"/>
    <cellStyle name="40% - Accent6 5 6 2 2" xfId="22524"/>
    <cellStyle name="40% - Accent6 5 6 2 3" xfId="34982"/>
    <cellStyle name="40% - Accent6 5 6 3" xfId="9798"/>
    <cellStyle name="40% - Accent6 5 6 3 2" xfId="22525"/>
    <cellStyle name="40% - Accent6 5 6 3 3" xfId="34983"/>
    <cellStyle name="40% - Accent6 5 6 4" xfId="22523"/>
    <cellStyle name="40% - Accent6 5 6 5" xfId="34981"/>
    <cellStyle name="40% - Accent6 5 7" xfId="9799"/>
    <cellStyle name="40% - Accent6 5 7 2" xfId="22526"/>
    <cellStyle name="40% - Accent6 5 7 3" xfId="34984"/>
    <cellStyle name="40% - Accent6 5 8" xfId="9800"/>
    <cellStyle name="40% - Accent6 5 8 2" xfId="22527"/>
    <cellStyle name="40% - Accent6 5 8 3" xfId="34985"/>
    <cellStyle name="40% - Accent6 5 9" xfId="1548"/>
    <cellStyle name="40% - Accent6 5_BALANCE SHEET- BOARD-A" xfId="1441"/>
    <cellStyle name="40% - Accent6 6" xfId="910"/>
    <cellStyle name="40% - Accent6 6 10" xfId="22528"/>
    <cellStyle name="40% - Accent6 6 11" xfId="34986"/>
    <cellStyle name="40% - Accent6 6 2" xfId="9802"/>
    <cellStyle name="40% - Accent6 6 2 2" xfId="9803"/>
    <cellStyle name="40% - Accent6 6 2 2 2" xfId="22530"/>
    <cellStyle name="40% - Accent6 6 2 2 3" xfId="34988"/>
    <cellStyle name="40% - Accent6 6 2 3" xfId="9804"/>
    <cellStyle name="40% - Accent6 6 2 3 2" xfId="22531"/>
    <cellStyle name="40% - Accent6 6 2 3 3" xfId="34989"/>
    <cellStyle name="40% - Accent6 6 2 4" xfId="22529"/>
    <cellStyle name="40% - Accent6 6 2 5" xfId="34987"/>
    <cellStyle name="40% - Accent6 6 3" xfId="9805"/>
    <cellStyle name="40% - Accent6 6 3 2" xfId="9806"/>
    <cellStyle name="40% - Accent6 6 3 2 2" xfId="22533"/>
    <cellStyle name="40% - Accent6 6 3 2 3" xfId="34991"/>
    <cellStyle name="40% - Accent6 6 3 3" xfId="9807"/>
    <cellStyle name="40% - Accent6 6 3 3 2" xfId="22534"/>
    <cellStyle name="40% - Accent6 6 3 3 3" xfId="34992"/>
    <cellStyle name="40% - Accent6 6 3 4" xfId="22532"/>
    <cellStyle name="40% - Accent6 6 3 5" xfId="34990"/>
    <cellStyle name="40% - Accent6 6 4" xfId="9808"/>
    <cellStyle name="40% - Accent6 6 4 2" xfId="9809"/>
    <cellStyle name="40% - Accent6 6 4 2 2" xfId="22536"/>
    <cellStyle name="40% - Accent6 6 4 2 3" xfId="34994"/>
    <cellStyle name="40% - Accent6 6 4 3" xfId="9810"/>
    <cellStyle name="40% - Accent6 6 4 3 2" xfId="22537"/>
    <cellStyle name="40% - Accent6 6 4 3 3" xfId="34995"/>
    <cellStyle name="40% - Accent6 6 4 4" xfId="22535"/>
    <cellStyle name="40% - Accent6 6 4 5" xfId="34993"/>
    <cellStyle name="40% - Accent6 6 5" xfId="9811"/>
    <cellStyle name="40% - Accent6 6 5 2" xfId="9812"/>
    <cellStyle name="40% - Accent6 6 5 2 2" xfId="22539"/>
    <cellStyle name="40% - Accent6 6 5 2 3" xfId="34997"/>
    <cellStyle name="40% - Accent6 6 5 3" xfId="9813"/>
    <cellStyle name="40% - Accent6 6 5 3 2" xfId="22540"/>
    <cellStyle name="40% - Accent6 6 5 3 3" xfId="34998"/>
    <cellStyle name="40% - Accent6 6 5 4" xfId="22538"/>
    <cellStyle name="40% - Accent6 6 5 5" xfId="34996"/>
    <cellStyle name="40% - Accent6 6 6" xfId="9814"/>
    <cellStyle name="40% - Accent6 6 6 2" xfId="9815"/>
    <cellStyle name="40% - Accent6 6 6 2 2" xfId="22542"/>
    <cellStyle name="40% - Accent6 6 6 2 3" xfId="35000"/>
    <cellStyle name="40% - Accent6 6 6 3" xfId="9816"/>
    <cellStyle name="40% - Accent6 6 6 3 2" xfId="22543"/>
    <cellStyle name="40% - Accent6 6 6 3 3" xfId="35001"/>
    <cellStyle name="40% - Accent6 6 6 4" xfId="22541"/>
    <cellStyle name="40% - Accent6 6 6 5" xfId="34999"/>
    <cellStyle name="40% - Accent6 6 7" xfId="9817"/>
    <cellStyle name="40% - Accent6 6 7 2" xfId="22544"/>
    <cellStyle name="40% - Accent6 6 7 3" xfId="35002"/>
    <cellStyle name="40% - Accent6 6 8" xfId="9818"/>
    <cellStyle name="40% - Accent6 6 8 2" xfId="22545"/>
    <cellStyle name="40% - Accent6 6 8 3" xfId="35003"/>
    <cellStyle name="40% - Accent6 6 9" xfId="9801"/>
    <cellStyle name="40% - Accent6 7" xfId="9819"/>
    <cellStyle name="40% - Accent6 7 10" xfId="35004"/>
    <cellStyle name="40% - Accent6 7 2" xfId="9820"/>
    <cellStyle name="40% - Accent6 7 2 2" xfId="9821"/>
    <cellStyle name="40% - Accent6 7 2 2 2" xfId="22548"/>
    <cellStyle name="40% - Accent6 7 2 2 3" xfId="35006"/>
    <cellStyle name="40% - Accent6 7 2 3" xfId="9822"/>
    <cellStyle name="40% - Accent6 7 2 3 2" xfId="22549"/>
    <cellStyle name="40% - Accent6 7 2 3 3" xfId="35007"/>
    <cellStyle name="40% - Accent6 7 2 4" xfId="22547"/>
    <cellStyle name="40% - Accent6 7 2 5" xfId="35005"/>
    <cellStyle name="40% - Accent6 7 3" xfId="9823"/>
    <cellStyle name="40% - Accent6 7 3 2" xfId="9824"/>
    <cellStyle name="40% - Accent6 7 3 2 2" xfId="22551"/>
    <cellStyle name="40% - Accent6 7 3 2 3" xfId="35009"/>
    <cellStyle name="40% - Accent6 7 3 3" xfId="9825"/>
    <cellStyle name="40% - Accent6 7 3 3 2" xfId="22552"/>
    <cellStyle name="40% - Accent6 7 3 3 3" xfId="35010"/>
    <cellStyle name="40% - Accent6 7 3 4" xfId="22550"/>
    <cellStyle name="40% - Accent6 7 3 5" xfId="35008"/>
    <cellStyle name="40% - Accent6 7 4" xfId="9826"/>
    <cellStyle name="40% - Accent6 7 4 2" xfId="9827"/>
    <cellStyle name="40% - Accent6 7 4 2 2" xfId="22554"/>
    <cellStyle name="40% - Accent6 7 4 2 3" xfId="35012"/>
    <cellStyle name="40% - Accent6 7 4 3" xfId="9828"/>
    <cellStyle name="40% - Accent6 7 4 3 2" xfId="22555"/>
    <cellStyle name="40% - Accent6 7 4 3 3" xfId="35013"/>
    <cellStyle name="40% - Accent6 7 4 4" xfId="22553"/>
    <cellStyle name="40% - Accent6 7 4 5" xfId="35011"/>
    <cellStyle name="40% - Accent6 7 5" xfId="9829"/>
    <cellStyle name="40% - Accent6 7 5 2" xfId="9830"/>
    <cellStyle name="40% - Accent6 7 5 2 2" xfId="22557"/>
    <cellStyle name="40% - Accent6 7 5 2 3" xfId="35015"/>
    <cellStyle name="40% - Accent6 7 5 3" xfId="9831"/>
    <cellStyle name="40% - Accent6 7 5 3 2" xfId="22558"/>
    <cellStyle name="40% - Accent6 7 5 3 3" xfId="35016"/>
    <cellStyle name="40% - Accent6 7 5 4" xfId="22556"/>
    <cellStyle name="40% - Accent6 7 5 5" xfId="35014"/>
    <cellStyle name="40% - Accent6 7 6" xfId="9832"/>
    <cellStyle name="40% - Accent6 7 6 2" xfId="9833"/>
    <cellStyle name="40% - Accent6 7 6 2 2" xfId="22560"/>
    <cellStyle name="40% - Accent6 7 6 2 3" xfId="35018"/>
    <cellStyle name="40% - Accent6 7 6 3" xfId="9834"/>
    <cellStyle name="40% - Accent6 7 6 3 2" xfId="22561"/>
    <cellStyle name="40% - Accent6 7 6 3 3" xfId="35019"/>
    <cellStyle name="40% - Accent6 7 6 4" xfId="22559"/>
    <cellStyle name="40% - Accent6 7 6 5" xfId="35017"/>
    <cellStyle name="40% - Accent6 7 7" xfId="9835"/>
    <cellStyle name="40% - Accent6 7 7 2" xfId="22562"/>
    <cellStyle name="40% - Accent6 7 7 3" xfId="35020"/>
    <cellStyle name="40% - Accent6 7 8" xfId="9836"/>
    <cellStyle name="40% - Accent6 7 8 2" xfId="22563"/>
    <cellStyle name="40% - Accent6 7 8 3" xfId="35021"/>
    <cellStyle name="40% - Accent6 7 9" xfId="22546"/>
    <cellStyle name="40% - Accent6 8" xfId="9837"/>
    <cellStyle name="40% - Accent6 8 2" xfId="9838"/>
    <cellStyle name="40% - Accent6 8 2 2" xfId="9839"/>
    <cellStyle name="40% - Accent6 8 2 2 2" xfId="22566"/>
    <cellStyle name="40% - Accent6 8 2 2 3" xfId="35024"/>
    <cellStyle name="40% - Accent6 8 2 3" xfId="9840"/>
    <cellStyle name="40% - Accent6 8 2 3 2" xfId="22567"/>
    <cellStyle name="40% - Accent6 8 2 3 3" xfId="35025"/>
    <cellStyle name="40% - Accent6 8 2 4" xfId="22565"/>
    <cellStyle name="40% - Accent6 8 2 5" xfId="35023"/>
    <cellStyle name="40% - Accent6 8 3" xfId="9841"/>
    <cellStyle name="40% - Accent6 8 3 2" xfId="9842"/>
    <cellStyle name="40% - Accent6 8 3 2 2" xfId="22569"/>
    <cellStyle name="40% - Accent6 8 3 2 3" xfId="35027"/>
    <cellStyle name="40% - Accent6 8 3 3" xfId="9843"/>
    <cellStyle name="40% - Accent6 8 3 3 2" xfId="22570"/>
    <cellStyle name="40% - Accent6 8 3 3 3" xfId="35028"/>
    <cellStyle name="40% - Accent6 8 3 4" xfId="22568"/>
    <cellStyle name="40% - Accent6 8 3 5" xfId="35026"/>
    <cellStyle name="40% - Accent6 8 4" xfId="9844"/>
    <cellStyle name="40% - Accent6 8 4 2" xfId="9845"/>
    <cellStyle name="40% - Accent6 8 4 2 2" xfId="22572"/>
    <cellStyle name="40% - Accent6 8 4 2 3" xfId="35030"/>
    <cellStyle name="40% - Accent6 8 4 3" xfId="9846"/>
    <cellStyle name="40% - Accent6 8 4 3 2" xfId="22573"/>
    <cellStyle name="40% - Accent6 8 4 3 3" xfId="35031"/>
    <cellStyle name="40% - Accent6 8 4 4" xfId="22571"/>
    <cellStyle name="40% - Accent6 8 4 5" xfId="35029"/>
    <cellStyle name="40% - Accent6 8 5" xfId="9847"/>
    <cellStyle name="40% - Accent6 8 5 2" xfId="9848"/>
    <cellStyle name="40% - Accent6 8 5 2 2" xfId="22575"/>
    <cellStyle name="40% - Accent6 8 5 2 3" xfId="35033"/>
    <cellStyle name="40% - Accent6 8 5 3" xfId="9849"/>
    <cellStyle name="40% - Accent6 8 5 3 2" xfId="22576"/>
    <cellStyle name="40% - Accent6 8 5 3 3" xfId="35034"/>
    <cellStyle name="40% - Accent6 8 5 4" xfId="22574"/>
    <cellStyle name="40% - Accent6 8 5 5" xfId="35032"/>
    <cellStyle name="40% - Accent6 8 6" xfId="9850"/>
    <cellStyle name="40% - Accent6 8 6 2" xfId="22577"/>
    <cellStyle name="40% - Accent6 8 6 3" xfId="35035"/>
    <cellStyle name="40% - Accent6 8 7" xfId="9851"/>
    <cellStyle name="40% - Accent6 8 7 2" xfId="22578"/>
    <cellStyle name="40% - Accent6 8 7 3" xfId="35036"/>
    <cellStyle name="40% - Accent6 8 8" xfId="22564"/>
    <cellStyle name="40% - Accent6 8 9" xfId="35022"/>
    <cellStyle name="40% - Accent6 9" xfId="9852"/>
    <cellStyle name="40% - Accent6 9 2" xfId="9853"/>
    <cellStyle name="40% - Accent6 9 2 2" xfId="9854"/>
    <cellStyle name="40% - Accent6 9 2 2 2" xfId="22580"/>
    <cellStyle name="40% - Accent6 9 2 2 3" xfId="35038"/>
    <cellStyle name="40% - Accent6 9 2 3" xfId="9855"/>
    <cellStyle name="40% - Accent6 9 2 3 2" xfId="22581"/>
    <cellStyle name="40% - Accent6 9 2 3 3" xfId="35039"/>
    <cellStyle name="40% - Accent6 9 2 4" xfId="22579"/>
    <cellStyle name="40% - Accent6 9 2 5" xfId="35037"/>
    <cellStyle name="60% - Accent1 2" xfId="140"/>
    <cellStyle name="60% - Accent1 2 2" xfId="141"/>
    <cellStyle name="60% - Accent1 3" xfId="142"/>
    <cellStyle name="60% - Accent1 4" xfId="143"/>
    <cellStyle name="60% - Accent1 5" xfId="911"/>
    <cellStyle name="60% - Accent2 2" xfId="144"/>
    <cellStyle name="60% - Accent2 2 2" xfId="145"/>
    <cellStyle name="60% - Accent2 2 3" xfId="1150"/>
    <cellStyle name="60% - Accent2 3" xfId="146"/>
    <cellStyle name="60% - Accent2 4" xfId="912"/>
    <cellStyle name="60% - Accent3 2" xfId="147"/>
    <cellStyle name="60% - Accent3 2 2" xfId="148"/>
    <cellStyle name="60% - Accent3 3" xfId="149"/>
    <cellStyle name="60% - Accent3 4" xfId="150"/>
    <cellStyle name="60% - Accent3 5" xfId="913"/>
    <cellStyle name="60% - Accent4 2" xfId="151"/>
    <cellStyle name="60% - Accent4 2 2" xfId="152"/>
    <cellStyle name="60% - Accent4 3" xfId="153"/>
    <cellStyle name="60% - Accent4 4" xfId="154"/>
    <cellStyle name="60% - Accent4 5" xfId="914"/>
    <cellStyle name="60% - Accent5 2" xfId="155"/>
    <cellStyle name="60% - Accent5 2 2" xfId="156"/>
    <cellStyle name="60% - Accent5 2 3" xfId="1151"/>
    <cellStyle name="60% - Accent5 3" xfId="157"/>
    <cellStyle name="60% - Accent5 4" xfId="915"/>
    <cellStyle name="60% - Accent6 2" xfId="158"/>
    <cellStyle name="60% - Accent6 2 2" xfId="159"/>
    <cellStyle name="60% - Accent6 3" xfId="160"/>
    <cellStyle name="60% - Accent6 4" xfId="161"/>
    <cellStyle name="60% - Accent6 5" xfId="916"/>
    <cellStyle name="Accent1 2" xfId="162"/>
    <cellStyle name="Accent1 2 2" xfId="163"/>
    <cellStyle name="Accent1 3" xfId="164"/>
    <cellStyle name="Accent1 4" xfId="165"/>
    <cellStyle name="Accent1 5" xfId="917"/>
    <cellStyle name="Accent2 2" xfId="166"/>
    <cellStyle name="Accent2 2 2" xfId="167"/>
    <cellStyle name="Accent2 2 3" xfId="1152"/>
    <cellStyle name="Accent2 3" xfId="168"/>
    <cellStyle name="Accent2 4" xfId="918"/>
    <cellStyle name="Accent3 2" xfId="169"/>
    <cellStyle name="Accent3 2 2" xfId="170"/>
    <cellStyle name="Accent3 2 3" xfId="1153"/>
    <cellStyle name="Accent3 3" xfId="171"/>
    <cellStyle name="Accent3 4" xfId="919"/>
    <cellStyle name="Accent4 2" xfId="172"/>
    <cellStyle name="Accent4 2 2" xfId="173"/>
    <cellStyle name="Accent4 3" xfId="174"/>
    <cellStyle name="Accent4 4" xfId="175"/>
    <cellStyle name="Accent4 5" xfId="920"/>
    <cellStyle name="Accent5 2" xfId="176"/>
    <cellStyle name="Accent5 2 2" xfId="177"/>
    <cellStyle name="Accent5 2 3" xfId="1154"/>
    <cellStyle name="Accent5 3" xfId="178"/>
    <cellStyle name="Accent5 4" xfId="921"/>
    <cellStyle name="Accent6 2" xfId="179"/>
    <cellStyle name="Accent6 2 2" xfId="180"/>
    <cellStyle name="Accent6 2 3" xfId="1155"/>
    <cellStyle name="Accent6 3" xfId="181"/>
    <cellStyle name="Accent6 4" xfId="922"/>
    <cellStyle name="Bad 2" xfId="182"/>
    <cellStyle name="Bad 2 2" xfId="183"/>
    <cellStyle name="Bad 2 3" xfId="1156"/>
    <cellStyle name="Bad 3" xfId="184"/>
    <cellStyle name="Bad 4" xfId="923"/>
    <cellStyle name="blank" xfId="185"/>
    <cellStyle name="Calc Currency (0)" xfId="186"/>
    <cellStyle name="Calc Currency (0) 2" xfId="187"/>
    <cellStyle name="Calc Currency (2)" xfId="188"/>
    <cellStyle name="Calc Percent (0)" xfId="189"/>
    <cellStyle name="Calc Percent (1)" xfId="190"/>
    <cellStyle name="Calc Percent (1) 2" xfId="191"/>
    <cellStyle name="Calc Percent (2)" xfId="192"/>
    <cellStyle name="Calc Percent (2) 2" xfId="193"/>
    <cellStyle name="Calc Units (0)" xfId="194"/>
    <cellStyle name="Calc Units (0) 2" xfId="195"/>
    <cellStyle name="Calc Units (1)" xfId="196"/>
    <cellStyle name="Calc Units (1) 2" xfId="197"/>
    <cellStyle name="Calc Units (2)" xfId="198"/>
    <cellStyle name="Calculation 10" xfId="1307"/>
    <cellStyle name="Calculation 11" xfId="924"/>
    <cellStyle name="Calculation 2" xfId="199"/>
    <cellStyle name="Calculation 2 2" xfId="200"/>
    <cellStyle name="Calculation 2 2 2" xfId="1238"/>
    <cellStyle name="Calculation 2 2 3" xfId="1270"/>
    <cellStyle name="Calculation 2 2 4" xfId="1265"/>
    <cellStyle name="Calculation 2 2 5" xfId="1291"/>
    <cellStyle name="Calculation 2 2 6" xfId="1217"/>
    <cellStyle name="Calculation 2 2 7" xfId="1292"/>
    <cellStyle name="Calculation 2 3" xfId="1276"/>
    <cellStyle name="Calculation 2 4" xfId="1222"/>
    <cellStyle name="Calculation 2 5" xfId="1233"/>
    <cellStyle name="Calculation 2 6" xfId="1227"/>
    <cellStyle name="Calculation 2 7" xfId="1191"/>
    <cellStyle name="Calculation 2 8" xfId="1264"/>
    <cellStyle name="Calculation 3" xfId="201"/>
    <cellStyle name="Calculation 3 2" xfId="1275"/>
    <cellStyle name="Calculation 3 3" xfId="1223"/>
    <cellStyle name="Calculation 3 4" xfId="1232"/>
    <cellStyle name="Calculation 3 5" xfId="1247"/>
    <cellStyle name="Calculation 3 6" xfId="1173"/>
    <cellStyle name="Calculation 3 7" xfId="1186"/>
    <cellStyle name="Calculation 4" xfId="202"/>
    <cellStyle name="Calculation 5" xfId="1256"/>
    <cellStyle name="Calculation 6" xfId="1192"/>
    <cellStyle name="Calculation 7" xfId="1298"/>
    <cellStyle name="Calculation 8" xfId="1301"/>
    <cellStyle name="Calculation 9" xfId="1304"/>
    <cellStyle name="Cerner Heading1" xfId="203"/>
    <cellStyle name="Cerner Heading2" xfId="204"/>
    <cellStyle name="Cerner Heading3" xfId="205"/>
    <cellStyle name="Cerner Heading4" xfId="206"/>
    <cellStyle name="Check Cell 2" xfId="207"/>
    <cellStyle name="Check Cell 2 2" xfId="208"/>
    <cellStyle name="Check Cell 2 3" xfId="1157"/>
    <cellStyle name="Check Cell 3" xfId="209"/>
    <cellStyle name="Check Cell 4" xfId="925"/>
    <cellStyle name="Comma" xfId="1" builtinId="3"/>
    <cellStyle name="Comma [00]" xfId="210"/>
    <cellStyle name="Comma [00] 2" xfId="211"/>
    <cellStyle name="Comma 10" xfId="212"/>
    <cellStyle name="Comma 12" xfId="213"/>
    <cellStyle name="Comma 2" xfId="214"/>
    <cellStyle name="Comma 2 10" xfId="215"/>
    <cellStyle name="Comma 2 11" xfId="216"/>
    <cellStyle name="Comma 2 12" xfId="217"/>
    <cellStyle name="Comma 2 13" xfId="218"/>
    <cellStyle name="Comma 2 14" xfId="219"/>
    <cellStyle name="Comma 2 15" xfId="220"/>
    <cellStyle name="Comma 2 16" xfId="221"/>
    <cellStyle name="Comma 2 17" xfId="222"/>
    <cellStyle name="Comma 2 18" xfId="223"/>
    <cellStyle name="Comma 2 19" xfId="224"/>
    <cellStyle name="Comma 2 2" xfId="225"/>
    <cellStyle name="Comma 2 2 2" xfId="226"/>
    <cellStyle name="Comma 2 2 3" xfId="227"/>
    <cellStyle name="Comma 2 20" xfId="228"/>
    <cellStyle name="Comma 2 21" xfId="229"/>
    <cellStyle name="Comma 2 22" xfId="230"/>
    <cellStyle name="Comma 2 23" xfId="231"/>
    <cellStyle name="Comma 2 24" xfId="232"/>
    <cellStyle name="Comma 2 25" xfId="233"/>
    <cellStyle name="Comma 2 26" xfId="234"/>
    <cellStyle name="Comma 2 27" xfId="235"/>
    <cellStyle name="Comma 2 28" xfId="236"/>
    <cellStyle name="Comma 2 29" xfId="237"/>
    <cellStyle name="Comma 2 3" xfId="238"/>
    <cellStyle name="Comma 2 3 10" xfId="9856"/>
    <cellStyle name="Comma 2 3 10 2" xfId="22582"/>
    <cellStyle name="Comma 2 3 10 3" xfId="35040"/>
    <cellStyle name="Comma 2 3 11" xfId="9857"/>
    <cellStyle name="Comma 2 3 11 2" xfId="22583"/>
    <cellStyle name="Comma 2 3 11 3" xfId="35041"/>
    <cellStyle name="Comma 2 3 2" xfId="239"/>
    <cellStyle name="Comma 2 3 2 10" xfId="1517"/>
    <cellStyle name="Comma 2 3 2 11" xfId="14256"/>
    <cellStyle name="Comma 2 3 2 12" xfId="26714"/>
    <cellStyle name="Comma 2 3 2 2" xfId="240"/>
    <cellStyle name="Comma 2 3 2 2 2" xfId="950"/>
    <cellStyle name="Comma 2 3 2 2 2 2" xfId="9859"/>
    <cellStyle name="Comma 2 3 2 2 2 2 2" xfId="22585"/>
    <cellStyle name="Comma 2 3 2 2 2 2 3" xfId="35043"/>
    <cellStyle name="Comma 2 3 2 2 2 3" xfId="9860"/>
    <cellStyle name="Comma 2 3 2 2 2 3 2" xfId="22586"/>
    <cellStyle name="Comma 2 3 2 2 2 3 3" xfId="35044"/>
    <cellStyle name="Comma 2 3 2 2 2 4" xfId="9858"/>
    <cellStyle name="Comma 2 3 2 2 2 5" xfId="22584"/>
    <cellStyle name="Comma 2 3 2 2 2 6" xfId="35042"/>
    <cellStyle name="Comma 2 3 2 2 3" xfId="9861"/>
    <cellStyle name="Comma 2 3 2 2 3 2" xfId="22587"/>
    <cellStyle name="Comma 2 3 2 2 3 3" xfId="35045"/>
    <cellStyle name="Comma 2 3 2 2 4" xfId="9862"/>
    <cellStyle name="Comma 2 3 2 2 4 2" xfId="22588"/>
    <cellStyle name="Comma 2 3 2 2 4 3" xfId="35046"/>
    <cellStyle name="Comma 2 3 2 2 5" xfId="9863"/>
    <cellStyle name="Comma 2 3 2 2 5 2" xfId="22589"/>
    <cellStyle name="Comma 2 3 2 2 5 3" xfId="35047"/>
    <cellStyle name="Comma 2 3 2 2 6" xfId="1518"/>
    <cellStyle name="Comma 2 3 2 2 7" xfId="14257"/>
    <cellStyle name="Comma 2 3 2 2 8" xfId="26715"/>
    <cellStyle name="Comma 2 3 2 3" xfId="949"/>
    <cellStyle name="Comma 2 3 2 3 2" xfId="9865"/>
    <cellStyle name="Comma 2 3 2 3 2 2" xfId="9866"/>
    <cellStyle name="Comma 2 3 2 3 2 2 2" xfId="22592"/>
    <cellStyle name="Comma 2 3 2 3 2 2 3" xfId="35050"/>
    <cellStyle name="Comma 2 3 2 3 2 3" xfId="9867"/>
    <cellStyle name="Comma 2 3 2 3 2 3 2" xfId="22593"/>
    <cellStyle name="Comma 2 3 2 3 2 3 3" xfId="35051"/>
    <cellStyle name="Comma 2 3 2 3 2 4" xfId="22591"/>
    <cellStyle name="Comma 2 3 2 3 2 5" xfId="35049"/>
    <cellStyle name="Comma 2 3 2 3 3" xfId="9868"/>
    <cellStyle name="Comma 2 3 2 3 3 2" xfId="22594"/>
    <cellStyle name="Comma 2 3 2 3 3 3" xfId="35052"/>
    <cellStyle name="Comma 2 3 2 3 4" xfId="9869"/>
    <cellStyle name="Comma 2 3 2 3 4 2" xfId="22595"/>
    <cellStyle name="Comma 2 3 2 3 4 3" xfId="35053"/>
    <cellStyle name="Comma 2 3 2 3 5" xfId="9870"/>
    <cellStyle name="Comma 2 3 2 3 5 2" xfId="22596"/>
    <cellStyle name="Comma 2 3 2 3 5 3" xfId="35054"/>
    <cellStyle name="Comma 2 3 2 3 6" xfId="9864"/>
    <cellStyle name="Comma 2 3 2 3 7" xfId="22590"/>
    <cellStyle name="Comma 2 3 2 3 8" xfId="35048"/>
    <cellStyle name="Comma 2 3 2 4" xfId="9871"/>
    <cellStyle name="Comma 2 3 2 4 2" xfId="9872"/>
    <cellStyle name="Comma 2 3 2 4 2 2" xfId="9873"/>
    <cellStyle name="Comma 2 3 2 4 2 2 2" xfId="22599"/>
    <cellStyle name="Comma 2 3 2 4 2 2 3" xfId="35057"/>
    <cellStyle name="Comma 2 3 2 4 2 3" xfId="9874"/>
    <cellStyle name="Comma 2 3 2 4 2 3 2" xfId="22600"/>
    <cellStyle name="Comma 2 3 2 4 2 3 3" xfId="35058"/>
    <cellStyle name="Comma 2 3 2 4 2 4" xfId="22598"/>
    <cellStyle name="Comma 2 3 2 4 2 5" xfId="35056"/>
    <cellStyle name="Comma 2 3 2 4 3" xfId="9875"/>
    <cellStyle name="Comma 2 3 2 4 3 2" xfId="22601"/>
    <cellStyle name="Comma 2 3 2 4 3 3" xfId="35059"/>
    <cellStyle name="Comma 2 3 2 4 4" xfId="9876"/>
    <cellStyle name="Comma 2 3 2 4 4 2" xfId="22602"/>
    <cellStyle name="Comma 2 3 2 4 4 3" xfId="35060"/>
    <cellStyle name="Comma 2 3 2 4 5" xfId="9877"/>
    <cellStyle name="Comma 2 3 2 4 5 2" xfId="22603"/>
    <cellStyle name="Comma 2 3 2 4 5 3" xfId="35061"/>
    <cellStyle name="Comma 2 3 2 4 6" xfId="22597"/>
    <cellStyle name="Comma 2 3 2 4 7" xfId="35055"/>
    <cellStyle name="Comma 2 3 2 5" xfId="9878"/>
    <cellStyle name="Comma 2 3 2 5 2" xfId="9879"/>
    <cellStyle name="Comma 2 3 2 5 2 2" xfId="22605"/>
    <cellStyle name="Comma 2 3 2 5 2 3" xfId="35063"/>
    <cellStyle name="Comma 2 3 2 5 3" xfId="9880"/>
    <cellStyle name="Comma 2 3 2 5 3 2" xfId="22606"/>
    <cellStyle name="Comma 2 3 2 5 3 3" xfId="35064"/>
    <cellStyle name="Comma 2 3 2 5 4" xfId="22604"/>
    <cellStyle name="Comma 2 3 2 5 5" xfId="35062"/>
    <cellStyle name="Comma 2 3 2 6" xfId="9881"/>
    <cellStyle name="Comma 2 3 2 6 2" xfId="22607"/>
    <cellStyle name="Comma 2 3 2 6 3" xfId="35065"/>
    <cellStyle name="Comma 2 3 2 7" xfId="9882"/>
    <cellStyle name="Comma 2 3 2 7 2" xfId="22608"/>
    <cellStyle name="Comma 2 3 2 7 3" xfId="35066"/>
    <cellStyle name="Comma 2 3 2 8" xfId="9883"/>
    <cellStyle name="Comma 2 3 2 8 2" xfId="22609"/>
    <cellStyle name="Comma 2 3 2 8 3" xfId="35067"/>
    <cellStyle name="Comma 2 3 2 9" xfId="9884"/>
    <cellStyle name="Comma 2 3 2 9 2" xfId="22610"/>
    <cellStyle name="Comma 2 3 2 9 3" xfId="35068"/>
    <cellStyle name="Comma 2 3 3" xfId="241"/>
    <cellStyle name="Comma 2 3 3 10" xfId="14258"/>
    <cellStyle name="Comma 2 3 3 11" xfId="26716"/>
    <cellStyle name="Comma 2 3 3 2" xfId="242"/>
    <cellStyle name="Comma 2 3 3 2 2" xfId="952"/>
    <cellStyle name="Comma 2 3 3 2 2 2" xfId="9886"/>
    <cellStyle name="Comma 2 3 3 2 2 2 2" xfId="22612"/>
    <cellStyle name="Comma 2 3 3 2 2 2 3" xfId="35070"/>
    <cellStyle name="Comma 2 3 3 2 2 3" xfId="9887"/>
    <cellStyle name="Comma 2 3 3 2 2 3 2" xfId="22613"/>
    <cellStyle name="Comma 2 3 3 2 2 3 3" xfId="35071"/>
    <cellStyle name="Comma 2 3 3 2 2 4" xfId="9885"/>
    <cellStyle name="Comma 2 3 3 2 2 5" xfId="22611"/>
    <cellStyle name="Comma 2 3 3 2 2 6" xfId="35069"/>
    <cellStyle name="Comma 2 3 3 2 3" xfId="9888"/>
    <cellStyle name="Comma 2 3 3 2 3 2" xfId="22614"/>
    <cellStyle name="Comma 2 3 3 2 3 3" xfId="35072"/>
    <cellStyle name="Comma 2 3 3 2 4" xfId="9889"/>
    <cellStyle name="Comma 2 3 3 2 4 2" xfId="22615"/>
    <cellStyle name="Comma 2 3 3 2 4 3" xfId="35073"/>
    <cellStyle name="Comma 2 3 3 2 5" xfId="9890"/>
    <cellStyle name="Comma 2 3 3 2 5 2" xfId="22616"/>
    <cellStyle name="Comma 2 3 3 2 5 3" xfId="35074"/>
    <cellStyle name="Comma 2 3 3 2 6" xfId="1520"/>
    <cellStyle name="Comma 2 3 3 2 7" xfId="14259"/>
    <cellStyle name="Comma 2 3 3 2 8" xfId="26717"/>
    <cellStyle name="Comma 2 3 3 3" xfId="951"/>
    <cellStyle name="Comma 2 3 3 3 2" xfId="9892"/>
    <cellStyle name="Comma 2 3 3 3 2 2" xfId="9893"/>
    <cellStyle name="Comma 2 3 3 3 2 2 2" xfId="22619"/>
    <cellStyle name="Comma 2 3 3 3 2 2 3" xfId="35077"/>
    <cellStyle name="Comma 2 3 3 3 2 3" xfId="9894"/>
    <cellStyle name="Comma 2 3 3 3 2 3 2" xfId="22620"/>
    <cellStyle name="Comma 2 3 3 3 2 3 3" xfId="35078"/>
    <cellStyle name="Comma 2 3 3 3 2 4" xfId="22618"/>
    <cellStyle name="Comma 2 3 3 3 2 5" xfId="35076"/>
    <cellStyle name="Comma 2 3 3 3 3" xfId="9895"/>
    <cellStyle name="Comma 2 3 3 3 3 2" xfId="22621"/>
    <cellStyle name="Comma 2 3 3 3 3 3" xfId="35079"/>
    <cellStyle name="Comma 2 3 3 3 4" xfId="9896"/>
    <cellStyle name="Comma 2 3 3 3 4 2" xfId="22622"/>
    <cellStyle name="Comma 2 3 3 3 4 3" xfId="35080"/>
    <cellStyle name="Comma 2 3 3 3 5" xfId="9897"/>
    <cellStyle name="Comma 2 3 3 3 5 2" xfId="22623"/>
    <cellStyle name="Comma 2 3 3 3 5 3" xfId="35081"/>
    <cellStyle name="Comma 2 3 3 3 6" xfId="9891"/>
    <cellStyle name="Comma 2 3 3 3 7" xfId="22617"/>
    <cellStyle name="Comma 2 3 3 3 8" xfId="35075"/>
    <cellStyle name="Comma 2 3 3 4" xfId="9898"/>
    <cellStyle name="Comma 2 3 3 4 2" xfId="9899"/>
    <cellStyle name="Comma 2 3 3 4 2 2" xfId="22625"/>
    <cellStyle name="Comma 2 3 3 4 2 3" xfId="35083"/>
    <cellStyle name="Comma 2 3 3 4 3" xfId="9900"/>
    <cellStyle name="Comma 2 3 3 4 3 2" xfId="22626"/>
    <cellStyle name="Comma 2 3 3 4 3 3" xfId="35084"/>
    <cellStyle name="Comma 2 3 3 4 4" xfId="22624"/>
    <cellStyle name="Comma 2 3 3 4 5" xfId="35082"/>
    <cellStyle name="Comma 2 3 3 5" xfId="9901"/>
    <cellStyle name="Comma 2 3 3 5 2" xfId="22627"/>
    <cellStyle name="Comma 2 3 3 5 3" xfId="35085"/>
    <cellStyle name="Comma 2 3 3 6" xfId="9902"/>
    <cellStyle name="Comma 2 3 3 6 2" xfId="22628"/>
    <cellStyle name="Comma 2 3 3 6 3" xfId="35086"/>
    <cellStyle name="Comma 2 3 3 7" xfId="9903"/>
    <cellStyle name="Comma 2 3 3 7 2" xfId="22629"/>
    <cellStyle name="Comma 2 3 3 7 3" xfId="35087"/>
    <cellStyle name="Comma 2 3 3 8" xfId="9904"/>
    <cellStyle name="Comma 2 3 3 8 2" xfId="22630"/>
    <cellStyle name="Comma 2 3 3 8 3" xfId="35088"/>
    <cellStyle name="Comma 2 3 3 9" xfId="1519"/>
    <cellStyle name="Comma 2 3 4" xfId="243"/>
    <cellStyle name="Comma 2 3 4 2" xfId="953"/>
    <cellStyle name="Comma 2 3 4 2 2" xfId="9906"/>
    <cellStyle name="Comma 2 3 4 2 2 2" xfId="22632"/>
    <cellStyle name="Comma 2 3 4 2 2 3" xfId="35090"/>
    <cellStyle name="Comma 2 3 4 2 3" xfId="9907"/>
    <cellStyle name="Comma 2 3 4 2 3 2" xfId="22633"/>
    <cellStyle name="Comma 2 3 4 2 3 3" xfId="35091"/>
    <cellStyle name="Comma 2 3 4 2 4" xfId="9905"/>
    <cellStyle name="Comma 2 3 4 2 5" xfId="22631"/>
    <cellStyle name="Comma 2 3 4 2 6" xfId="35089"/>
    <cellStyle name="Comma 2 3 4 3" xfId="9908"/>
    <cellStyle name="Comma 2 3 4 3 2" xfId="22634"/>
    <cellStyle name="Comma 2 3 4 3 3" xfId="35092"/>
    <cellStyle name="Comma 2 3 4 4" xfId="9909"/>
    <cellStyle name="Comma 2 3 4 4 2" xfId="22635"/>
    <cellStyle name="Comma 2 3 4 4 3" xfId="35093"/>
    <cellStyle name="Comma 2 3 4 5" xfId="9910"/>
    <cellStyle name="Comma 2 3 4 5 2" xfId="22636"/>
    <cellStyle name="Comma 2 3 4 5 3" xfId="35094"/>
    <cellStyle name="Comma 2 3 4 6" xfId="1521"/>
    <cellStyle name="Comma 2 3 4 7" xfId="14260"/>
    <cellStyle name="Comma 2 3 4 8" xfId="26718"/>
    <cellStyle name="Comma 2 3 5" xfId="244"/>
    <cellStyle name="Comma 2 3 5 2" xfId="9911"/>
    <cellStyle name="Comma 2 3 5 2 2" xfId="9912"/>
    <cellStyle name="Comma 2 3 5 2 2 2" xfId="22638"/>
    <cellStyle name="Comma 2 3 5 2 2 3" xfId="35096"/>
    <cellStyle name="Comma 2 3 5 2 3" xfId="9913"/>
    <cellStyle name="Comma 2 3 5 2 3 2" xfId="22639"/>
    <cellStyle name="Comma 2 3 5 2 3 3" xfId="35097"/>
    <cellStyle name="Comma 2 3 5 2 4" xfId="22637"/>
    <cellStyle name="Comma 2 3 5 2 5" xfId="35095"/>
    <cellStyle name="Comma 2 3 5 3" xfId="9914"/>
    <cellStyle name="Comma 2 3 5 3 2" xfId="22640"/>
    <cellStyle name="Comma 2 3 5 3 3" xfId="35098"/>
    <cellStyle name="Comma 2 3 5 4" xfId="9915"/>
    <cellStyle name="Comma 2 3 5 4 2" xfId="22641"/>
    <cellStyle name="Comma 2 3 5 4 3" xfId="35099"/>
    <cellStyle name="Comma 2 3 5 5" xfId="9916"/>
    <cellStyle name="Comma 2 3 5 5 2" xfId="22642"/>
    <cellStyle name="Comma 2 3 5 5 3" xfId="35100"/>
    <cellStyle name="Comma 2 3 6" xfId="9917"/>
    <cellStyle name="Comma 2 3 6 2" xfId="9918"/>
    <cellStyle name="Comma 2 3 6 2 2" xfId="9919"/>
    <cellStyle name="Comma 2 3 6 2 2 2" xfId="22645"/>
    <cellStyle name="Comma 2 3 6 2 2 3" xfId="35103"/>
    <cellStyle name="Comma 2 3 6 2 3" xfId="9920"/>
    <cellStyle name="Comma 2 3 6 2 3 2" xfId="22646"/>
    <cellStyle name="Comma 2 3 6 2 3 3" xfId="35104"/>
    <cellStyle name="Comma 2 3 6 2 4" xfId="22644"/>
    <cellStyle name="Comma 2 3 6 2 5" xfId="35102"/>
    <cellStyle name="Comma 2 3 6 3" xfId="9921"/>
    <cellStyle name="Comma 2 3 6 3 2" xfId="22647"/>
    <cellStyle name="Comma 2 3 6 3 3" xfId="35105"/>
    <cellStyle name="Comma 2 3 6 4" xfId="9922"/>
    <cellStyle name="Comma 2 3 6 4 2" xfId="22648"/>
    <cellStyle name="Comma 2 3 6 4 3" xfId="35106"/>
    <cellStyle name="Comma 2 3 6 5" xfId="9923"/>
    <cellStyle name="Comma 2 3 6 5 2" xfId="22649"/>
    <cellStyle name="Comma 2 3 6 5 3" xfId="35107"/>
    <cellStyle name="Comma 2 3 6 6" xfId="22643"/>
    <cellStyle name="Comma 2 3 6 7" xfId="35101"/>
    <cellStyle name="Comma 2 3 7" xfId="9924"/>
    <cellStyle name="Comma 2 3 7 2" xfId="9925"/>
    <cellStyle name="Comma 2 3 7 2 2" xfId="22651"/>
    <cellStyle name="Comma 2 3 7 2 3" xfId="35109"/>
    <cellStyle name="Comma 2 3 7 3" xfId="9926"/>
    <cellStyle name="Comma 2 3 7 3 2" xfId="22652"/>
    <cellStyle name="Comma 2 3 7 3 3" xfId="35110"/>
    <cellStyle name="Comma 2 3 7 4" xfId="22650"/>
    <cellStyle name="Comma 2 3 7 5" xfId="35108"/>
    <cellStyle name="Comma 2 3 8" xfId="9927"/>
    <cellStyle name="Comma 2 3 8 2" xfId="22653"/>
    <cellStyle name="Comma 2 3 8 3" xfId="35111"/>
    <cellStyle name="Comma 2 3 9" xfId="9928"/>
    <cellStyle name="Comma 2 3 9 2" xfId="22654"/>
    <cellStyle name="Comma 2 3 9 3" xfId="35112"/>
    <cellStyle name="Comma 2 30" xfId="245"/>
    <cellStyle name="Comma 2 31" xfId="246"/>
    <cellStyle name="Comma 2 32" xfId="247"/>
    <cellStyle name="Comma 2 33" xfId="248"/>
    <cellStyle name="Comma 2 34" xfId="249"/>
    <cellStyle name="Comma 2 35" xfId="250"/>
    <cellStyle name="Comma 2 36" xfId="251"/>
    <cellStyle name="Comma 2 37" xfId="252"/>
    <cellStyle name="Comma 2 38" xfId="253"/>
    <cellStyle name="Comma 2 39" xfId="254"/>
    <cellStyle name="Comma 2 4" xfId="255"/>
    <cellStyle name="Comma 2 4 10" xfId="1522"/>
    <cellStyle name="Comma 2 4 11" xfId="14261"/>
    <cellStyle name="Comma 2 4 12" xfId="26719"/>
    <cellStyle name="Comma 2 4 2" xfId="256"/>
    <cellStyle name="Comma 2 4 2 2" xfId="955"/>
    <cellStyle name="Comma 2 4 2 2 2" xfId="9930"/>
    <cellStyle name="Comma 2 4 2 2 2 2" xfId="22656"/>
    <cellStyle name="Comma 2 4 2 2 2 3" xfId="35114"/>
    <cellStyle name="Comma 2 4 2 2 3" xfId="9931"/>
    <cellStyle name="Comma 2 4 2 2 3 2" xfId="22657"/>
    <cellStyle name="Comma 2 4 2 2 3 3" xfId="35115"/>
    <cellStyle name="Comma 2 4 2 2 4" xfId="9929"/>
    <cellStyle name="Comma 2 4 2 2 5" xfId="22655"/>
    <cellStyle name="Comma 2 4 2 2 6" xfId="35113"/>
    <cellStyle name="Comma 2 4 2 3" xfId="9932"/>
    <cellStyle name="Comma 2 4 2 3 2" xfId="22658"/>
    <cellStyle name="Comma 2 4 2 3 3" xfId="35116"/>
    <cellStyle name="Comma 2 4 2 4" xfId="9933"/>
    <cellStyle name="Comma 2 4 2 4 2" xfId="22659"/>
    <cellStyle name="Comma 2 4 2 4 3" xfId="35117"/>
    <cellStyle name="Comma 2 4 2 5" xfId="9934"/>
    <cellStyle name="Comma 2 4 2 5 2" xfId="22660"/>
    <cellStyle name="Comma 2 4 2 5 3" xfId="35118"/>
    <cellStyle name="Comma 2 4 2 6" xfId="1523"/>
    <cellStyle name="Comma 2 4 2 7" xfId="14262"/>
    <cellStyle name="Comma 2 4 2 8" xfId="26720"/>
    <cellStyle name="Comma 2 4 3" xfId="257"/>
    <cellStyle name="Comma 2 4 3 2" xfId="9935"/>
    <cellStyle name="Comma 2 4 3 2 2" xfId="9936"/>
    <cellStyle name="Comma 2 4 3 2 2 2" xfId="22662"/>
    <cellStyle name="Comma 2 4 3 2 2 3" xfId="35120"/>
    <cellStyle name="Comma 2 4 3 2 3" xfId="9937"/>
    <cellStyle name="Comma 2 4 3 2 3 2" xfId="22663"/>
    <cellStyle name="Comma 2 4 3 2 3 3" xfId="35121"/>
    <cellStyle name="Comma 2 4 3 2 4" xfId="22661"/>
    <cellStyle name="Comma 2 4 3 2 5" xfId="35119"/>
    <cellStyle name="Comma 2 4 3 3" xfId="9938"/>
    <cellStyle name="Comma 2 4 3 3 2" xfId="22664"/>
    <cellStyle name="Comma 2 4 3 3 3" xfId="35122"/>
    <cellStyle name="Comma 2 4 3 4" xfId="9939"/>
    <cellStyle name="Comma 2 4 3 4 2" xfId="22665"/>
    <cellStyle name="Comma 2 4 3 4 3" xfId="35123"/>
    <cellStyle name="Comma 2 4 3 5" xfId="9940"/>
    <cellStyle name="Comma 2 4 3 5 2" xfId="22666"/>
    <cellStyle name="Comma 2 4 3 5 3" xfId="35124"/>
    <cellStyle name="Comma 2 4 4" xfId="954"/>
    <cellStyle name="Comma 2 4 4 2" xfId="9942"/>
    <cellStyle name="Comma 2 4 4 2 2" xfId="9943"/>
    <cellStyle name="Comma 2 4 4 2 2 2" xfId="22669"/>
    <cellStyle name="Comma 2 4 4 2 2 3" xfId="35127"/>
    <cellStyle name="Comma 2 4 4 2 3" xfId="9944"/>
    <cellStyle name="Comma 2 4 4 2 3 2" xfId="22670"/>
    <cellStyle name="Comma 2 4 4 2 3 3" xfId="35128"/>
    <cellStyle name="Comma 2 4 4 2 4" xfId="22668"/>
    <cellStyle name="Comma 2 4 4 2 5" xfId="35126"/>
    <cellStyle name="Comma 2 4 4 3" xfId="9945"/>
    <cellStyle name="Comma 2 4 4 3 2" xfId="22671"/>
    <cellStyle name="Comma 2 4 4 3 3" xfId="35129"/>
    <cellStyle name="Comma 2 4 4 4" xfId="9946"/>
    <cellStyle name="Comma 2 4 4 4 2" xfId="22672"/>
    <cellStyle name="Comma 2 4 4 4 3" xfId="35130"/>
    <cellStyle name="Comma 2 4 4 5" xfId="9947"/>
    <cellStyle name="Comma 2 4 4 5 2" xfId="22673"/>
    <cellStyle name="Comma 2 4 4 5 3" xfId="35131"/>
    <cellStyle name="Comma 2 4 4 6" xfId="9941"/>
    <cellStyle name="Comma 2 4 4 7" xfId="22667"/>
    <cellStyle name="Comma 2 4 4 8" xfId="35125"/>
    <cellStyle name="Comma 2 4 5" xfId="9948"/>
    <cellStyle name="Comma 2 4 5 2" xfId="9949"/>
    <cellStyle name="Comma 2 4 5 2 2" xfId="22675"/>
    <cellStyle name="Comma 2 4 5 2 3" xfId="35133"/>
    <cellStyle name="Comma 2 4 5 3" xfId="9950"/>
    <cellStyle name="Comma 2 4 5 3 2" xfId="22676"/>
    <cellStyle name="Comma 2 4 5 3 3" xfId="35134"/>
    <cellStyle name="Comma 2 4 5 4" xfId="22674"/>
    <cellStyle name="Comma 2 4 5 5" xfId="35132"/>
    <cellStyle name="Comma 2 4 6" xfId="9951"/>
    <cellStyle name="Comma 2 4 6 2" xfId="22677"/>
    <cellStyle name="Comma 2 4 6 3" xfId="35135"/>
    <cellStyle name="Comma 2 4 7" xfId="9952"/>
    <cellStyle name="Comma 2 4 7 2" xfId="22678"/>
    <cellStyle name="Comma 2 4 7 3" xfId="35136"/>
    <cellStyle name="Comma 2 4 8" xfId="9953"/>
    <cellStyle name="Comma 2 4 8 2" xfId="22679"/>
    <cellStyle name="Comma 2 4 8 3" xfId="35137"/>
    <cellStyle name="Comma 2 4 9" xfId="9954"/>
    <cellStyle name="Comma 2 4 9 2" xfId="22680"/>
    <cellStyle name="Comma 2 4 9 3" xfId="35138"/>
    <cellStyle name="Comma 2 40" xfId="258"/>
    <cellStyle name="Comma 2 41" xfId="259"/>
    <cellStyle name="Comma 2 42" xfId="260"/>
    <cellStyle name="Comma 2 43" xfId="261"/>
    <cellStyle name="Comma 2 44" xfId="262"/>
    <cellStyle name="Comma 2 45" xfId="263"/>
    <cellStyle name="Comma 2 46" xfId="264"/>
    <cellStyle name="Comma 2 47" xfId="265"/>
    <cellStyle name="Comma 2 48" xfId="266"/>
    <cellStyle name="Comma 2 49" xfId="267"/>
    <cellStyle name="Comma 2 5" xfId="268"/>
    <cellStyle name="Comma 2 5 2" xfId="269"/>
    <cellStyle name="Comma 2 5 2 2" xfId="956"/>
    <cellStyle name="Comma 2 5 2 2 2" xfId="9956"/>
    <cellStyle name="Comma 2 5 2 2 2 2" xfId="22682"/>
    <cellStyle name="Comma 2 5 2 2 2 3" xfId="35140"/>
    <cellStyle name="Comma 2 5 2 2 3" xfId="9957"/>
    <cellStyle name="Comma 2 5 2 2 3 2" xfId="22683"/>
    <cellStyle name="Comma 2 5 2 2 3 3" xfId="35141"/>
    <cellStyle name="Comma 2 5 2 2 4" xfId="9955"/>
    <cellStyle name="Comma 2 5 2 2 5" xfId="22681"/>
    <cellStyle name="Comma 2 5 2 2 6" xfId="35139"/>
    <cellStyle name="Comma 2 5 2 3" xfId="9958"/>
    <cellStyle name="Comma 2 5 2 3 2" xfId="22684"/>
    <cellStyle name="Comma 2 5 2 3 3" xfId="35142"/>
    <cellStyle name="Comma 2 5 2 4" xfId="9959"/>
    <cellStyle name="Comma 2 5 2 4 2" xfId="22685"/>
    <cellStyle name="Comma 2 5 2 4 3" xfId="35143"/>
    <cellStyle name="Comma 2 5 2 5" xfId="9960"/>
    <cellStyle name="Comma 2 5 2 5 2" xfId="22686"/>
    <cellStyle name="Comma 2 5 2 5 3" xfId="35144"/>
    <cellStyle name="Comma 2 5 2 6" xfId="1524"/>
    <cellStyle name="Comma 2 5 2 7" xfId="14263"/>
    <cellStyle name="Comma 2 5 2 8" xfId="26721"/>
    <cellStyle name="Comma 2 5 3" xfId="270"/>
    <cellStyle name="Comma 2 5 3 2" xfId="9961"/>
    <cellStyle name="Comma 2 5 3 2 2" xfId="9962"/>
    <cellStyle name="Comma 2 5 3 2 2 2" xfId="22688"/>
    <cellStyle name="Comma 2 5 3 2 2 3" xfId="35146"/>
    <cellStyle name="Comma 2 5 3 2 3" xfId="9963"/>
    <cellStyle name="Comma 2 5 3 2 3 2" xfId="22689"/>
    <cellStyle name="Comma 2 5 3 2 3 3" xfId="35147"/>
    <cellStyle name="Comma 2 5 3 2 4" xfId="22687"/>
    <cellStyle name="Comma 2 5 3 2 5" xfId="35145"/>
    <cellStyle name="Comma 2 5 3 3" xfId="9964"/>
    <cellStyle name="Comma 2 5 3 3 2" xfId="22690"/>
    <cellStyle name="Comma 2 5 3 3 3" xfId="35148"/>
    <cellStyle name="Comma 2 5 3 4" xfId="9965"/>
    <cellStyle name="Comma 2 5 3 4 2" xfId="22691"/>
    <cellStyle name="Comma 2 5 3 4 3" xfId="35149"/>
    <cellStyle name="Comma 2 5 3 5" xfId="9966"/>
    <cellStyle name="Comma 2 5 3 5 2" xfId="22692"/>
    <cellStyle name="Comma 2 5 3 5 3" xfId="35150"/>
    <cellStyle name="Comma 2 5 4" xfId="9967"/>
    <cellStyle name="Comma 2 5 4 2" xfId="9968"/>
    <cellStyle name="Comma 2 5 4 2 2" xfId="22694"/>
    <cellStyle name="Comma 2 5 4 2 3" xfId="35152"/>
    <cellStyle name="Comma 2 5 4 3" xfId="9969"/>
    <cellStyle name="Comma 2 5 4 3 2" xfId="22695"/>
    <cellStyle name="Comma 2 5 4 3 3" xfId="35153"/>
    <cellStyle name="Comma 2 5 4 4" xfId="22693"/>
    <cellStyle name="Comma 2 5 4 5" xfId="35151"/>
    <cellStyle name="Comma 2 5 5" xfId="9970"/>
    <cellStyle name="Comma 2 5 5 2" xfId="22696"/>
    <cellStyle name="Comma 2 5 5 3" xfId="35154"/>
    <cellStyle name="Comma 2 5 6" xfId="9971"/>
    <cellStyle name="Comma 2 5 6 2" xfId="22697"/>
    <cellStyle name="Comma 2 5 6 3" xfId="35155"/>
    <cellStyle name="Comma 2 5 7" xfId="9972"/>
    <cellStyle name="Comma 2 5 7 2" xfId="22698"/>
    <cellStyle name="Comma 2 5 7 3" xfId="35156"/>
    <cellStyle name="Comma 2 5 8" xfId="9973"/>
    <cellStyle name="Comma 2 5 8 2" xfId="22699"/>
    <cellStyle name="Comma 2 5 8 3" xfId="35157"/>
    <cellStyle name="Comma 2 50" xfId="271"/>
    <cellStyle name="Comma 2 51" xfId="272"/>
    <cellStyle name="Comma 2 52" xfId="273"/>
    <cellStyle name="Comma 2 53" xfId="274"/>
    <cellStyle name="Comma 2 54" xfId="275"/>
    <cellStyle name="Comma 2 55" xfId="276"/>
    <cellStyle name="Comma 2 56" xfId="277"/>
    <cellStyle name="Comma 2 57" xfId="278"/>
    <cellStyle name="Comma 2 58" xfId="9974"/>
    <cellStyle name="Comma 2 59" xfId="9975"/>
    <cellStyle name="Comma 2 59 2" xfId="9976"/>
    <cellStyle name="Comma 2 59 2 2" xfId="22701"/>
    <cellStyle name="Comma 2 59 2 3" xfId="35159"/>
    <cellStyle name="Comma 2 59 3" xfId="22700"/>
    <cellStyle name="Comma 2 59 4" xfId="35158"/>
    <cellStyle name="Comma 2 6" xfId="279"/>
    <cellStyle name="Comma 2 6 2" xfId="280"/>
    <cellStyle name="Comma 2 6 2 2" xfId="9977"/>
    <cellStyle name="Comma 2 6 2 2 2" xfId="22702"/>
    <cellStyle name="Comma 2 6 2 2 3" xfId="35160"/>
    <cellStyle name="Comma 2 6 2 3" xfId="9978"/>
    <cellStyle name="Comma 2 6 2 3 2" xfId="22703"/>
    <cellStyle name="Comma 2 6 2 3 3" xfId="35161"/>
    <cellStyle name="Comma 2 6 3" xfId="957"/>
    <cellStyle name="Comma 2 6 3 2" xfId="9979"/>
    <cellStyle name="Comma 2 6 3 3" xfId="22704"/>
    <cellStyle name="Comma 2 6 3 4" xfId="35162"/>
    <cellStyle name="Comma 2 6 4" xfId="9980"/>
    <cellStyle name="Comma 2 6 4 2" xfId="22705"/>
    <cellStyle name="Comma 2 6 4 3" xfId="35163"/>
    <cellStyle name="Comma 2 6 5" xfId="9981"/>
    <cellStyle name="Comma 2 6 5 2" xfId="22706"/>
    <cellStyle name="Comma 2 6 5 3" xfId="35164"/>
    <cellStyle name="Comma 2 6 6" xfId="1525"/>
    <cellStyle name="Comma 2 6 7" xfId="14264"/>
    <cellStyle name="Comma 2 6 8" xfId="26722"/>
    <cellStyle name="Comma 2 60" xfId="9982"/>
    <cellStyle name="Comma 2 60 2" xfId="22707"/>
    <cellStyle name="Comma 2 60 3" xfId="35165"/>
    <cellStyle name="Comma 2 61" xfId="9983"/>
    <cellStyle name="Comma 2 61 2" xfId="22708"/>
    <cellStyle name="Comma 2 61 3" xfId="35166"/>
    <cellStyle name="Comma 2 7" xfId="281"/>
    <cellStyle name="Comma 2 7 2" xfId="9984"/>
    <cellStyle name="Comma 2 7 2 2" xfId="9985"/>
    <cellStyle name="Comma 2 7 2 2 2" xfId="22710"/>
    <cellStyle name="Comma 2 7 2 2 3" xfId="35168"/>
    <cellStyle name="Comma 2 7 2 3" xfId="9986"/>
    <cellStyle name="Comma 2 7 2 3 2" xfId="22711"/>
    <cellStyle name="Comma 2 7 2 3 3" xfId="35169"/>
    <cellStyle name="Comma 2 7 2 4" xfId="22709"/>
    <cellStyle name="Comma 2 7 2 5" xfId="35167"/>
    <cellStyle name="Comma 2 7 3" xfId="9987"/>
    <cellStyle name="Comma 2 7 3 2" xfId="22712"/>
    <cellStyle name="Comma 2 7 3 3" xfId="35170"/>
    <cellStyle name="Comma 2 7 4" xfId="9988"/>
    <cellStyle name="Comma 2 7 4 2" xfId="22713"/>
    <cellStyle name="Comma 2 7 4 3" xfId="35171"/>
    <cellStyle name="Comma 2 7 5" xfId="9989"/>
    <cellStyle name="Comma 2 7 5 2" xfId="22714"/>
    <cellStyle name="Comma 2 7 5 3" xfId="35172"/>
    <cellStyle name="Comma 2 8" xfId="282"/>
    <cellStyle name="Comma 2 8 2" xfId="9990"/>
    <cellStyle name="Comma 2 8 2 2" xfId="22715"/>
    <cellStyle name="Comma 2 8 2 3" xfId="35173"/>
    <cellStyle name="Comma 2 8 3" xfId="9991"/>
    <cellStyle name="Comma 2 8 3 2" xfId="22716"/>
    <cellStyle name="Comma 2 8 3 3" xfId="35174"/>
    <cellStyle name="Comma 2 9" xfId="283"/>
    <cellStyle name="Comma 3" xfId="284"/>
    <cellStyle name="Comma 3 10" xfId="285"/>
    <cellStyle name="Comma 3 11" xfId="286"/>
    <cellStyle name="Comma 3 12" xfId="287"/>
    <cellStyle name="Comma 3 13" xfId="288"/>
    <cellStyle name="Comma 3 14" xfId="289"/>
    <cellStyle name="Comma 3 15" xfId="290"/>
    <cellStyle name="Comma 3 16" xfId="291"/>
    <cellStyle name="Comma 3 17" xfId="292"/>
    <cellStyle name="Comma 3 18" xfId="293"/>
    <cellStyle name="Comma 3 19" xfId="294"/>
    <cellStyle name="Comma 3 2" xfId="295"/>
    <cellStyle name="Comma 3 2 2" xfId="296"/>
    <cellStyle name="Comma 3 20" xfId="297"/>
    <cellStyle name="Comma 3 21" xfId="298"/>
    <cellStyle name="Comma 3 22" xfId="299"/>
    <cellStyle name="Comma 3 23" xfId="300"/>
    <cellStyle name="Comma 3 24" xfId="301"/>
    <cellStyle name="Comma 3 25" xfId="302"/>
    <cellStyle name="Comma 3 26" xfId="303"/>
    <cellStyle name="Comma 3 27" xfId="304"/>
    <cellStyle name="Comma 3 28" xfId="305"/>
    <cellStyle name="Comma 3 29" xfId="306"/>
    <cellStyle name="Comma 3 3" xfId="307"/>
    <cellStyle name="Comma 3 3 2" xfId="308"/>
    <cellStyle name="Comma 3 30" xfId="309"/>
    <cellStyle name="Comma 3 31" xfId="310"/>
    <cellStyle name="Comma 3 32" xfId="311"/>
    <cellStyle name="Comma 3 33" xfId="312"/>
    <cellStyle name="Comma 3 34" xfId="313"/>
    <cellStyle name="Comma 3 35" xfId="314"/>
    <cellStyle name="Comma 3 36" xfId="315"/>
    <cellStyle name="Comma 3 37" xfId="316"/>
    <cellStyle name="Comma 3 38" xfId="317"/>
    <cellStyle name="Comma 3 39" xfId="318"/>
    <cellStyle name="Comma 3 4" xfId="319"/>
    <cellStyle name="Comma 3 40" xfId="320"/>
    <cellStyle name="Comma 3 41" xfId="321"/>
    <cellStyle name="Comma 3 42" xfId="322"/>
    <cellStyle name="Comma 3 43" xfId="323"/>
    <cellStyle name="Comma 3 44" xfId="324"/>
    <cellStyle name="Comma 3 45" xfId="325"/>
    <cellStyle name="Comma 3 46" xfId="326"/>
    <cellStyle name="Comma 3 47" xfId="327"/>
    <cellStyle name="Comma 3 48" xfId="328"/>
    <cellStyle name="Comma 3 49" xfId="329"/>
    <cellStyle name="Comma 3 5" xfId="330"/>
    <cellStyle name="Comma 3 50" xfId="331"/>
    <cellStyle name="Comma 3 51" xfId="332"/>
    <cellStyle name="Comma 3 52" xfId="333"/>
    <cellStyle name="Comma 3 53" xfId="334"/>
    <cellStyle name="Comma 3 54" xfId="335"/>
    <cellStyle name="Comma 3 55" xfId="336"/>
    <cellStyle name="Comma 3 56" xfId="337"/>
    <cellStyle name="Comma 3 57" xfId="9992"/>
    <cellStyle name="Comma 3 6" xfId="338"/>
    <cellStyle name="Comma 3 7" xfId="339"/>
    <cellStyle name="Comma 3 8" xfId="340"/>
    <cellStyle name="Comma 3 9" xfId="341"/>
    <cellStyle name="Comma 4" xfId="342"/>
    <cellStyle name="Comma 4 2" xfId="343"/>
    <cellStyle name="Comma 4 3" xfId="344"/>
    <cellStyle name="Comma 5" xfId="345"/>
    <cellStyle name="Comma 5 10" xfId="9993"/>
    <cellStyle name="Comma 5 10 2" xfId="22717"/>
    <cellStyle name="Comma 5 10 3" xfId="35175"/>
    <cellStyle name="Comma 5 11" xfId="9994"/>
    <cellStyle name="Comma 5 11 2" xfId="22718"/>
    <cellStyle name="Comma 5 11 3" xfId="35176"/>
    <cellStyle name="Comma 5 2" xfId="346"/>
    <cellStyle name="Comma 5 2 10" xfId="1526"/>
    <cellStyle name="Comma 5 2 11" xfId="14265"/>
    <cellStyle name="Comma 5 2 12" xfId="26723"/>
    <cellStyle name="Comma 5 2 2" xfId="958"/>
    <cellStyle name="Comma 5 2 2 2" xfId="9996"/>
    <cellStyle name="Comma 5 2 2 2 2" xfId="9997"/>
    <cellStyle name="Comma 5 2 2 2 2 2" xfId="22721"/>
    <cellStyle name="Comma 5 2 2 2 2 3" xfId="35179"/>
    <cellStyle name="Comma 5 2 2 2 3" xfId="9998"/>
    <cellStyle name="Comma 5 2 2 2 3 2" xfId="22722"/>
    <cellStyle name="Comma 5 2 2 2 3 3" xfId="35180"/>
    <cellStyle name="Comma 5 2 2 2 4" xfId="22720"/>
    <cellStyle name="Comma 5 2 2 2 5" xfId="35178"/>
    <cellStyle name="Comma 5 2 2 3" xfId="9999"/>
    <cellStyle name="Comma 5 2 2 3 2" xfId="22723"/>
    <cellStyle name="Comma 5 2 2 3 3" xfId="35181"/>
    <cellStyle name="Comma 5 2 2 4" xfId="10000"/>
    <cellStyle name="Comma 5 2 2 4 2" xfId="22724"/>
    <cellStyle name="Comma 5 2 2 4 3" xfId="35182"/>
    <cellStyle name="Comma 5 2 2 5" xfId="10001"/>
    <cellStyle name="Comma 5 2 2 5 2" xfId="22725"/>
    <cellStyle name="Comma 5 2 2 5 3" xfId="35183"/>
    <cellStyle name="Comma 5 2 2 6" xfId="9995"/>
    <cellStyle name="Comma 5 2 2 7" xfId="22719"/>
    <cellStyle name="Comma 5 2 2 8" xfId="35177"/>
    <cellStyle name="Comma 5 2 3" xfId="10002"/>
    <cellStyle name="Comma 5 2 3 2" xfId="10003"/>
    <cellStyle name="Comma 5 2 3 2 2" xfId="10004"/>
    <cellStyle name="Comma 5 2 3 2 2 2" xfId="22728"/>
    <cellStyle name="Comma 5 2 3 2 2 3" xfId="35186"/>
    <cellStyle name="Comma 5 2 3 2 3" xfId="10005"/>
    <cellStyle name="Comma 5 2 3 2 3 2" xfId="22729"/>
    <cellStyle name="Comma 5 2 3 2 3 3" xfId="35187"/>
    <cellStyle name="Comma 5 2 3 2 4" xfId="22727"/>
    <cellStyle name="Comma 5 2 3 2 5" xfId="35185"/>
    <cellStyle name="Comma 5 2 3 3" xfId="10006"/>
    <cellStyle name="Comma 5 2 3 3 2" xfId="22730"/>
    <cellStyle name="Comma 5 2 3 3 3" xfId="35188"/>
    <cellStyle name="Comma 5 2 3 4" xfId="10007"/>
    <cellStyle name="Comma 5 2 3 4 2" xfId="22731"/>
    <cellStyle name="Comma 5 2 3 4 3" xfId="35189"/>
    <cellStyle name="Comma 5 2 3 5" xfId="10008"/>
    <cellStyle name="Comma 5 2 3 5 2" xfId="22732"/>
    <cellStyle name="Comma 5 2 3 5 3" xfId="35190"/>
    <cellStyle name="Comma 5 2 3 6" xfId="22726"/>
    <cellStyle name="Comma 5 2 3 7" xfId="35184"/>
    <cellStyle name="Comma 5 2 4" xfId="10009"/>
    <cellStyle name="Comma 5 2 4 2" xfId="10010"/>
    <cellStyle name="Comma 5 2 4 2 2" xfId="10011"/>
    <cellStyle name="Comma 5 2 4 2 2 2" xfId="22735"/>
    <cellStyle name="Comma 5 2 4 2 2 3" xfId="35193"/>
    <cellStyle name="Comma 5 2 4 2 3" xfId="10012"/>
    <cellStyle name="Comma 5 2 4 2 3 2" xfId="22736"/>
    <cellStyle name="Comma 5 2 4 2 3 3" xfId="35194"/>
    <cellStyle name="Comma 5 2 4 2 4" xfId="22734"/>
    <cellStyle name="Comma 5 2 4 2 5" xfId="35192"/>
    <cellStyle name="Comma 5 2 4 3" xfId="10013"/>
    <cellStyle name="Comma 5 2 4 3 2" xfId="22737"/>
    <cellStyle name="Comma 5 2 4 3 3" xfId="35195"/>
    <cellStyle name="Comma 5 2 4 4" xfId="10014"/>
    <cellStyle name="Comma 5 2 4 4 2" xfId="22738"/>
    <cellStyle name="Comma 5 2 4 4 3" xfId="35196"/>
    <cellStyle name="Comma 5 2 4 5" xfId="10015"/>
    <cellStyle name="Comma 5 2 4 5 2" xfId="22739"/>
    <cellStyle name="Comma 5 2 4 5 3" xfId="35197"/>
    <cellStyle name="Comma 5 2 4 6" xfId="22733"/>
    <cellStyle name="Comma 5 2 4 7" xfId="35191"/>
    <cellStyle name="Comma 5 2 5" xfId="10016"/>
    <cellStyle name="Comma 5 2 5 2" xfId="10017"/>
    <cellStyle name="Comma 5 2 5 2 2" xfId="22741"/>
    <cellStyle name="Comma 5 2 5 2 3" xfId="35199"/>
    <cellStyle name="Comma 5 2 5 3" xfId="10018"/>
    <cellStyle name="Comma 5 2 5 3 2" xfId="22742"/>
    <cellStyle name="Comma 5 2 5 3 3" xfId="35200"/>
    <cellStyle name="Comma 5 2 5 4" xfId="22740"/>
    <cellStyle name="Comma 5 2 5 5" xfId="35198"/>
    <cellStyle name="Comma 5 2 6" xfId="10019"/>
    <cellStyle name="Comma 5 2 6 2" xfId="22743"/>
    <cellStyle name="Comma 5 2 6 3" xfId="35201"/>
    <cellStyle name="Comma 5 2 7" xfId="10020"/>
    <cellStyle name="Comma 5 2 7 2" xfId="22744"/>
    <cellStyle name="Comma 5 2 7 3" xfId="35202"/>
    <cellStyle name="Comma 5 2 8" xfId="10021"/>
    <cellStyle name="Comma 5 2 8 2" xfId="22745"/>
    <cellStyle name="Comma 5 2 8 3" xfId="35203"/>
    <cellStyle name="Comma 5 2 9" xfId="10022"/>
    <cellStyle name="Comma 5 2 9 2" xfId="22746"/>
    <cellStyle name="Comma 5 2 9 3" xfId="35204"/>
    <cellStyle name="Comma 5 3" xfId="347"/>
    <cellStyle name="Comma 5 3 10" xfId="14266"/>
    <cellStyle name="Comma 5 3 11" xfId="26724"/>
    <cellStyle name="Comma 5 3 2" xfId="959"/>
    <cellStyle name="Comma 5 3 2 2" xfId="10024"/>
    <cellStyle name="Comma 5 3 2 2 2" xfId="10025"/>
    <cellStyle name="Comma 5 3 2 2 2 2" xfId="22749"/>
    <cellStyle name="Comma 5 3 2 2 2 3" xfId="35207"/>
    <cellStyle name="Comma 5 3 2 2 3" xfId="10026"/>
    <cellStyle name="Comma 5 3 2 2 3 2" xfId="22750"/>
    <cellStyle name="Comma 5 3 2 2 3 3" xfId="35208"/>
    <cellStyle name="Comma 5 3 2 2 4" xfId="22748"/>
    <cellStyle name="Comma 5 3 2 2 5" xfId="35206"/>
    <cellStyle name="Comma 5 3 2 3" xfId="10027"/>
    <cellStyle name="Comma 5 3 2 3 2" xfId="22751"/>
    <cellStyle name="Comma 5 3 2 3 3" xfId="35209"/>
    <cellStyle name="Comma 5 3 2 4" xfId="10028"/>
    <cellStyle name="Comma 5 3 2 4 2" xfId="22752"/>
    <cellStyle name="Comma 5 3 2 4 3" xfId="35210"/>
    <cellStyle name="Comma 5 3 2 5" xfId="10029"/>
    <cellStyle name="Comma 5 3 2 5 2" xfId="22753"/>
    <cellStyle name="Comma 5 3 2 5 3" xfId="35211"/>
    <cellStyle name="Comma 5 3 2 6" xfId="10023"/>
    <cellStyle name="Comma 5 3 2 7" xfId="22747"/>
    <cellStyle name="Comma 5 3 2 8" xfId="35205"/>
    <cellStyle name="Comma 5 3 3" xfId="10030"/>
    <cellStyle name="Comma 5 3 3 2" xfId="10031"/>
    <cellStyle name="Comma 5 3 3 2 2" xfId="10032"/>
    <cellStyle name="Comma 5 3 3 2 2 2" xfId="22756"/>
    <cellStyle name="Comma 5 3 3 2 2 3" xfId="35214"/>
    <cellStyle name="Comma 5 3 3 2 3" xfId="10033"/>
    <cellStyle name="Comma 5 3 3 2 3 2" xfId="22757"/>
    <cellStyle name="Comma 5 3 3 2 3 3" xfId="35215"/>
    <cellStyle name="Comma 5 3 3 2 4" xfId="22755"/>
    <cellStyle name="Comma 5 3 3 2 5" xfId="35213"/>
    <cellStyle name="Comma 5 3 3 3" xfId="10034"/>
    <cellStyle name="Comma 5 3 3 3 2" xfId="22758"/>
    <cellStyle name="Comma 5 3 3 3 3" xfId="35216"/>
    <cellStyle name="Comma 5 3 3 4" xfId="10035"/>
    <cellStyle name="Comma 5 3 3 4 2" xfId="22759"/>
    <cellStyle name="Comma 5 3 3 4 3" xfId="35217"/>
    <cellStyle name="Comma 5 3 3 5" xfId="10036"/>
    <cellStyle name="Comma 5 3 3 5 2" xfId="22760"/>
    <cellStyle name="Comma 5 3 3 5 3" xfId="35218"/>
    <cellStyle name="Comma 5 3 3 6" xfId="22754"/>
    <cellStyle name="Comma 5 3 3 7" xfId="35212"/>
    <cellStyle name="Comma 5 3 4" xfId="10037"/>
    <cellStyle name="Comma 5 3 4 2" xfId="10038"/>
    <cellStyle name="Comma 5 3 4 2 2" xfId="22762"/>
    <cellStyle name="Comma 5 3 4 2 3" xfId="35220"/>
    <cellStyle name="Comma 5 3 4 3" xfId="10039"/>
    <cellStyle name="Comma 5 3 4 3 2" xfId="22763"/>
    <cellStyle name="Comma 5 3 4 3 3" xfId="35221"/>
    <cellStyle name="Comma 5 3 4 4" xfId="22761"/>
    <cellStyle name="Comma 5 3 4 5" xfId="35219"/>
    <cellStyle name="Comma 5 3 5" xfId="10040"/>
    <cellStyle name="Comma 5 3 5 2" xfId="22764"/>
    <cellStyle name="Comma 5 3 5 3" xfId="35222"/>
    <cellStyle name="Comma 5 3 6" xfId="10041"/>
    <cellStyle name="Comma 5 3 6 2" xfId="22765"/>
    <cellStyle name="Comma 5 3 6 3" xfId="35223"/>
    <cellStyle name="Comma 5 3 7" xfId="10042"/>
    <cellStyle name="Comma 5 3 7 2" xfId="22766"/>
    <cellStyle name="Comma 5 3 7 3" xfId="35224"/>
    <cellStyle name="Comma 5 3 8" xfId="10043"/>
    <cellStyle name="Comma 5 3 8 2" xfId="22767"/>
    <cellStyle name="Comma 5 3 8 3" xfId="35225"/>
    <cellStyle name="Comma 5 3 9" xfId="1527"/>
    <cellStyle name="Comma 5 4" xfId="348"/>
    <cellStyle name="Comma 5 4 2" xfId="960"/>
    <cellStyle name="Comma 5 4 2 2" xfId="10045"/>
    <cellStyle name="Comma 5 4 2 2 2" xfId="22769"/>
    <cellStyle name="Comma 5 4 2 2 3" xfId="35227"/>
    <cellStyle name="Comma 5 4 2 3" xfId="10046"/>
    <cellStyle name="Comma 5 4 2 3 2" xfId="22770"/>
    <cellStyle name="Comma 5 4 2 3 3" xfId="35228"/>
    <cellStyle name="Comma 5 4 2 4" xfId="10044"/>
    <cellStyle name="Comma 5 4 2 5" xfId="22768"/>
    <cellStyle name="Comma 5 4 2 6" xfId="35226"/>
    <cellStyle name="Comma 5 4 3" xfId="10047"/>
    <cellStyle name="Comma 5 4 3 2" xfId="22771"/>
    <cellStyle name="Comma 5 4 3 3" xfId="35229"/>
    <cellStyle name="Comma 5 4 4" xfId="10048"/>
    <cellStyle name="Comma 5 4 4 2" xfId="22772"/>
    <cellStyle name="Comma 5 4 4 3" xfId="35230"/>
    <cellStyle name="Comma 5 4 5" xfId="10049"/>
    <cellStyle name="Comma 5 4 5 2" xfId="22773"/>
    <cellStyle name="Comma 5 4 5 3" xfId="35231"/>
    <cellStyle name="Comma 5 4 6" xfId="1528"/>
    <cellStyle name="Comma 5 4 7" xfId="14267"/>
    <cellStyle name="Comma 5 4 8" xfId="26725"/>
    <cellStyle name="Comma 5 5" xfId="10050"/>
    <cellStyle name="Comma 5 5 2" xfId="10051"/>
    <cellStyle name="Comma 5 5 2 2" xfId="10052"/>
    <cellStyle name="Comma 5 5 2 2 2" xfId="22776"/>
    <cellStyle name="Comma 5 5 2 2 3" xfId="35234"/>
    <cellStyle name="Comma 5 5 2 3" xfId="10053"/>
    <cellStyle name="Comma 5 5 2 3 2" xfId="22777"/>
    <cellStyle name="Comma 5 5 2 3 3" xfId="35235"/>
    <cellStyle name="Comma 5 5 2 4" xfId="22775"/>
    <cellStyle name="Comma 5 5 2 5" xfId="35233"/>
    <cellStyle name="Comma 5 5 3" xfId="10054"/>
    <cellStyle name="Comma 5 5 3 2" xfId="22778"/>
    <cellStyle name="Comma 5 5 3 3" xfId="35236"/>
    <cellStyle name="Comma 5 5 4" xfId="10055"/>
    <cellStyle name="Comma 5 5 4 2" xfId="22779"/>
    <cellStyle name="Comma 5 5 4 3" xfId="35237"/>
    <cellStyle name="Comma 5 5 5" xfId="10056"/>
    <cellStyle name="Comma 5 5 5 2" xfId="22780"/>
    <cellStyle name="Comma 5 5 5 3" xfId="35238"/>
    <cellStyle name="Comma 5 5 6" xfId="22774"/>
    <cellStyle name="Comma 5 5 7" xfId="35232"/>
    <cellStyle name="Comma 5 6" xfId="10057"/>
    <cellStyle name="Comma 5 6 2" xfId="10058"/>
    <cellStyle name="Comma 5 6 2 2" xfId="10059"/>
    <cellStyle name="Comma 5 6 2 2 2" xfId="22783"/>
    <cellStyle name="Comma 5 6 2 2 3" xfId="35241"/>
    <cellStyle name="Comma 5 6 2 3" xfId="10060"/>
    <cellStyle name="Comma 5 6 2 3 2" xfId="22784"/>
    <cellStyle name="Comma 5 6 2 3 3" xfId="35242"/>
    <cellStyle name="Comma 5 6 2 4" xfId="22782"/>
    <cellStyle name="Comma 5 6 2 5" xfId="35240"/>
    <cellStyle name="Comma 5 6 3" xfId="10061"/>
    <cellStyle name="Comma 5 6 3 2" xfId="22785"/>
    <cellStyle name="Comma 5 6 3 3" xfId="35243"/>
    <cellStyle name="Comma 5 6 4" xfId="10062"/>
    <cellStyle name="Comma 5 6 4 2" xfId="22786"/>
    <cellStyle name="Comma 5 6 4 3" xfId="35244"/>
    <cellStyle name="Comma 5 6 5" xfId="10063"/>
    <cellStyle name="Comma 5 6 5 2" xfId="22787"/>
    <cellStyle name="Comma 5 6 5 3" xfId="35245"/>
    <cellStyle name="Comma 5 6 6" xfId="22781"/>
    <cellStyle name="Comma 5 6 7" xfId="35239"/>
    <cellStyle name="Comma 5 7" xfId="10064"/>
    <cellStyle name="Comma 5 7 2" xfId="10065"/>
    <cellStyle name="Comma 5 7 2 2" xfId="22789"/>
    <cellStyle name="Comma 5 7 2 3" xfId="35247"/>
    <cellStyle name="Comma 5 7 3" xfId="10066"/>
    <cellStyle name="Comma 5 7 3 2" xfId="22790"/>
    <cellStyle name="Comma 5 7 3 3" xfId="35248"/>
    <cellStyle name="Comma 5 7 4" xfId="22788"/>
    <cellStyle name="Comma 5 7 5" xfId="35246"/>
    <cellStyle name="Comma 5 8" xfId="10067"/>
    <cellStyle name="Comma 5 8 2" xfId="22791"/>
    <cellStyle name="Comma 5 8 3" xfId="35249"/>
    <cellStyle name="Comma 5 9" xfId="10068"/>
    <cellStyle name="Comma 5 9 2" xfId="22792"/>
    <cellStyle name="Comma 5 9 3" xfId="35250"/>
    <cellStyle name="Comma 6" xfId="349"/>
    <cellStyle name="Comma 6 2" xfId="350"/>
    <cellStyle name="Comma 6 2 2" xfId="10069"/>
    <cellStyle name="Comma 6 2 2 2" xfId="10070"/>
    <cellStyle name="Comma 6 2 2 2 2" xfId="22794"/>
    <cellStyle name="Comma 6 2 2 2 3" xfId="35252"/>
    <cellStyle name="Comma 6 2 2 3" xfId="10071"/>
    <cellStyle name="Comma 6 2 2 3 2" xfId="22795"/>
    <cellStyle name="Comma 6 2 2 3 3" xfId="35253"/>
    <cellStyle name="Comma 6 2 2 4" xfId="22793"/>
    <cellStyle name="Comma 6 2 2 5" xfId="35251"/>
    <cellStyle name="Comma 6 2 3" xfId="10072"/>
    <cellStyle name="Comma 6 2 3 2" xfId="22796"/>
    <cellStyle name="Comma 6 2 3 3" xfId="35254"/>
    <cellStyle name="Comma 6 2 4" xfId="10073"/>
    <cellStyle name="Comma 6 2 4 2" xfId="22797"/>
    <cellStyle name="Comma 6 2 4 3" xfId="35255"/>
    <cellStyle name="Comma 6 2 5" xfId="10074"/>
    <cellStyle name="Comma 6 2 5 2" xfId="22798"/>
    <cellStyle name="Comma 6 2 5 3" xfId="35256"/>
    <cellStyle name="Comma 6 3" xfId="10075"/>
    <cellStyle name="Comma 6 3 2" xfId="10076"/>
    <cellStyle name="Comma 6 3 2 2" xfId="22800"/>
    <cellStyle name="Comma 6 3 2 3" xfId="35258"/>
    <cellStyle name="Comma 6 3 3" xfId="10077"/>
    <cellStyle name="Comma 6 3 3 2" xfId="22801"/>
    <cellStyle name="Comma 6 3 3 3" xfId="35259"/>
    <cellStyle name="Comma 6 3 4" xfId="22799"/>
    <cellStyle name="Comma 6 3 5" xfId="35257"/>
    <cellStyle name="Comma 7" xfId="351"/>
    <cellStyle name="Comma 7 2" xfId="10078"/>
    <cellStyle name="Comma 7 2 2" xfId="10079"/>
    <cellStyle name="Comma 7 2 2 2" xfId="22803"/>
    <cellStyle name="Comma 7 2 2 3" xfId="35261"/>
    <cellStyle name="Comma 7 2 3" xfId="10080"/>
    <cellStyle name="Comma 7 2 3 2" xfId="22804"/>
    <cellStyle name="Comma 7 2 3 3" xfId="35262"/>
    <cellStyle name="Comma 7 2 4" xfId="10081"/>
    <cellStyle name="Comma 7 2 4 2" xfId="22805"/>
    <cellStyle name="Comma 7 2 4 3" xfId="35263"/>
    <cellStyle name="Comma 7 2 5" xfId="22802"/>
    <cellStyle name="Comma 7 2 6" xfId="35260"/>
    <cellStyle name="Comma 7 3" xfId="10082"/>
    <cellStyle name="Comma 7 3 2" xfId="22806"/>
    <cellStyle name="Comma 7 3 3" xfId="35264"/>
    <cellStyle name="Comma 7 4" xfId="10083"/>
    <cellStyle name="Comma 7 4 2" xfId="22807"/>
    <cellStyle name="Comma 7 4 3" xfId="35265"/>
    <cellStyle name="Comma 7 5" xfId="10084"/>
    <cellStyle name="Comma 7 5 2" xfId="22808"/>
    <cellStyle name="Comma 7 5 3" xfId="35266"/>
    <cellStyle name="Comma 8" xfId="352"/>
    <cellStyle name="Comma 8 2" xfId="353"/>
    <cellStyle name="Comma 8 3" xfId="10085"/>
    <cellStyle name="Comma 8 3 2" xfId="22809"/>
    <cellStyle name="Comma 8 3 3" xfId="35267"/>
    <cellStyle name="Comma 9" xfId="354"/>
    <cellStyle name="Comma 9 2" xfId="946"/>
    <cellStyle name="Comma 9 3" xfId="1514"/>
    <cellStyle name="Comma 9 4" xfId="14253"/>
    <cellStyle name="Comma 9 5" xfId="26711"/>
    <cellStyle name="Currency [00]" xfId="355"/>
    <cellStyle name="Currency 10" xfId="356"/>
    <cellStyle name="Currency 10 2" xfId="1126"/>
    <cellStyle name="Currency 10 2 2" xfId="1693"/>
    <cellStyle name="Currency 10 2 3" xfId="14432"/>
    <cellStyle name="Currency 10 2 4" xfId="26890"/>
    <cellStyle name="Currency 10 3" xfId="1326"/>
    <cellStyle name="Currency 10 3 2" xfId="1732"/>
    <cellStyle name="Currency 10 3 3" xfId="14471"/>
    <cellStyle name="Currency 10 3 4" xfId="26929"/>
    <cellStyle name="Currency 10 4" xfId="948"/>
    <cellStyle name="Currency 10 5" xfId="1516"/>
    <cellStyle name="Currency 10 6" xfId="14255"/>
    <cellStyle name="Currency 10 7" xfId="26713"/>
    <cellStyle name="Currency 11" xfId="1127"/>
    <cellStyle name="Currency 12" xfId="1164"/>
    <cellStyle name="Currency 12 2" xfId="1344"/>
    <cellStyle name="Currency 12 2 2" xfId="1750"/>
    <cellStyle name="Currency 12 2 3" xfId="14489"/>
    <cellStyle name="Currency 12 2 4" xfId="26947"/>
    <cellStyle name="Currency 12 3" xfId="1711"/>
    <cellStyle name="Currency 12 4" xfId="14450"/>
    <cellStyle name="Currency 12 5" xfId="26908"/>
    <cellStyle name="Currency 2" xfId="4"/>
    <cellStyle name="Currency 2 10" xfId="358"/>
    <cellStyle name="Currency 2 2" xfId="359"/>
    <cellStyle name="Currency 2 2 10 2" xfId="360"/>
    <cellStyle name="Currency 2 2 2" xfId="361"/>
    <cellStyle name="Currency 2 2 2 2" xfId="10086"/>
    <cellStyle name="Currency 2 3" xfId="362"/>
    <cellStyle name="Currency 2 3 2" xfId="10087"/>
    <cellStyle name="Currency 2 4" xfId="363"/>
    <cellStyle name="Currency 2 5" xfId="10088"/>
    <cellStyle name="Currency 2 6" xfId="357"/>
    <cellStyle name="Currency 3" xfId="364"/>
    <cellStyle name="Currency 3 10" xfId="10089"/>
    <cellStyle name="Currency 3 10 2" xfId="10090"/>
    <cellStyle name="Currency 3 10 2 2" xfId="22811"/>
    <cellStyle name="Currency 3 10 2 3" xfId="35269"/>
    <cellStyle name="Currency 3 10 3" xfId="10091"/>
    <cellStyle name="Currency 3 10 3 2" xfId="22812"/>
    <cellStyle name="Currency 3 10 3 3" xfId="35270"/>
    <cellStyle name="Currency 3 10 4" xfId="22810"/>
    <cellStyle name="Currency 3 10 5" xfId="35268"/>
    <cellStyle name="Currency 3 11" xfId="10092"/>
    <cellStyle name="Currency 3 11 2" xfId="10093"/>
    <cellStyle name="Currency 3 11 2 2" xfId="22814"/>
    <cellStyle name="Currency 3 11 2 3" xfId="35272"/>
    <cellStyle name="Currency 3 11 3" xfId="10094"/>
    <cellStyle name="Currency 3 11 3 2" xfId="22815"/>
    <cellStyle name="Currency 3 11 3 3" xfId="35273"/>
    <cellStyle name="Currency 3 11 4" xfId="22813"/>
    <cellStyle name="Currency 3 11 5" xfId="35271"/>
    <cellStyle name="Currency 3 12" xfId="10095"/>
    <cellStyle name="Currency 3 13" xfId="10096"/>
    <cellStyle name="Currency 3 13 2" xfId="10097"/>
    <cellStyle name="Currency 3 13 2 2" xfId="22817"/>
    <cellStyle name="Currency 3 13 2 3" xfId="35275"/>
    <cellStyle name="Currency 3 13 3" xfId="10098"/>
    <cellStyle name="Currency 3 13 3 2" xfId="22818"/>
    <cellStyle name="Currency 3 13 3 3" xfId="35276"/>
    <cellStyle name="Currency 3 13 4" xfId="22816"/>
    <cellStyle name="Currency 3 13 5" xfId="35274"/>
    <cellStyle name="Currency 3 14" xfId="10099"/>
    <cellStyle name="Currency 3 2" xfId="365"/>
    <cellStyle name="Currency 3 2 10" xfId="10100"/>
    <cellStyle name="Currency 3 2 10 2" xfId="10101"/>
    <cellStyle name="Currency 3 2 10 2 2" xfId="22820"/>
    <cellStyle name="Currency 3 2 10 2 3" xfId="35278"/>
    <cellStyle name="Currency 3 2 10 3" xfId="10102"/>
    <cellStyle name="Currency 3 2 10 3 2" xfId="22821"/>
    <cellStyle name="Currency 3 2 10 3 3" xfId="35279"/>
    <cellStyle name="Currency 3 2 10 4" xfId="22819"/>
    <cellStyle name="Currency 3 2 10 5" xfId="35277"/>
    <cellStyle name="Currency 3 2 11" xfId="10103"/>
    <cellStyle name="Currency 3 2 11 2" xfId="10104"/>
    <cellStyle name="Currency 3 2 11 2 2" xfId="22823"/>
    <cellStyle name="Currency 3 2 11 2 3" xfId="35281"/>
    <cellStyle name="Currency 3 2 11 3" xfId="10105"/>
    <cellStyle name="Currency 3 2 11 3 2" xfId="22824"/>
    <cellStyle name="Currency 3 2 11 3 3" xfId="35282"/>
    <cellStyle name="Currency 3 2 11 4" xfId="22822"/>
    <cellStyle name="Currency 3 2 11 5" xfId="35280"/>
    <cellStyle name="Currency 3 2 12" xfId="10106"/>
    <cellStyle name="Currency 3 2 12 2" xfId="22825"/>
    <cellStyle name="Currency 3 2 12 3" xfId="35283"/>
    <cellStyle name="Currency 3 2 13" xfId="10107"/>
    <cellStyle name="Currency 3 2 13 2" xfId="22826"/>
    <cellStyle name="Currency 3 2 13 3" xfId="35284"/>
    <cellStyle name="Currency 3 2 2" xfId="366"/>
    <cellStyle name="Currency 3 2 2 10" xfId="10108"/>
    <cellStyle name="Currency 3 2 2 10 2" xfId="10109"/>
    <cellStyle name="Currency 3 2 2 10 2 2" xfId="22828"/>
    <cellStyle name="Currency 3 2 2 10 2 3" xfId="35286"/>
    <cellStyle name="Currency 3 2 2 10 3" xfId="10110"/>
    <cellStyle name="Currency 3 2 2 10 3 2" xfId="22829"/>
    <cellStyle name="Currency 3 2 2 10 3 3" xfId="35287"/>
    <cellStyle name="Currency 3 2 2 10 4" xfId="22827"/>
    <cellStyle name="Currency 3 2 2 10 5" xfId="35285"/>
    <cellStyle name="Currency 3 2 2 11" xfId="10111"/>
    <cellStyle name="Currency 3 2 2 11 2" xfId="22830"/>
    <cellStyle name="Currency 3 2 2 11 3" xfId="35288"/>
    <cellStyle name="Currency 3 2 2 12" xfId="10112"/>
    <cellStyle name="Currency 3 2 2 12 2" xfId="22831"/>
    <cellStyle name="Currency 3 2 2 12 3" xfId="35289"/>
    <cellStyle name="Currency 3 2 2 2" xfId="10113"/>
    <cellStyle name="Currency 3 2 2 2 10" xfId="10114"/>
    <cellStyle name="Currency 3 2 2 2 10 2" xfId="22833"/>
    <cellStyle name="Currency 3 2 2 2 10 3" xfId="35291"/>
    <cellStyle name="Currency 3 2 2 2 11" xfId="22832"/>
    <cellStyle name="Currency 3 2 2 2 12" xfId="35290"/>
    <cellStyle name="Currency 3 2 2 2 2" xfId="10115"/>
    <cellStyle name="Currency 3 2 2 2 2 10" xfId="35292"/>
    <cellStyle name="Currency 3 2 2 2 2 2" xfId="10116"/>
    <cellStyle name="Currency 3 2 2 2 2 2 2" xfId="10117"/>
    <cellStyle name="Currency 3 2 2 2 2 2 2 2" xfId="10118"/>
    <cellStyle name="Currency 3 2 2 2 2 2 2 2 2" xfId="22837"/>
    <cellStyle name="Currency 3 2 2 2 2 2 2 2 3" xfId="35295"/>
    <cellStyle name="Currency 3 2 2 2 2 2 2 3" xfId="10119"/>
    <cellStyle name="Currency 3 2 2 2 2 2 2 3 2" xfId="22838"/>
    <cellStyle name="Currency 3 2 2 2 2 2 2 3 3" xfId="35296"/>
    <cellStyle name="Currency 3 2 2 2 2 2 2 4" xfId="22836"/>
    <cellStyle name="Currency 3 2 2 2 2 2 2 5" xfId="35294"/>
    <cellStyle name="Currency 3 2 2 2 2 2 3" xfId="10120"/>
    <cellStyle name="Currency 3 2 2 2 2 2 3 2" xfId="10121"/>
    <cellStyle name="Currency 3 2 2 2 2 2 3 2 2" xfId="22840"/>
    <cellStyle name="Currency 3 2 2 2 2 2 3 2 3" xfId="35298"/>
    <cellStyle name="Currency 3 2 2 2 2 2 3 3" xfId="10122"/>
    <cellStyle name="Currency 3 2 2 2 2 2 3 3 2" xfId="22841"/>
    <cellStyle name="Currency 3 2 2 2 2 2 3 3 3" xfId="35299"/>
    <cellStyle name="Currency 3 2 2 2 2 2 3 4" xfId="22839"/>
    <cellStyle name="Currency 3 2 2 2 2 2 3 5" xfId="35297"/>
    <cellStyle name="Currency 3 2 2 2 2 2 4" xfId="10123"/>
    <cellStyle name="Currency 3 2 2 2 2 2 4 2" xfId="10124"/>
    <cellStyle name="Currency 3 2 2 2 2 2 4 2 2" xfId="22843"/>
    <cellStyle name="Currency 3 2 2 2 2 2 4 2 3" xfId="35301"/>
    <cellStyle name="Currency 3 2 2 2 2 2 4 3" xfId="10125"/>
    <cellStyle name="Currency 3 2 2 2 2 2 4 3 2" xfId="22844"/>
    <cellStyle name="Currency 3 2 2 2 2 2 4 3 3" xfId="35302"/>
    <cellStyle name="Currency 3 2 2 2 2 2 4 4" xfId="22842"/>
    <cellStyle name="Currency 3 2 2 2 2 2 4 5" xfId="35300"/>
    <cellStyle name="Currency 3 2 2 2 2 2 5" xfId="10126"/>
    <cellStyle name="Currency 3 2 2 2 2 2 5 2" xfId="22845"/>
    <cellStyle name="Currency 3 2 2 2 2 2 5 3" xfId="35303"/>
    <cellStyle name="Currency 3 2 2 2 2 2 6" xfId="10127"/>
    <cellStyle name="Currency 3 2 2 2 2 2 6 2" xfId="22846"/>
    <cellStyle name="Currency 3 2 2 2 2 2 6 3" xfId="35304"/>
    <cellStyle name="Currency 3 2 2 2 2 2 7" xfId="22835"/>
    <cellStyle name="Currency 3 2 2 2 2 2 8" xfId="35293"/>
    <cellStyle name="Currency 3 2 2 2 2 3" xfId="10128"/>
    <cellStyle name="Currency 3 2 2 2 2 3 2" xfId="10129"/>
    <cellStyle name="Currency 3 2 2 2 2 3 2 2" xfId="10130"/>
    <cellStyle name="Currency 3 2 2 2 2 3 2 2 2" xfId="22849"/>
    <cellStyle name="Currency 3 2 2 2 2 3 2 2 3" xfId="35307"/>
    <cellStyle name="Currency 3 2 2 2 2 3 2 3" xfId="10131"/>
    <cellStyle name="Currency 3 2 2 2 2 3 2 3 2" xfId="22850"/>
    <cellStyle name="Currency 3 2 2 2 2 3 2 3 3" xfId="35308"/>
    <cellStyle name="Currency 3 2 2 2 2 3 2 4" xfId="22848"/>
    <cellStyle name="Currency 3 2 2 2 2 3 2 5" xfId="35306"/>
    <cellStyle name="Currency 3 2 2 2 2 3 3" xfId="10132"/>
    <cellStyle name="Currency 3 2 2 2 2 3 3 2" xfId="10133"/>
    <cellStyle name="Currency 3 2 2 2 2 3 3 2 2" xfId="22852"/>
    <cellStyle name="Currency 3 2 2 2 2 3 3 2 3" xfId="35310"/>
    <cellStyle name="Currency 3 2 2 2 2 3 3 3" xfId="10134"/>
    <cellStyle name="Currency 3 2 2 2 2 3 3 3 2" xfId="22853"/>
    <cellStyle name="Currency 3 2 2 2 2 3 3 3 3" xfId="35311"/>
    <cellStyle name="Currency 3 2 2 2 2 3 3 4" xfId="22851"/>
    <cellStyle name="Currency 3 2 2 2 2 3 3 5" xfId="35309"/>
    <cellStyle name="Currency 3 2 2 2 2 3 4" xfId="10135"/>
    <cellStyle name="Currency 3 2 2 2 2 3 4 2" xfId="10136"/>
    <cellStyle name="Currency 3 2 2 2 2 3 4 2 2" xfId="22855"/>
    <cellStyle name="Currency 3 2 2 2 2 3 4 2 3" xfId="35313"/>
    <cellStyle name="Currency 3 2 2 2 2 3 4 3" xfId="10137"/>
    <cellStyle name="Currency 3 2 2 2 2 3 4 3 2" xfId="22856"/>
    <cellStyle name="Currency 3 2 2 2 2 3 4 3 3" xfId="35314"/>
    <cellStyle name="Currency 3 2 2 2 2 3 4 4" xfId="22854"/>
    <cellStyle name="Currency 3 2 2 2 2 3 4 5" xfId="35312"/>
    <cellStyle name="Currency 3 2 2 2 2 3 5" xfId="10138"/>
    <cellStyle name="Currency 3 2 2 2 2 3 5 2" xfId="22857"/>
    <cellStyle name="Currency 3 2 2 2 2 3 5 3" xfId="35315"/>
    <cellStyle name="Currency 3 2 2 2 2 3 6" xfId="10139"/>
    <cellStyle name="Currency 3 2 2 2 2 3 6 2" xfId="22858"/>
    <cellStyle name="Currency 3 2 2 2 2 3 6 3" xfId="35316"/>
    <cellStyle name="Currency 3 2 2 2 2 3 7" xfId="22847"/>
    <cellStyle name="Currency 3 2 2 2 2 3 8" xfId="35305"/>
    <cellStyle name="Currency 3 2 2 2 2 4" xfId="10140"/>
    <cellStyle name="Currency 3 2 2 2 2 4 2" xfId="10141"/>
    <cellStyle name="Currency 3 2 2 2 2 4 2 2" xfId="22860"/>
    <cellStyle name="Currency 3 2 2 2 2 4 2 3" xfId="35318"/>
    <cellStyle name="Currency 3 2 2 2 2 4 3" xfId="10142"/>
    <cellStyle name="Currency 3 2 2 2 2 4 3 2" xfId="22861"/>
    <cellStyle name="Currency 3 2 2 2 2 4 3 3" xfId="35319"/>
    <cellStyle name="Currency 3 2 2 2 2 4 4" xfId="22859"/>
    <cellStyle name="Currency 3 2 2 2 2 4 5" xfId="35317"/>
    <cellStyle name="Currency 3 2 2 2 2 5" xfId="10143"/>
    <cellStyle name="Currency 3 2 2 2 2 5 2" xfId="10144"/>
    <cellStyle name="Currency 3 2 2 2 2 5 2 2" xfId="22863"/>
    <cellStyle name="Currency 3 2 2 2 2 5 2 3" xfId="35321"/>
    <cellStyle name="Currency 3 2 2 2 2 5 3" xfId="10145"/>
    <cellStyle name="Currency 3 2 2 2 2 5 3 2" xfId="22864"/>
    <cellStyle name="Currency 3 2 2 2 2 5 3 3" xfId="35322"/>
    <cellStyle name="Currency 3 2 2 2 2 5 4" xfId="22862"/>
    <cellStyle name="Currency 3 2 2 2 2 5 5" xfId="35320"/>
    <cellStyle name="Currency 3 2 2 2 2 6" xfId="10146"/>
    <cellStyle name="Currency 3 2 2 2 2 6 2" xfId="10147"/>
    <cellStyle name="Currency 3 2 2 2 2 6 2 2" xfId="22866"/>
    <cellStyle name="Currency 3 2 2 2 2 6 2 3" xfId="35324"/>
    <cellStyle name="Currency 3 2 2 2 2 6 3" xfId="10148"/>
    <cellStyle name="Currency 3 2 2 2 2 6 3 2" xfId="22867"/>
    <cellStyle name="Currency 3 2 2 2 2 6 3 3" xfId="35325"/>
    <cellStyle name="Currency 3 2 2 2 2 6 4" xfId="22865"/>
    <cellStyle name="Currency 3 2 2 2 2 6 5" xfId="35323"/>
    <cellStyle name="Currency 3 2 2 2 2 7" xfId="10149"/>
    <cellStyle name="Currency 3 2 2 2 2 7 2" xfId="22868"/>
    <cellStyle name="Currency 3 2 2 2 2 7 3" xfId="35326"/>
    <cellStyle name="Currency 3 2 2 2 2 8" xfId="10150"/>
    <cellStyle name="Currency 3 2 2 2 2 8 2" xfId="22869"/>
    <cellStyle name="Currency 3 2 2 2 2 8 3" xfId="35327"/>
    <cellStyle name="Currency 3 2 2 2 2 9" xfId="22834"/>
    <cellStyle name="Currency 3 2 2 2 3" xfId="10151"/>
    <cellStyle name="Currency 3 2 2 2 3 2" xfId="10152"/>
    <cellStyle name="Currency 3 2 2 2 3 2 2" xfId="10153"/>
    <cellStyle name="Currency 3 2 2 2 3 2 2 2" xfId="22872"/>
    <cellStyle name="Currency 3 2 2 2 3 2 2 3" xfId="35330"/>
    <cellStyle name="Currency 3 2 2 2 3 2 3" xfId="10154"/>
    <cellStyle name="Currency 3 2 2 2 3 2 3 2" xfId="22873"/>
    <cellStyle name="Currency 3 2 2 2 3 2 3 3" xfId="35331"/>
    <cellStyle name="Currency 3 2 2 2 3 2 4" xfId="22871"/>
    <cellStyle name="Currency 3 2 2 2 3 2 5" xfId="35329"/>
    <cellStyle name="Currency 3 2 2 2 3 3" xfId="10155"/>
    <cellStyle name="Currency 3 2 2 2 3 3 2" xfId="10156"/>
    <cellStyle name="Currency 3 2 2 2 3 3 2 2" xfId="22875"/>
    <cellStyle name="Currency 3 2 2 2 3 3 2 3" xfId="35333"/>
    <cellStyle name="Currency 3 2 2 2 3 3 3" xfId="10157"/>
    <cellStyle name="Currency 3 2 2 2 3 3 3 2" xfId="22876"/>
    <cellStyle name="Currency 3 2 2 2 3 3 3 3" xfId="35334"/>
    <cellStyle name="Currency 3 2 2 2 3 3 4" xfId="22874"/>
    <cellStyle name="Currency 3 2 2 2 3 3 5" xfId="35332"/>
    <cellStyle name="Currency 3 2 2 2 3 4" xfId="10158"/>
    <cellStyle name="Currency 3 2 2 2 3 4 2" xfId="10159"/>
    <cellStyle name="Currency 3 2 2 2 3 4 2 2" xfId="22878"/>
    <cellStyle name="Currency 3 2 2 2 3 4 2 3" xfId="35336"/>
    <cellStyle name="Currency 3 2 2 2 3 4 3" xfId="10160"/>
    <cellStyle name="Currency 3 2 2 2 3 4 3 2" xfId="22879"/>
    <cellStyle name="Currency 3 2 2 2 3 4 3 3" xfId="35337"/>
    <cellStyle name="Currency 3 2 2 2 3 4 4" xfId="22877"/>
    <cellStyle name="Currency 3 2 2 2 3 4 5" xfId="35335"/>
    <cellStyle name="Currency 3 2 2 2 3 5" xfId="10161"/>
    <cellStyle name="Currency 3 2 2 2 3 5 2" xfId="10162"/>
    <cellStyle name="Currency 3 2 2 2 3 5 2 2" xfId="22881"/>
    <cellStyle name="Currency 3 2 2 2 3 5 2 3" xfId="35339"/>
    <cellStyle name="Currency 3 2 2 2 3 5 3" xfId="10163"/>
    <cellStyle name="Currency 3 2 2 2 3 5 3 2" xfId="22882"/>
    <cellStyle name="Currency 3 2 2 2 3 5 3 3" xfId="35340"/>
    <cellStyle name="Currency 3 2 2 2 3 5 4" xfId="22880"/>
    <cellStyle name="Currency 3 2 2 2 3 5 5" xfId="35338"/>
    <cellStyle name="Currency 3 2 2 2 3 6" xfId="10164"/>
    <cellStyle name="Currency 3 2 2 2 3 6 2" xfId="22883"/>
    <cellStyle name="Currency 3 2 2 2 3 6 3" xfId="35341"/>
    <cellStyle name="Currency 3 2 2 2 3 7" xfId="10165"/>
    <cellStyle name="Currency 3 2 2 2 3 7 2" xfId="22884"/>
    <cellStyle name="Currency 3 2 2 2 3 7 3" xfId="35342"/>
    <cellStyle name="Currency 3 2 2 2 3 8" xfId="22870"/>
    <cellStyle name="Currency 3 2 2 2 3 9" xfId="35328"/>
    <cellStyle name="Currency 3 2 2 2 4" xfId="10166"/>
    <cellStyle name="Currency 3 2 2 2 4 2" xfId="10167"/>
    <cellStyle name="Currency 3 2 2 2 4 2 2" xfId="10168"/>
    <cellStyle name="Currency 3 2 2 2 4 2 2 2" xfId="22887"/>
    <cellStyle name="Currency 3 2 2 2 4 2 2 3" xfId="35345"/>
    <cellStyle name="Currency 3 2 2 2 4 2 3" xfId="10169"/>
    <cellStyle name="Currency 3 2 2 2 4 2 3 2" xfId="22888"/>
    <cellStyle name="Currency 3 2 2 2 4 2 3 3" xfId="35346"/>
    <cellStyle name="Currency 3 2 2 2 4 2 4" xfId="22886"/>
    <cellStyle name="Currency 3 2 2 2 4 2 5" xfId="35344"/>
    <cellStyle name="Currency 3 2 2 2 4 3" xfId="10170"/>
    <cellStyle name="Currency 3 2 2 2 4 3 2" xfId="10171"/>
    <cellStyle name="Currency 3 2 2 2 4 3 2 2" xfId="22890"/>
    <cellStyle name="Currency 3 2 2 2 4 3 2 3" xfId="35348"/>
    <cellStyle name="Currency 3 2 2 2 4 3 3" xfId="10172"/>
    <cellStyle name="Currency 3 2 2 2 4 3 3 2" xfId="22891"/>
    <cellStyle name="Currency 3 2 2 2 4 3 3 3" xfId="35349"/>
    <cellStyle name="Currency 3 2 2 2 4 3 4" xfId="22889"/>
    <cellStyle name="Currency 3 2 2 2 4 3 5" xfId="35347"/>
    <cellStyle name="Currency 3 2 2 2 4 4" xfId="10173"/>
    <cellStyle name="Currency 3 2 2 2 4 4 2" xfId="10174"/>
    <cellStyle name="Currency 3 2 2 2 4 4 2 2" xfId="22893"/>
    <cellStyle name="Currency 3 2 2 2 4 4 2 3" xfId="35351"/>
    <cellStyle name="Currency 3 2 2 2 4 4 3" xfId="10175"/>
    <cellStyle name="Currency 3 2 2 2 4 4 3 2" xfId="22894"/>
    <cellStyle name="Currency 3 2 2 2 4 4 3 3" xfId="35352"/>
    <cellStyle name="Currency 3 2 2 2 4 4 4" xfId="22892"/>
    <cellStyle name="Currency 3 2 2 2 4 4 5" xfId="35350"/>
    <cellStyle name="Currency 3 2 2 2 4 5" xfId="10176"/>
    <cellStyle name="Currency 3 2 2 2 4 5 2" xfId="22895"/>
    <cellStyle name="Currency 3 2 2 2 4 5 3" xfId="35353"/>
    <cellStyle name="Currency 3 2 2 2 4 6" xfId="10177"/>
    <cellStyle name="Currency 3 2 2 2 4 6 2" xfId="22896"/>
    <cellStyle name="Currency 3 2 2 2 4 6 3" xfId="35354"/>
    <cellStyle name="Currency 3 2 2 2 4 7" xfId="22885"/>
    <cellStyle name="Currency 3 2 2 2 4 8" xfId="35343"/>
    <cellStyle name="Currency 3 2 2 2 5" xfId="10178"/>
    <cellStyle name="Currency 3 2 2 2 5 2" xfId="10179"/>
    <cellStyle name="Currency 3 2 2 2 5 2 2" xfId="10180"/>
    <cellStyle name="Currency 3 2 2 2 5 2 2 2" xfId="22899"/>
    <cellStyle name="Currency 3 2 2 2 5 2 2 3" xfId="35357"/>
    <cellStyle name="Currency 3 2 2 2 5 2 3" xfId="10181"/>
    <cellStyle name="Currency 3 2 2 2 5 2 3 2" xfId="22900"/>
    <cellStyle name="Currency 3 2 2 2 5 2 3 3" xfId="35358"/>
    <cellStyle name="Currency 3 2 2 2 5 2 4" xfId="22898"/>
    <cellStyle name="Currency 3 2 2 2 5 2 5" xfId="35356"/>
    <cellStyle name="Currency 3 2 2 2 5 3" xfId="10182"/>
    <cellStyle name="Currency 3 2 2 2 5 3 2" xfId="10183"/>
    <cellStyle name="Currency 3 2 2 2 5 3 2 2" xfId="22902"/>
    <cellStyle name="Currency 3 2 2 2 5 3 2 3" xfId="35360"/>
    <cellStyle name="Currency 3 2 2 2 5 3 3" xfId="10184"/>
    <cellStyle name="Currency 3 2 2 2 5 3 3 2" xfId="22903"/>
    <cellStyle name="Currency 3 2 2 2 5 3 3 3" xfId="35361"/>
    <cellStyle name="Currency 3 2 2 2 5 3 4" xfId="22901"/>
    <cellStyle name="Currency 3 2 2 2 5 3 5" xfId="35359"/>
    <cellStyle name="Currency 3 2 2 2 5 4" xfId="10185"/>
    <cellStyle name="Currency 3 2 2 2 5 4 2" xfId="10186"/>
    <cellStyle name="Currency 3 2 2 2 5 4 2 2" xfId="22905"/>
    <cellStyle name="Currency 3 2 2 2 5 4 2 3" xfId="35363"/>
    <cellStyle name="Currency 3 2 2 2 5 4 3" xfId="10187"/>
    <cellStyle name="Currency 3 2 2 2 5 4 3 2" xfId="22906"/>
    <cellStyle name="Currency 3 2 2 2 5 4 3 3" xfId="35364"/>
    <cellStyle name="Currency 3 2 2 2 5 4 4" xfId="22904"/>
    <cellStyle name="Currency 3 2 2 2 5 4 5" xfId="35362"/>
    <cellStyle name="Currency 3 2 2 2 5 5" xfId="10188"/>
    <cellStyle name="Currency 3 2 2 2 5 5 2" xfId="22907"/>
    <cellStyle name="Currency 3 2 2 2 5 5 3" xfId="35365"/>
    <cellStyle name="Currency 3 2 2 2 5 6" xfId="10189"/>
    <cellStyle name="Currency 3 2 2 2 5 6 2" xfId="22908"/>
    <cellStyle name="Currency 3 2 2 2 5 6 3" xfId="35366"/>
    <cellStyle name="Currency 3 2 2 2 5 7" xfId="22897"/>
    <cellStyle name="Currency 3 2 2 2 5 8" xfId="35355"/>
    <cellStyle name="Currency 3 2 2 2 6" xfId="10190"/>
    <cellStyle name="Currency 3 2 2 2 6 2" xfId="10191"/>
    <cellStyle name="Currency 3 2 2 2 6 2 2" xfId="22910"/>
    <cellStyle name="Currency 3 2 2 2 6 2 3" xfId="35368"/>
    <cellStyle name="Currency 3 2 2 2 6 3" xfId="10192"/>
    <cellStyle name="Currency 3 2 2 2 6 3 2" xfId="22911"/>
    <cellStyle name="Currency 3 2 2 2 6 3 3" xfId="35369"/>
    <cellStyle name="Currency 3 2 2 2 6 4" xfId="22909"/>
    <cellStyle name="Currency 3 2 2 2 6 5" xfId="35367"/>
    <cellStyle name="Currency 3 2 2 2 7" xfId="10193"/>
    <cellStyle name="Currency 3 2 2 2 7 2" xfId="10194"/>
    <cellStyle name="Currency 3 2 2 2 7 2 2" xfId="22913"/>
    <cellStyle name="Currency 3 2 2 2 7 2 3" xfId="35371"/>
    <cellStyle name="Currency 3 2 2 2 7 3" xfId="10195"/>
    <cellStyle name="Currency 3 2 2 2 7 3 2" xfId="22914"/>
    <cellStyle name="Currency 3 2 2 2 7 3 3" xfId="35372"/>
    <cellStyle name="Currency 3 2 2 2 7 4" xfId="22912"/>
    <cellStyle name="Currency 3 2 2 2 7 5" xfId="35370"/>
    <cellStyle name="Currency 3 2 2 2 8" xfId="10196"/>
    <cellStyle name="Currency 3 2 2 2 8 2" xfId="10197"/>
    <cellStyle name="Currency 3 2 2 2 8 2 2" xfId="22916"/>
    <cellStyle name="Currency 3 2 2 2 8 2 3" xfId="35374"/>
    <cellStyle name="Currency 3 2 2 2 8 3" xfId="10198"/>
    <cellStyle name="Currency 3 2 2 2 8 3 2" xfId="22917"/>
    <cellStyle name="Currency 3 2 2 2 8 3 3" xfId="35375"/>
    <cellStyle name="Currency 3 2 2 2 8 4" xfId="22915"/>
    <cellStyle name="Currency 3 2 2 2 8 5" xfId="35373"/>
    <cellStyle name="Currency 3 2 2 2 9" xfId="10199"/>
    <cellStyle name="Currency 3 2 2 2 9 2" xfId="22918"/>
    <cellStyle name="Currency 3 2 2 2 9 3" xfId="35376"/>
    <cellStyle name="Currency 3 2 2 3" xfId="10200"/>
    <cellStyle name="Currency 3 2 2 3 10" xfId="22919"/>
    <cellStyle name="Currency 3 2 2 3 11" xfId="35377"/>
    <cellStyle name="Currency 3 2 2 3 2" xfId="10201"/>
    <cellStyle name="Currency 3 2 2 3 2 2" xfId="10202"/>
    <cellStyle name="Currency 3 2 2 3 2 2 2" xfId="10203"/>
    <cellStyle name="Currency 3 2 2 3 2 2 2 2" xfId="22922"/>
    <cellStyle name="Currency 3 2 2 3 2 2 2 3" xfId="35380"/>
    <cellStyle name="Currency 3 2 2 3 2 2 3" xfId="10204"/>
    <cellStyle name="Currency 3 2 2 3 2 2 3 2" xfId="22923"/>
    <cellStyle name="Currency 3 2 2 3 2 2 3 3" xfId="35381"/>
    <cellStyle name="Currency 3 2 2 3 2 2 4" xfId="22921"/>
    <cellStyle name="Currency 3 2 2 3 2 2 5" xfId="35379"/>
    <cellStyle name="Currency 3 2 2 3 2 3" xfId="10205"/>
    <cellStyle name="Currency 3 2 2 3 2 3 2" xfId="10206"/>
    <cellStyle name="Currency 3 2 2 3 2 3 2 2" xfId="22925"/>
    <cellStyle name="Currency 3 2 2 3 2 3 2 3" xfId="35383"/>
    <cellStyle name="Currency 3 2 2 3 2 3 3" xfId="10207"/>
    <cellStyle name="Currency 3 2 2 3 2 3 3 2" xfId="22926"/>
    <cellStyle name="Currency 3 2 2 3 2 3 3 3" xfId="35384"/>
    <cellStyle name="Currency 3 2 2 3 2 3 4" xfId="22924"/>
    <cellStyle name="Currency 3 2 2 3 2 3 5" xfId="35382"/>
    <cellStyle name="Currency 3 2 2 3 2 4" xfId="10208"/>
    <cellStyle name="Currency 3 2 2 3 2 4 2" xfId="10209"/>
    <cellStyle name="Currency 3 2 2 3 2 4 2 2" xfId="22928"/>
    <cellStyle name="Currency 3 2 2 3 2 4 2 3" xfId="35386"/>
    <cellStyle name="Currency 3 2 2 3 2 4 3" xfId="10210"/>
    <cellStyle name="Currency 3 2 2 3 2 4 3 2" xfId="22929"/>
    <cellStyle name="Currency 3 2 2 3 2 4 3 3" xfId="35387"/>
    <cellStyle name="Currency 3 2 2 3 2 4 4" xfId="22927"/>
    <cellStyle name="Currency 3 2 2 3 2 4 5" xfId="35385"/>
    <cellStyle name="Currency 3 2 2 3 2 5" xfId="10211"/>
    <cellStyle name="Currency 3 2 2 3 2 5 2" xfId="10212"/>
    <cellStyle name="Currency 3 2 2 3 2 5 2 2" xfId="22931"/>
    <cellStyle name="Currency 3 2 2 3 2 5 2 3" xfId="35389"/>
    <cellStyle name="Currency 3 2 2 3 2 5 3" xfId="10213"/>
    <cellStyle name="Currency 3 2 2 3 2 5 3 2" xfId="22932"/>
    <cellStyle name="Currency 3 2 2 3 2 5 3 3" xfId="35390"/>
    <cellStyle name="Currency 3 2 2 3 2 5 4" xfId="22930"/>
    <cellStyle name="Currency 3 2 2 3 2 5 5" xfId="35388"/>
    <cellStyle name="Currency 3 2 2 3 2 6" xfId="10214"/>
    <cellStyle name="Currency 3 2 2 3 2 6 2" xfId="22933"/>
    <cellStyle name="Currency 3 2 2 3 2 6 3" xfId="35391"/>
    <cellStyle name="Currency 3 2 2 3 2 7" xfId="10215"/>
    <cellStyle name="Currency 3 2 2 3 2 7 2" xfId="22934"/>
    <cellStyle name="Currency 3 2 2 3 2 7 3" xfId="35392"/>
    <cellStyle name="Currency 3 2 2 3 2 8" xfId="22920"/>
    <cellStyle name="Currency 3 2 2 3 2 9" xfId="35378"/>
    <cellStyle name="Currency 3 2 2 3 3" xfId="10216"/>
    <cellStyle name="Currency 3 2 2 3 3 2" xfId="10217"/>
    <cellStyle name="Currency 3 2 2 3 3 2 2" xfId="10218"/>
    <cellStyle name="Currency 3 2 2 3 3 2 2 2" xfId="22937"/>
    <cellStyle name="Currency 3 2 2 3 3 2 2 3" xfId="35395"/>
    <cellStyle name="Currency 3 2 2 3 3 2 3" xfId="10219"/>
    <cellStyle name="Currency 3 2 2 3 3 2 3 2" xfId="22938"/>
    <cellStyle name="Currency 3 2 2 3 3 2 3 3" xfId="35396"/>
    <cellStyle name="Currency 3 2 2 3 3 2 4" xfId="22936"/>
    <cellStyle name="Currency 3 2 2 3 3 2 5" xfId="35394"/>
    <cellStyle name="Currency 3 2 2 3 3 3" xfId="10220"/>
    <cellStyle name="Currency 3 2 2 3 3 3 2" xfId="10221"/>
    <cellStyle name="Currency 3 2 2 3 3 3 2 2" xfId="22940"/>
    <cellStyle name="Currency 3 2 2 3 3 3 2 3" xfId="35398"/>
    <cellStyle name="Currency 3 2 2 3 3 3 3" xfId="10222"/>
    <cellStyle name="Currency 3 2 2 3 3 3 3 2" xfId="22941"/>
    <cellStyle name="Currency 3 2 2 3 3 3 3 3" xfId="35399"/>
    <cellStyle name="Currency 3 2 2 3 3 3 4" xfId="22939"/>
    <cellStyle name="Currency 3 2 2 3 3 3 5" xfId="35397"/>
    <cellStyle name="Currency 3 2 2 3 3 4" xfId="10223"/>
    <cellStyle name="Currency 3 2 2 3 3 4 2" xfId="10224"/>
    <cellStyle name="Currency 3 2 2 3 3 4 2 2" xfId="22943"/>
    <cellStyle name="Currency 3 2 2 3 3 4 2 3" xfId="35401"/>
    <cellStyle name="Currency 3 2 2 3 3 4 3" xfId="10225"/>
    <cellStyle name="Currency 3 2 2 3 3 4 3 2" xfId="22944"/>
    <cellStyle name="Currency 3 2 2 3 3 4 3 3" xfId="35402"/>
    <cellStyle name="Currency 3 2 2 3 3 4 4" xfId="22942"/>
    <cellStyle name="Currency 3 2 2 3 3 4 5" xfId="35400"/>
    <cellStyle name="Currency 3 2 2 3 3 5" xfId="10226"/>
    <cellStyle name="Currency 3 2 2 3 3 5 2" xfId="22945"/>
    <cellStyle name="Currency 3 2 2 3 3 5 3" xfId="35403"/>
    <cellStyle name="Currency 3 2 2 3 3 6" xfId="10227"/>
    <cellStyle name="Currency 3 2 2 3 3 6 2" xfId="22946"/>
    <cellStyle name="Currency 3 2 2 3 3 6 3" xfId="35404"/>
    <cellStyle name="Currency 3 2 2 3 3 7" xfId="22935"/>
    <cellStyle name="Currency 3 2 2 3 3 8" xfId="35393"/>
    <cellStyle name="Currency 3 2 2 3 4" xfId="10228"/>
    <cellStyle name="Currency 3 2 2 3 4 2" xfId="10229"/>
    <cellStyle name="Currency 3 2 2 3 4 2 2" xfId="10230"/>
    <cellStyle name="Currency 3 2 2 3 4 2 2 2" xfId="22949"/>
    <cellStyle name="Currency 3 2 2 3 4 2 2 3" xfId="35407"/>
    <cellStyle name="Currency 3 2 2 3 4 2 3" xfId="10231"/>
    <cellStyle name="Currency 3 2 2 3 4 2 3 2" xfId="22950"/>
    <cellStyle name="Currency 3 2 2 3 4 2 3 3" xfId="35408"/>
    <cellStyle name="Currency 3 2 2 3 4 2 4" xfId="22948"/>
    <cellStyle name="Currency 3 2 2 3 4 2 5" xfId="35406"/>
    <cellStyle name="Currency 3 2 2 3 4 3" xfId="10232"/>
    <cellStyle name="Currency 3 2 2 3 4 3 2" xfId="10233"/>
    <cellStyle name="Currency 3 2 2 3 4 3 2 2" xfId="22952"/>
    <cellStyle name="Currency 3 2 2 3 4 3 2 3" xfId="35410"/>
    <cellStyle name="Currency 3 2 2 3 4 3 3" xfId="10234"/>
    <cellStyle name="Currency 3 2 2 3 4 3 3 2" xfId="22953"/>
    <cellStyle name="Currency 3 2 2 3 4 3 3 3" xfId="35411"/>
    <cellStyle name="Currency 3 2 2 3 4 3 4" xfId="22951"/>
    <cellStyle name="Currency 3 2 2 3 4 3 5" xfId="35409"/>
    <cellStyle name="Currency 3 2 2 3 4 4" xfId="10235"/>
    <cellStyle name="Currency 3 2 2 3 4 4 2" xfId="10236"/>
    <cellStyle name="Currency 3 2 2 3 4 4 2 2" xfId="22955"/>
    <cellStyle name="Currency 3 2 2 3 4 4 2 3" xfId="35413"/>
    <cellStyle name="Currency 3 2 2 3 4 4 3" xfId="10237"/>
    <cellStyle name="Currency 3 2 2 3 4 4 3 2" xfId="22956"/>
    <cellStyle name="Currency 3 2 2 3 4 4 3 3" xfId="35414"/>
    <cellStyle name="Currency 3 2 2 3 4 4 4" xfId="22954"/>
    <cellStyle name="Currency 3 2 2 3 4 4 5" xfId="35412"/>
    <cellStyle name="Currency 3 2 2 3 4 5" xfId="10238"/>
    <cellStyle name="Currency 3 2 2 3 4 5 2" xfId="22957"/>
    <cellStyle name="Currency 3 2 2 3 4 5 3" xfId="35415"/>
    <cellStyle name="Currency 3 2 2 3 4 6" xfId="10239"/>
    <cellStyle name="Currency 3 2 2 3 4 6 2" xfId="22958"/>
    <cellStyle name="Currency 3 2 2 3 4 6 3" xfId="35416"/>
    <cellStyle name="Currency 3 2 2 3 4 7" xfId="22947"/>
    <cellStyle name="Currency 3 2 2 3 4 8" xfId="35405"/>
    <cellStyle name="Currency 3 2 2 3 5" xfId="10240"/>
    <cellStyle name="Currency 3 2 2 3 5 2" xfId="10241"/>
    <cellStyle name="Currency 3 2 2 3 5 2 2" xfId="22960"/>
    <cellStyle name="Currency 3 2 2 3 5 2 3" xfId="35418"/>
    <cellStyle name="Currency 3 2 2 3 5 3" xfId="10242"/>
    <cellStyle name="Currency 3 2 2 3 5 3 2" xfId="22961"/>
    <cellStyle name="Currency 3 2 2 3 5 3 3" xfId="35419"/>
    <cellStyle name="Currency 3 2 2 3 5 4" xfId="22959"/>
    <cellStyle name="Currency 3 2 2 3 5 5" xfId="35417"/>
    <cellStyle name="Currency 3 2 2 3 6" xfId="10243"/>
    <cellStyle name="Currency 3 2 2 3 6 2" xfId="10244"/>
    <cellStyle name="Currency 3 2 2 3 6 2 2" xfId="22963"/>
    <cellStyle name="Currency 3 2 2 3 6 2 3" xfId="35421"/>
    <cellStyle name="Currency 3 2 2 3 6 3" xfId="10245"/>
    <cellStyle name="Currency 3 2 2 3 6 3 2" xfId="22964"/>
    <cellStyle name="Currency 3 2 2 3 6 3 3" xfId="35422"/>
    <cellStyle name="Currency 3 2 2 3 6 4" xfId="22962"/>
    <cellStyle name="Currency 3 2 2 3 6 5" xfId="35420"/>
    <cellStyle name="Currency 3 2 2 3 7" xfId="10246"/>
    <cellStyle name="Currency 3 2 2 3 7 2" xfId="10247"/>
    <cellStyle name="Currency 3 2 2 3 7 2 2" xfId="22966"/>
    <cellStyle name="Currency 3 2 2 3 7 2 3" xfId="35424"/>
    <cellStyle name="Currency 3 2 2 3 7 3" xfId="10248"/>
    <cellStyle name="Currency 3 2 2 3 7 3 2" xfId="22967"/>
    <cellStyle name="Currency 3 2 2 3 7 3 3" xfId="35425"/>
    <cellStyle name="Currency 3 2 2 3 7 4" xfId="22965"/>
    <cellStyle name="Currency 3 2 2 3 7 5" xfId="35423"/>
    <cellStyle name="Currency 3 2 2 3 8" xfId="10249"/>
    <cellStyle name="Currency 3 2 2 3 8 2" xfId="22968"/>
    <cellStyle name="Currency 3 2 2 3 8 3" xfId="35426"/>
    <cellStyle name="Currency 3 2 2 3 9" xfId="10250"/>
    <cellStyle name="Currency 3 2 2 3 9 2" xfId="22969"/>
    <cellStyle name="Currency 3 2 2 3 9 3" xfId="35427"/>
    <cellStyle name="Currency 3 2 2 4" xfId="10251"/>
    <cellStyle name="Currency 3 2 2 4 2" xfId="10252"/>
    <cellStyle name="Currency 3 2 2 4 2 2" xfId="10253"/>
    <cellStyle name="Currency 3 2 2 4 2 2 2" xfId="22972"/>
    <cellStyle name="Currency 3 2 2 4 2 2 3" xfId="35430"/>
    <cellStyle name="Currency 3 2 2 4 2 3" xfId="10254"/>
    <cellStyle name="Currency 3 2 2 4 2 3 2" xfId="22973"/>
    <cellStyle name="Currency 3 2 2 4 2 3 3" xfId="35431"/>
    <cellStyle name="Currency 3 2 2 4 2 4" xfId="22971"/>
    <cellStyle name="Currency 3 2 2 4 2 5" xfId="35429"/>
    <cellStyle name="Currency 3 2 2 4 3" xfId="10255"/>
    <cellStyle name="Currency 3 2 2 4 3 2" xfId="10256"/>
    <cellStyle name="Currency 3 2 2 4 3 2 2" xfId="22975"/>
    <cellStyle name="Currency 3 2 2 4 3 2 3" xfId="35433"/>
    <cellStyle name="Currency 3 2 2 4 3 3" xfId="10257"/>
    <cellStyle name="Currency 3 2 2 4 3 3 2" xfId="22976"/>
    <cellStyle name="Currency 3 2 2 4 3 3 3" xfId="35434"/>
    <cellStyle name="Currency 3 2 2 4 3 4" xfId="22974"/>
    <cellStyle name="Currency 3 2 2 4 3 5" xfId="35432"/>
    <cellStyle name="Currency 3 2 2 4 4" xfId="10258"/>
    <cellStyle name="Currency 3 2 2 4 4 2" xfId="10259"/>
    <cellStyle name="Currency 3 2 2 4 4 2 2" xfId="22978"/>
    <cellStyle name="Currency 3 2 2 4 4 2 3" xfId="35436"/>
    <cellStyle name="Currency 3 2 2 4 4 3" xfId="10260"/>
    <cellStyle name="Currency 3 2 2 4 4 3 2" xfId="22979"/>
    <cellStyle name="Currency 3 2 2 4 4 3 3" xfId="35437"/>
    <cellStyle name="Currency 3 2 2 4 4 4" xfId="22977"/>
    <cellStyle name="Currency 3 2 2 4 4 5" xfId="35435"/>
    <cellStyle name="Currency 3 2 2 4 5" xfId="10261"/>
    <cellStyle name="Currency 3 2 2 4 5 2" xfId="10262"/>
    <cellStyle name="Currency 3 2 2 4 5 2 2" xfId="22981"/>
    <cellStyle name="Currency 3 2 2 4 5 2 3" xfId="35439"/>
    <cellStyle name="Currency 3 2 2 4 5 3" xfId="10263"/>
    <cellStyle name="Currency 3 2 2 4 5 3 2" xfId="22982"/>
    <cellStyle name="Currency 3 2 2 4 5 3 3" xfId="35440"/>
    <cellStyle name="Currency 3 2 2 4 5 4" xfId="22980"/>
    <cellStyle name="Currency 3 2 2 4 5 5" xfId="35438"/>
    <cellStyle name="Currency 3 2 2 4 6" xfId="10264"/>
    <cellStyle name="Currency 3 2 2 4 6 2" xfId="22983"/>
    <cellStyle name="Currency 3 2 2 4 6 3" xfId="35441"/>
    <cellStyle name="Currency 3 2 2 4 7" xfId="10265"/>
    <cellStyle name="Currency 3 2 2 4 7 2" xfId="22984"/>
    <cellStyle name="Currency 3 2 2 4 7 3" xfId="35442"/>
    <cellStyle name="Currency 3 2 2 4 8" xfId="22970"/>
    <cellStyle name="Currency 3 2 2 4 9" xfId="35428"/>
    <cellStyle name="Currency 3 2 2 5" xfId="10266"/>
    <cellStyle name="Currency 3 2 2 5 2" xfId="10267"/>
    <cellStyle name="Currency 3 2 2 5 2 2" xfId="10268"/>
    <cellStyle name="Currency 3 2 2 5 2 2 2" xfId="22987"/>
    <cellStyle name="Currency 3 2 2 5 2 2 3" xfId="35445"/>
    <cellStyle name="Currency 3 2 2 5 2 3" xfId="10269"/>
    <cellStyle name="Currency 3 2 2 5 2 3 2" xfId="22988"/>
    <cellStyle name="Currency 3 2 2 5 2 3 3" xfId="35446"/>
    <cellStyle name="Currency 3 2 2 5 2 4" xfId="22986"/>
    <cellStyle name="Currency 3 2 2 5 2 5" xfId="35444"/>
    <cellStyle name="Currency 3 2 2 5 3" xfId="10270"/>
    <cellStyle name="Currency 3 2 2 5 3 2" xfId="10271"/>
    <cellStyle name="Currency 3 2 2 5 3 2 2" xfId="22990"/>
    <cellStyle name="Currency 3 2 2 5 3 2 3" xfId="35448"/>
    <cellStyle name="Currency 3 2 2 5 3 3" xfId="10272"/>
    <cellStyle name="Currency 3 2 2 5 3 3 2" xfId="22991"/>
    <cellStyle name="Currency 3 2 2 5 3 3 3" xfId="35449"/>
    <cellStyle name="Currency 3 2 2 5 3 4" xfId="22989"/>
    <cellStyle name="Currency 3 2 2 5 3 5" xfId="35447"/>
    <cellStyle name="Currency 3 2 2 5 4" xfId="10273"/>
    <cellStyle name="Currency 3 2 2 5 4 2" xfId="10274"/>
    <cellStyle name="Currency 3 2 2 5 4 2 2" xfId="22993"/>
    <cellStyle name="Currency 3 2 2 5 4 2 3" xfId="35451"/>
    <cellStyle name="Currency 3 2 2 5 4 3" xfId="10275"/>
    <cellStyle name="Currency 3 2 2 5 4 3 2" xfId="22994"/>
    <cellStyle name="Currency 3 2 2 5 4 3 3" xfId="35452"/>
    <cellStyle name="Currency 3 2 2 5 4 4" xfId="22992"/>
    <cellStyle name="Currency 3 2 2 5 4 5" xfId="35450"/>
    <cellStyle name="Currency 3 2 2 5 5" xfId="10276"/>
    <cellStyle name="Currency 3 2 2 5 5 2" xfId="10277"/>
    <cellStyle name="Currency 3 2 2 5 5 2 2" xfId="22996"/>
    <cellStyle name="Currency 3 2 2 5 5 2 3" xfId="35454"/>
    <cellStyle name="Currency 3 2 2 5 5 3" xfId="10278"/>
    <cellStyle name="Currency 3 2 2 5 5 3 2" xfId="22997"/>
    <cellStyle name="Currency 3 2 2 5 5 3 3" xfId="35455"/>
    <cellStyle name="Currency 3 2 2 5 5 4" xfId="22995"/>
    <cellStyle name="Currency 3 2 2 5 5 5" xfId="35453"/>
    <cellStyle name="Currency 3 2 2 5 6" xfId="10279"/>
    <cellStyle name="Currency 3 2 2 5 6 2" xfId="22998"/>
    <cellStyle name="Currency 3 2 2 5 6 3" xfId="35456"/>
    <cellStyle name="Currency 3 2 2 5 7" xfId="10280"/>
    <cellStyle name="Currency 3 2 2 5 7 2" xfId="22999"/>
    <cellStyle name="Currency 3 2 2 5 7 3" xfId="35457"/>
    <cellStyle name="Currency 3 2 2 5 8" xfId="22985"/>
    <cellStyle name="Currency 3 2 2 5 9" xfId="35443"/>
    <cellStyle name="Currency 3 2 2 6" xfId="10281"/>
    <cellStyle name="Currency 3 2 2 6 2" xfId="10282"/>
    <cellStyle name="Currency 3 2 2 6 2 2" xfId="10283"/>
    <cellStyle name="Currency 3 2 2 6 2 2 2" xfId="23002"/>
    <cellStyle name="Currency 3 2 2 6 2 2 3" xfId="35460"/>
    <cellStyle name="Currency 3 2 2 6 2 3" xfId="10284"/>
    <cellStyle name="Currency 3 2 2 6 2 3 2" xfId="23003"/>
    <cellStyle name="Currency 3 2 2 6 2 3 3" xfId="35461"/>
    <cellStyle name="Currency 3 2 2 6 2 4" xfId="23001"/>
    <cellStyle name="Currency 3 2 2 6 2 5" xfId="35459"/>
    <cellStyle name="Currency 3 2 2 6 3" xfId="10285"/>
    <cellStyle name="Currency 3 2 2 6 3 2" xfId="10286"/>
    <cellStyle name="Currency 3 2 2 6 3 2 2" xfId="23005"/>
    <cellStyle name="Currency 3 2 2 6 3 2 3" xfId="35463"/>
    <cellStyle name="Currency 3 2 2 6 3 3" xfId="10287"/>
    <cellStyle name="Currency 3 2 2 6 3 3 2" xfId="23006"/>
    <cellStyle name="Currency 3 2 2 6 3 3 3" xfId="35464"/>
    <cellStyle name="Currency 3 2 2 6 3 4" xfId="23004"/>
    <cellStyle name="Currency 3 2 2 6 3 5" xfId="35462"/>
    <cellStyle name="Currency 3 2 2 6 4" xfId="10288"/>
    <cellStyle name="Currency 3 2 2 6 4 2" xfId="10289"/>
    <cellStyle name="Currency 3 2 2 6 4 2 2" xfId="23008"/>
    <cellStyle name="Currency 3 2 2 6 4 2 3" xfId="35466"/>
    <cellStyle name="Currency 3 2 2 6 4 3" xfId="10290"/>
    <cellStyle name="Currency 3 2 2 6 4 3 2" xfId="23009"/>
    <cellStyle name="Currency 3 2 2 6 4 3 3" xfId="35467"/>
    <cellStyle name="Currency 3 2 2 6 4 4" xfId="23007"/>
    <cellStyle name="Currency 3 2 2 6 4 5" xfId="35465"/>
    <cellStyle name="Currency 3 2 2 6 5" xfId="10291"/>
    <cellStyle name="Currency 3 2 2 6 5 2" xfId="23010"/>
    <cellStyle name="Currency 3 2 2 6 5 3" xfId="35468"/>
    <cellStyle name="Currency 3 2 2 6 6" xfId="10292"/>
    <cellStyle name="Currency 3 2 2 6 6 2" xfId="23011"/>
    <cellStyle name="Currency 3 2 2 6 6 3" xfId="35469"/>
    <cellStyle name="Currency 3 2 2 6 7" xfId="23000"/>
    <cellStyle name="Currency 3 2 2 6 8" xfId="35458"/>
    <cellStyle name="Currency 3 2 2 7" xfId="10293"/>
    <cellStyle name="Currency 3 2 2 7 2" xfId="10294"/>
    <cellStyle name="Currency 3 2 2 7 2 2" xfId="10295"/>
    <cellStyle name="Currency 3 2 2 7 2 2 2" xfId="23014"/>
    <cellStyle name="Currency 3 2 2 7 2 2 3" xfId="35472"/>
    <cellStyle name="Currency 3 2 2 7 2 3" xfId="10296"/>
    <cellStyle name="Currency 3 2 2 7 2 3 2" xfId="23015"/>
    <cellStyle name="Currency 3 2 2 7 2 3 3" xfId="35473"/>
    <cellStyle name="Currency 3 2 2 7 2 4" xfId="23013"/>
    <cellStyle name="Currency 3 2 2 7 2 5" xfId="35471"/>
    <cellStyle name="Currency 3 2 2 7 3" xfId="10297"/>
    <cellStyle name="Currency 3 2 2 7 3 2" xfId="10298"/>
    <cellStyle name="Currency 3 2 2 7 3 2 2" xfId="23017"/>
    <cellStyle name="Currency 3 2 2 7 3 2 3" xfId="35475"/>
    <cellStyle name="Currency 3 2 2 7 3 3" xfId="10299"/>
    <cellStyle name="Currency 3 2 2 7 3 3 2" xfId="23018"/>
    <cellStyle name="Currency 3 2 2 7 3 3 3" xfId="35476"/>
    <cellStyle name="Currency 3 2 2 7 3 4" xfId="23016"/>
    <cellStyle name="Currency 3 2 2 7 3 5" xfId="35474"/>
    <cellStyle name="Currency 3 2 2 7 4" xfId="10300"/>
    <cellStyle name="Currency 3 2 2 7 4 2" xfId="10301"/>
    <cellStyle name="Currency 3 2 2 7 4 2 2" xfId="23020"/>
    <cellStyle name="Currency 3 2 2 7 4 2 3" xfId="35478"/>
    <cellStyle name="Currency 3 2 2 7 4 3" xfId="10302"/>
    <cellStyle name="Currency 3 2 2 7 4 3 2" xfId="23021"/>
    <cellStyle name="Currency 3 2 2 7 4 3 3" xfId="35479"/>
    <cellStyle name="Currency 3 2 2 7 4 4" xfId="23019"/>
    <cellStyle name="Currency 3 2 2 7 4 5" xfId="35477"/>
    <cellStyle name="Currency 3 2 2 7 5" xfId="10303"/>
    <cellStyle name="Currency 3 2 2 7 5 2" xfId="23022"/>
    <cellStyle name="Currency 3 2 2 7 5 3" xfId="35480"/>
    <cellStyle name="Currency 3 2 2 7 6" xfId="10304"/>
    <cellStyle name="Currency 3 2 2 7 6 2" xfId="23023"/>
    <cellStyle name="Currency 3 2 2 7 6 3" xfId="35481"/>
    <cellStyle name="Currency 3 2 2 7 7" xfId="23012"/>
    <cellStyle name="Currency 3 2 2 7 8" xfId="35470"/>
    <cellStyle name="Currency 3 2 2 8" xfId="10305"/>
    <cellStyle name="Currency 3 2 2 8 2" xfId="10306"/>
    <cellStyle name="Currency 3 2 2 8 2 2" xfId="23025"/>
    <cellStyle name="Currency 3 2 2 8 2 3" xfId="35483"/>
    <cellStyle name="Currency 3 2 2 8 3" xfId="10307"/>
    <cellStyle name="Currency 3 2 2 8 3 2" xfId="23026"/>
    <cellStyle name="Currency 3 2 2 8 3 3" xfId="35484"/>
    <cellStyle name="Currency 3 2 2 8 4" xfId="23024"/>
    <cellStyle name="Currency 3 2 2 8 5" xfId="35482"/>
    <cellStyle name="Currency 3 2 2 9" xfId="10308"/>
    <cellStyle name="Currency 3 2 2 9 2" xfId="10309"/>
    <cellStyle name="Currency 3 2 2 9 2 2" xfId="23028"/>
    <cellStyle name="Currency 3 2 2 9 2 3" xfId="35486"/>
    <cellStyle name="Currency 3 2 2 9 3" xfId="10310"/>
    <cellStyle name="Currency 3 2 2 9 3 2" xfId="23029"/>
    <cellStyle name="Currency 3 2 2 9 3 3" xfId="35487"/>
    <cellStyle name="Currency 3 2 2 9 4" xfId="23027"/>
    <cellStyle name="Currency 3 2 2 9 5" xfId="35485"/>
    <cellStyle name="Currency 3 2 3" xfId="10311"/>
    <cellStyle name="Currency 3 2 3 10" xfId="10312"/>
    <cellStyle name="Currency 3 2 3 10 2" xfId="23031"/>
    <cellStyle name="Currency 3 2 3 10 3" xfId="35489"/>
    <cellStyle name="Currency 3 2 3 11" xfId="23030"/>
    <cellStyle name="Currency 3 2 3 12" xfId="35488"/>
    <cellStyle name="Currency 3 2 3 2" xfId="10313"/>
    <cellStyle name="Currency 3 2 3 2 10" xfId="35490"/>
    <cellStyle name="Currency 3 2 3 2 2" xfId="10314"/>
    <cellStyle name="Currency 3 2 3 2 2 2" xfId="10315"/>
    <cellStyle name="Currency 3 2 3 2 2 2 2" xfId="10316"/>
    <cellStyle name="Currency 3 2 3 2 2 2 2 2" xfId="23035"/>
    <cellStyle name="Currency 3 2 3 2 2 2 2 3" xfId="35493"/>
    <cellStyle name="Currency 3 2 3 2 2 2 3" xfId="10317"/>
    <cellStyle name="Currency 3 2 3 2 2 2 3 2" xfId="23036"/>
    <cellStyle name="Currency 3 2 3 2 2 2 3 3" xfId="35494"/>
    <cellStyle name="Currency 3 2 3 2 2 2 4" xfId="23034"/>
    <cellStyle name="Currency 3 2 3 2 2 2 5" xfId="35492"/>
    <cellStyle name="Currency 3 2 3 2 2 3" xfId="10318"/>
    <cellStyle name="Currency 3 2 3 2 2 3 2" xfId="10319"/>
    <cellStyle name="Currency 3 2 3 2 2 3 2 2" xfId="23038"/>
    <cellStyle name="Currency 3 2 3 2 2 3 2 3" xfId="35496"/>
    <cellStyle name="Currency 3 2 3 2 2 3 3" xfId="10320"/>
    <cellStyle name="Currency 3 2 3 2 2 3 3 2" xfId="23039"/>
    <cellStyle name="Currency 3 2 3 2 2 3 3 3" xfId="35497"/>
    <cellStyle name="Currency 3 2 3 2 2 3 4" xfId="23037"/>
    <cellStyle name="Currency 3 2 3 2 2 3 5" xfId="35495"/>
    <cellStyle name="Currency 3 2 3 2 2 4" xfId="10321"/>
    <cellStyle name="Currency 3 2 3 2 2 4 2" xfId="10322"/>
    <cellStyle name="Currency 3 2 3 2 2 4 2 2" xfId="23041"/>
    <cellStyle name="Currency 3 2 3 2 2 4 2 3" xfId="35499"/>
    <cellStyle name="Currency 3 2 3 2 2 4 3" xfId="10323"/>
    <cellStyle name="Currency 3 2 3 2 2 4 3 2" xfId="23042"/>
    <cellStyle name="Currency 3 2 3 2 2 4 3 3" xfId="35500"/>
    <cellStyle name="Currency 3 2 3 2 2 4 4" xfId="23040"/>
    <cellStyle name="Currency 3 2 3 2 2 4 5" xfId="35498"/>
    <cellStyle name="Currency 3 2 3 2 2 5" xfId="10324"/>
    <cellStyle name="Currency 3 2 3 2 2 5 2" xfId="23043"/>
    <cellStyle name="Currency 3 2 3 2 2 5 3" xfId="35501"/>
    <cellStyle name="Currency 3 2 3 2 2 6" xfId="10325"/>
    <cellStyle name="Currency 3 2 3 2 2 6 2" xfId="23044"/>
    <cellStyle name="Currency 3 2 3 2 2 6 3" xfId="35502"/>
    <cellStyle name="Currency 3 2 3 2 2 7" xfId="23033"/>
    <cellStyle name="Currency 3 2 3 2 2 8" xfId="35491"/>
    <cellStyle name="Currency 3 2 3 2 3" xfId="10326"/>
    <cellStyle name="Currency 3 2 3 2 3 2" xfId="10327"/>
    <cellStyle name="Currency 3 2 3 2 3 2 2" xfId="10328"/>
    <cellStyle name="Currency 3 2 3 2 3 2 2 2" xfId="23047"/>
    <cellStyle name="Currency 3 2 3 2 3 2 2 3" xfId="35505"/>
    <cellStyle name="Currency 3 2 3 2 3 2 3" xfId="10329"/>
    <cellStyle name="Currency 3 2 3 2 3 2 3 2" xfId="23048"/>
    <cellStyle name="Currency 3 2 3 2 3 2 3 3" xfId="35506"/>
    <cellStyle name="Currency 3 2 3 2 3 2 4" xfId="23046"/>
    <cellStyle name="Currency 3 2 3 2 3 2 5" xfId="35504"/>
    <cellStyle name="Currency 3 2 3 2 3 3" xfId="10330"/>
    <cellStyle name="Currency 3 2 3 2 3 3 2" xfId="10331"/>
    <cellStyle name="Currency 3 2 3 2 3 3 2 2" xfId="23050"/>
    <cellStyle name="Currency 3 2 3 2 3 3 2 3" xfId="35508"/>
    <cellStyle name="Currency 3 2 3 2 3 3 3" xfId="10332"/>
    <cellStyle name="Currency 3 2 3 2 3 3 3 2" xfId="23051"/>
    <cellStyle name="Currency 3 2 3 2 3 3 3 3" xfId="35509"/>
    <cellStyle name="Currency 3 2 3 2 3 3 4" xfId="23049"/>
    <cellStyle name="Currency 3 2 3 2 3 3 5" xfId="35507"/>
    <cellStyle name="Currency 3 2 3 2 3 4" xfId="10333"/>
    <cellStyle name="Currency 3 2 3 2 3 4 2" xfId="10334"/>
    <cellStyle name="Currency 3 2 3 2 3 4 2 2" xfId="23053"/>
    <cellStyle name="Currency 3 2 3 2 3 4 2 3" xfId="35511"/>
    <cellStyle name="Currency 3 2 3 2 3 4 3" xfId="10335"/>
    <cellStyle name="Currency 3 2 3 2 3 4 3 2" xfId="23054"/>
    <cellStyle name="Currency 3 2 3 2 3 4 3 3" xfId="35512"/>
    <cellStyle name="Currency 3 2 3 2 3 4 4" xfId="23052"/>
    <cellStyle name="Currency 3 2 3 2 3 4 5" xfId="35510"/>
    <cellStyle name="Currency 3 2 3 2 3 5" xfId="10336"/>
    <cellStyle name="Currency 3 2 3 2 3 5 2" xfId="23055"/>
    <cellStyle name="Currency 3 2 3 2 3 5 3" xfId="35513"/>
    <cellStyle name="Currency 3 2 3 2 3 6" xfId="10337"/>
    <cellStyle name="Currency 3 2 3 2 3 6 2" xfId="23056"/>
    <cellStyle name="Currency 3 2 3 2 3 6 3" xfId="35514"/>
    <cellStyle name="Currency 3 2 3 2 3 7" xfId="23045"/>
    <cellStyle name="Currency 3 2 3 2 3 8" xfId="35503"/>
    <cellStyle name="Currency 3 2 3 2 4" xfId="10338"/>
    <cellStyle name="Currency 3 2 3 2 4 2" xfId="10339"/>
    <cellStyle name="Currency 3 2 3 2 4 2 2" xfId="23058"/>
    <cellStyle name="Currency 3 2 3 2 4 2 3" xfId="35516"/>
    <cellStyle name="Currency 3 2 3 2 4 3" xfId="10340"/>
    <cellStyle name="Currency 3 2 3 2 4 3 2" xfId="23059"/>
    <cellStyle name="Currency 3 2 3 2 4 3 3" xfId="35517"/>
    <cellStyle name="Currency 3 2 3 2 4 4" xfId="23057"/>
    <cellStyle name="Currency 3 2 3 2 4 5" xfId="35515"/>
    <cellStyle name="Currency 3 2 3 2 5" xfId="10341"/>
    <cellStyle name="Currency 3 2 3 2 5 2" xfId="10342"/>
    <cellStyle name="Currency 3 2 3 2 5 2 2" xfId="23061"/>
    <cellStyle name="Currency 3 2 3 2 5 2 3" xfId="35519"/>
    <cellStyle name="Currency 3 2 3 2 5 3" xfId="10343"/>
    <cellStyle name="Currency 3 2 3 2 5 3 2" xfId="23062"/>
    <cellStyle name="Currency 3 2 3 2 5 3 3" xfId="35520"/>
    <cellStyle name="Currency 3 2 3 2 5 4" xfId="23060"/>
    <cellStyle name="Currency 3 2 3 2 5 5" xfId="35518"/>
    <cellStyle name="Currency 3 2 3 2 6" xfId="10344"/>
    <cellStyle name="Currency 3 2 3 2 6 2" xfId="10345"/>
    <cellStyle name="Currency 3 2 3 2 6 2 2" xfId="23064"/>
    <cellStyle name="Currency 3 2 3 2 6 2 3" xfId="35522"/>
    <cellStyle name="Currency 3 2 3 2 6 3" xfId="10346"/>
    <cellStyle name="Currency 3 2 3 2 6 3 2" xfId="23065"/>
    <cellStyle name="Currency 3 2 3 2 6 3 3" xfId="35523"/>
    <cellStyle name="Currency 3 2 3 2 6 4" xfId="23063"/>
    <cellStyle name="Currency 3 2 3 2 6 5" xfId="35521"/>
    <cellStyle name="Currency 3 2 3 2 7" xfId="10347"/>
    <cellStyle name="Currency 3 2 3 2 7 2" xfId="23066"/>
    <cellStyle name="Currency 3 2 3 2 7 3" xfId="35524"/>
    <cellStyle name="Currency 3 2 3 2 8" xfId="10348"/>
    <cellStyle name="Currency 3 2 3 2 8 2" xfId="23067"/>
    <cellStyle name="Currency 3 2 3 2 8 3" xfId="35525"/>
    <cellStyle name="Currency 3 2 3 2 9" xfId="23032"/>
    <cellStyle name="Currency 3 2 3 3" xfId="10349"/>
    <cellStyle name="Currency 3 2 3 3 2" xfId="10350"/>
    <cellStyle name="Currency 3 2 3 3 2 2" xfId="10351"/>
    <cellStyle name="Currency 3 2 3 3 2 2 2" xfId="23070"/>
    <cellStyle name="Currency 3 2 3 3 2 2 3" xfId="35528"/>
    <cellStyle name="Currency 3 2 3 3 2 3" xfId="10352"/>
    <cellStyle name="Currency 3 2 3 3 2 3 2" xfId="23071"/>
    <cellStyle name="Currency 3 2 3 3 2 3 3" xfId="35529"/>
    <cellStyle name="Currency 3 2 3 3 2 4" xfId="23069"/>
    <cellStyle name="Currency 3 2 3 3 2 5" xfId="35527"/>
    <cellStyle name="Currency 3 2 3 3 3" xfId="10353"/>
    <cellStyle name="Currency 3 2 3 3 3 2" xfId="10354"/>
    <cellStyle name="Currency 3 2 3 3 3 2 2" xfId="23073"/>
    <cellStyle name="Currency 3 2 3 3 3 2 3" xfId="35531"/>
    <cellStyle name="Currency 3 2 3 3 3 3" xfId="10355"/>
    <cellStyle name="Currency 3 2 3 3 3 3 2" xfId="23074"/>
    <cellStyle name="Currency 3 2 3 3 3 3 3" xfId="35532"/>
    <cellStyle name="Currency 3 2 3 3 3 4" xfId="23072"/>
    <cellStyle name="Currency 3 2 3 3 3 5" xfId="35530"/>
    <cellStyle name="Currency 3 2 3 3 4" xfId="10356"/>
    <cellStyle name="Currency 3 2 3 3 4 2" xfId="10357"/>
    <cellStyle name="Currency 3 2 3 3 4 2 2" xfId="23076"/>
    <cellStyle name="Currency 3 2 3 3 4 2 3" xfId="35534"/>
    <cellStyle name="Currency 3 2 3 3 4 3" xfId="10358"/>
    <cellStyle name="Currency 3 2 3 3 4 3 2" xfId="23077"/>
    <cellStyle name="Currency 3 2 3 3 4 3 3" xfId="35535"/>
    <cellStyle name="Currency 3 2 3 3 4 4" xfId="23075"/>
    <cellStyle name="Currency 3 2 3 3 4 5" xfId="35533"/>
    <cellStyle name="Currency 3 2 3 3 5" xfId="10359"/>
    <cellStyle name="Currency 3 2 3 3 5 2" xfId="10360"/>
    <cellStyle name="Currency 3 2 3 3 5 2 2" xfId="23079"/>
    <cellStyle name="Currency 3 2 3 3 5 2 3" xfId="35537"/>
    <cellStyle name="Currency 3 2 3 3 5 3" xfId="10361"/>
    <cellStyle name="Currency 3 2 3 3 5 3 2" xfId="23080"/>
    <cellStyle name="Currency 3 2 3 3 5 3 3" xfId="35538"/>
    <cellStyle name="Currency 3 2 3 3 5 4" xfId="23078"/>
    <cellStyle name="Currency 3 2 3 3 5 5" xfId="35536"/>
    <cellStyle name="Currency 3 2 3 3 6" xfId="10362"/>
    <cellStyle name="Currency 3 2 3 3 6 2" xfId="23081"/>
    <cellStyle name="Currency 3 2 3 3 6 3" xfId="35539"/>
    <cellStyle name="Currency 3 2 3 3 7" xfId="10363"/>
    <cellStyle name="Currency 3 2 3 3 7 2" xfId="23082"/>
    <cellStyle name="Currency 3 2 3 3 7 3" xfId="35540"/>
    <cellStyle name="Currency 3 2 3 3 8" xfId="23068"/>
    <cellStyle name="Currency 3 2 3 3 9" xfId="35526"/>
    <cellStyle name="Currency 3 2 3 4" xfId="10364"/>
    <cellStyle name="Currency 3 2 3 4 2" xfId="10365"/>
    <cellStyle name="Currency 3 2 3 4 2 2" xfId="10366"/>
    <cellStyle name="Currency 3 2 3 4 2 2 2" xfId="23085"/>
    <cellStyle name="Currency 3 2 3 4 2 2 3" xfId="35543"/>
    <cellStyle name="Currency 3 2 3 4 2 3" xfId="10367"/>
    <cellStyle name="Currency 3 2 3 4 2 3 2" xfId="23086"/>
    <cellStyle name="Currency 3 2 3 4 2 3 3" xfId="35544"/>
    <cellStyle name="Currency 3 2 3 4 2 4" xfId="23084"/>
    <cellStyle name="Currency 3 2 3 4 2 5" xfId="35542"/>
    <cellStyle name="Currency 3 2 3 4 3" xfId="10368"/>
    <cellStyle name="Currency 3 2 3 4 3 2" xfId="10369"/>
    <cellStyle name="Currency 3 2 3 4 3 2 2" xfId="23088"/>
    <cellStyle name="Currency 3 2 3 4 3 2 3" xfId="35546"/>
    <cellStyle name="Currency 3 2 3 4 3 3" xfId="10370"/>
    <cellStyle name="Currency 3 2 3 4 3 3 2" xfId="23089"/>
    <cellStyle name="Currency 3 2 3 4 3 3 3" xfId="35547"/>
    <cellStyle name="Currency 3 2 3 4 3 4" xfId="23087"/>
    <cellStyle name="Currency 3 2 3 4 3 5" xfId="35545"/>
    <cellStyle name="Currency 3 2 3 4 4" xfId="10371"/>
    <cellStyle name="Currency 3 2 3 4 4 2" xfId="10372"/>
    <cellStyle name="Currency 3 2 3 4 4 2 2" xfId="23091"/>
    <cellStyle name="Currency 3 2 3 4 4 2 3" xfId="35549"/>
    <cellStyle name="Currency 3 2 3 4 4 3" xfId="10373"/>
    <cellStyle name="Currency 3 2 3 4 4 3 2" xfId="23092"/>
    <cellStyle name="Currency 3 2 3 4 4 3 3" xfId="35550"/>
    <cellStyle name="Currency 3 2 3 4 4 4" xfId="23090"/>
    <cellStyle name="Currency 3 2 3 4 4 5" xfId="35548"/>
    <cellStyle name="Currency 3 2 3 4 5" xfId="10374"/>
    <cellStyle name="Currency 3 2 3 4 5 2" xfId="23093"/>
    <cellStyle name="Currency 3 2 3 4 5 3" xfId="35551"/>
    <cellStyle name="Currency 3 2 3 4 6" xfId="10375"/>
    <cellStyle name="Currency 3 2 3 4 6 2" xfId="23094"/>
    <cellStyle name="Currency 3 2 3 4 6 3" xfId="35552"/>
    <cellStyle name="Currency 3 2 3 4 7" xfId="23083"/>
    <cellStyle name="Currency 3 2 3 4 8" xfId="35541"/>
    <cellStyle name="Currency 3 2 3 5" xfId="10376"/>
    <cellStyle name="Currency 3 2 3 5 2" xfId="10377"/>
    <cellStyle name="Currency 3 2 3 5 2 2" xfId="10378"/>
    <cellStyle name="Currency 3 2 3 5 2 2 2" xfId="23097"/>
    <cellStyle name="Currency 3 2 3 5 2 2 3" xfId="35555"/>
    <cellStyle name="Currency 3 2 3 5 2 3" xfId="10379"/>
    <cellStyle name="Currency 3 2 3 5 2 3 2" xfId="23098"/>
    <cellStyle name="Currency 3 2 3 5 2 3 3" xfId="35556"/>
    <cellStyle name="Currency 3 2 3 5 2 4" xfId="23096"/>
    <cellStyle name="Currency 3 2 3 5 2 5" xfId="35554"/>
    <cellStyle name="Currency 3 2 3 5 3" xfId="10380"/>
    <cellStyle name="Currency 3 2 3 5 3 2" xfId="10381"/>
    <cellStyle name="Currency 3 2 3 5 3 2 2" xfId="23100"/>
    <cellStyle name="Currency 3 2 3 5 3 2 3" xfId="35558"/>
    <cellStyle name="Currency 3 2 3 5 3 3" xfId="10382"/>
    <cellStyle name="Currency 3 2 3 5 3 3 2" xfId="23101"/>
    <cellStyle name="Currency 3 2 3 5 3 3 3" xfId="35559"/>
    <cellStyle name="Currency 3 2 3 5 3 4" xfId="23099"/>
    <cellStyle name="Currency 3 2 3 5 3 5" xfId="35557"/>
    <cellStyle name="Currency 3 2 3 5 4" xfId="10383"/>
    <cellStyle name="Currency 3 2 3 5 4 2" xfId="10384"/>
    <cellStyle name="Currency 3 2 3 5 4 2 2" xfId="23103"/>
    <cellStyle name="Currency 3 2 3 5 4 2 3" xfId="35561"/>
    <cellStyle name="Currency 3 2 3 5 4 3" xfId="10385"/>
    <cellStyle name="Currency 3 2 3 5 4 3 2" xfId="23104"/>
    <cellStyle name="Currency 3 2 3 5 4 3 3" xfId="35562"/>
    <cellStyle name="Currency 3 2 3 5 4 4" xfId="23102"/>
    <cellStyle name="Currency 3 2 3 5 4 5" xfId="35560"/>
    <cellStyle name="Currency 3 2 3 5 5" xfId="10386"/>
    <cellStyle name="Currency 3 2 3 5 5 2" xfId="23105"/>
    <cellStyle name="Currency 3 2 3 5 5 3" xfId="35563"/>
    <cellStyle name="Currency 3 2 3 5 6" xfId="10387"/>
    <cellStyle name="Currency 3 2 3 5 6 2" xfId="23106"/>
    <cellStyle name="Currency 3 2 3 5 6 3" xfId="35564"/>
    <cellStyle name="Currency 3 2 3 5 7" xfId="23095"/>
    <cellStyle name="Currency 3 2 3 5 8" xfId="35553"/>
    <cellStyle name="Currency 3 2 3 6" xfId="10388"/>
    <cellStyle name="Currency 3 2 3 6 2" xfId="10389"/>
    <cellStyle name="Currency 3 2 3 6 2 2" xfId="23108"/>
    <cellStyle name="Currency 3 2 3 6 2 3" xfId="35566"/>
    <cellStyle name="Currency 3 2 3 6 3" xfId="10390"/>
    <cellStyle name="Currency 3 2 3 6 3 2" xfId="23109"/>
    <cellStyle name="Currency 3 2 3 6 3 3" xfId="35567"/>
    <cellStyle name="Currency 3 2 3 6 4" xfId="23107"/>
    <cellStyle name="Currency 3 2 3 6 5" xfId="35565"/>
    <cellStyle name="Currency 3 2 3 7" xfId="10391"/>
    <cellStyle name="Currency 3 2 3 7 2" xfId="10392"/>
    <cellStyle name="Currency 3 2 3 7 2 2" xfId="23111"/>
    <cellStyle name="Currency 3 2 3 7 2 3" xfId="35569"/>
    <cellStyle name="Currency 3 2 3 7 3" xfId="10393"/>
    <cellStyle name="Currency 3 2 3 7 3 2" xfId="23112"/>
    <cellStyle name="Currency 3 2 3 7 3 3" xfId="35570"/>
    <cellStyle name="Currency 3 2 3 7 4" xfId="23110"/>
    <cellStyle name="Currency 3 2 3 7 5" xfId="35568"/>
    <cellStyle name="Currency 3 2 3 8" xfId="10394"/>
    <cellStyle name="Currency 3 2 3 8 2" xfId="10395"/>
    <cellStyle name="Currency 3 2 3 8 2 2" xfId="23114"/>
    <cellStyle name="Currency 3 2 3 8 2 3" xfId="35572"/>
    <cellStyle name="Currency 3 2 3 8 3" xfId="10396"/>
    <cellStyle name="Currency 3 2 3 8 3 2" xfId="23115"/>
    <cellStyle name="Currency 3 2 3 8 3 3" xfId="35573"/>
    <cellStyle name="Currency 3 2 3 8 4" xfId="23113"/>
    <cellStyle name="Currency 3 2 3 8 5" xfId="35571"/>
    <cellStyle name="Currency 3 2 3 9" xfId="10397"/>
    <cellStyle name="Currency 3 2 3 9 2" xfId="23116"/>
    <cellStyle name="Currency 3 2 3 9 3" xfId="35574"/>
    <cellStyle name="Currency 3 2 4" xfId="10398"/>
    <cellStyle name="Currency 3 2 4 10" xfId="23117"/>
    <cellStyle name="Currency 3 2 4 11" xfId="35575"/>
    <cellStyle name="Currency 3 2 4 2" xfId="10399"/>
    <cellStyle name="Currency 3 2 4 2 2" xfId="10400"/>
    <cellStyle name="Currency 3 2 4 2 2 2" xfId="10401"/>
    <cellStyle name="Currency 3 2 4 2 2 2 2" xfId="23120"/>
    <cellStyle name="Currency 3 2 4 2 2 2 3" xfId="35578"/>
    <cellStyle name="Currency 3 2 4 2 2 3" xfId="10402"/>
    <cellStyle name="Currency 3 2 4 2 2 3 2" xfId="23121"/>
    <cellStyle name="Currency 3 2 4 2 2 3 3" xfId="35579"/>
    <cellStyle name="Currency 3 2 4 2 2 4" xfId="23119"/>
    <cellStyle name="Currency 3 2 4 2 2 5" xfId="35577"/>
    <cellStyle name="Currency 3 2 4 2 3" xfId="10403"/>
    <cellStyle name="Currency 3 2 4 2 3 2" xfId="10404"/>
    <cellStyle name="Currency 3 2 4 2 3 2 2" xfId="23123"/>
    <cellStyle name="Currency 3 2 4 2 3 2 3" xfId="35581"/>
    <cellStyle name="Currency 3 2 4 2 3 3" xfId="10405"/>
    <cellStyle name="Currency 3 2 4 2 3 3 2" xfId="23124"/>
    <cellStyle name="Currency 3 2 4 2 3 3 3" xfId="35582"/>
    <cellStyle name="Currency 3 2 4 2 3 4" xfId="23122"/>
    <cellStyle name="Currency 3 2 4 2 3 5" xfId="35580"/>
    <cellStyle name="Currency 3 2 4 2 4" xfId="10406"/>
    <cellStyle name="Currency 3 2 4 2 4 2" xfId="10407"/>
    <cellStyle name="Currency 3 2 4 2 4 2 2" xfId="23126"/>
    <cellStyle name="Currency 3 2 4 2 4 2 3" xfId="35584"/>
    <cellStyle name="Currency 3 2 4 2 4 3" xfId="10408"/>
    <cellStyle name="Currency 3 2 4 2 4 3 2" xfId="23127"/>
    <cellStyle name="Currency 3 2 4 2 4 3 3" xfId="35585"/>
    <cellStyle name="Currency 3 2 4 2 4 4" xfId="23125"/>
    <cellStyle name="Currency 3 2 4 2 4 5" xfId="35583"/>
    <cellStyle name="Currency 3 2 4 2 5" xfId="10409"/>
    <cellStyle name="Currency 3 2 4 2 5 2" xfId="10410"/>
    <cellStyle name="Currency 3 2 4 2 5 2 2" xfId="23129"/>
    <cellStyle name="Currency 3 2 4 2 5 2 3" xfId="35587"/>
    <cellStyle name="Currency 3 2 4 2 5 3" xfId="10411"/>
    <cellStyle name="Currency 3 2 4 2 5 3 2" xfId="23130"/>
    <cellStyle name="Currency 3 2 4 2 5 3 3" xfId="35588"/>
    <cellStyle name="Currency 3 2 4 2 5 4" xfId="23128"/>
    <cellStyle name="Currency 3 2 4 2 5 5" xfId="35586"/>
    <cellStyle name="Currency 3 2 4 2 6" xfId="10412"/>
    <cellStyle name="Currency 3 2 4 2 6 2" xfId="23131"/>
    <cellStyle name="Currency 3 2 4 2 6 3" xfId="35589"/>
    <cellStyle name="Currency 3 2 4 2 7" xfId="10413"/>
    <cellStyle name="Currency 3 2 4 2 7 2" xfId="23132"/>
    <cellStyle name="Currency 3 2 4 2 7 3" xfId="35590"/>
    <cellStyle name="Currency 3 2 4 2 8" xfId="23118"/>
    <cellStyle name="Currency 3 2 4 2 9" xfId="35576"/>
    <cellStyle name="Currency 3 2 4 3" xfId="10414"/>
    <cellStyle name="Currency 3 2 4 3 2" xfId="10415"/>
    <cellStyle name="Currency 3 2 4 3 2 2" xfId="10416"/>
    <cellStyle name="Currency 3 2 4 3 2 2 2" xfId="23135"/>
    <cellStyle name="Currency 3 2 4 3 2 2 3" xfId="35593"/>
    <cellStyle name="Currency 3 2 4 3 2 3" xfId="10417"/>
    <cellStyle name="Currency 3 2 4 3 2 3 2" xfId="23136"/>
    <cellStyle name="Currency 3 2 4 3 2 3 3" xfId="35594"/>
    <cellStyle name="Currency 3 2 4 3 2 4" xfId="23134"/>
    <cellStyle name="Currency 3 2 4 3 2 5" xfId="35592"/>
    <cellStyle name="Currency 3 2 4 3 3" xfId="10418"/>
    <cellStyle name="Currency 3 2 4 3 3 2" xfId="10419"/>
    <cellStyle name="Currency 3 2 4 3 3 2 2" xfId="23138"/>
    <cellStyle name="Currency 3 2 4 3 3 2 3" xfId="35596"/>
    <cellStyle name="Currency 3 2 4 3 3 3" xfId="10420"/>
    <cellStyle name="Currency 3 2 4 3 3 3 2" xfId="23139"/>
    <cellStyle name="Currency 3 2 4 3 3 3 3" xfId="35597"/>
    <cellStyle name="Currency 3 2 4 3 3 4" xfId="23137"/>
    <cellStyle name="Currency 3 2 4 3 3 5" xfId="35595"/>
    <cellStyle name="Currency 3 2 4 3 4" xfId="10421"/>
    <cellStyle name="Currency 3 2 4 3 4 2" xfId="10422"/>
    <cellStyle name="Currency 3 2 4 3 4 2 2" xfId="23141"/>
    <cellStyle name="Currency 3 2 4 3 4 2 3" xfId="35599"/>
    <cellStyle name="Currency 3 2 4 3 4 3" xfId="10423"/>
    <cellStyle name="Currency 3 2 4 3 4 3 2" xfId="23142"/>
    <cellStyle name="Currency 3 2 4 3 4 3 3" xfId="35600"/>
    <cellStyle name="Currency 3 2 4 3 4 4" xfId="23140"/>
    <cellStyle name="Currency 3 2 4 3 4 5" xfId="35598"/>
    <cellStyle name="Currency 3 2 4 3 5" xfId="10424"/>
    <cellStyle name="Currency 3 2 4 3 5 2" xfId="23143"/>
    <cellStyle name="Currency 3 2 4 3 5 3" xfId="35601"/>
    <cellStyle name="Currency 3 2 4 3 6" xfId="10425"/>
    <cellStyle name="Currency 3 2 4 3 6 2" xfId="23144"/>
    <cellStyle name="Currency 3 2 4 3 6 3" xfId="35602"/>
    <cellStyle name="Currency 3 2 4 3 7" xfId="23133"/>
    <cellStyle name="Currency 3 2 4 3 8" xfId="35591"/>
    <cellStyle name="Currency 3 2 4 4" xfId="10426"/>
    <cellStyle name="Currency 3 2 4 4 2" xfId="10427"/>
    <cellStyle name="Currency 3 2 4 4 2 2" xfId="10428"/>
    <cellStyle name="Currency 3 2 4 4 2 2 2" xfId="23147"/>
    <cellStyle name="Currency 3 2 4 4 2 2 3" xfId="35605"/>
    <cellStyle name="Currency 3 2 4 4 2 3" xfId="10429"/>
    <cellStyle name="Currency 3 2 4 4 2 3 2" xfId="23148"/>
    <cellStyle name="Currency 3 2 4 4 2 3 3" xfId="35606"/>
    <cellStyle name="Currency 3 2 4 4 2 4" xfId="23146"/>
    <cellStyle name="Currency 3 2 4 4 2 5" xfId="35604"/>
    <cellStyle name="Currency 3 2 4 4 3" xfId="10430"/>
    <cellStyle name="Currency 3 2 4 4 3 2" xfId="10431"/>
    <cellStyle name="Currency 3 2 4 4 3 2 2" xfId="23150"/>
    <cellStyle name="Currency 3 2 4 4 3 2 3" xfId="35608"/>
    <cellStyle name="Currency 3 2 4 4 3 3" xfId="10432"/>
    <cellStyle name="Currency 3 2 4 4 3 3 2" xfId="23151"/>
    <cellStyle name="Currency 3 2 4 4 3 3 3" xfId="35609"/>
    <cellStyle name="Currency 3 2 4 4 3 4" xfId="23149"/>
    <cellStyle name="Currency 3 2 4 4 3 5" xfId="35607"/>
    <cellStyle name="Currency 3 2 4 4 4" xfId="10433"/>
    <cellStyle name="Currency 3 2 4 4 4 2" xfId="10434"/>
    <cellStyle name="Currency 3 2 4 4 4 2 2" xfId="23153"/>
    <cellStyle name="Currency 3 2 4 4 4 2 3" xfId="35611"/>
    <cellStyle name="Currency 3 2 4 4 4 3" xfId="10435"/>
    <cellStyle name="Currency 3 2 4 4 4 3 2" xfId="23154"/>
    <cellStyle name="Currency 3 2 4 4 4 3 3" xfId="35612"/>
    <cellStyle name="Currency 3 2 4 4 4 4" xfId="23152"/>
    <cellStyle name="Currency 3 2 4 4 4 5" xfId="35610"/>
    <cellStyle name="Currency 3 2 4 4 5" xfId="10436"/>
    <cellStyle name="Currency 3 2 4 4 5 2" xfId="23155"/>
    <cellStyle name="Currency 3 2 4 4 5 3" xfId="35613"/>
    <cellStyle name="Currency 3 2 4 4 6" xfId="10437"/>
    <cellStyle name="Currency 3 2 4 4 6 2" xfId="23156"/>
    <cellStyle name="Currency 3 2 4 4 6 3" xfId="35614"/>
    <cellStyle name="Currency 3 2 4 4 7" xfId="23145"/>
    <cellStyle name="Currency 3 2 4 4 8" xfId="35603"/>
    <cellStyle name="Currency 3 2 4 5" xfId="10438"/>
    <cellStyle name="Currency 3 2 4 5 2" xfId="10439"/>
    <cellStyle name="Currency 3 2 4 5 2 2" xfId="23158"/>
    <cellStyle name="Currency 3 2 4 5 2 3" xfId="35616"/>
    <cellStyle name="Currency 3 2 4 5 3" xfId="10440"/>
    <cellStyle name="Currency 3 2 4 5 3 2" xfId="23159"/>
    <cellStyle name="Currency 3 2 4 5 3 3" xfId="35617"/>
    <cellStyle name="Currency 3 2 4 5 4" xfId="23157"/>
    <cellStyle name="Currency 3 2 4 5 5" xfId="35615"/>
    <cellStyle name="Currency 3 2 4 6" xfId="10441"/>
    <cellStyle name="Currency 3 2 4 6 2" xfId="10442"/>
    <cellStyle name="Currency 3 2 4 6 2 2" xfId="23161"/>
    <cellStyle name="Currency 3 2 4 6 2 3" xfId="35619"/>
    <cellStyle name="Currency 3 2 4 6 3" xfId="10443"/>
    <cellStyle name="Currency 3 2 4 6 3 2" xfId="23162"/>
    <cellStyle name="Currency 3 2 4 6 3 3" xfId="35620"/>
    <cellStyle name="Currency 3 2 4 6 4" xfId="23160"/>
    <cellStyle name="Currency 3 2 4 6 5" xfId="35618"/>
    <cellStyle name="Currency 3 2 4 7" xfId="10444"/>
    <cellStyle name="Currency 3 2 4 7 2" xfId="10445"/>
    <cellStyle name="Currency 3 2 4 7 2 2" xfId="23164"/>
    <cellStyle name="Currency 3 2 4 7 2 3" xfId="35622"/>
    <cellStyle name="Currency 3 2 4 7 3" xfId="10446"/>
    <cellStyle name="Currency 3 2 4 7 3 2" xfId="23165"/>
    <cellStyle name="Currency 3 2 4 7 3 3" xfId="35623"/>
    <cellStyle name="Currency 3 2 4 7 4" xfId="23163"/>
    <cellStyle name="Currency 3 2 4 7 5" xfId="35621"/>
    <cellStyle name="Currency 3 2 4 8" xfId="10447"/>
    <cellStyle name="Currency 3 2 4 8 2" xfId="23166"/>
    <cellStyle name="Currency 3 2 4 8 3" xfId="35624"/>
    <cellStyle name="Currency 3 2 4 9" xfId="10448"/>
    <cellStyle name="Currency 3 2 4 9 2" xfId="23167"/>
    <cellStyle name="Currency 3 2 4 9 3" xfId="35625"/>
    <cellStyle name="Currency 3 2 5" xfId="10449"/>
    <cellStyle name="Currency 3 2 5 2" xfId="10450"/>
    <cellStyle name="Currency 3 2 5 2 2" xfId="10451"/>
    <cellStyle name="Currency 3 2 5 2 2 2" xfId="23170"/>
    <cellStyle name="Currency 3 2 5 2 2 3" xfId="35628"/>
    <cellStyle name="Currency 3 2 5 2 3" xfId="10452"/>
    <cellStyle name="Currency 3 2 5 2 3 2" xfId="23171"/>
    <cellStyle name="Currency 3 2 5 2 3 3" xfId="35629"/>
    <cellStyle name="Currency 3 2 5 2 4" xfId="23169"/>
    <cellStyle name="Currency 3 2 5 2 5" xfId="35627"/>
    <cellStyle name="Currency 3 2 5 3" xfId="10453"/>
    <cellStyle name="Currency 3 2 5 3 2" xfId="10454"/>
    <cellStyle name="Currency 3 2 5 3 2 2" xfId="23173"/>
    <cellStyle name="Currency 3 2 5 3 2 3" xfId="35631"/>
    <cellStyle name="Currency 3 2 5 3 3" xfId="10455"/>
    <cellStyle name="Currency 3 2 5 3 3 2" xfId="23174"/>
    <cellStyle name="Currency 3 2 5 3 3 3" xfId="35632"/>
    <cellStyle name="Currency 3 2 5 3 4" xfId="23172"/>
    <cellStyle name="Currency 3 2 5 3 5" xfId="35630"/>
    <cellStyle name="Currency 3 2 5 4" xfId="10456"/>
    <cellStyle name="Currency 3 2 5 4 2" xfId="10457"/>
    <cellStyle name="Currency 3 2 5 4 2 2" xfId="23176"/>
    <cellStyle name="Currency 3 2 5 4 2 3" xfId="35634"/>
    <cellStyle name="Currency 3 2 5 4 3" xfId="10458"/>
    <cellStyle name="Currency 3 2 5 4 3 2" xfId="23177"/>
    <cellStyle name="Currency 3 2 5 4 3 3" xfId="35635"/>
    <cellStyle name="Currency 3 2 5 4 4" xfId="23175"/>
    <cellStyle name="Currency 3 2 5 4 5" xfId="35633"/>
    <cellStyle name="Currency 3 2 5 5" xfId="10459"/>
    <cellStyle name="Currency 3 2 5 5 2" xfId="10460"/>
    <cellStyle name="Currency 3 2 5 5 2 2" xfId="23179"/>
    <cellStyle name="Currency 3 2 5 5 2 3" xfId="35637"/>
    <cellStyle name="Currency 3 2 5 5 3" xfId="10461"/>
    <cellStyle name="Currency 3 2 5 5 3 2" xfId="23180"/>
    <cellStyle name="Currency 3 2 5 5 3 3" xfId="35638"/>
    <cellStyle name="Currency 3 2 5 5 4" xfId="23178"/>
    <cellStyle name="Currency 3 2 5 5 5" xfId="35636"/>
    <cellStyle name="Currency 3 2 5 6" xfId="10462"/>
    <cellStyle name="Currency 3 2 5 6 2" xfId="23181"/>
    <cellStyle name="Currency 3 2 5 6 3" xfId="35639"/>
    <cellStyle name="Currency 3 2 5 7" xfId="10463"/>
    <cellStyle name="Currency 3 2 5 7 2" xfId="23182"/>
    <cellStyle name="Currency 3 2 5 7 3" xfId="35640"/>
    <cellStyle name="Currency 3 2 5 8" xfId="23168"/>
    <cellStyle name="Currency 3 2 5 9" xfId="35626"/>
    <cellStyle name="Currency 3 2 6" xfId="10464"/>
    <cellStyle name="Currency 3 2 6 2" xfId="10465"/>
    <cellStyle name="Currency 3 2 6 2 2" xfId="10466"/>
    <cellStyle name="Currency 3 2 6 2 2 2" xfId="23185"/>
    <cellStyle name="Currency 3 2 6 2 2 3" xfId="35643"/>
    <cellStyle name="Currency 3 2 6 2 3" xfId="10467"/>
    <cellStyle name="Currency 3 2 6 2 3 2" xfId="23186"/>
    <cellStyle name="Currency 3 2 6 2 3 3" xfId="35644"/>
    <cellStyle name="Currency 3 2 6 2 4" xfId="23184"/>
    <cellStyle name="Currency 3 2 6 2 5" xfId="35642"/>
    <cellStyle name="Currency 3 2 6 3" xfId="10468"/>
    <cellStyle name="Currency 3 2 6 3 2" xfId="10469"/>
    <cellStyle name="Currency 3 2 6 3 2 2" xfId="23188"/>
    <cellStyle name="Currency 3 2 6 3 2 3" xfId="35646"/>
    <cellStyle name="Currency 3 2 6 3 3" xfId="10470"/>
    <cellStyle name="Currency 3 2 6 3 3 2" xfId="23189"/>
    <cellStyle name="Currency 3 2 6 3 3 3" xfId="35647"/>
    <cellStyle name="Currency 3 2 6 3 4" xfId="23187"/>
    <cellStyle name="Currency 3 2 6 3 5" xfId="35645"/>
    <cellStyle name="Currency 3 2 6 4" xfId="10471"/>
    <cellStyle name="Currency 3 2 6 4 2" xfId="10472"/>
    <cellStyle name="Currency 3 2 6 4 2 2" xfId="23191"/>
    <cellStyle name="Currency 3 2 6 4 2 3" xfId="35649"/>
    <cellStyle name="Currency 3 2 6 4 3" xfId="10473"/>
    <cellStyle name="Currency 3 2 6 4 3 2" xfId="23192"/>
    <cellStyle name="Currency 3 2 6 4 3 3" xfId="35650"/>
    <cellStyle name="Currency 3 2 6 4 4" xfId="23190"/>
    <cellStyle name="Currency 3 2 6 4 5" xfId="35648"/>
    <cellStyle name="Currency 3 2 6 5" xfId="10474"/>
    <cellStyle name="Currency 3 2 6 5 2" xfId="10475"/>
    <cellStyle name="Currency 3 2 6 5 2 2" xfId="23194"/>
    <cellStyle name="Currency 3 2 6 5 2 3" xfId="35652"/>
    <cellStyle name="Currency 3 2 6 5 3" xfId="10476"/>
    <cellStyle name="Currency 3 2 6 5 3 2" xfId="23195"/>
    <cellStyle name="Currency 3 2 6 5 3 3" xfId="35653"/>
    <cellStyle name="Currency 3 2 6 5 4" xfId="23193"/>
    <cellStyle name="Currency 3 2 6 5 5" xfId="35651"/>
    <cellStyle name="Currency 3 2 6 6" xfId="10477"/>
    <cellStyle name="Currency 3 2 6 6 2" xfId="23196"/>
    <cellStyle name="Currency 3 2 6 6 3" xfId="35654"/>
    <cellStyle name="Currency 3 2 6 7" xfId="10478"/>
    <cellStyle name="Currency 3 2 6 7 2" xfId="23197"/>
    <cellStyle name="Currency 3 2 6 7 3" xfId="35655"/>
    <cellStyle name="Currency 3 2 6 8" xfId="23183"/>
    <cellStyle name="Currency 3 2 6 9" xfId="35641"/>
    <cellStyle name="Currency 3 2 7" xfId="10479"/>
    <cellStyle name="Currency 3 2 7 2" xfId="10480"/>
    <cellStyle name="Currency 3 2 7 2 2" xfId="10481"/>
    <cellStyle name="Currency 3 2 7 2 2 2" xfId="23200"/>
    <cellStyle name="Currency 3 2 7 2 2 3" xfId="35658"/>
    <cellStyle name="Currency 3 2 7 2 3" xfId="10482"/>
    <cellStyle name="Currency 3 2 7 2 3 2" xfId="23201"/>
    <cellStyle name="Currency 3 2 7 2 3 3" xfId="35659"/>
    <cellStyle name="Currency 3 2 7 2 4" xfId="23199"/>
    <cellStyle name="Currency 3 2 7 2 5" xfId="35657"/>
    <cellStyle name="Currency 3 2 7 3" xfId="10483"/>
    <cellStyle name="Currency 3 2 7 3 2" xfId="10484"/>
    <cellStyle name="Currency 3 2 7 3 2 2" xfId="23203"/>
    <cellStyle name="Currency 3 2 7 3 2 3" xfId="35661"/>
    <cellStyle name="Currency 3 2 7 3 3" xfId="10485"/>
    <cellStyle name="Currency 3 2 7 3 3 2" xfId="23204"/>
    <cellStyle name="Currency 3 2 7 3 3 3" xfId="35662"/>
    <cellStyle name="Currency 3 2 7 3 4" xfId="23202"/>
    <cellStyle name="Currency 3 2 7 3 5" xfId="35660"/>
    <cellStyle name="Currency 3 2 7 4" xfId="10486"/>
    <cellStyle name="Currency 3 2 7 4 2" xfId="10487"/>
    <cellStyle name="Currency 3 2 7 4 2 2" xfId="23206"/>
    <cellStyle name="Currency 3 2 7 4 2 3" xfId="35664"/>
    <cellStyle name="Currency 3 2 7 4 3" xfId="10488"/>
    <cellStyle name="Currency 3 2 7 4 3 2" xfId="23207"/>
    <cellStyle name="Currency 3 2 7 4 3 3" xfId="35665"/>
    <cellStyle name="Currency 3 2 7 4 4" xfId="23205"/>
    <cellStyle name="Currency 3 2 7 4 5" xfId="35663"/>
    <cellStyle name="Currency 3 2 7 5" xfId="10489"/>
    <cellStyle name="Currency 3 2 7 5 2" xfId="23208"/>
    <cellStyle name="Currency 3 2 7 5 3" xfId="35666"/>
    <cellStyle name="Currency 3 2 7 6" xfId="10490"/>
    <cellStyle name="Currency 3 2 7 6 2" xfId="23209"/>
    <cellStyle name="Currency 3 2 7 6 3" xfId="35667"/>
    <cellStyle name="Currency 3 2 7 7" xfId="23198"/>
    <cellStyle name="Currency 3 2 7 8" xfId="35656"/>
    <cellStyle name="Currency 3 2 8" xfId="10491"/>
    <cellStyle name="Currency 3 2 8 2" xfId="10492"/>
    <cellStyle name="Currency 3 2 8 2 2" xfId="10493"/>
    <cellStyle name="Currency 3 2 8 2 2 2" xfId="23212"/>
    <cellStyle name="Currency 3 2 8 2 2 3" xfId="35670"/>
    <cellStyle name="Currency 3 2 8 2 3" xfId="10494"/>
    <cellStyle name="Currency 3 2 8 2 3 2" xfId="23213"/>
    <cellStyle name="Currency 3 2 8 2 3 3" xfId="35671"/>
    <cellStyle name="Currency 3 2 8 2 4" xfId="23211"/>
    <cellStyle name="Currency 3 2 8 2 5" xfId="35669"/>
    <cellStyle name="Currency 3 2 8 3" xfId="10495"/>
    <cellStyle name="Currency 3 2 8 3 2" xfId="10496"/>
    <cellStyle name="Currency 3 2 8 3 2 2" xfId="23215"/>
    <cellStyle name="Currency 3 2 8 3 2 3" xfId="35673"/>
    <cellStyle name="Currency 3 2 8 3 3" xfId="10497"/>
    <cellStyle name="Currency 3 2 8 3 3 2" xfId="23216"/>
    <cellStyle name="Currency 3 2 8 3 3 3" xfId="35674"/>
    <cellStyle name="Currency 3 2 8 3 4" xfId="23214"/>
    <cellStyle name="Currency 3 2 8 3 5" xfId="35672"/>
    <cellStyle name="Currency 3 2 8 4" xfId="10498"/>
    <cellStyle name="Currency 3 2 8 4 2" xfId="10499"/>
    <cellStyle name="Currency 3 2 8 4 2 2" xfId="23218"/>
    <cellStyle name="Currency 3 2 8 4 2 3" xfId="35676"/>
    <cellStyle name="Currency 3 2 8 4 3" xfId="10500"/>
    <cellStyle name="Currency 3 2 8 4 3 2" xfId="23219"/>
    <cellStyle name="Currency 3 2 8 4 3 3" xfId="35677"/>
    <cellStyle name="Currency 3 2 8 4 4" xfId="23217"/>
    <cellStyle name="Currency 3 2 8 4 5" xfId="35675"/>
    <cellStyle name="Currency 3 2 8 5" xfId="10501"/>
    <cellStyle name="Currency 3 2 8 5 2" xfId="23220"/>
    <cellStyle name="Currency 3 2 8 5 3" xfId="35678"/>
    <cellStyle name="Currency 3 2 8 6" xfId="10502"/>
    <cellStyle name="Currency 3 2 8 6 2" xfId="23221"/>
    <cellStyle name="Currency 3 2 8 6 3" xfId="35679"/>
    <cellStyle name="Currency 3 2 8 7" xfId="23210"/>
    <cellStyle name="Currency 3 2 8 8" xfId="35668"/>
    <cellStyle name="Currency 3 2 9" xfId="10503"/>
    <cellStyle name="Currency 3 2 9 2" xfId="10504"/>
    <cellStyle name="Currency 3 2 9 2 2" xfId="23223"/>
    <cellStyle name="Currency 3 2 9 2 3" xfId="35681"/>
    <cellStyle name="Currency 3 2 9 3" xfId="10505"/>
    <cellStyle name="Currency 3 2 9 3 2" xfId="23224"/>
    <cellStyle name="Currency 3 2 9 3 3" xfId="35682"/>
    <cellStyle name="Currency 3 2 9 4" xfId="23222"/>
    <cellStyle name="Currency 3 2 9 5" xfId="35680"/>
    <cellStyle name="Currency 3 3" xfId="367"/>
    <cellStyle name="Currency 3 3 10" xfId="10506"/>
    <cellStyle name="Currency 3 3 10 2" xfId="10507"/>
    <cellStyle name="Currency 3 3 10 2 2" xfId="23226"/>
    <cellStyle name="Currency 3 3 10 2 3" xfId="35684"/>
    <cellStyle name="Currency 3 3 10 3" xfId="10508"/>
    <cellStyle name="Currency 3 3 10 3 2" xfId="23227"/>
    <cellStyle name="Currency 3 3 10 3 3" xfId="35685"/>
    <cellStyle name="Currency 3 3 10 4" xfId="23225"/>
    <cellStyle name="Currency 3 3 10 5" xfId="35683"/>
    <cellStyle name="Currency 3 3 11" xfId="10509"/>
    <cellStyle name="Currency 3 3 11 2" xfId="23228"/>
    <cellStyle name="Currency 3 3 11 3" xfId="35686"/>
    <cellStyle name="Currency 3 3 12" xfId="10510"/>
    <cellStyle name="Currency 3 3 12 2" xfId="23229"/>
    <cellStyle name="Currency 3 3 12 3" xfId="35687"/>
    <cellStyle name="Currency 3 3 2" xfId="10511"/>
    <cellStyle name="Currency 3 3 2 10" xfId="10512"/>
    <cellStyle name="Currency 3 3 2 10 2" xfId="23231"/>
    <cellStyle name="Currency 3 3 2 10 3" xfId="35689"/>
    <cellStyle name="Currency 3 3 2 11" xfId="23230"/>
    <cellStyle name="Currency 3 3 2 12" xfId="35688"/>
    <cellStyle name="Currency 3 3 2 2" xfId="10513"/>
    <cellStyle name="Currency 3 3 2 2 10" xfId="35690"/>
    <cellStyle name="Currency 3 3 2 2 2" xfId="10514"/>
    <cellStyle name="Currency 3 3 2 2 2 2" xfId="10515"/>
    <cellStyle name="Currency 3 3 2 2 2 2 2" xfId="10516"/>
    <cellStyle name="Currency 3 3 2 2 2 2 2 2" xfId="23235"/>
    <cellStyle name="Currency 3 3 2 2 2 2 2 3" xfId="35693"/>
    <cellStyle name="Currency 3 3 2 2 2 2 3" xfId="10517"/>
    <cellStyle name="Currency 3 3 2 2 2 2 3 2" xfId="23236"/>
    <cellStyle name="Currency 3 3 2 2 2 2 3 3" xfId="35694"/>
    <cellStyle name="Currency 3 3 2 2 2 2 4" xfId="23234"/>
    <cellStyle name="Currency 3 3 2 2 2 2 5" xfId="35692"/>
    <cellStyle name="Currency 3 3 2 2 2 3" xfId="10518"/>
    <cellStyle name="Currency 3 3 2 2 2 3 2" xfId="10519"/>
    <cellStyle name="Currency 3 3 2 2 2 3 2 2" xfId="23238"/>
    <cellStyle name="Currency 3 3 2 2 2 3 2 3" xfId="35696"/>
    <cellStyle name="Currency 3 3 2 2 2 3 3" xfId="10520"/>
    <cellStyle name="Currency 3 3 2 2 2 3 3 2" xfId="23239"/>
    <cellStyle name="Currency 3 3 2 2 2 3 3 3" xfId="35697"/>
    <cellStyle name="Currency 3 3 2 2 2 3 4" xfId="23237"/>
    <cellStyle name="Currency 3 3 2 2 2 3 5" xfId="35695"/>
    <cellStyle name="Currency 3 3 2 2 2 4" xfId="10521"/>
    <cellStyle name="Currency 3 3 2 2 2 4 2" xfId="10522"/>
    <cellStyle name="Currency 3 3 2 2 2 4 2 2" xfId="23241"/>
    <cellStyle name="Currency 3 3 2 2 2 4 2 3" xfId="35699"/>
    <cellStyle name="Currency 3 3 2 2 2 4 3" xfId="10523"/>
    <cellStyle name="Currency 3 3 2 2 2 4 3 2" xfId="23242"/>
    <cellStyle name="Currency 3 3 2 2 2 4 3 3" xfId="35700"/>
    <cellStyle name="Currency 3 3 2 2 2 4 4" xfId="23240"/>
    <cellStyle name="Currency 3 3 2 2 2 4 5" xfId="35698"/>
    <cellStyle name="Currency 3 3 2 2 2 5" xfId="10524"/>
    <cellStyle name="Currency 3 3 2 2 2 5 2" xfId="23243"/>
    <cellStyle name="Currency 3 3 2 2 2 5 3" xfId="35701"/>
    <cellStyle name="Currency 3 3 2 2 2 6" xfId="10525"/>
    <cellStyle name="Currency 3 3 2 2 2 6 2" xfId="23244"/>
    <cellStyle name="Currency 3 3 2 2 2 6 3" xfId="35702"/>
    <cellStyle name="Currency 3 3 2 2 2 7" xfId="23233"/>
    <cellStyle name="Currency 3 3 2 2 2 8" xfId="35691"/>
    <cellStyle name="Currency 3 3 2 2 3" xfId="10526"/>
    <cellStyle name="Currency 3 3 2 2 3 2" xfId="10527"/>
    <cellStyle name="Currency 3 3 2 2 3 2 2" xfId="10528"/>
    <cellStyle name="Currency 3 3 2 2 3 2 2 2" xfId="23247"/>
    <cellStyle name="Currency 3 3 2 2 3 2 2 3" xfId="35705"/>
    <cellStyle name="Currency 3 3 2 2 3 2 3" xfId="10529"/>
    <cellStyle name="Currency 3 3 2 2 3 2 3 2" xfId="23248"/>
    <cellStyle name="Currency 3 3 2 2 3 2 3 3" xfId="35706"/>
    <cellStyle name="Currency 3 3 2 2 3 2 4" xfId="23246"/>
    <cellStyle name="Currency 3 3 2 2 3 2 5" xfId="35704"/>
    <cellStyle name="Currency 3 3 2 2 3 3" xfId="10530"/>
    <cellStyle name="Currency 3 3 2 2 3 3 2" xfId="10531"/>
    <cellStyle name="Currency 3 3 2 2 3 3 2 2" xfId="23250"/>
    <cellStyle name="Currency 3 3 2 2 3 3 2 3" xfId="35708"/>
    <cellStyle name="Currency 3 3 2 2 3 3 3" xfId="10532"/>
    <cellStyle name="Currency 3 3 2 2 3 3 3 2" xfId="23251"/>
    <cellStyle name="Currency 3 3 2 2 3 3 3 3" xfId="35709"/>
    <cellStyle name="Currency 3 3 2 2 3 3 4" xfId="23249"/>
    <cellStyle name="Currency 3 3 2 2 3 3 5" xfId="35707"/>
    <cellStyle name="Currency 3 3 2 2 3 4" xfId="10533"/>
    <cellStyle name="Currency 3 3 2 2 3 4 2" xfId="10534"/>
    <cellStyle name="Currency 3 3 2 2 3 4 2 2" xfId="23253"/>
    <cellStyle name="Currency 3 3 2 2 3 4 2 3" xfId="35711"/>
    <cellStyle name="Currency 3 3 2 2 3 4 3" xfId="10535"/>
    <cellStyle name="Currency 3 3 2 2 3 4 3 2" xfId="23254"/>
    <cellStyle name="Currency 3 3 2 2 3 4 3 3" xfId="35712"/>
    <cellStyle name="Currency 3 3 2 2 3 4 4" xfId="23252"/>
    <cellStyle name="Currency 3 3 2 2 3 4 5" xfId="35710"/>
    <cellStyle name="Currency 3 3 2 2 3 5" xfId="10536"/>
    <cellStyle name="Currency 3 3 2 2 3 5 2" xfId="23255"/>
    <cellStyle name="Currency 3 3 2 2 3 5 3" xfId="35713"/>
    <cellStyle name="Currency 3 3 2 2 3 6" xfId="10537"/>
    <cellStyle name="Currency 3 3 2 2 3 6 2" xfId="23256"/>
    <cellStyle name="Currency 3 3 2 2 3 6 3" xfId="35714"/>
    <cellStyle name="Currency 3 3 2 2 3 7" xfId="23245"/>
    <cellStyle name="Currency 3 3 2 2 3 8" xfId="35703"/>
    <cellStyle name="Currency 3 3 2 2 4" xfId="10538"/>
    <cellStyle name="Currency 3 3 2 2 4 2" xfId="10539"/>
    <cellStyle name="Currency 3 3 2 2 4 2 2" xfId="23258"/>
    <cellStyle name="Currency 3 3 2 2 4 2 3" xfId="35716"/>
    <cellStyle name="Currency 3 3 2 2 4 3" xfId="10540"/>
    <cellStyle name="Currency 3 3 2 2 4 3 2" xfId="23259"/>
    <cellStyle name="Currency 3 3 2 2 4 3 3" xfId="35717"/>
    <cellStyle name="Currency 3 3 2 2 4 4" xfId="23257"/>
    <cellStyle name="Currency 3 3 2 2 4 5" xfId="35715"/>
    <cellStyle name="Currency 3 3 2 2 5" xfId="10541"/>
    <cellStyle name="Currency 3 3 2 2 5 2" xfId="10542"/>
    <cellStyle name="Currency 3 3 2 2 5 2 2" xfId="23261"/>
    <cellStyle name="Currency 3 3 2 2 5 2 3" xfId="35719"/>
    <cellStyle name="Currency 3 3 2 2 5 3" xfId="10543"/>
    <cellStyle name="Currency 3 3 2 2 5 3 2" xfId="23262"/>
    <cellStyle name="Currency 3 3 2 2 5 3 3" xfId="35720"/>
    <cellStyle name="Currency 3 3 2 2 5 4" xfId="23260"/>
    <cellStyle name="Currency 3 3 2 2 5 5" xfId="35718"/>
    <cellStyle name="Currency 3 3 2 2 6" xfId="10544"/>
    <cellStyle name="Currency 3 3 2 2 6 2" xfId="10545"/>
    <cellStyle name="Currency 3 3 2 2 6 2 2" xfId="23264"/>
    <cellStyle name="Currency 3 3 2 2 6 2 3" xfId="35722"/>
    <cellStyle name="Currency 3 3 2 2 6 3" xfId="10546"/>
    <cellStyle name="Currency 3 3 2 2 6 3 2" xfId="23265"/>
    <cellStyle name="Currency 3 3 2 2 6 3 3" xfId="35723"/>
    <cellStyle name="Currency 3 3 2 2 6 4" xfId="23263"/>
    <cellStyle name="Currency 3 3 2 2 6 5" xfId="35721"/>
    <cellStyle name="Currency 3 3 2 2 7" xfId="10547"/>
    <cellStyle name="Currency 3 3 2 2 7 2" xfId="23266"/>
    <cellStyle name="Currency 3 3 2 2 7 3" xfId="35724"/>
    <cellStyle name="Currency 3 3 2 2 8" xfId="10548"/>
    <cellStyle name="Currency 3 3 2 2 8 2" xfId="23267"/>
    <cellStyle name="Currency 3 3 2 2 8 3" xfId="35725"/>
    <cellStyle name="Currency 3 3 2 2 9" xfId="23232"/>
    <cellStyle name="Currency 3 3 2 3" xfId="10549"/>
    <cellStyle name="Currency 3 3 2 3 2" xfId="10550"/>
    <cellStyle name="Currency 3 3 2 3 2 2" xfId="10551"/>
    <cellStyle name="Currency 3 3 2 3 2 2 2" xfId="23270"/>
    <cellStyle name="Currency 3 3 2 3 2 2 3" xfId="35728"/>
    <cellStyle name="Currency 3 3 2 3 2 3" xfId="10552"/>
    <cellStyle name="Currency 3 3 2 3 2 3 2" xfId="23271"/>
    <cellStyle name="Currency 3 3 2 3 2 3 3" xfId="35729"/>
    <cellStyle name="Currency 3 3 2 3 2 4" xfId="23269"/>
    <cellStyle name="Currency 3 3 2 3 2 5" xfId="35727"/>
    <cellStyle name="Currency 3 3 2 3 3" xfId="10553"/>
    <cellStyle name="Currency 3 3 2 3 3 2" xfId="10554"/>
    <cellStyle name="Currency 3 3 2 3 3 2 2" xfId="23273"/>
    <cellStyle name="Currency 3 3 2 3 3 2 3" xfId="35731"/>
    <cellStyle name="Currency 3 3 2 3 3 3" xfId="10555"/>
    <cellStyle name="Currency 3 3 2 3 3 3 2" xfId="23274"/>
    <cellStyle name="Currency 3 3 2 3 3 3 3" xfId="35732"/>
    <cellStyle name="Currency 3 3 2 3 3 4" xfId="23272"/>
    <cellStyle name="Currency 3 3 2 3 3 5" xfId="35730"/>
    <cellStyle name="Currency 3 3 2 3 4" xfId="10556"/>
    <cellStyle name="Currency 3 3 2 3 4 2" xfId="10557"/>
    <cellStyle name="Currency 3 3 2 3 4 2 2" xfId="23276"/>
    <cellStyle name="Currency 3 3 2 3 4 2 3" xfId="35734"/>
    <cellStyle name="Currency 3 3 2 3 4 3" xfId="10558"/>
    <cellStyle name="Currency 3 3 2 3 4 3 2" xfId="23277"/>
    <cellStyle name="Currency 3 3 2 3 4 3 3" xfId="35735"/>
    <cellStyle name="Currency 3 3 2 3 4 4" xfId="23275"/>
    <cellStyle name="Currency 3 3 2 3 4 5" xfId="35733"/>
    <cellStyle name="Currency 3 3 2 3 5" xfId="10559"/>
    <cellStyle name="Currency 3 3 2 3 5 2" xfId="10560"/>
    <cellStyle name="Currency 3 3 2 3 5 2 2" xfId="23279"/>
    <cellStyle name="Currency 3 3 2 3 5 2 3" xfId="35737"/>
    <cellStyle name="Currency 3 3 2 3 5 3" xfId="10561"/>
    <cellStyle name="Currency 3 3 2 3 5 3 2" xfId="23280"/>
    <cellStyle name="Currency 3 3 2 3 5 3 3" xfId="35738"/>
    <cellStyle name="Currency 3 3 2 3 5 4" xfId="23278"/>
    <cellStyle name="Currency 3 3 2 3 5 5" xfId="35736"/>
    <cellStyle name="Currency 3 3 2 3 6" xfId="10562"/>
    <cellStyle name="Currency 3 3 2 3 6 2" xfId="23281"/>
    <cellStyle name="Currency 3 3 2 3 6 3" xfId="35739"/>
    <cellStyle name="Currency 3 3 2 3 7" xfId="10563"/>
    <cellStyle name="Currency 3 3 2 3 7 2" xfId="23282"/>
    <cellStyle name="Currency 3 3 2 3 7 3" xfId="35740"/>
    <cellStyle name="Currency 3 3 2 3 8" xfId="23268"/>
    <cellStyle name="Currency 3 3 2 3 9" xfId="35726"/>
    <cellStyle name="Currency 3 3 2 4" xfId="10564"/>
    <cellStyle name="Currency 3 3 2 4 2" xfId="10565"/>
    <cellStyle name="Currency 3 3 2 4 2 2" xfId="10566"/>
    <cellStyle name="Currency 3 3 2 4 2 2 2" xfId="23285"/>
    <cellStyle name="Currency 3 3 2 4 2 2 3" xfId="35743"/>
    <cellStyle name="Currency 3 3 2 4 2 3" xfId="10567"/>
    <cellStyle name="Currency 3 3 2 4 2 3 2" xfId="23286"/>
    <cellStyle name="Currency 3 3 2 4 2 3 3" xfId="35744"/>
    <cellStyle name="Currency 3 3 2 4 2 4" xfId="23284"/>
    <cellStyle name="Currency 3 3 2 4 2 5" xfId="35742"/>
    <cellStyle name="Currency 3 3 2 4 3" xfId="10568"/>
    <cellStyle name="Currency 3 3 2 4 3 2" xfId="10569"/>
    <cellStyle name="Currency 3 3 2 4 3 2 2" xfId="23288"/>
    <cellStyle name="Currency 3 3 2 4 3 2 3" xfId="35746"/>
    <cellStyle name="Currency 3 3 2 4 3 3" xfId="10570"/>
    <cellStyle name="Currency 3 3 2 4 3 3 2" xfId="23289"/>
    <cellStyle name="Currency 3 3 2 4 3 3 3" xfId="35747"/>
    <cellStyle name="Currency 3 3 2 4 3 4" xfId="23287"/>
    <cellStyle name="Currency 3 3 2 4 3 5" xfId="35745"/>
    <cellStyle name="Currency 3 3 2 4 4" xfId="10571"/>
    <cellStyle name="Currency 3 3 2 4 4 2" xfId="10572"/>
    <cellStyle name="Currency 3 3 2 4 4 2 2" xfId="23291"/>
    <cellStyle name="Currency 3 3 2 4 4 2 3" xfId="35749"/>
    <cellStyle name="Currency 3 3 2 4 4 3" xfId="10573"/>
    <cellStyle name="Currency 3 3 2 4 4 3 2" xfId="23292"/>
    <cellStyle name="Currency 3 3 2 4 4 3 3" xfId="35750"/>
    <cellStyle name="Currency 3 3 2 4 4 4" xfId="23290"/>
    <cellStyle name="Currency 3 3 2 4 4 5" xfId="35748"/>
    <cellStyle name="Currency 3 3 2 4 5" xfId="10574"/>
    <cellStyle name="Currency 3 3 2 4 5 2" xfId="23293"/>
    <cellStyle name="Currency 3 3 2 4 5 3" xfId="35751"/>
    <cellStyle name="Currency 3 3 2 4 6" xfId="10575"/>
    <cellStyle name="Currency 3 3 2 4 6 2" xfId="23294"/>
    <cellStyle name="Currency 3 3 2 4 6 3" xfId="35752"/>
    <cellStyle name="Currency 3 3 2 4 7" xfId="23283"/>
    <cellStyle name="Currency 3 3 2 4 8" xfId="35741"/>
    <cellStyle name="Currency 3 3 2 5" xfId="10576"/>
    <cellStyle name="Currency 3 3 2 5 2" xfId="10577"/>
    <cellStyle name="Currency 3 3 2 5 2 2" xfId="10578"/>
    <cellStyle name="Currency 3 3 2 5 2 2 2" xfId="23297"/>
    <cellStyle name="Currency 3 3 2 5 2 2 3" xfId="35755"/>
    <cellStyle name="Currency 3 3 2 5 2 3" xfId="10579"/>
    <cellStyle name="Currency 3 3 2 5 2 3 2" xfId="23298"/>
    <cellStyle name="Currency 3 3 2 5 2 3 3" xfId="35756"/>
    <cellStyle name="Currency 3 3 2 5 2 4" xfId="23296"/>
    <cellStyle name="Currency 3 3 2 5 2 5" xfId="35754"/>
    <cellStyle name="Currency 3 3 2 5 3" xfId="10580"/>
    <cellStyle name="Currency 3 3 2 5 3 2" xfId="10581"/>
    <cellStyle name="Currency 3 3 2 5 3 2 2" xfId="23300"/>
    <cellStyle name="Currency 3 3 2 5 3 2 3" xfId="35758"/>
    <cellStyle name="Currency 3 3 2 5 3 3" xfId="10582"/>
    <cellStyle name="Currency 3 3 2 5 3 3 2" xfId="23301"/>
    <cellStyle name="Currency 3 3 2 5 3 3 3" xfId="35759"/>
    <cellStyle name="Currency 3 3 2 5 3 4" xfId="23299"/>
    <cellStyle name="Currency 3 3 2 5 3 5" xfId="35757"/>
    <cellStyle name="Currency 3 3 2 5 4" xfId="10583"/>
    <cellStyle name="Currency 3 3 2 5 4 2" xfId="10584"/>
    <cellStyle name="Currency 3 3 2 5 4 2 2" xfId="23303"/>
    <cellStyle name="Currency 3 3 2 5 4 2 3" xfId="35761"/>
    <cellStyle name="Currency 3 3 2 5 4 3" xfId="10585"/>
    <cellStyle name="Currency 3 3 2 5 4 3 2" xfId="23304"/>
    <cellStyle name="Currency 3 3 2 5 4 3 3" xfId="35762"/>
    <cellStyle name="Currency 3 3 2 5 4 4" xfId="23302"/>
    <cellStyle name="Currency 3 3 2 5 4 5" xfId="35760"/>
    <cellStyle name="Currency 3 3 2 5 5" xfId="10586"/>
    <cellStyle name="Currency 3 3 2 5 5 2" xfId="23305"/>
    <cellStyle name="Currency 3 3 2 5 5 3" xfId="35763"/>
    <cellStyle name="Currency 3 3 2 5 6" xfId="10587"/>
    <cellStyle name="Currency 3 3 2 5 6 2" xfId="23306"/>
    <cellStyle name="Currency 3 3 2 5 6 3" xfId="35764"/>
    <cellStyle name="Currency 3 3 2 5 7" xfId="23295"/>
    <cellStyle name="Currency 3 3 2 5 8" xfId="35753"/>
    <cellStyle name="Currency 3 3 2 6" xfId="10588"/>
    <cellStyle name="Currency 3 3 2 6 2" xfId="10589"/>
    <cellStyle name="Currency 3 3 2 6 2 2" xfId="23308"/>
    <cellStyle name="Currency 3 3 2 6 2 3" xfId="35766"/>
    <cellStyle name="Currency 3 3 2 6 3" xfId="10590"/>
    <cellStyle name="Currency 3 3 2 6 3 2" xfId="23309"/>
    <cellStyle name="Currency 3 3 2 6 3 3" xfId="35767"/>
    <cellStyle name="Currency 3 3 2 6 4" xfId="23307"/>
    <cellStyle name="Currency 3 3 2 6 5" xfId="35765"/>
    <cellStyle name="Currency 3 3 2 7" xfId="10591"/>
    <cellStyle name="Currency 3 3 2 7 2" xfId="10592"/>
    <cellStyle name="Currency 3 3 2 7 2 2" xfId="23311"/>
    <cellStyle name="Currency 3 3 2 7 2 3" xfId="35769"/>
    <cellStyle name="Currency 3 3 2 7 3" xfId="10593"/>
    <cellStyle name="Currency 3 3 2 7 3 2" xfId="23312"/>
    <cellStyle name="Currency 3 3 2 7 3 3" xfId="35770"/>
    <cellStyle name="Currency 3 3 2 7 4" xfId="23310"/>
    <cellStyle name="Currency 3 3 2 7 5" xfId="35768"/>
    <cellStyle name="Currency 3 3 2 8" xfId="10594"/>
    <cellStyle name="Currency 3 3 2 8 2" xfId="10595"/>
    <cellStyle name="Currency 3 3 2 8 2 2" xfId="23314"/>
    <cellStyle name="Currency 3 3 2 8 2 3" xfId="35772"/>
    <cellStyle name="Currency 3 3 2 8 3" xfId="10596"/>
    <cellStyle name="Currency 3 3 2 8 3 2" xfId="23315"/>
    <cellStyle name="Currency 3 3 2 8 3 3" xfId="35773"/>
    <cellStyle name="Currency 3 3 2 8 4" xfId="23313"/>
    <cellStyle name="Currency 3 3 2 8 5" xfId="35771"/>
    <cellStyle name="Currency 3 3 2 9" xfId="10597"/>
    <cellStyle name="Currency 3 3 2 9 2" xfId="23316"/>
    <cellStyle name="Currency 3 3 2 9 3" xfId="35774"/>
    <cellStyle name="Currency 3 3 3" xfId="10598"/>
    <cellStyle name="Currency 3 3 3 10" xfId="23317"/>
    <cellStyle name="Currency 3 3 3 11" xfId="35775"/>
    <cellStyle name="Currency 3 3 3 2" xfId="10599"/>
    <cellStyle name="Currency 3 3 3 2 2" xfId="10600"/>
    <cellStyle name="Currency 3 3 3 2 2 2" xfId="10601"/>
    <cellStyle name="Currency 3 3 3 2 2 2 2" xfId="23320"/>
    <cellStyle name="Currency 3 3 3 2 2 2 3" xfId="35778"/>
    <cellStyle name="Currency 3 3 3 2 2 3" xfId="10602"/>
    <cellStyle name="Currency 3 3 3 2 2 3 2" xfId="23321"/>
    <cellStyle name="Currency 3 3 3 2 2 3 3" xfId="35779"/>
    <cellStyle name="Currency 3 3 3 2 2 4" xfId="23319"/>
    <cellStyle name="Currency 3 3 3 2 2 5" xfId="35777"/>
    <cellStyle name="Currency 3 3 3 2 3" xfId="10603"/>
    <cellStyle name="Currency 3 3 3 2 3 2" xfId="10604"/>
    <cellStyle name="Currency 3 3 3 2 3 2 2" xfId="23323"/>
    <cellStyle name="Currency 3 3 3 2 3 2 3" xfId="35781"/>
    <cellStyle name="Currency 3 3 3 2 3 3" xfId="10605"/>
    <cellStyle name="Currency 3 3 3 2 3 3 2" xfId="23324"/>
    <cellStyle name="Currency 3 3 3 2 3 3 3" xfId="35782"/>
    <cellStyle name="Currency 3 3 3 2 3 4" xfId="23322"/>
    <cellStyle name="Currency 3 3 3 2 3 5" xfId="35780"/>
    <cellStyle name="Currency 3 3 3 2 4" xfId="10606"/>
    <cellStyle name="Currency 3 3 3 2 4 2" xfId="10607"/>
    <cellStyle name="Currency 3 3 3 2 4 2 2" xfId="23326"/>
    <cellStyle name="Currency 3 3 3 2 4 2 3" xfId="35784"/>
    <cellStyle name="Currency 3 3 3 2 4 3" xfId="10608"/>
    <cellStyle name="Currency 3 3 3 2 4 3 2" xfId="23327"/>
    <cellStyle name="Currency 3 3 3 2 4 3 3" xfId="35785"/>
    <cellStyle name="Currency 3 3 3 2 4 4" xfId="23325"/>
    <cellStyle name="Currency 3 3 3 2 4 5" xfId="35783"/>
    <cellStyle name="Currency 3 3 3 2 5" xfId="10609"/>
    <cellStyle name="Currency 3 3 3 2 5 2" xfId="10610"/>
    <cellStyle name="Currency 3 3 3 2 5 2 2" xfId="23329"/>
    <cellStyle name="Currency 3 3 3 2 5 2 3" xfId="35787"/>
    <cellStyle name="Currency 3 3 3 2 5 3" xfId="10611"/>
    <cellStyle name="Currency 3 3 3 2 5 3 2" xfId="23330"/>
    <cellStyle name="Currency 3 3 3 2 5 3 3" xfId="35788"/>
    <cellStyle name="Currency 3 3 3 2 5 4" xfId="23328"/>
    <cellStyle name="Currency 3 3 3 2 5 5" xfId="35786"/>
    <cellStyle name="Currency 3 3 3 2 6" xfId="10612"/>
    <cellStyle name="Currency 3 3 3 2 6 2" xfId="23331"/>
    <cellStyle name="Currency 3 3 3 2 6 3" xfId="35789"/>
    <cellStyle name="Currency 3 3 3 2 7" xfId="10613"/>
    <cellStyle name="Currency 3 3 3 2 7 2" xfId="23332"/>
    <cellStyle name="Currency 3 3 3 2 7 3" xfId="35790"/>
    <cellStyle name="Currency 3 3 3 2 8" xfId="23318"/>
    <cellStyle name="Currency 3 3 3 2 9" xfId="35776"/>
    <cellStyle name="Currency 3 3 3 3" xfId="10614"/>
    <cellStyle name="Currency 3 3 3 3 2" xfId="10615"/>
    <cellStyle name="Currency 3 3 3 3 2 2" xfId="10616"/>
    <cellStyle name="Currency 3 3 3 3 2 2 2" xfId="23335"/>
    <cellStyle name="Currency 3 3 3 3 2 2 3" xfId="35793"/>
    <cellStyle name="Currency 3 3 3 3 2 3" xfId="10617"/>
    <cellStyle name="Currency 3 3 3 3 2 3 2" xfId="23336"/>
    <cellStyle name="Currency 3 3 3 3 2 3 3" xfId="35794"/>
    <cellStyle name="Currency 3 3 3 3 2 4" xfId="23334"/>
    <cellStyle name="Currency 3 3 3 3 2 5" xfId="35792"/>
    <cellStyle name="Currency 3 3 3 3 3" xfId="10618"/>
    <cellStyle name="Currency 3 3 3 3 3 2" xfId="10619"/>
    <cellStyle name="Currency 3 3 3 3 3 2 2" xfId="23338"/>
    <cellStyle name="Currency 3 3 3 3 3 2 3" xfId="35796"/>
    <cellStyle name="Currency 3 3 3 3 3 3" xfId="10620"/>
    <cellStyle name="Currency 3 3 3 3 3 3 2" xfId="23339"/>
    <cellStyle name="Currency 3 3 3 3 3 3 3" xfId="35797"/>
    <cellStyle name="Currency 3 3 3 3 3 4" xfId="23337"/>
    <cellStyle name="Currency 3 3 3 3 3 5" xfId="35795"/>
    <cellStyle name="Currency 3 3 3 3 4" xfId="10621"/>
    <cellStyle name="Currency 3 3 3 3 4 2" xfId="10622"/>
    <cellStyle name="Currency 3 3 3 3 4 2 2" xfId="23341"/>
    <cellStyle name="Currency 3 3 3 3 4 2 3" xfId="35799"/>
    <cellStyle name="Currency 3 3 3 3 4 3" xfId="10623"/>
    <cellStyle name="Currency 3 3 3 3 4 3 2" xfId="23342"/>
    <cellStyle name="Currency 3 3 3 3 4 3 3" xfId="35800"/>
    <cellStyle name="Currency 3 3 3 3 4 4" xfId="23340"/>
    <cellStyle name="Currency 3 3 3 3 4 5" xfId="35798"/>
    <cellStyle name="Currency 3 3 3 3 5" xfId="10624"/>
    <cellStyle name="Currency 3 3 3 3 5 2" xfId="23343"/>
    <cellStyle name="Currency 3 3 3 3 5 3" xfId="35801"/>
    <cellStyle name="Currency 3 3 3 3 6" xfId="10625"/>
    <cellStyle name="Currency 3 3 3 3 6 2" xfId="23344"/>
    <cellStyle name="Currency 3 3 3 3 6 3" xfId="35802"/>
    <cellStyle name="Currency 3 3 3 3 7" xfId="23333"/>
    <cellStyle name="Currency 3 3 3 3 8" xfId="35791"/>
    <cellStyle name="Currency 3 3 3 4" xfId="10626"/>
    <cellStyle name="Currency 3 3 3 4 2" xfId="10627"/>
    <cellStyle name="Currency 3 3 3 4 2 2" xfId="10628"/>
    <cellStyle name="Currency 3 3 3 4 2 2 2" xfId="23347"/>
    <cellStyle name="Currency 3 3 3 4 2 2 3" xfId="35805"/>
    <cellStyle name="Currency 3 3 3 4 2 3" xfId="10629"/>
    <cellStyle name="Currency 3 3 3 4 2 3 2" xfId="23348"/>
    <cellStyle name="Currency 3 3 3 4 2 3 3" xfId="35806"/>
    <cellStyle name="Currency 3 3 3 4 2 4" xfId="23346"/>
    <cellStyle name="Currency 3 3 3 4 2 5" xfId="35804"/>
    <cellStyle name="Currency 3 3 3 4 3" xfId="10630"/>
    <cellStyle name="Currency 3 3 3 4 3 2" xfId="10631"/>
    <cellStyle name="Currency 3 3 3 4 3 2 2" xfId="23350"/>
    <cellStyle name="Currency 3 3 3 4 3 2 3" xfId="35808"/>
    <cellStyle name="Currency 3 3 3 4 3 3" xfId="10632"/>
    <cellStyle name="Currency 3 3 3 4 3 3 2" xfId="23351"/>
    <cellStyle name="Currency 3 3 3 4 3 3 3" xfId="35809"/>
    <cellStyle name="Currency 3 3 3 4 3 4" xfId="23349"/>
    <cellStyle name="Currency 3 3 3 4 3 5" xfId="35807"/>
    <cellStyle name="Currency 3 3 3 4 4" xfId="10633"/>
    <cellStyle name="Currency 3 3 3 4 4 2" xfId="10634"/>
    <cellStyle name="Currency 3 3 3 4 4 2 2" xfId="23353"/>
    <cellStyle name="Currency 3 3 3 4 4 2 3" xfId="35811"/>
    <cellStyle name="Currency 3 3 3 4 4 3" xfId="10635"/>
    <cellStyle name="Currency 3 3 3 4 4 3 2" xfId="23354"/>
    <cellStyle name="Currency 3 3 3 4 4 3 3" xfId="35812"/>
    <cellStyle name="Currency 3 3 3 4 4 4" xfId="23352"/>
    <cellStyle name="Currency 3 3 3 4 4 5" xfId="35810"/>
    <cellStyle name="Currency 3 3 3 4 5" xfId="10636"/>
    <cellStyle name="Currency 3 3 3 4 5 2" xfId="23355"/>
    <cellStyle name="Currency 3 3 3 4 5 3" xfId="35813"/>
    <cellStyle name="Currency 3 3 3 4 6" xfId="10637"/>
    <cellStyle name="Currency 3 3 3 4 6 2" xfId="23356"/>
    <cellStyle name="Currency 3 3 3 4 6 3" xfId="35814"/>
    <cellStyle name="Currency 3 3 3 4 7" xfId="23345"/>
    <cellStyle name="Currency 3 3 3 4 8" xfId="35803"/>
    <cellStyle name="Currency 3 3 3 5" xfId="10638"/>
    <cellStyle name="Currency 3 3 3 5 2" xfId="10639"/>
    <cellStyle name="Currency 3 3 3 5 2 2" xfId="23358"/>
    <cellStyle name="Currency 3 3 3 5 2 3" xfId="35816"/>
    <cellStyle name="Currency 3 3 3 5 3" xfId="10640"/>
    <cellStyle name="Currency 3 3 3 5 3 2" xfId="23359"/>
    <cellStyle name="Currency 3 3 3 5 3 3" xfId="35817"/>
    <cellStyle name="Currency 3 3 3 5 4" xfId="23357"/>
    <cellStyle name="Currency 3 3 3 5 5" xfId="35815"/>
    <cellStyle name="Currency 3 3 3 6" xfId="10641"/>
    <cellStyle name="Currency 3 3 3 6 2" xfId="10642"/>
    <cellStyle name="Currency 3 3 3 6 2 2" xfId="23361"/>
    <cellStyle name="Currency 3 3 3 6 2 3" xfId="35819"/>
    <cellStyle name="Currency 3 3 3 6 3" xfId="10643"/>
    <cellStyle name="Currency 3 3 3 6 3 2" xfId="23362"/>
    <cellStyle name="Currency 3 3 3 6 3 3" xfId="35820"/>
    <cellStyle name="Currency 3 3 3 6 4" xfId="23360"/>
    <cellStyle name="Currency 3 3 3 6 5" xfId="35818"/>
    <cellStyle name="Currency 3 3 3 7" xfId="10644"/>
    <cellStyle name="Currency 3 3 3 7 2" xfId="10645"/>
    <cellStyle name="Currency 3 3 3 7 2 2" xfId="23364"/>
    <cellStyle name="Currency 3 3 3 7 2 3" xfId="35822"/>
    <cellStyle name="Currency 3 3 3 7 3" xfId="10646"/>
    <cellStyle name="Currency 3 3 3 7 3 2" xfId="23365"/>
    <cellStyle name="Currency 3 3 3 7 3 3" xfId="35823"/>
    <cellStyle name="Currency 3 3 3 7 4" xfId="23363"/>
    <cellStyle name="Currency 3 3 3 7 5" xfId="35821"/>
    <cellStyle name="Currency 3 3 3 8" xfId="10647"/>
    <cellStyle name="Currency 3 3 3 8 2" xfId="23366"/>
    <cellStyle name="Currency 3 3 3 8 3" xfId="35824"/>
    <cellStyle name="Currency 3 3 3 9" xfId="10648"/>
    <cellStyle name="Currency 3 3 3 9 2" xfId="23367"/>
    <cellStyle name="Currency 3 3 3 9 3" xfId="35825"/>
    <cellStyle name="Currency 3 3 4" xfId="10649"/>
    <cellStyle name="Currency 3 3 4 2" xfId="10650"/>
    <cellStyle name="Currency 3 3 4 2 2" xfId="10651"/>
    <cellStyle name="Currency 3 3 4 2 2 2" xfId="23370"/>
    <cellStyle name="Currency 3 3 4 2 2 3" xfId="35828"/>
    <cellStyle name="Currency 3 3 4 2 3" xfId="10652"/>
    <cellStyle name="Currency 3 3 4 2 3 2" xfId="23371"/>
    <cellStyle name="Currency 3 3 4 2 3 3" xfId="35829"/>
    <cellStyle name="Currency 3 3 4 2 4" xfId="23369"/>
    <cellStyle name="Currency 3 3 4 2 5" xfId="35827"/>
    <cellStyle name="Currency 3 3 4 3" xfId="10653"/>
    <cellStyle name="Currency 3 3 4 3 2" xfId="10654"/>
    <cellStyle name="Currency 3 3 4 3 2 2" xfId="23373"/>
    <cellStyle name="Currency 3 3 4 3 2 3" xfId="35831"/>
    <cellStyle name="Currency 3 3 4 3 3" xfId="10655"/>
    <cellStyle name="Currency 3 3 4 3 3 2" xfId="23374"/>
    <cellStyle name="Currency 3 3 4 3 3 3" xfId="35832"/>
    <cellStyle name="Currency 3 3 4 3 4" xfId="23372"/>
    <cellStyle name="Currency 3 3 4 3 5" xfId="35830"/>
    <cellStyle name="Currency 3 3 4 4" xfId="10656"/>
    <cellStyle name="Currency 3 3 4 4 2" xfId="10657"/>
    <cellStyle name="Currency 3 3 4 4 2 2" xfId="23376"/>
    <cellStyle name="Currency 3 3 4 4 2 3" xfId="35834"/>
    <cellStyle name="Currency 3 3 4 4 3" xfId="10658"/>
    <cellStyle name="Currency 3 3 4 4 3 2" xfId="23377"/>
    <cellStyle name="Currency 3 3 4 4 3 3" xfId="35835"/>
    <cellStyle name="Currency 3 3 4 4 4" xfId="23375"/>
    <cellStyle name="Currency 3 3 4 4 5" xfId="35833"/>
    <cellStyle name="Currency 3 3 4 5" xfId="10659"/>
    <cellStyle name="Currency 3 3 4 5 2" xfId="10660"/>
    <cellStyle name="Currency 3 3 4 5 2 2" xfId="23379"/>
    <cellStyle name="Currency 3 3 4 5 2 3" xfId="35837"/>
    <cellStyle name="Currency 3 3 4 5 3" xfId="10661"/>
    <cellStyle name="Currency 3 3 4 5 3 2" xfId="23380"/>
    <cellStyle name="Currency 3 3 4 5 3 3" xfId="35838"/>
    <cellStyle name="Currency 3 3 4 5 4" xfId="23378"/>
    <cellStyle name="Currency 3 3 4 5 5" xfId="35836"/>
    <cellStyle name="Currency 3 3 4 6" xfId="10662"/>
    <cellStyle name="Currency 3 3 4 6 2" xfId="23381"/>
    <cellStyle name="Currency 3 3 4 6 3" xfId="35839"/>
    <cellStyle name="Currency 3 3 4 7" xfId="10663"/>
    <cellStyle name="Currency 3 3 4 7 2" xfId="23382"/>
    <cellStyle name="Currency 3 3 4 7 3" xfId="35840"/>
    <cellStyle name="Currency 3 3 4 8" xfId="23368"/>
    <cellStyle name="Currency 3 3 4 9" xfId="35826"/>
    <cellStyle name="Currency 3 3 5" xfId="10664"/>
    <cellStyle name="Currency 3 3 5 2" xfId="10665"/>
    <cellStyle name="Currency 3 3 5 2 2" xfId="10666"/>
    <cellStyle name="Currency 3 3 5 2 2 2" xfId="23385"/>
    <cellStyle name="Currency 3 3 5 2 2 3" xfId="35843"/>
    <cellStyle name="Currency 3 3 5 2 3" xfId="10667"/>
    <cellStyle name="Currency 3 3 5 2 3 2" xfId="23386"/>
    <cellStyle name="Currency 3 3 5 2 3 3" xfId="35844"/>
    <cellStyle name="Currency 3 3 5 2 4" xfId="23384"/>
    <cellStyle name="Currency 3 3 5 2 5" xfId="35842"/>
    <cellStyle name="Currency 3 3 5 3" xfId="10668"/>
    <cellStyle name="Currency 3 3 5 3 2" xfId="10669"/>
    <cellStyle name="Currency 3 3 5 3 2 2" xfId="23388"/>
    <cellStyle name="Currency 3 3 5 3 2 3" xfId="35846"/>
    <cellStyle name="Currency 3 3 5 3 3" xfId="10670"/>
    <cellStyle name="Currency 3 3 5 3 3 2" xfId="23389"/>
    <cellStyle name="Currency 3 3 5 3 3 3" xfId="35847"/>
    <cellStyle name="Currency 3 3 5 3 4" xfId="23387"/>
    <cellStyle name="Currency 3 3 5 3 5" xfId="35845"/>
    <cellStyle name="Currency 3 3 5 4" xfId="10671"/>
    <cellStyle name="Currency 3 3 5 4 2" xfId="10672"/>
    <cellStyle name="Currency 3 3 5 4 2 2" xfId="23391"/>
    <cellStyle name="Currency 3 3 5 4 2 3" xfId="35849"/>
    <cellStyle name="Currency 3 3 5 4 3" xfId="10673"/>
    <cellStyle name="Currency 3 3 5 4 3 2" xfId="23392"/>
    <cellStyle name="Currency 3 3 5 4 3 3" xfId="35850"/>
    <cellStyle name="Currency 3 3 5 4 4" xfId="23390"/>
    <cellStyle name="Currency 3 3 5 4 5" xfId="35848"/>
    <cellStyle name="Currency 3 3 5 5" xfId="10674"/>
    <cellStyle name="Currency 3 3 5 5 2" xfId="10675"/>
    <cellStyle name="Currency 3 3 5 5 2 2" xfId="23394"/>
    <cellStyle name="Currency 3 3 5 5 2 3" xfId="35852"/>
    <cellStyle name="Currency 3 3 5 5 3" xfId="10676"/>
    <cellStyle name="Currency 3 3 5 5 3 2" xfId="23395"/>
    <cellStyle name="Currency 3 3 5 5 3 3" xfId="35853"/>
    <cellStyle name="Currency 3 3 5 5 4" xfId="23393"/>
    <cellStyle name="Currency 3 3 5 5 5" xfId="35851"/>
    <cellStyle name="Currency 3 3 5 6" xfId="10677"/>
    <cellStyle name="Currency 3 3 5 6 2" xfId="23396"/>
    <cellStyle name="Currency 3 3 5 6 3" xfId="35854"/>
    <cellStyle name="Currency 3 3 5 7" xfId="10678"/>
    <cellStyle name="Currency 3 3 5 7 2" xfId="23397"/>
    <cellStyle name="Currency 3 3 5 7 3" xfId="35855"/>
    <cellStyle name="Currency 3 3 5 8" xfId="23383"/>
    <cellStyle name="Currency 3 3 5 9" xfId="35841"/>
    <cellStyle name="Currency 3 3 6" xfId="10679"/>
    <cellStyle name="Currency 3 3 6 2" xfId="10680"/>
    <cellStyle name="Currency 3 3 6 2 2" xfId="10681"/>
    <cellStyle name="Currency 3 3 6 2 2 2" xfId="23400"/>
    <cellStyle name="Currency 3 3 6 2 2 3" xfId="35858"/>
    <cellStyle name="Currency 3 3 6 2 3" xfId="10682"/>
    <cellStyle name="Currency 3 3 6 2 3 2" xfId="23401"/>
    <cellStyle name="Currency 3 3 6 2 3 3" xfId="35859"/>
    <cellStyle name="Currency 3 3 6 2 4" xfId="23399"/>
    <cellStyle name="Currency 3 3 6 2 5" xfId="35857"/>
    <cellStyle name="Currency 3 3 6 3" xfId="10683"/>
    <cellStyle name="Currency 3 3 6 3 2" xfId="10684"/>
    <cellStyle name="Currency 3 3 6 3 2 2" xfId="23403"/>
    <cellStyle name="Currency 3 3 6 3 2 3" xfId="35861"/>
    <cellStyle name="Currency 3 3 6 3 3" xfId="10685"/>
    <cellStyle name="Currency 3 3 6 3 3 2" xfId="23404"/>
    <cellStyle name="Currency 3 3 6 3 3 3" xfId="35862"/>
    <cellStyle name="Currency 3 3 6 3 4" xfId="23402"/>
    <cellStyle name="Currency 3 3 6 3 5" xfId="35860"/>
    <cellStyle name="Currency 3 3 6 4" xfId="10686"/>
    <cellStyle name="Currency 3 3 6 4 2" xfId="10687"/>
    <cellStyle name="Currency 3 3 6 4 2 2" xfId="23406"/>
    <cellStyle name="Currency 3 3 6 4 2 3" xfId="35864"/>
    <cellStyle name="Currency 3 3 6 4 3" xfId="10688"/>
    <cellStyle name="Currency 3 3 6 4 3 2" xfId="23407"/>
    <cellStyle name="Currency 3 3 6 4 3 3" xfId="35865"/>
    <cellStyle name="Currency 3 3 6 4 4" xfId="23405"/>
    <cellStyle name="Currency 3 3 6 4 5" xfId="35863"/>
    <cellStyle name="Currency 3 3 6 5" xfId="10689"/>
    <cellStyle name="Currency 3 3 6 5 2" xfId="23408"/>
    <cellStyle name="Currency 3 3 6 5 3" xfId="35866"/>
    <cellStyle name="Currency 3 3 6 6" xfId="10690"/>
    <cellStyle name="Currency 3 3 6 6 2" xfId="23409"/>
    <cellStyle name="Currency 3 3 6 6 3" xfId="35867"/>
    <cellStyle name="Currency 3 3 6 7" xfId="23398"/>
    <cellStyle name="Currency 3 3 6 8" xfId="35856"/>
    <cellStyle name="Currency 3 3 7" xfId="10691"/>
    <cellStyle name="Currency 3 3 7 2" xfId="10692"/>
    <cellStyle name="Currency 3 3 7 2 2" xfId="10693"/>
    <cellStyle name="Currency 3 3 7 2 2 2" xfId="23412"/>
    <cellStyle name="Currency 3 3 7 2 2 3" xfId="35870"/>
    <cellStyle name="Currency 3 3 7 2 3" xfId="10694"/>
    <cellStyle name="Currency 3 3 7 2 3 2" xfId="23413"/>
    <cellStyle name="Currency 3 3 7 2 3 3" xfId="35871"/>
    <cellStyle name="Currency 3 3 7 2 4" xfId="23411"/>
    <cellStyle name="Currency 3 3 7 2 5" xfId="35869"/>
    <cellStyle name="Currency 3 3 7 3" xfId="10695"/>
    <cellStyle name="Currency 3 3 7 3 2" xfId="10696"/>
    <cellStyle name="Currency 3 3 7 3 2 2" xfId="23415"/>
    <cellStyle name="Currency 3 3 7 3 2 3" xfId="35873"/>
    <cellStyle name="Currency 3 3 7 3 3" xfId="10697"/>
    <cellStyle name="Currency 3 3 7 3 3 2" xfId="23416"/>
    <cellStyle name="Currency 3 3 7 3 3 3" xfId="35874"/>
    <cellStyle name="Currency 3 3 7 3 4" xfId="23414"/>
    <cellStyle name="Currency 3 3 7 3 5" xfId="35872"/>
    <cellStyle name="Currency 3 3 7 4" xfId="10698"/>
    <cellStyle name="Currency 3 3 7 4 2" xfId="10699"/>
    <cellStyle name="Currency 3 3 7 4 2 2" xfId="23418"/>
    <cellStyle name="Currency 3 3 7 4 2 3" xfId="35876"/>
    <cellStyle name="Currency 3 3 7 4 3" xfId="10700"/>
    <cellStyle name="Currency 3 3 7 4 3 2" xfId="23419"/>
    <cellStyle name="Currency 3 3 7 4 3 3" xfId="35877"/>
    <cellStyle name="Currency 3 3 7 4 4" xfId="23417"/>
    <cellStyle name="Currency 3 3 7 4 5" xfId="35875"/>
    <cellStyle name="Currency 3 3 7 5" xfId="10701"/>
    <cellStyle name="Currency 3 3 7 5 2" xfId="23420"/>
    <cellStyle name="Currency 3 3 7 5 3" xfId="35878"/>
    <cellStyle name="Currency 3 3 7 6" xfId="10702"/>
    <cellStyle name="Currency 3 3 7 6 2" xfId="23421"/>
    <cellStyle name="Currency 3 3 7 6 3" xfId="35879"/>
    <cellStyle name="Currency 3 3 7 7" xfId="23410"/>
    <cellStyle name="Currency 3 3 7 8" xfId="35868"/>
    <cellStyle name="Currency 3 3 8" xfId="10703"/>
    <cellStyle name="Currency 3 3 8 2" xfId="10704"/>
    <cellStyle name="Currency 3 3 8 2 2" xfId="23423"/>
    <cellStyle name="Currency 3 3 8 2 3" xfId="35881"/>
    <cellStyle name="Currency 3 3 8 3" xfId="10705"/>
    <cellStyle name="Currency 3 3 8 3 2" xfId="23424"/>
    <cellStyle name="Currency 3 3 8 3 3" xfId="35882"/>
    <cellStyle name="Currency 3 3 8 4" xfId="23422"/>
    <cellStyle name="Currency 3 3 8 5" xfId="35880"/>
    <cellStyle name="Currency 3 3 9" xfId="10706"/>
    <cellStyle name="Currency 3 3 9 2" xfId="10707"/>
    <cellStyle name="Currency 3 3 9 2 2" xfId="23426"/>
    <cellStyle name="Currency 3 3 9 2 3" xfId="35884"/>
    <cellStyle name="Currency 3 3 9 3" xfId="10708"/>
    <cellStyle name="Currency 3 3 9 3 2" xfId="23427"/>
    <cellStyle name="Currency 3 3 9 3 3" xfId="35885"/>
    <cellStyle name="Currency 3 3 9 4" xfId="23425"/>
    <cellStyle name="Currency 3 3 9 5" xfId="35883"/>
    <cellStyle name="Currency 3 4" xfId="10709"/>
    <cellStyle name="Currency 3 4 10" xfId="10710"/>
    <cellStyle name="Currency 3 4 10 2" xfId="23429"/>
    <cellStyle name="Currency 3 4 10 3" xfId="35887"/>
    <cellStyle name="Currency 3 4 11" xfId="23428"/>
    <cellStyle name="Currency 3 4 12" xfId="35886"/>
    <cellStyle name="Currency 3 4 2" xfId="10711"/>
    <cellStyle name="Currency 3 4 2 10" xfId="35888"/>
    <cellStyle name="Currency 3 4 2 2" xfId="10712"/>
    <cellStyle name="Currency 3 4 2 2 2" xfId="10713"/>
    <cellStyle name="Currency 3 4 2 2 2 2" xfId="10714"/>
    <cellStyle name="Currency 3 4 2 2 2 2 2" xfId="23433"/>
    <cellStyle name="Currency 3 4 2 2 2 2 3" xfId="35891"/>
    <cellStyle name="Currency 3 4 2 2 2 3" xfId="10715"/>
    <cellStyle name="Currency 3 4 2 2 2 3 2" xfId="23434"/>
    <cellStyle name="Currency 3 4 2 2 2 3 3" xfId="35892"/>
    <cellStyle name="Currency 3 4 2 2 2 4" xfId="23432"/>
    <cellStyle name="Currency 3 4 2 2 2 5" xfId="35890"/>
    <cellStyle name="Currency 3 4 2 2 3" xfId="10716"/>
    <cellStyle name="Currency 3 4 2 2 3 2" xfId="10717"/>
    <cellStyle name="Currency 3 4 2 2 3 2 2" xfId="23436"/>
    <cellStyle name="Currency 3 4 2 2 3 2 3" xfId="35894"/>
    <cellStyle name="Currency 3 4 2 2 3 3" xfId="10718"/>
    <cellStyle name="Currency 3 4 2 2 3 3 2" xfId="23437"/>
    <cellStyle name="Currency 3 4 2 2 3 3 3" xfId="35895"/>
    <cellStyle name="Currency 3 4 2 2 3 4" xfId="23435"/>
    <cellStyle name="Currency 3 4 2 2 3 5" xfId="35893"/>
    <cellStyle name="Currency 3 4 2 2 4" xfId="10719"/>
    <cellStyle name="Currency 3 4 2 2 4 2" xfId="10720"/>
    <cellStyle name="Currency 3 4 2 2 4 2 2" xfId="23439"/>
    <cellStyle name="Currency 3 4 2 2 4 2 3" xfId="35897"/>
    <cellStyle name="Currency 3 4 2 2 4 3" xfId="10721"/>
    <cellStyle name="Currency 3 4 2 2 4 3 2" xfId="23440"/>
    <cellStyle name="Currency 3 4 2 2 4 3 3" xfId="35898"/>
    <cellStyle name="Currency 3 4 2 2 4 4" xfId="23438"/>
    <cellStyle name="Currency 3 4 2 2 4 5" xfId="35896"/>
    <cellStyle name="Currency 3 4 2 2 5" xfId="10722"/>
    <cellStyle name="Currency 3 4 2 2 5 2" xfId="23441"/>
    <cellStyle name="Currency 3 4 2 2 5 3" xfId="35899"/>
    <cellStyle name="Currency 3 4 2 2 6" xfId="10723"/>
    <cellStyle name="Currency 3 4 2 2 6 2" xfId="23442"/>
    <cellStyle name="Currency 3 4 2 2 6 3" xfId="35900"/>
    <cellStyle name="Currency 3 4 2 2 7" xfId="23431"/>
    <cellStyle name="Currency 3 4 2 2 8" xfId="35889"/>
    <cellStyle name="Currency 3 4 2 3" xfId="10724"/>
    <cellStyle name="Currency 3 4 2 3 2" xfId="10725"/>
    <cellStyle name="Currency 3 4 2 3 2 2" xfId="10726"/>
    <cellStyle name="Currency 3 4 2 3 2 2 2" xfId="23445"/>
    <cellStyle name="Currency 3 4 2 3 2 2 3" xfId="35903"/>
    <cellStyle name="Currency 3 4 2 3 2 3" xfId="10727"/>
    <cellStyle name="Currency 3 4 2 3 2 3 2" xfId="23446"/>
    <cellStyle name="Currency 3 4 2 3 2 3 3" xfId="35904"/>
    <cellStyle name="Currency 3 4 2 3 2 4" xfId="23444"/>
    <cellStyle name="Currency 3 4 2 3 2 5" xfId="35902"/>
    <cellStyle name="Currency 3 4 2 3 3" xfId="10728"/>
    <cellStyle name="Currency 3 4 2 3 3 2" xfId="10729"/>
    <cellStyle name="Currency 3 4 2 3 3 2 2" xfId="23448"/>
    <cellStyle name="Currency 3 4 2 3 3 2 3" xfId="35906"/>
    <cellStyle name="Currency 3 4 2 3 3 3" xfId="10730"/>
    <cellStyle name="Currency 3 4 2 3 3 3 2" xfId="23449"/>
    <cellStyle name="Currency 3 4 2 3 3 3 3" xfId="35907"/>
    <cellStyle name="Currency 3 4 2 3 3 4" xfId="23447"/>
    <cellStyle name="Currency 3 4 2 3 3 5" xfId="35905"/>
    <cellStyle name="Currency 3 4 2 3 4" xfId="10731"/>
    <cellStyle name="Currency 3 4 2 3 4 2" xfId="10732"/>
    <cellStyle name="Currency 3 4 2 3 4 2 2" xfId="23451"/>
    <cellStyle name="Currency 3 4 2 3 4 2 3" xfId="35909"/>
    <cellStyle name="Currency 3 4 2 3 4 3" xfId="10733"/>
    <cellStyle name="Currency 3 4 2 3 4 3 2" xfId="23452"/>
    <cellStyle name="Currency 3 4 2 3 4 3 3" xfId="35910"/>
    <cellStyle name="Currency 3 4 2 3 4 4" xfId="23450"/>
    <cellStyle name="Currency 3 4 2 3 4 5" xfId="35908"/>
    <cellStyle name="Currency 3 4 2 3 5" xfId="10734"/>
    <cellStyle name="Currency 3 4 2 3 5 2" xfId="23453"/>
    <cellStyle name="Currency 3 4 2 3 5 3" xfId="35911"/>
    <cellStyle name="Currency 3 4 2 3 6" xfId="10735"/>
    <cellStyle name="Currency 3 4 2 3 6 2" xfId="23454"/>
    <cellStyle name="Currency 3 4 2 3 6 3" xfId="35912"/>
    <cellStyle name="Currency 3 4 2 3 7" xfId="23443"/>
    <cellStyle name="Currency 3 4 2 3 8" xfId="35901"/>
    <cellStyle name="Currency 3 4 2 4" xfId="10736"/>
    <cellStyle name="Currency 3 4 2 4 2" xfId="10737"/>
    <cellStyle name="Currency 3 4 2 4 2 2" xfId="23456"/>
    <cellStyle name="Currency 3 4 2 4 2 3" xfId="35914"/>
    <cellStyle name="Currency 3 4 2 4 3" xfId="10738"/>
    <cellStyle name="Currency 3 4 2 4 3 2" xfId="23457"/>
    <cellStyle name="Currency 3 4 2 4 3 3" xfId="35915"/>
    <cellStyle name="Currency 3 4 2 4 4" xfId="23455"/>
    <cellStyle name="Currency 3 4 2 4 5" xfId="35913"/>
    <cellStyle name="Currency 3 4 2 5" xfId="10739"/>
    <cellStyle name="Currency 3 4 2 5 2" xfId="10740"/>
    <cellStyle name="Currency 3 4 2 5 2 2" xfId="23459"/>
    <cellStyle name="Currency 3 4 2 5 2 3" xfId="35917"/>
    <cellStyle name="Currency 3 4 2 5 3" xfId="10741"/>
    <cellStyle name="Currency 3 4 2 5 3 2" xfId="23460"/>
    <cellStyle name="Currency 3 4 2 5 3 3" xfId="35918"/>
    <cellStyle name="Currency 3 4 2 5 4" xfId="23458"/>
    <cellStyle name="Currency 3 4 2 5 5" xfId="35916"/>
    <cellStyle name="Currency 3 4 2 6" xfId="10742"/>
    <cellStyle name="Currency 3 4 2 6 2" xfId="10743"/>
    <cellStyle name="Currency 3 4 2 6 2 2" xfId="23462"/>
    <cellStyle name="Currency 3 4 2 6 2 3" xfId="35920"/>
    <cellStyle name="Currency 3 4 2 6 3" xfId="10744"/>
    <cellStyle name="Currency 3 4 2 6 3 2" xfId="23463"/>
    <cellStyle name="Currency 3 4 2 6 3 3" xfId="35921"/>
    <cellStyle name="Currency 3 4 2 6 4" xfId="23461"/>
    <cellStyle name="Currency 3 4 2 6 5" xfId="35919"/>
    <cellStyle name="Currency 3 4 2 7" xfId="10745"/>
    <cellStyle name="Currency 3 4 2 7 2" xfId="23464"/>
    <cellStyle name="Currency 3 4 2 7 3" xfId="35922"/>
    <cellStyle name="Currency 3 4 2 8" xfId="10746"/>
    <cellStyle name="Currency 3 4 2 8 2" xfId="23465"/>
    <cellStyle name="Currency 3 4 2 8 3" xfId="35923"/>
    <cellStyle name="Currency 3 4 2 9" xfId="23430"/>
    <cellStyle name="Currency 3 4 3" xfId="10747"/>
    <cellStyle name="Currency 3 4 3 2" xfId="10748"/>
    <cellStyle name="Currency 3 4 3 2 2" xfId="10749"/>
    <cellStyle name="Currency 3 4 3 2 2 2" xfId="23468"/>
    <cellStyle name="Currency 3 4 3 2 2 3" xfId="35926"/>
    <cellStyle name="Currency 3 4 3 2 3" xfId="10750"/>
    <cellStyle name="Currency 3 4 3 2 3 2" xfId="23469"/>
    <cellStyle name="Currency 3 4 3 2 3 3" xfId="35927"/>
    <cellStyle name="Currency 3 4 3 2 4" xfId="23467"/>
    <cellStyle name="Currency 3 4 3 2 5" xfId="35925"/>
    <cellStyle name="Currency 3 4 3 3" xfId="10751"/>
    <cellStyle name="Currency 3 4 3 3 2" xfId="10752"/>
    <cellStyle name="Currency 3 4 3 3 2 2" xfId="23471"/>
    <cellStyle name="Currency 3 4 3 3 2 3" xfId="35929"/>
    <cellStyle name="Currency 3 4 3 3 3" xfId="10753"/>
    <cellStyle name="Currency 3 4 3 3 3 2" xfId="23472"/>
    <cellStyle name="Currency 3 4 3 3 3 3" xfId="35930"/>
    <cellStyle name="Currency 3 4 3 3 4" xfId="23470"/>
    <cellStyle name="Currency 3 4 3 3 5" xfId="35928"/>
    <cellStyle name="Currency 3 4 3 4" xfId="10754"/>
    <cellStyle name="Currency 3 4 3 4 2" xfId="10755"/>
    <cellStyle name="Currency 3 4 3 4 2 2" xfId="23474"/>
    <cellStyle name="Currency 3 4 3 4 2 3" xfId="35932"/>
    <cellStyle name="Currency 3 4 3 4 3" xfId="10756"/>
    <cellStyle name="Currency 3 4 3 4 3 2" xfId="23475"/>
    <cellStyle name="Currency 3 4 3 4 3 3" xfId="35933"/>
    <cellStyle name="Currency 3 4 3 4 4" xfId="23473"/>
    <cellStyle name="Currency 3 4 3 4 5" xfId="35931"/>
    <cellStyle name="Currency 3 4 3 5" xfId="10757"/>
    <cellStyle name="Currency 3 4 3 5 2" xfId="10758"/>
    <cellStyle name="Currency 3 4 3 5 2 2" xfId="23477"/>
    <cellStyle name="Currency 3 4 3 5 2 3" xfId="35935"/>
    <cellStyle name="Currency 3 4 3 5 3" xfId="10759"/>
    <cellStyle name="Currency 3 4 3 5 3 2" xfId="23478"/>
    <cellStyle name="Currency 3 4 3 5 3 3" xfId="35936"/>
    <cellStyle name="Currency 3 4 3 5 4" xfId="23476"/>
    <cellStyle name="Currency 3 4 3 5 5" xfId="35934"/>
    <cellStyle name="Currency 3 4 3 6" xfId="10760"/>
    <cellStyle name="Currency 3 4 3 6 2" xfId="23479"/>
    <cellStyle name="Currency 3 4 3 6 3" xfId="35937"/>
    <cellStyle name="Currency 3 4 3 7" xfId="10761"/>
    <cellStyle name="Currency 3 4 3 7 2" xfId="23480"/>
    <cellStyle name="Currency 3 4 3 7 3" xfId="35938"/>
    <cellStyle name="Currency 3 4 3 8" xfId="23466"/>
    <cellStyle name="Currency 3 4 3 9" xfId="35924"/>
    <cellStyle name="Currency 3 4 4" xfId="10762"/>
    <cellStyle name="Currency 3 4 4 2" xfId="10763"/>
    <cellStyle name="Currency 3 4 4 2 2" xfId="10764"/>
    <cellStyle name="Currency 3 4 4 2 2 2" xfId="23483"/>
    <cellStyle name="Currency 3 4 4 2 2 3" xfId="35941"/>
    <cellStyle name="Currency 3 4 4 2 3" xfId="10765"/>
    <cellStyle name="Currency 3 4 4 2 3 2" xfId="23484"/>
    <cellStyle name="Currency 3 4 4 2 3 3" xfId="35942"/>
    <cellStyle name="Currency 3 4 4 2 4" xfId="23482"/>
    <cellStyle name="Currency 3 4 4 2 5" xfId="35940"/>
    <cellStyle name="Currency 3 4 4 3" xfId="10766"/>
    <cellStyle name="Currency 3 4 4 3 2" xfId="10767"/>
    <cellStyle name="Currency 3 4 4 3 2 2" xfId="23486"/>
    <cellStyle name="Currency 3 4 4 3 2 3" xfId="35944"/>
    <cellStyle name="Currency 3 4 4 3 3" xfId="10768"/>
    <cellStyle name="Currency 3 4 4 3 3 2" xfId="23487"/>
    <cellStyle name="Currency 3 4 4 3 3 3" xfId="35945"/>
    <cellStyle name="Currency 3 4 4 3 4" xfId="23485"/>
    <cellStyle name="Currency 3 4 4 3 5" xfId="35943"/>
    <cellStyle name="Currency 3 4 4 4" xfId="10769"/>
    <cellStyle name="Currency 3 4 4 4 2" xfId="10770"/>
    <cellStyle name="Currency 3 4 4 4 2 2" xfId="23489"/>
    <cellStyle name="Currency 3 4 4 4 2 3" xfId="35947"/>
    <cellStyle name="Currency 3 4 4 4 3" xfId="10771"/>
    <cellStyle name="Currency 3 4 4 4 3 2" xfId="23490"/>
    <cellStyle name="Currency 3 4 4 4 3 3" xfId="35948"/>
    <cellStyle name="Currency 3 4 4 4 4" xfId="23488"/>
    <cellStyle name="Currency 3 4 4 4 5" xfId="35946"/>
    <cellStyle name="Currency 3 4 4 5" xfId="10772"/>
    <cellStyle name="Currency 3 4 4 5 2" xfId="23491"/>
    <cellStyle name="Currency 3 4 4 5 3" xfId="35949"/>
    <cellStyle name="Currency 3 4 4 6" xfId="10773"/>
    <cellStyle name="Currency 3 4 4 6 2" xfId="23492"/>
    <cellStyle name="Currency 3 4 4 6 3" xfId="35950"/>
    <cellStyle name="Currency 3 4 4 7" xfId="23481"/>
    <cellStyle name="Currency 3 4 4 8" xfId="35939"/>
    <cellStyle name="Currency 3 4 5" xfId="10774"/>
    <cellStyle name="Currency 3 4 5 2" xfId="10775"/>
    <cellStyle name="Currency 3 4 5 2 2" xfId="10776"/>
    <cellStyle name="Currency 3 4 5 2 2 2" xfId="23495"/>
    <cellStyle name="Currency 3 4 5 2 2 3" xfId="35953"/>
    <cellStyle name="Currency 3 4 5 2 3" xfId="10777"/>
    <cellStyle name="Currency 3 4 5 2 3 2" xfId="23496"/>
    <cellStyle name="Currency 3 4 5 2 3 3" xfId="35954"/>
    <cellStyle name="Currency 3 4 5 2 4" xfId="23494"/>
    <cellStyle name="Currency 3 4 5 2 5" xfId="35952"/>
    <cellStyle name="Currency 3 4 5 3" xfId="10778"/>
    <cellStyle name="Currency 3 4 5 3 2" xfId="10779"/>
    <cellStyle name="Currency 3 4 5 3 2 2" xfId="23498"/>
    <cellStyle name="Currency 3 4 5 3 2 3" xfId="35956"/>
    <cellStyle name="Currency 3 4 5 3 3" xfId="10780"/>
    <cellStyle name="Currency 3 4 5 3 3 2" xfId="23499"/>
    <cellStyle name="Currency 3 4 5 3 3 3" xfId="35957"/>
    <cellStyle name="Currency 3 4 5 3 4" xfId="23497"/>
    <cellStyle name="Currency 3 4 5 3 5" xfId="35955"/>
    <cellStyle name="Currency 3 4 5 4" xfId="10781"/>
    <cellStyle name="Currency 3 4 5 4 2" xfId="10782"/>
    <cellStyle name="Currency 3 4 5 4 2 2" xfId="23501"/>
    <cellStyle name="Currency 3 4 5 4 2 3" xfId="35959"/>
    <cellStyle name="Currency 3 4 5 4 3" xfId="10783"/>
    <cellStyle name="Currency 3 4 5 4 3 2" xfId="23502"/>
    <cellStyle name="Currency 3 4 5 4 3 3" xfId="35960"/>
    <cellStyle name="Currency 3 4 5 4 4" xfId="23500"/>
    <cellStyle name="Currency 3 4 5 4 5" xfId="35958"/>
    <cellStyle name="Currency 3 4 5 5" xfId="10784"/>
    <cellStyle name="Currency 3 4 5 5 2" xfId="23503"/>
    <cellStyle name="Currency 3 4 5 5 3" xfId="35961"/>
    <cellStyle name="Currency 3 4 5 6" xfId="10785"/>
    <cellStyle name="Currency 3 4 5 6 2" xfId="23504"/>
    <cellStyle name="Currency 3 4 5 6 3" xfId="35962"/>
    <cellStyle name="Currency 3 4 5 7" xfId="23493"/>
    <cellStyle name="Currency 3 4 5 8" xfId="35951"/>
    <cellStyle name="Currency 3 4 6" xfId="10786"/>
    <cellStyle name="Currency 3 4 6 2" xfId="10787"/>
    <cellStyle name="Currency 3 4 6 2 2" xfId="23506"/>
    <cellStyle name="Currency 3 4 6 2 3" xfId="35964"/>
    <cellStyle name="Currency 3 4 6 3" xfId="10788"/>
    <cellStyle name="Currency 3 4 6 3 2" xfId="23507"/>
    <cellStyle name="Currency 3 4 6 3 3" xfId="35965"/>
    <cellStyle name="Currency 3 4 6 4" xfId="23505"/>
    <cellStyle name="Currency 3 4 6 5" xfId="35963"/>
    <cellStyle name="Currency 3 4 7" xfId="10789"/>
    <cellStyle name="Currency 3 4 7 2" xfId="10790"/>
    <cellStyle name="Currency 3 4 7 2 2" xfId="23509"/>
    <cellStyle name="Currency 3 4 7 2 3" xfId="35967"/>
    <cellStyle name="Currency 3 4 7 3" xfId="10791"/>
    <cellStyle name="Currency 3 4 7 3 2" xfId="23510"/>
    <cellStyle name="Currency 3 4 7 3 3" xfId="35968"/>
    <cellStyle name="Currency 3 4 7 4" xfId="23508"/>
    <cellStyle name="Currency 3 4 7 5" xfId="35966"/>
    <cellStyle name="Currency 3 4 8" xfId="10792"/>
    <cellStyle name="Currency 3 4 8 2" xfId="10793"/>
    <cellStyle name="Currency 3 4 8 2 2" xfId="23512"/>
    <cellStyle name="Currency 3 4 8 2 3" xfId="35970"/>
    <cellStyle name="Currency 3 4 8 3" xfId="10794"/>
    <cellStyle name="Currency 3 4 8 3 2" xfId="23513"/>
    <cellStyle name="Currency 3 4 8 3 3" xfId="35971"/>
    <cellStyle name="Currency 3 4 8 4" xfId="23511"/>
    <cellStyle name="Currency 3 4 8 5" xfId="35969"/>
    <cellStyle name="Currency 3 4 9" xfId="10795"/>
    <cellStyle name="Currency 3 4 9 2" xfId="23514"/>
    <cellStyle name="Currency 3 4 9 3" xfId="35972"/>
    <cellStyle name="Currency 3 5" xfId="10796"/>
    <cellStyle name="Currency 3 5 10" xfId="23515"/>
    <cellStyle name="Currency 3 5 11" xfId="35973"/>
    <cellStyle name="Currency 3 5 2" xfId="10797"/>
    <cellStyle name="Currency 3 5 2 2" xfId="10798"/>
    <cellStyle name="Currency 3 5 2 2 2" xfId="10799"/>
    <cellStyle name="Currency 3 5 2 2 2 2" xfId="23518"/>
    <cellStyle name="Currency 3 5 2 2 2 3" xfId="35976"/>
    <cellStyle name="Currency 3 5 2 2 3" xfId="10800"/>
    <cellStyle name="Currency 3 5 2 2 3 2" xfId="23519"/>
    <cellStyle name="Currency 3 5 2 2 3 3" xfId="35977"/>
    <cellStyle name="Currency 3 5 2 2 4" xfId="23517"/>
    <cellStyle name="Currency 3 5 2 2 5" xfId="35975"/>
    <cellStyle name="Currency 3 5 2 3" xfId="10801"/>
    <cellStyle name="Currency 3 5 2 3 2" xfId="10802"/>
    <cellStyle name="Currency 3 5 2 3 2 2" xfId="23521"/>
    <cellStyle name="Currency 3 5 2 3 2 3" xfId="35979"/>
    <cellStyle name="Currency 3 5 2 3 3" xfId="10803"/>
    <cellStyle name="Currency 3 5 2 3 3 2" xfId="23522"/>
    <cellStyle name="Currency 3 5 2 3 3 3" xfId="35980"/>
    <cellStyle name="Currency 3 5 2 3 4" xfId="23520"/>
    <cellStyle name="Currency 3 5 2 3 5" xfId="35978"/>
    <cellStyle name="Currency 3 5 2 4" xfId="10804"/>
    <cellStyle name="Currency 3 5 2 4 2" xfId="10805"/>
    <cellStyle name="Currency 3 5 2 4 2 2" xfId="23524"/>
    <cellStyle name="Currency 3 5 2 4 2 3" xfId="35982"/>
    <cellStyle name="Currency 3 5 2 4 3" xfId="10806"/>
    <cellStyle name="Currency 3 5 2 4 3 2" xfId="23525"/>
    <cellStyle name="Currency 3 5 2 4 3 3" xfId="35983"/>
    <cellStyle name="Currency 3 5 2 4 4" xfId="23523"/>
    <cellStyle name="Currency 3 5 2 4 5" xfId="35981"/>
    <cellStyle name="Currency 3 5 2 5" xfId="10807"/>
    <cellStyle name="Currency 3 5 2 5 2" xfId="10808"/>
    <cellStyle name="Currency 3 5 2 5 2 2" xfId="23527"/>
    <cellStyle name="Currency 3 5 2 5 2 3" xfId="35985"/>
    <cellStyle name="Currency 3 5 2 5 3" xfId="10809"/>
    <cellStyle name="Currency 3 5 2 5 3 2" xfId="23528"/>
    <cellStyle name="Currency 3 5 2 5 3 3" xfId="35986"/>
    <cellStyle name="Currency 3 5 2 5 4" xfId="23526"/>
    <cellStyle name="Currency 3 5 2 5 5" xfId="35984"/>
    <cellStyle name="Currency 3 5 2 6" xfId="10810"/>
    <cellStyle name="Currency 3 5 2 6 2" xfId="23529"/>
    <cellStyle name="Currency 3 5 2 6 3" xfId="35987"/>
    <cellStyle name="Currency 3 5 2 7" xfId="10811"/>
    <cellStyle name="Currency 3 5 2 7 2" xfId="23530"/>
    <cellStyle name="Currency 3 5 2 7 3" xfId="35988"/>
    <cellStyle name="Currency 3 5 2 8" xfId="23516"/>
    <cellStyle name="Currency 3 5 2 9" xfId="35974"/>
    <cellStyle name="Currency 3 5 3" xfId="10812"/>
    <cellStyle name="Currency 3 5 3 2" xfId="10813"/>
    <cellStyle name="Currency 3 5 3 2 2" xfId="10814"/>
    <cellStyle name="Currency 3 5 3 2 2 2" xfId="23533"/>
    <cellStyle name="Currency 3 5 3 2 2 3" xfId="35991"/>
    <cellStyle name="Currency 3 5 3 2 3" xfId="10815"/>
    <cellStyle name="Currency 3 5 3 2 3 2" xfId="23534"/>
    <cellStyle name="Currency 3 5 3 2 3 3" xfId="35992"/>
    <cellStyle name="Currency 3 5 3 2 4" xfId="23532"/>
    <cellStyle name="Currency 3 5 3 2 5" xfId="35990"/>
    <cellStyle name="Currency 3 5 3 3" xfId="10816"/>
    <cellStyle name="Currency 3 5 3 3 2" xfId="10817"/>
    <cellStyle name="Currency 3 5 3 3 2 2" xfId="23536"/>
    <cellStyle name="Currency 3 5 3 3 2 3" xfId="35994"/>
    <cellStyle name="Currency 3 5 3 3 3" xfId="10818"/>
    <cellStyle name="Currency 3 5 3 3 3 2" xfId="23537"/>
    <cellStyle name="Currency 3 5 3 3 3 3" xfId="35995"/>
    <cellStyle name="Currency 3 5 3 3 4" xfId="23535"/>
    <cellStyle name="Currency 3 5 3 3 5" xfId="35993"/>
    <cellStyle name="Currency 3 5 3 4" xfId="10819"/>
    <cellStyle name="Currency 3 5 3 4 2" xfId="10820"/>
    <cellStyle name="Currency 3 5 3 4 2 2" xfId="23539"/>
    <cellStyle name="Currency 3 5 3 4 2 3" xfId="35997"/>
    <cellStyle name="Currency 3 5 3 4 3" xfId="10821"/>
    <cellStyle name="Currency 3 5 3 4 3 2" xfId="23540"/>
    <cellStyle name="Currency 3 5 3 4 3 3" xfId="35998"/>
    <cellStyle name="Currency 3 5 3 4 4" xfId="23538"/>
    <cellStyle name="Currency 3 5 3 4 5" xfId="35996"/>
    <cellStyle name="Currency 3 5 3 5" xfId="10822"/>
    <cellStyle name="Currency 3 5 3 5 2" xfId="23541"/>
    <cellStyle name="Currency 3 5 3 5 3" xfId="35999"/>
    <cellStyle name="Currency 3 5 3 6" xfId="10823"/>
    <cellStyle name="Currency 3 5 3 6 2" xfId="23542"/>
    <cellStyle name="Currency 3 5 3 6 3" xfId="36000"/>
    <cellStyle name="Currency 3 5 3 7" xfId="23531"/>
    <cellStyle name="Currency 3 5 3 8" xfId="35989"/>
    <cellStyle name="Currency 3 5 4" xfId="10824"/>
    <cellStyle name="Currency 3 5 4 2" xfId="10825"/>
    <cellStyle name="Currency 3 5 4 2 2" xfId="10826"/>
    <cellStyle name="Currency 3 5 4 2 2 2" xfId="23545"/>
    <cellStyle name="Currency 3 5 4 2 2 3" xfId="36003"/>
    <cellStyle name="Currency 3 5 4 2 3" xfId="10827"/>
    <cellStyle name="Currency 3 5 4 2 3 2" xfId="23546"/>
    <cellStyle name="Currency 3 5 4 2 3 3" xfId="36004"/>
    <cellStyle name="Currency 3 5 4 2 4" xfId="23544"/>
    <cellStyle name="Currency 3 5 4 2 5" xfId="36002"/>
    <cellStyle name="Currency 3 5 4 3" xfId="10828"/>
    <cellStyle name="Currency 3 5 4 3 2" xfId="10829"/>
    <cellStyle name="Currency 3 5 4 3 2 2" xfId="23548"/>
    <cellStyle name="Currency 3 5 4 3 2 3" xfId="36006"/>
    <cellStyle name="Currency 3 5 4 3 3" xfId="10830"/>
    <cellStyle name="Currency 3 5 4 3 3 2" xfId="23549"/>
    <cellStyle name="Currency 3 5 4 3 3 3" xfId="36007"/>
    <cellStyle name="Currency 3 5 4 3 4" xfId="23547"/>
    <cellStyle name="Currency 3 5 4 3 5" xfId="36005"/>
    <cellStyle name="Currency 3 5 4 4" xfId="10831"/>
    <cellStyle name="Currency 3 5 4 4 2" xfId="10832"/>
    <cellStyle name="Currency 3 5 4 4 2 2" xfId="23551"/>
    <cellStyle name="Currency 3 5 4 4 2 3" xfId="36009"/>
    <cellStyle name="Currency 3 5 4 4 3" xfId="10833"/>
    <cellStyle name="Currency 3 5 4 4 3 2" xfId="23552"/>
    <cellStyle name="Currency 3 5 4 4 3 3" xfId="36010"/>
    <cellStyle name="Currency 3 5 4 4 4" xfId="23550"/>
    <cellStyle name="Currency 3 5 4 4 5" xfId="36008"/>
    <cellStyle name="Currency 3 5 4 5" xfId="10834"/>
    <cellStyle name="Currency 3 5 4 5 2" xfId="23553"/>
    <cellStyle name="Currency 3 5 4 5 3" xfId="36011"/>
    <cellStyle name="Currency 3 5 4 6" xfId="10835"/>
    <cellStyle name="Currency 3 5 4 6 2" xfId="23554"/>
    <cellStyle name="Currency 3 5 4 6 3" xfId="36012"/>
    <cellStyle name="Currency 3 5 4 7" xfId="23543"/>
    <cellStyle name="Currency 3 5 4 8" xfId="36001"/>
    <cellStyle name="Currency 3 5 5" xfId="10836"/>
    <cellStyle name="Currency 3 5 5 2" xfId="10837"/>
    <cellStyle name="Currency 3 5 5 2 2" xfId="23556"/>
    <cellStyle name="Currency 3 5 5 2 3" xfId="36014"/>
    <cellStyle name="Currency 3 5 5 3" xfId="10838"/>
    <cellStyle name="Currency 3 5 5 3 2" xfId="23557"/>
    <cellStyle name="Currency 3 5 5 3 3" xfId="36015"/>
    <cellStyle name="Currency 3 5 5 4" xfId="23555"/>
    <cellStyle name="Currency 3 5 5 5" xfId="36013"/>
    <cellStyle name="Currency 3 5 6" xfId="10839"/>
    <cellStyle name="Currency 3 5 6 2" xfId="10840"/>
    <cellStyle name="Currency 3 5 6 2 2" xfId="23559"/>
    <cellStyle name="Currency 3 5 6 2 3" xfId="36017"/>
    <cellStyle name="Currency 3 5 6 3" xfId="10841"/>
    <cellStyle name="Currency 3 5 6 3 2" xfId="23560"/>
    <cellStyle name="Currency 3 5 6 3 3" xfId="36018"/>
    <cellStyle name="Currency 3 5 6 4" xfId="23558"/>
    <cellStyle name="Currency 3 5 6 5" xfId="36016"/>
    <cellStyle name="Currency 3 5 7" xfId="10842"/>
    <cellStyle name="Currency 3 5 7 2" xfId="10843"/>
    <cellStyle name="Currency 3 5 7 2 2" xfId="23562"/>
    <cellStyle name="Currency 3 5 7 2 3" xfId="36020"/>
    <cellStyle name="Currency 3 5 7 3" xfId="10844"/>
    <cellStyle name="Currency 3 5 7 3 2" xfId="23563"/>
    <cellStyle name="Currency 3 5 7 3 3" xfId="36021"/>
    <cellStyle name="Currency 3 5 7 4" xfId="23561"/>
    <cellStyle name="Currency 3 5 7 5" xfId="36019"/>
    <cellStyle name="Currency 3 5 8" xfId="10845"/>
    <cellStyle name="Currency 3 5 8 2" xfId="23564"/>
    <cellStyle name="Currency 3 5 8 3" xfId="36022"/>
    <cellStyle name="Currency 3 5 9" xfId="10846"/>
    <cellStyle name="Currency 3 5 9 2" xfId="23565"/>
    <cellStyle name="Currency 3 5 9 3" xfId="36023"/>
    <cellStyle name="Currency 3 6" xfId="10847"/>
    <cellStyle name="Currency 3 6 2" xfId="10848"/>
    <cellStyle name="Currency 3 6 2 2" xfId="10849"/>
    <cellStyle name="Currency 3 6 2 2 2" xfId="23568"/>
    <cellStyle name="Currency 3 6 2 2 3" xfId="36026"/>
    <cellStyle name="Currency 3 6 2 3" xfId="10850"/>
    <cellStyle name="Currency 3 6 2 3 2" xfId="23569"/>
    <cellStyle name="Currency 3 6 2 3 3" xfId="36027"/>
    <cellStyle name="Currency 3 6 2 4" xfId="23567"/>
    <cellStyle name="Currency 3 6 2 5" xfId="36025"/>
    <cellStyle name="Currency 3 6 3" xfId="10851"/>
    <cellStyle name="Currency 3 6 3 2" xfId="10852"/>
    <cellStyle name="Currency 3 6 3 2 2" xfId="23571"/>
    <cellStyle name="Currency 3 6 3 2 3" xfId="36029"/>
    <cellStyle name="Currency 3 6 3 3" xfId="10853"/>
    <cellStyle name="Currency 3 6 3 3 2" xfId="23572"/>
    <cellStyle name="Currency 3 6 3 3 3" xfId="36030"/>
    <cellStyle name="Currency 3 6 3 4" xfId="23570"/>
    <cellStyle name="Currency 3 6 3 5" xfId="36028"/>
    <cellStyle name="Currency 3 6 4" xfId="10854"/>
    <cellStyle name="Currency 3 6 4 2" xfId="10855"/>
    <cellStyle name="Currency 3 6 4 2 2" xfId="23574"/>
    <cellStyle name="Currency 3 6 4 2 3" xfId="36032"/>
    <cellStyle name="Currency 3 6 4 3" xfId="10856"/>
    <cellStyle name="Currency 3 6 4 3 2" xfId="23575"/>
    <cellStyle name="Currency 3 6 4 3 3" xfId="36033"/>
    <cellStyle name="Currency 3 6 4 4" xfId="23573"/>
    <cellStyle name="Currency 3 6 4 5" xfId="36031"/>
    <cellStyle name="Currency 3 6 5" xfId="10857"/>
    <cellStyle name="Currency 3 6 5 2" xfId="10858"/>
    <cellStyle name="Currency 3 6 5 2 2" xfId="23577"/>
    <cellStyle name="Currency 3 6 5 2 3" xfId="36035"/>
    <cellStyle name="Currency 3 6 5 3" xfId="10859"/>
    <cellStyle name="Currency 3 6 5 3 2" xfId="23578"/>
    <cellStyle name="Currency 3 6 5 3 3" xfId="36036"/>
    <cellStyle name="Currency 3 6 5 4" xfId="23576"/>
    <cellStyle name="Currency 3 6 5 5" xfId="36034"/>
    <cellStyle name="Currency 3 6 6" xfId="10860"/>
    <cellStyle name="Currency 3 6 6 2" xfId="23579"/>
    <cellStyle name="Currency 3 6 6 3" xfId="36037"/>
    <cellStyle name="Currency 3 6 7" xfId="10861"/>
    <cellStyle name="Currency 3 6 7 2" xfId="23580"/>
    <cellStyle name="Currency 3 6 7 3" xfId="36038"/>
    <cellStyle name="Currency 3 6 8" xfId="23566"/>
    <cellStyle name="Currency 3 6 9" xfId="36024"/>
    <cellStyle name="Currency 3 7" xfId="10862"/>
    <cellStyle name="Currency 3 7 2" xfId="10863"/>
    <cellStyle name="Currency 3 7 2 2" xfId="10864"/>
    <cellStyle name="Currency 3 7 2 2 2" xfId="23583"/>
    <cellStyle name="Currency 3 7 2 2 3" xfId="36041"/>
    <cellStyle name="Currency 3 7 2 3" xfId="10865"/>
    <cellStyle name="Currency 3 7 2 3 2" xfId="23584"/>
    <cellStyle name="Currency 3 7 2 3 3" xfId="36042"/>
    <cellStyle name="Currency 3 7 2 4" xfId="23582"/>
    <cellStyle name="Currency 3 7 2 5" xfId="36040"/>
    <cellStyle name="Currency 3 7 3" xfId="10866"/>
    <cellStyle name="Currency 3 7 3 2" xfId="10867"/>
    <cellStyle name="Currency 3 7 3 2 2" xfId="23586"/>
    <cellStyle name="Currency 3 7 3 2 3" xfId="36044"/>
    <cellStyle name="Currency 3 7 3 3" xfId="10868"/>
    <cellStyle name="Currency 3 7 3 3 2" xfId="23587"/>
    <cellStyle name="Currency 3 7 3 3 3" xfId="36045"/>
    <cellStyle name="Currency 3 7 3 4" xfId="23585"/>
    <cellStyle name="Currency 3 7 3 5" xfId="36043"/>
    <cellStyle name="Currency 3 7 4" xfId="10869"/>
    <cellStyle name="Currency 3 7 4 2" xfId="10870"/>
    <cellStyle name="Currency 3 7 4 2 2" xfId="23589"/>
    <cellStyle name="Currency 3 7 4 2 3" xfId="36047"/>
    <cellStyle name="Currency 3 7 4 3" xfId="10871"/>
    <cellStyle name="Currency 3 7 4 3 2" xfId="23590"/>
    <cellStyle name="Currency 3 7 4 3 3" xfId="36048"/>
    <cellStyle name="Currency 3 7 4 4" xfId="23588"/>
    <cellStyle name="Currency 3 7 4 5" xfId="36046"/>
    <cellStyle name="Currency 3 7 5" xfId="10872"/>
    <cellStyle name="Currency 3 7 5 2" xfId="10873"/>
    <cellStyle name="Currency 3 7 5 2 2" xfId="23592"/>
    <cellStyle name="Currency 3 7 5 2 3" xfId="36050"/>
    <cellStyle name="Currency 3 7 5 3" xfId="10874"/>
    <cellStyle name="Currency 3 7 5 3 2" xfId="23593"/>
    <cellStyle name="Currency 3 7 5 3 3" xfId="36051"/>
    <cellStyle name="Currency 3 7 5 4" xfId="23591"/>
    <cellStyle name="Currency 3 7 5 5" xfId="36049"/>
    <cellStyle name="Currency 3 7 6" xfId="10875"/>
    <cellStyle name="Currency 3 7 6 2" xfId="23594"/>
    <cellStyle name="Currency 3 7 6 3" xfId="36052"/>
    <cellStyle name="Currency 3 7 7" xfId="10876"/>
    <cellStyle name="Currency 3 7 7 2" xfId="23595"/>
    <cellStyle name="Currency 3 7 7 3" xfId="36053"/>
    <cellStyle name="Currency 3 7 8" xfId="23581"/>
    <cellStyle name="Currency 3 7 9" xfId="36039"/>
    <cellStyle name="Currency 3 8" xfId="10877"/>
    <cellStyle name="Currency 3 8 2" xfId="10878"/>
    <cellStyle name="Currency 3 8 2 2" xfId="10879"/>
    <cellStyle name="Currency 3 8 2 2 2" xfId="23598"/>
    <cellStyle name="Currency 3 8 2 2 3" xfId="36056"/>
    <cellStyle name="Currency 3 8 2 3" xfId="10880"/>
    <cellStyle name="Currency 3 8 2 3 2" xfId="23599"/>
    <cellStyle name="Currency 3 8 2 3 3" xfId="36057"/>
    <cellStyle name="Currency 3 8 2 4" xfId="23597"/>
    <cellStyle name="Currency 3 8 2 5" xfId="36055"/>
    <cellStyle name="Currency 3 8 3" xfId="10881"/>
    <cellStyle name="Currency 3 8 3 2" xfId="10882"/>
    <cellStyle name="Currency 3 8 3 2 2" xfId="23601"/>
    <cellStyle name="Currency 3 8 3 2 3" xfId="36059"/>
    <cellStyle name="Currency 3 8 3 3" xfId="10883"/>
    <cellStyle name="Currency 3 8 3 3 2" xfId="23602"/>
    <cellStyle name="Currency 3 8 3 3 3" xfId="36060"/>
    <cellStyle name="Currency 3 8 3 4" xfId="23600"/>
    <cellStyle name="Currency 3 8 3 5" xfId="36058"/>
    <cellStyle name="Currency 3 8 4" xfId="10884"/>
    <cellStyle name="Currency 3 8 4 2" xfId="10885"/>
    <cellStyle name="Currency 3 8 4 2 2" xfId="23604"/>
    <cellStyle name="Currency 3 8 4 2 3" xfId="36062"/>
    <cellStyle name="Currency 3 8 4 3" xfId="10886"/>
    <cellStyle name="Currency 3 8 4 3 2" xfId="23605"/>
    <cellStyle name="Currency 3 8 4 3 3" xfId="36063"/>
    <cellStyle name="Currency 3 8 4 4" xfId="23603"/>
    <cellStyle name="Currency 3 8 4 5" xfId="36061"/>
    <cellStyle name="Currency 3 8 5" xfId="10887"/>
    <cellStyle name="Currency 3 8 5 2" xfId="23606"/>
    <cellStyle name="Currency 3 8 5 3" xfId="36064"/>
    <cellStyle name="Currency 3 8 6" xfId="10888"/>
    <cellStyle name="Currency 3 8 6 2" xfId="23607"/>
    <cellStyle name="Currency 3 8 6 3" xfId="36065"/>
    <cellStyle name="Currency 3 8 7" xfId="23596"/>
    <cellStyle name="Currency 3 8 8" xfId="36054"/>
    <cellStyle name="Currency 3 9" xfId="10889"/>
    <cellStyle name="Currency 3 9 2" xfId="10890"/>
    <cellStyle name="Currency 3 9 2 2" xfId="10891"/>
    <cellStyle name="Currency 3 9 2 2 2" xfId="23610"/>
    <cellStyle name="Currency 3 9 2 2 3" xfId="36068"/>
    <cellStyle name="Currency 3 9 2 3" xfId="10892"/>
    <cellStyle name="Currency 3 9 2 3 2" xfId="23611"/>
    <cellStyle name="Currency 3 9 2 3 3" xfId="36069"/>
    <cellStyle name="Currency 3 9 2 4" xfId="23609"/>
    <cellStyle name="Currency 3 9 2 5" xfId="36067"/>
    <cellStyle name="Currency 3 9 3" xfId="10893"/>
    <cellStyle name="Currency 3 9 3 2" xfId="10894"/>
    <cellStyle name="Currency 3 9 3 2 2" xfId="23613"/>
    <cellStyle name="Currency 3 9 3 2 3" xfId="36071"/>
    <cellStyle name="Currency 3 9 3 3" xfId="10895"/>
    <cellStyle name="Currency 3 9 3 3 2" xfId="23614"/>
    <cellStyle name="Currency 3 9 3 3 3" xfId="36072"/>
    <cellStyle name="Currency 3 9 3 4" xfId="23612"/>
    <cellStyle name="Currency 3 9 3 5" xfId="36070"/>
    <cellStyle name="Currency 3 9 4" xfId="10896"/>
    <cellStyle name="Currency 3 9 4 2" xfId="10897"/>
    <cellStyle name="Currency 3 9 4 2 2" xfId="23616"/>
    <cellStyle name="Currency 3 9 4 2 3" xfId="36074"/>
    <cellStyle name="Currency 3 9 4 3" xfId="10898"/>
    <cellStyle name="Currency 3 9 4 3 2" xfId="23617"/>
    <cellStyle name="Currency 3 9 4 3 3" xfId="36075"/>
    <cellStyle name="Currency 3 9 4 4" xfId="23615"/>
    <cellStyle name="Currency 3 9 4 5" xfId="36073"/>
    <cellStyle name="Currency 3 9 5" xfId="10899"/>
    <cellStyle name="Currency 3 9 5 2" xfId="23618"/>
    <cellStyle name="Currency 3 9 5 3" xfId="36076"/>
    <cellStyle name="Currency 3 9 6" xfId="10900"/>
    <cellStyle name="Currency 3 9 6 2" xfId="23619"/>
    <cellStyle name="Currency 3 9 6 3" xfId="36077"/>
    <cellStyle name="Currency 3 9 7" xfId="23608"/>
    <cellStyle name="Currency 3 9 8" xfId="36066"/>
    <cellStyle name="Currency 4" xfId="368"/>
    <cellStyle name="Currency 4 2" xfId="369"/>
    <cellStyle name="Currency 4 3" xfId="370"/>
    <cellStyle name="Currency 5" xfId="371"/>
    <cellStyle name="Currency 5 2" xfId="10901"/>
    <cellStyle name="Currency 5 2 2" xfId="10902"/>
    <cellStyle name="Currency 5 2 2 2" xfId="23621"/>
    <cellStyle name="Currency 5 2 2 3" xfId="36079"/>
    <cellStyle name="Currency 5 2 3" xfId="10903"/>
    <cellStyle name="Currency 5 2 3 2" xfId="23622"/>
    <cellStyle name="Currency 5 2 3 3" xfId="36080"/>
    <cellStyle name="Currency 5 2 4" xfId="10904"/>
    <cellStyle name="Currency 5 2 4 2" xfId="23623"/>
    <cellStyle name="Currency 5 2 4 3" xfId="36081"/>
    <cellStyle name="Currency 5 2 5" xfId="23620"/>
    <cellStyle name="Currency 5 2 6" xfId="36078"/>
    <cellStyle name="Currency 5 3" xfId="10905"/>
    <cellStyle name="Currency 5 3 2" xfId="23624"/>
    <cellStyle name="Currency 5 3 3" xfId="36082"/>
    <cellStyle name="Currency 5 4" xfId="10906"/>
    <cellStyle name="Currency 5 4 2" xfId="23625"/>
    <cellStyle name="Currency 5 4 3" xfId="36083"/>
    <cellStyle name="Currency 5 5" xfId="10907"/>
    <cellStyle name="Currency 5 5 2" xfId="23626"/>
    <cellStyle name="Currency 5 5 3" xfId="36084"/>
    <cellStyle name="Currency 6" xfId="372"/>
    <cellStyle name="Currency 6 2" xfId="10908"/>
    <cellStyle name="Currency 6 2 2" xfId="10909"/>
    <cellStyle name="Currency 6 2 2 2" xfId="23628"/>
    <cellStyle name="Currency 6 2 2 3" xfId="36086"/>
    <cellStyle name="Currency 6 2 3" xfId="10910"/>
    <cellStyle name="Currency 6 2 3 2" xfId="23629"/>
    <cellStyle name="Currency 6 2 3 3" xfId="36087"/>
    <cellStyle name="Currency 6 2 4" xfId="10911"/>
    <cellStyle name="Currency 6 2 4 2" xfId="23630"/>
    <cellStyle name="Currency 6 2 4 3" xfId="36088"/>
    <cellStyle name="Currency 6 2 5" xfId="23627"/>
    <cellStyle name="Currency 6 2 6" xfId="36085"/>
    <cellStyle name="Currency 6 3" xfId="10912"/>
    <cellStyle name="Currency 6 3 2" xfId="23631"/>
    <cellStyle name="Currency 6 3 3" xfId="36089"/>
    <cellStyle name="Currency 6 4" xfId="10913"/>
    <cellStyle name="Currency 6 4 2" xfId="23632"/>
    <cellStyle name="Currency 6 4 3" xfId="36090"/>
    <cellStyle name="Currency 6 5" xfId="10914"/>
    <cellStyle name="Currency 6 5 2" xfId="23633"/>
    <cellStyle name="Currency 6 5 3" xfId="36091"/>
    <cellStyle name="Currency 7" xfId="373"/>
    <cellStyle name="Currency 8" xfId="374"/>
    <cellStyle name="Currency 8 2" xfId="10915"/>
    <cellStyle name="Currency 8 2 2" xfId="23634"/>
    <cellStyle name="Currency 8 2 3" xfId="36092"/>
    <cellStyle name="Currency 8 3" xfId="10916"/>
    <cellStyle name="Currency 8 3 2" xfId="23635"/>
    <cellStyle name="Currency 8 3 3" xfId="36093"/>
    <cellStyle name="Currency 9" xfId="375"/>
    <cellStyle name="Data Description" xfId="376"/>
    <cellStyle name="DATE" xfId="377"/>
    <cellStyle name="Date Short" xfId="378"/>
    <cellStyle name="DELTA" xfId="379"/>
    <cellStyle name="Enter Currency (0)" xfId="380"/>
    <cellStyle name="Enter Currency (0) 2" xfId="381"/>
    <cellStyle name="Enter Currency (2)" xfId="382"/>
    <cellStyle name="Enter Units (0)" xfId="383"/>
    <cellStyle name="Enter Units (0) 2" xfId="384"/>
    <cellStyle name="Enter Units (1)" xfId="385"/>
    <cellStyle name="Enter Units (1) 2" xfId="386"/>
    <cellStyle name="Enter Units (2)" xfId="387"/>
    <cellStyle name="Euro" xfId="388"/>
    <cellStyle name="Explanatory Text 2" xfId="389"/>
    <cellStyle name="Explanatory Text 2 2" xfId="390"/>
    <cellStyle name="Explanatory Text 2 3" xfId="1158"/>
    <cellStyle name="Explanatory Text 3" xfId="391"/>
    <cellStyle name="Explanatory Text 4" xfId="926"/>
    <cellStyle name="Good 2" xfId="392"/>
    <cellStyle name="Good 2 2" xfId="393"/>
    <cellStyle name="Good 2 3" xfId="1159"/>
    <cellStyle name="Good 3" xfId="394"/>
    <cellStyle name="Good 4" xfId="927"/>
    <cellStyle name="Grey" xfId="395"/>
    <cellStyle name="Grey 2" xfId="396"/>
    <cellStyle name="HEADER" xfId="397"/>
    <cellStyle name="Header Column" xfId="398"/>
    <cellStyle name="Header_PSE_NSHR_IL summary 11162004 (3)" xfId="399"/>
    <cellStyle name="Header1" xfId="400"/>
    <cellStyle name="Header2" xfId="401"/>
    <cellStyle name="Heading 1 2" xfId="402"/>
    <cellStyle name="Heading 1 2 2" xfId="403"/>
    <cellStyle name="Heading 1 3" xfId="404"/>
    <cellStyle name="Heading 1 4" xfId="405"/>
    <cellStyle name="Heading 1 5" xfId="928"/>
    <cellStyle name="Heading 2 2" xfId="406"/>
    <cellStyle name="Heading 2 2 2" xfId="407"/>
    <cellStyle name="Heading 2 3" xfId="408"/>
    <cellStyle name="Heading 2 4" xfId="409"/>
    <cellStyle name="Heading 2 5" xfId="929"/>
    <cellStyle name="Heading 3 2" xfId="410"/>
    <cellStyle name="Heading 3 2 2" xfId="411"/>
    <cellStyle name="Heading 3 3" xfId="412"/>
    <cellStyle name="Heading 3 4" xfId="413"/>
    <cellStyle name="Heading 3 5" xfId="930"/>
    <cellStyle name="Heading 4 2" xfId="414"/>
    <cellStyle name="Heading 4 2 2" xfId="415"/>
    <cellStyle name="Heading 4 3" xfId="416"/>
    <cellStyle name="Heading 4 4" xfId="417"/>
    <cellStyle name="Heading 4 5" xfId="931"/>
    <cellStyle name="Hyperlink 2" xfId="418"/>
    <cellStyle name="Hyperlink 3" xfId="419"/>
    <cellStyle name="Input [yellow]" xfId="420"/>
    <cellStyle name="Input [yellow] 2" xfId="421"/>
    <cellStyle name="Input 10" xfId="1269"/>
    <cellStyle name="Input 11" xfId="1199"/>
    <cellStyle name="Input 12" xfId="1171"/>
    <cellStyle name="Input 13" xfId="1274"/>
    <cellStyle name="Input 14" xfId="1310"/>
    <cellStyle name="Input 15" xfId="932"/>
    <cellStyle name="Input 16" xfId="1505"/>
    <cellStyle name="Input 17" xfId="1509"/>
    <cellStyle name="Input 18" xfId="14246"/>
    <cellStyle name="Input 19" xfId="26704"/>
    <cellStyle name="Input 2" xfId="422"/>
    <cellStyle name="Input 2 2" xfId="423"/>
    <cellStyle name="Input 2 2 2" xfId="1226"/>
    <cellStyle name="Input 2 2 3" xfId="1187"/>
    <cellStyle name="Input 2 2 4" xfId="1248"/>
    <cellStyle name="Input 2 2 5" xfId="1180"/>
    <cellStyle name="Input 2 2 6" xfId="1281"/>
    <cellStyle name="Input 2 2 7" xfId="1295"/>
    <cellStyle name="Input 2 3" xfId="1228"/>
    <cellStyle name="Input 2 4" xfId="1183"/>
    <cellStyle name="Input 2 5" xfId="1260"/>
    <cellStyle name="Input 2 6" xfId="1193"/>
    <cellStyle name="Input 2 7" xfId="1290"/>
    <cellStyle name="Input 2 8" xfId="1224"/>
    <cellStyle name="Input 3" xfId="424"/>
    <cellStyle name="Input 3 2" xfId="1271"/>
    <cellStyle name="Input 3 3" xfId="1231"/>
    <cellStyle name="Input 3 4" xfId="1229"/>
    <cellStyle name="Input 3 5" xfId="1182"/>
    <cellStyle name="Input 3 6" xfId="1230"/>
    <cellStyle name="Input 3 7" xfId="1255"/>
    <cellStyle name="Input 4" xfId="425"/>
    <cellStyle name="Input 5" xfId="426"/>
    <cellStyle name="Input 6" xfId="1110"/>
    <cellStyle name="Input 7" xfId="1254"/>
    <cellStyle name="Input 8" xfId="1209"/>
    <cellStyle name="Input 9" xfId="1243"/>
    <cellStyle name="Legato CPL Master Cover" xfId="427"/>
    <cellStyle name="Link Currency (0)" xfId="428"/>
    <cellStyle name="Link Currency (0) 2" xfId="429"/>
    <cellStyle name="Link Currency (2)" xfId="430"/>
    <cellStyle name="Link Units (0)" xfId="431"/>
    <cellStyle name="Link Units (0) 2" xfId="432"/>
    <cellStyle name="Link Units (1)" xfId="433"/>
    <cellStyle name="Link Units (1) 2" xfId="434"/>
    <cellStyle name="Link Units (2)" xfId="435"/>
    <cellStyle name="Linked Cell 2" xfId="436"/>
    <cellStyle name="Linked Cell 2 2" xfId="437"/>
    <cellStyle name="Linked Cell 2 3" xfId="1160"/>
    <cellStyle name="Linked Cell 3" xfId="438"/>
    <cellStyle name="Linked Cell 4" xfId="933"/>
    <cellStyle name="Neutral 2" xfId="439"/>
    <cellStyle name="Neutral 2 2" xfId="440"/>
    <cellStyle name="Neutral 2 3" xfId="1161"/>
    <cellStyle name="Neutral 3" xfId="441"/>
    <cellStyle name="Neutral 4" xfId="934"/>
    <cellStyle name="Normal" xfId="0" builtinId="0"/>
    <cellStyle name="Normal - Style1" xfId="442"/>
    <cellStyle name="Normal 10" xfId="443"/>
    <cellStyle name="Normal 10 2" xfId="444"/>
    <cellStyle name="Normal 10 2 2" xfId="445"/>
    <cellStyle name="Normal 10 2 2 2" xfId="1128"/>
    <cellStyle name="Normal 10 2 4" xfId="446"/>
    <cellStyle name="Normal 10 2 4 10" xfId="10917"/>
    <cellStyle name="Normal 10 2 4 10 2" xfId="10918"/>
    <cellStyle name="Normal 10 2 4 10 2 2" xfId="23637"/>
    <cellStyle name="Normal 10 2 4 10 2 3" xfId="36095"/>
    <cellStyle name="Normal 10 2 4 10 3" xfId="10919"/>
    <cellStyle name="Normal 10 2 4 10 3 2" xfId="23638"/>
    <cellStyle name="Normal 10 2 4 10 3 3" xfId="36096"/>
    <cellStyle name="Normal 10 2 4 10 4" xfId="23636"/>
    <cellStyle name="Normal 10 2 4 10 5" xfId="36094"/>
    <cellStyle name="Normal 10 2 4 11" xfId="10920"/>
    <cellStyle name="Normal 10 2 4 11 2" xfId="10921"/>
    <cellStyle name="Normal 10 2 4 11 2 2" xfId="23640"/>
    <cellStyle name="Normal 10 2 4 11 2 3" xfId="36098"/>
    <cellStyle name="Normal 10 2 4 11 3" xfId="10922"/>
    <cellStyle name="Normal 10 2 4 11 3 2" xfId="23641"/>
    <cellStyle name="Normal 10 2 4 11 3 3" xfId="36099"/>
    <cellStyle name="Normal 10 2 4 11 4" xfId="23639"/>
    <cellStyle name="Normal 10 2 4 11 5" xfId="36097"/>
    <cellStyle name="Normal 10 2 4 12" xfId="10923"/>
    <cellStyle name="Normal 10 2 4 12 2" xfId="23642"/>
    <cellStyle name="Normal 10 2 4 12 3" xfId="36100"/>
    <cellStyle name="Normal 10 2 4 13" xfId="10924"/>
    <cellStyle name="Normal 10 2 4 13 2" xfId="23643"/>
    <cellStyle name="Normal 10 2 4 13 3" xfId="36101"/>
    <cellStyle name="Normal 10 2 4 14" xfId="1605"/>
    <cellStyle name="Normal 10 2 4 15" xfId="14344"/>
    <cellStyle name="Normal 10 2 4 16" xfId="26802"/>
    <cellStyle name="Normal 10 2 4 2" xfId="1129"/>
    <cellStyle name="Normal 10 2 4 2 2" xfId="10925"/>
    <cellStyle name="Normal 10 2 4 2 2 2" xfId="23644"/>
    <cellStyle name="Normal 10 2 4 2 2 3" xfId="36102"/>
    <cellStyle name="Normal 10 2 4 2 3" xfId="10926"/>
    <cellStyle name="Normal 10 2 4 2 3 2" xfId="23645"/>
    <cellStyle name="Normal 10 2 4 2 3 3" xfId="36103"/>
    <cellStyle name="Normal 10 2 4 2 4" xfId="1694"/>
    <cellStyle name="Normal 10 2 4 2 5" xfId="14433"/>
    <cellStyle name="Normal 10 2 4 2 6" xfId="26891"/>
    <cellStyle name="Normal 10 2 4 3" xfId="1327"/>
    <cellStyle name="Normal 10 2 4 3 2" xfId="10927"/>
    <cellStyle name="Normal 10 2 4 3 2 2" xfId="23646"/>
    <cellStyle name="Normal 10 2 4 3 2 3" xfId="36104"/>
    <cellStyle name="Normal 10 2 4 3 3" xfId="10928"/>
    <cellStyle name="Normal 10 2 4 3 3 2" xfId="23647"/>
    <cellStyle name="Normal 10 2 4 3 3 3" xfId="36105"/>
    <cellStyle name="Normal 10 2 4 3 4" xfId="1733"/>
    <cellStyle name="Normal 10 2 4 3 5" xfId="14472"/>
    <cellStyle name="Normal 10 2 4 3 6" xfId="26930"/>
    <cellStyle name="Normal 10 2 4 4" xfId="1037"/>
    <cellStyle name="Normal 10 2 4 4 2" xfId="10930"/>
    <cellStyle name="Normal 10 2 4 4 2 2" xfId="23649"/>
    <cellStyle name="Normal 10 2 4 4 2 3" xfId="36107"/>
    <cellStyle name="Normal 10 2 4 4 3" xfId="10931"/>
    <cellStyle name="Normal 10 2 4 4 3 2" xfId="23650"/>
    <cellStyle name="Normal 10 2 4 4 3 3" xfId="36108"/>
    <cellStyle name="Normal 10 2 4 4 4" xfId="10929"/>
    <cellStyle name="Normal 10 2 4 4 5" xfId="23648"/>
    <cellStyle name="Normal 10 2 4 4 6" xfId="36106"/>
    <cellStyle name="Normal 10 2 4 5" xfId="10932"/>
    <cellStyle name="Normal 10 2 4 5 2" xfId="10933"/>
    <cellStyle name="Normal 10 2 4 5 2 2" xfId="23652"/>
    <cellStyle name="Normal 10 2 4 5 2 3" xfId="36110"/>
    <cellStyle name="Normal 10 2 4 5 3" xfId="10934"/>
    <cellStyle name="Normal 10 2 4 5 3 2" xfId="23653"/>
    <cellStyle name="Normal 10 2 4 5 3 3" xfId="36111"/>
    <cellStyle name="Normal 10 2 4 5 4" xfId="23651"/>
    <cellStyle name="Normal 10 2 4 5 5" xfId="36109"/>
    <cellStyle name="Normal 10 2 4 6" xfId="10935"/>
    <cellStyle name="Normal 10 2 4 6 2" xfId="10936"/>
    <cellStyle name="Normal 10 2 4 6 2 2" xfId="23655"/>
    <cellStyle name="Normal 10 2 4 6 2 3" xfId="36113"/>
    <cellStyle name="Normal 10 2 4 6 3" xfId="10937"/>
    <cellStyle name="Normal 10 2 4 6 3 2" xfId="23656"/>
    <cellStyle name="Normal 10 2 4 6 3 3" xfId="36114"/>
    <cellStyle name="Normal 10 2 4 6 4" xfId="23654"/>
    <cellStyle name="Normal 10 2 4 6 5" xfId="36112"/>
    <cellStyle name="Normal 10 2 4 7" xfId="10938"/>
    <cellStyle name="Normal 10 2 4 7 2" xfId="10939"/>
    <cellStyle name="Normal 10 2 4 7 2 2" xfId="23658"/>
    <cellStyle name="Normal 10 2 4 7 2 3" xfId="36116"/>
    <cellStyle name="Normal 10 2 4 7 3" xfId="10940"/>
    <cellStyle name="Normal 10 2 4 7 3 2" xfId="23659"/>
    <cellStyle name="Normal 10 2 4 7 3 3" xfId="36117"/>
    <cellStyle name="Normal 10 2 4 7 4" xfId="23657"/>
    <cellStyle name="Normal 10 2 4 7 5" xfId="36115"/>
    <cellStyle name="Normal 10 2 4 8" xfId="10941"/>
    <cellStyle name="Normal 10 2 4 8 2" xfId="10942"/>
    <cellStyle name="Normal 10 2 4 8 2 2" xfId="23661"/>
    <cellStyle name="Normal 10 2 4 8 2 3" xfId="36119"/>
    <cellStyle name="Normal 10 2 4 8 3" xfId="10943"/>
    <cellStyle name="Normal 10 2 4 8 3 2" xfId="23662"/>
    <cellStyle name="Normal 10 2 4 8 3 3" xfId="36120"/>
    <cellStyle name="Normal 10 2 4 8 4" xfId="23660"/>
    <cellStyle name="Normal 10 2 4 8 5" xfId="36118"/>
    <cellStyle name="Normal 10 2 4 9" xfId="10944"/>
    <cellStyle name="Normal 10 2 4 9 2" xfId="10945"/>
    <cellStyle name="Normal 10 2 4 9 2 2" xfId="23664"/>
    <cellStyle name="Normal 10 2 4 9 2 3" xfId="36122"/>
    <cellStyle name="Normal 10 2 4 9 3" xfId="10946"/>
    <cellStyle name="Normal 10 2 4 9 3 2" xfId="23665"/>
    <cellStyle name="Normal 10 2 4 9 3 3" xfId="36123"/>
    <cellStyle name="Normal 10 2 4 9 4" xfId="23663"/>
    <cellStyle name="Normal 10 2 4 9 5" xfId="36121"/>
    <cellStyle name="Normal 10 2 4_BALANCE SHEET- BOARD-A" xfId="1442"/>
    <cellStyle name="Normal 10 3" xfId="447"/>
    <cellStyle name="Normal 10 4" xfId="448"/>
    <cellStyle name="Normal 10 5" xfId="10947"/>
    <cellStyle name="Normal 10 5 2" xfId="23666"/>
    <cellStyle name="Normal 10 5 3" xfId="36124"/>
    <cellStyle name="Normal 10 6" xfId="10948"/>
    <cellStyle name="Normal 10 6 2" xfId="23667"/>
    <cellStyle name="Normal 10 6 3" xfId="36125"/>
    <cellStyle name="Normal 10 7" xfId="10949"/>
    <cellStyle name="Normal 100" xfId="449"/>
    <cellStyle name="Normal 100 10" xfId="10950"/>
    <cellStyle name="Normal 100 10 2" xfId="10951"/>
    <cellStyle name="Normal 100 10 2 2" xfId="23669"/>
    <cellStyle name="Normal 100 10 2 3" xfId="36127"/>
    <cellStyle name="Normal 100 10 3" xfId="10952"/>
    <cellStyle name="Normal 100 10 3 2" xfId="23670"/>
    <cellStyle name="Normal 100 10 3 3" xfId="36128"/>
    <cellStyle name="Normal 100 10 4" xfId="23668"/>
    <cellStyle name="Normal 100 10 5" xfId="36126"/>
    <cellStyle name="Normal 100 11" xfId="10953"/>
    <cellStyle name="Normal 100 11 2" xfId="10954"/>
    <cellStyle name="Normal 100 11 2 2" xfId="23672"/>
    <cellStyle name="Normal 100 11 2 3" xfId="36130"/>
    <cellStyle name="Normal 100 11 3" xfId="10955"/>
    <cellStyle name="Normal 100 11 3 2" xfId="23673"/>
    <cellStyle name="Normal 100 11 3 3" xfId="36131"/>
    <cellStyle name="Normal 100 11 4" xfId="23671"/>
    <cellStyle name="Normal 100 11 5" xfId="36129"/>
    <cellStyle name="Normal 100 12" xfId="10956"/>
    <cellStyle name="Normal 100 12 2" xfId="23674"/>
    <cellStyle name="Normal 100 12 3" xfId="36132"/>
    <cellStyle name="Normal 100 13" xfId="10957"/>
    <cellStyle name="Normal 100 13 2" xfId="23675"/>
    <cellStyle name="Normal 100 13 3" xfId="36133"/>
    <cellStyle name="Normal 100 14" xfId="1607"/>
    <cellStyle name="Normal 100 15" xfId="14346"/>
    <cellStyle name="Normal 100 16" xfId="26804"/>
    <cellStyle name="Normal 100 2" xfId="1130"/>
    <cellStyle name="Normal 100 2 2" xfId="10958"/>
    <cellStyle name="Normal 100 2 2 2" xfId="23676"/>
    <cellStyle name="Normal 100 2 2 3" xfId="36134"/>
    <cellStyle name="Normal 100 2 3" xfId="10959"/>
    <cellStyle name="Normal 100 2 3 2" xfId="23677"/>
    <cellStyle name="Normal 100 2 3 3" xfId="36135"/>
    <cellStyle name="Normal 100 2 4" xfId="1695"/>
    <cellStyle name="Normal 100 2 5" xfId="14434"/>
    <cellStyle name="Normal 100 2 6" xfId="26892"/>
    <cellStyle name="Normal 100 3" xfId="1328"/>
    <cellStyle name="Normal 100 3 2" xfId="10960"/>
    <cellStyle name="Normal 100 3 2 2" xfId="23678"/>
    <cellStyle name="Normal 100 3 2 3" xfId="36136"/>
    <cellStyle name="Normal 100 3 3" xfId="10961"/>
    <cellStyle name="Normal 100 3 3 2" xfId="23679"/>
    <cellStyle name="Normal 100 3 3 3" xfId="36137"/>
    <cellStyle name="Normal 100 3 4" xfId="1734"/>
    <cellStyle name="Normal 100 3 5" xfId="14473"/>
    <cellStyle name="Normal 100 3 6" xfId="26931"/>
    <cellStyle name="Normal 100 4" xfId="1039"/>
    <cellStyle name="Normal 100 4 2" xfId="10963"/>
    <cellStyle name="Normal 100 4 2 2" xfId="23681"/>
    <cellStyle name="Normal 100 4 2 3" xfId="36139"/>
    <cellStyle name="Normal 100 4 3" xfId="10964"/>
    <cellStyle name="Normal 100 4 3 2" xfId="23682"/>
    <cellStyle name="Normal 100 4 3 3" xfId="36140"/>
    <cellStyle name="Normal 100 4 4" xfId="10962"/>
    <cellStyle name="Normal 100 4 5" xfId="23680"/>
    <cellStyle name="Normal 100 4 6" xfId="36138"/>
    <cellStyle name="Normal 100 5" xfId="10965"/>
    <cellStyle name="Normal 100 5 2" xfId="10966"/>
    <cellStyle name="Normal 100 5 2 2" xfId="23684"/>
    <cellStyle name="Normal 100 5 2 3" xfId="36142"/>
    <cellStyle name="Normal 100 5 3" xfId="10967"/>
    <cellStyle name="Normal 100 5 3 2" xfId="23685"/>
    <cellStyle name="Normal 100 5 3 3" xfId="36143"/>
    <cellStyle name="Normal 100 5 4" xfId="23683"/>
    <cellStyle name="Normal 100 5 5" xfId="36141"/>
    <cellStyle name="Normal 100 6" xfId="10968"/>
    <cellStyle name="Normal 100 6 2" xfId="10969"/>
    <cellStyle name="Normal 100 6 2 2" xfId="23687"/>
    <cellStyle name="Normal 100 6 2 3" xfId="36145"/>
    <cellStyle name="Normal 100 6 3" xfId="10970"/>
    <cellStyle name="Normal 100 6 3 2" xfId="23688"/>
    <cellStyle name="Normal 100 6 3 3" xfId="36146"/>
    <cellStyle name="Normal 100 6 4" xfId="23686"/>
    <cellStyle name="Normal 100 6 5" xfId="36144"/>
    <cellStyle name="Normal 100 7" xfId="10971"/>
    <cellStyle name="Normal 100 7 2" xfId="10972"/>
    <cellStyle name="Normal 100 7 2 2" xfId="23690"/>
    <cellStyle name="Normal 100 7 2 3" xfId="36148"/>
    <cellStyle name="Normal 100 7 3" xfId="10973"/>
    <cellStyle name="Normal 100 7 3 2" xfId="23691"/>
    <cellStyle name="Normal 100 7 3 3" xfId="36149"/>
    <cellStyle name="Normal 100 7 4" xfId="23689"/>
    <cellStyle name="Normal 100 7 5" xfId="36147"/>
    <cellStyle name="Normal 100 8" xfId="10974"/>
    <cellStyle name="Normal 100 8 2" xfId="10975"/>
    <cellStyle name="Normal 100 8 2 2" xfId="23693"/>
    <cellStyle name="Normal 100 8 2 3" xfId="36151"/>
    <cellStyle name="Normal 100 8 3" xfId="10976"/>
    <cellStyle name="Normal 100 8 3 2" xfId="23694"/>
    <cellStyle name="Normal 100 8 3 3" xfId="36152"/>
    <cellStyle name="Normal 100 8 4" xfId="23692"/>
    <cellStyle name="Normal 100 8 5" xfId="36150"/>
    <cellStyle name="Normal 100 9" xfId="10977"/>
    <cellStyle name="Normal 100 9 2" xfId="10978"/>
    <cellStyle name="Normal 100 9 2 2" xfId="23696"/>
    <cellStyle name="Normal 100 9 2 3" xfId="36154"/>
    <cellStyle name="Normal 100 9 3" xfId="10979"/>
    <cellStyle name="Normal 100 9 3 2" xfId="23697"/>
    <cellStyle name="Normal 100 9 3 3" xfId="36155"/>
    <cellStyle name="Normal 100 9 4" xfId="23695"/>
    <cellStyle name="Normal 100 9 5" xfId="36153"/>
    <cellStyle name="Normal 100_BALANCE SHEET- BOARD-A" xfId="1443"/>
    <cellStyle name="Normal 101" xfId="450"/>
    <cellStyle name="Normal 102" xfId="451"/>
    <cellStyle name="Normal 103" xfId="452"/>
    <cellStyle name="Normal 103 10" xfId="10980"/>
    <cellStyle name="Normal 103 10 2" xfId="10981"/>
    <cellStyle name="Normal 103 10 2 2" xfId="23699"/>
    <cellStyle name="Normal 103 10 2 3" xfId="36157"/>
    <cellStyle name="Normal 103 10 3" xfId="10982"/>
    <cellStyle name="Normal 103 10 3 2" xfId="23700"/>
    <cellStyle name="Normal 103 10 3 3" xfId="36158"/>
    <cellStyle name="Normal 103 10 4" xfId="23698"/>
    <cellStyle name="Normal 103 10 5" xfId="36156"/>
    <cellStyle name="Normal 103 11" xfId="10983"/>
    <cellStyle name="Normal 103 11 2" xfId="10984"/>
    <cellStyle name="Normal 103 11 2 2" xfId="23702"/>
    <cellStyle name="Normal 103 11 2 3" xfId="36160"/>
    <cellStyle name="Normal 103 11 3" xfId="10985"/>
    <cellStyle name="Normal 103 11 3 2" xfId="23703"/>
    <cellStyle name="Normal 103 11 3 3" xfId="36161"/>
    <cellStyle name="Normal 103 11 4" xfId="23701"/>
    <cellStyle name="Normal 103 11 5" xfId="36159"/>
    <cellStyle name="Normal 103 12" xfId="10986"/>
    <cellStyle name="Normal 103 12 2" xfId="23704"/>
    <cellStyle name="Normal 103 12 3" xfId="36162"/>
    <cellStyle name="Normal 103 13" xfId="10987"/>
    <cellStyle name="Normal 103 13 2" xfId="23705"/>
    <cellStyle name="Normal 103 13 3" xfId="36163"/>
    <cellStyle name="Normal 103 14" xfId="1606"/>
    <cellStyle name="Normal 103 15" xfId="14345"/>
    <cellStyle name="Normal 103 16" xfId="26803"/>
    <cellStyle name="Normal 103 2" xfId="1131"/>
    <cellStyle name="Normal 103 2 2" xfId="10988"/>
    <cellStyle name="Normal 103 2 2 2" xfId="23706"/>
    <cellStyle name="Normal 103 2 2 3" xfId="36164"/>
    <cellStyle name="Normal 103 2 3" xfId="10989"/>
    <cellStyle name="Normal 103 2 3 2" xfId="23707"/>
    <cellStyle name="Normal 103 2 3 3" xfId="36165"/>
    <cellStyle name="Normal 103 2 4" xfId="1696"/>
    <cellStyle name="Normal 103 2 5" xfId="14435"/>
    <cellStyle name="Normal 103 2 6" xfId="26893"/>
    <cellStyle name="Normal 103 3" xfId="1329"/>
    <cellStyle name="Normal 103 3 2" xfId="10990"/>
    <cellStyle name="Normal 103 3 2 2" xfId="23708"/>
    <cellStyle name="Normal 103 3 2 3" xfId="36166"/>
    <cellStyle name="Normal 103 3 3" xfId="10991"/>
    <cellStyle name="Normal 103 3 3 2" xfId="23709"/>
    <cellStyle name="Normal 103 3 3 3" xfId="36167"/>
    <cellStyle name="Normal 103 3 4" xfId="1735"/>
    <cellStyle name="Normal 103 3 5" xfId="14474"/>
    <cellStyle name="Normal 103 3 6" xfId="26932"/>
    <cellStyle name="Normal 103 4" xfId="1038"/>
    <cellStyle name="Normal 103 4 2" xfId="10993"/>
    <cellStyle name="Normal 103 4 2 2" xfId="23711"/>
    <cellStyle name="Normal 103 4 2 3" xfId="36169"/>
    <cellStyle name="Normal 103 4 3" xfId="10994"/>
    <cellStyle name="Normal 103 4 3 2" xfId="23712"/>
    <cellStyle name="Normal 103 4 3 3" xfId="36170"/>
    <cellStyle name="Normal 103 4 4" xfId="10992"/>
    <cellStyle name="Normal 103 4 5" xfId="23710"/>
    <cellStyle name="Normal 103 4 6" xfId="36168"/>
    <cellStyle name="Normal 103 5" xfId="10995"/>
    <cellStyle name="Normal 103 5 2" xfId="10996"/>
    <cellStyle name="Normal 103 5 2 2" xfId="23714"/>
    <cellStyle name="Normal 103 5 2 3" xfId="36172"/>
    <cellStyle name="Normal 103 5 3" xfId="10997"/>
    <cellStyle name="Normal 103 5 3 2" xfId="23715"/>
    <cellStyle name="Normal 103 5 3 3" xfId="36173"/>
    <cellStyle name="Normal 103 5 4" xfId="23713"/>
    <cellStyle name="Normal 103 5 5" xfId="36171"/>
    <cellStyle name="Normal 103 6" xfId="10998"/>
    <cellStyle name="Normal 103 6 2" xfId="10999"/>
    <cellStyle name="Normal 103 6 2 2" xfId="23717"/>
    <cellStyle name="Normal 103 6 2 3" xfId="36175"/>
    <cellStyle name="Normal 103 6 3" xfId="11000"/>
    <cellStyle name="Normal 103 6 3 2" xfId="23718"/>
    <cellStyle name="Normal 103 6 3 3" xfId="36176"/>
    <cellStyle name="Normal 103 6 4" xfId="23716"/>
    <cellStyle name="Normal 103 6 5" xfId="36174"/>
    <cellStyle name="Normal 103 7" xfId="11001"/>
    <cellStyle name="Normal 103 7 2" xfId="11002"/>
    <cellStyle name="Normal 103 7 2 2" xfId="23720"/>
    <cellStyle name="Normal 103 7 2 3" xfId="36178"/>
    <cellStyle name="Normal 103 7 3" xfId="11003"/>
    <cellStyle name="Normal 103 7 3 2" xfId="23721"/>
    <cellStyle name="Normal 103 7 3 3" xfId="36179"/>
    <cellStyle name="Normal 103 7 4" xfId="23719"/>
    <cellStyle name="Normal 103 7 5" xfId="36177"/>
    <cellStyle name="Normal 103 8" xfId="11004"/>
    <cellStyle name="Normal 103 8 2" xfId="11005"/>
    <cellStyle name="Normal 103 8 2 2" xfId="23723"/>
    <cellStyle name="Normal 103 8 2 3" xfId="36181"/>
    <cellStyle name="Normal 103 8 3" xfId="11006"/>
    <cellStyle name="Normal 103 8 3 2" xfId="23724"/>
    <cellStyle name="Normal 103 8 3 3" xfId="36182"/>
    <cellStyle name="Normal 103 8 4" xfId="23722"/>
    <cellStyle name="Normal 103 8 5" xfId="36180"/>
    <cellStyle name="Normal 103 9" xfId="11007"/>
    <cellStyle name="Normal 103 9 2" xfId="11008"/>
    <cellStyle name="Normal 103 9 2 2" xfId="23726"/>
    <cellStyle name="Normal 103 9 2 3" xfId="36184"/>
    <cellStyle name="Normal 103 9 3" xfId="11009"/>
    <cellStyle name="Normal 103 9 3 2" xfId="23727"/>
    <cellStyle name="Normal 103 9 3 3" xfId="36185"/>
    <cellStyle name="Normal 103 9 4" xfId="23725"/>
    <cellStyle name="Normal 103 9 5" xfId="36183"/>
    <cellStyle name="Normal 103_BALANCE SHEET- BOARD-A" xfId="1444"/>
    <cellStyle name="Normal 104" xfId="9"/>
    <cellStyle name="Normal 105" xfId="453"/>
    <cellStyle name="Normal 106" xfId="454"/>
    <cellStyle name="Normal 106 2" xfId="1165"/>
    <cellStyle name="Normal 106 2 2" xfId="1712"/>
    <cellStyle name="Normal 106 2 3" xfId="14451"/>
    <cellStyle name="Normal 106 2 4" xfId="26909"/>
    <cellStyle name="Normal 106 3" xfId="1345"/>
    <cellStyle name="Normal 106 3 2" xfId="1751"/>
    <cellStyle name="Normal 106 3 3" xfId="14490"/>
    <cellStyle name="Normal 106 3 4" xfId="26948"/>
    <cellStyle name="Normal 107" xfId="455"/>
    <cellStyle name="Normal 107 2" xfId="11010"/>
    <cellStyle name="Normal 107 2 2" xfId="23728"/>
    <cellStyle name="Normal 107 2 3" xfId="36186"/>
    <cellStyle name="Normal 107 3" xfId="11011"/>
    <cellStyle name="Normal 107 3 2" xfId="23729"/>
    <cellStyle name="Normal 107 3 3" xfId="36187"/>
    <cellStyle name="Normal 108" xfId="456"/>
    <cellStyle name="Normal 108 2" xfId="968"/>
    <cellStyle name="Normal 108 2 2" xfId="11012"/>
    <cellStyle name="Normal 108 2 3" xfId="23730"/>
    <cellStyle name="Normal 108 2 4" xfId="36188"/>
    <cellStyle name="Normal 108 3" xfId="11013"/>
    <cellStyle name="Normal 108 3 2" xfId="23731"/>
    <cellStyle name="Normal 108 3 3" xfId="36189"/>
    <cellStyle name="Normal 108 4" xfId="1536"/>
    <cellStyle name="Normal 108 5" xfId="14275"/>
    <cellStyle name="Normal 108 6" xfId="26733"/>
    <cellStyle name="Normal 108_BALANCE SHEET- BOARD-A" xfId="1445"/>
    <cellStyle name="Normal 109" xfId="457"/>
    <cellStyle name="Normal 109 2" xfId="983"/>
    <cellStyle name="Normal 109 2 2" xfId="11014"/>
    <cellStyle name="Normal 109 2 3" xfId="23732"/>
    <cellStyle name="Normal 109 2 4" xfId="36190"/>
    <cellStyle name="Normal 109 3" xfId="11015"/>
    <cellStyle name="Normal 109 3 2" xfId="23733"/>
    <cellStyle name="Normal 109 3 3" xfId="36191"/>
    <cellStyle name="Normal 109 4" xfId="1551"/>
    <cellStyle name="Normal 109 5" xfId="14290"/>
    <cellStyle name="Normal 109 6" xfId="26748"/>
    <cellStyle name="Normal 109_BALANCE SHEET- BOARD-A" xfId="1446"/>
    <cellStyle name="Normal 11" xfId="458"/>
    <cellStyle name="Normal 11 2" xfId="459"/>
    <cellStyle name="Normal 11 2 2" xfId="11016"/>
    <cellStyle name="Normal 11 3" xfId="460"/>
    <cellStyle name="Normal 11 4" xfId="11017"/>
    <cellStyle name="Normal 11 5" xfId="461"/>
    <cellStyle name="Normal 11 6" xfId="11018"/>
    <cellStyle name="Normal 11 7" xfId="11019"/>
    <cellStyle name="Normal 110" xfId="462"/>
    <cellStyle name="Normal 110 2" xfId="1109"/>
    <cellStyle name="Normal 110 2 2" xfId="11020"/>
    <cellStyle name="Normal 110 2 3" xfId="23734"/>
    <cellStyle name="Normal 110 2 4" xfId="36192"/>
    <cellStyle name="Normal 110 3" xfId="11021"/>
    <cellStyle name="Normal 110 3 2" xfId="23735"/>
    <cellStyle name="Normal 110 3 3" xfId="36193"/>
    <cellStyle name="Normal 110 4" xfId="1677"/>
    <cellStyle name="Normal 110 5" xfId="14416"/>
    <cellStyle name="Normal 110 6" xfId="26874"/>
    <cellStyle name="Normal 110_BALANCE SHEET- BOARD-A" xfId="1447"/>
    <cellStyle name="Normal 111" xfId="463"/>
    <cellStyle name="Normal 111 2" xfId="1108"/>
    <cellStyle name="Normal 111 2 2" xfId="11022"/>
    <cellStyle name="Normal 111 2 3" xfId="23736"/>
    <cellStyle name="Normal 111 2 4" xfId="36194"/>
    <cellStyle name="Normal 111 3" xfId="11023"/>
    <cellStyle name="Normal 111 3 2" xfId="23737"/>
    <cellStyle name="Normal 111 3 3" xfId="36195"/>
    <cellStyle name="Normal 111 4" xfId="1676"/>
    <cellStyle name="Normal 111 5" xfId="14415"/>
    <cellStyle name="Normal 111 6" xfId="26873"/>
    <cellStyle name="Normal 111_BALANCE SHEET- BOARD-A" xfId="1448"/>
    <cellStyle name="Normal 112" xfId="464"/>
    <cellStyle name="Normal 112 2" xfId="1107"/>
    <cellStyle name="Normal 112 2 2" xfId="11024"/>
    <cellStyle name="Normal 112 2 3" xfId="23738"/>
    <cellStyle name="Normal 112 2 4" xfId="36196"/>
    <cellStyle name="Normal 112 3" xfId="11025"/>
    <cellStyle name="Normal 112 3 2" xfId="23739"/>
    <cellStyle name="Normal 112 3 3" xfId="36197"/>
    <cellStyle name="Normal 112 4" xfId="1675"/>
    <cellStyle name="Normal 112 5" xfId="14414"/>
    <cellStyle name="Normal 112 6" xfId="26872"/>
    <cellStyle name="Normal 112_BALANCE SHEET- BOARD-A" xfId="1449"/>
    <cellStyle name="Normal 113" xfId="1168"/>
    <cellStyle name="Normal 113 2" xfId="11026"/>
    <cellStyle name="Normal 113 2 2" xfId="23740"/>
    <cellStyle name="Normal 113 2 3" xfId="36198"/>
    <cellStyle name="Normal 113 3" xfId="11027"/>
    <cellStyle name="Normal 113 3 2" xfId="23741"/>
    <cellStyle name="Normal 113 3 3" xfId="36199"/>
    <cellStyle name="Normal 114" xfId="1262"/>
    <cellStyle name="Normal 114 2" xfId="11028"/>
    <cellStyle name="Normal 114 2 2" xfId="23742"/>
    <cellStyle name="Normal 114 2 3" xfId="36200"/>
    <cellStyle name="Normal 114 3" xfId="11029"/>
    <cellStyle name="Normal 114 3 2" xfId="23743"/>
    <cellStyle name="Normal 114 3 3" xfId="36201"/>
    <cellStyle name="Normal 115" xfId="1178"/>
    <cellStyle name="Normal 115 2" xfId="11030"/>
    <cellStyle name="Normal 115 2 2" xfId="23744"/>
    <cellStyle name="Normal 115 2 3" xfId="36202"/>
    <cellStyle name="Normal 115 3" xfId="11031"/>
    <cellStyle name="Normal 115 3 2" xfId="23745"/>
    <cellStyle name="Normal 115 3 3" xfId="36203"/>
    <cellStyle name="Normal 116" xfId="1284"/>
    <cellStyle name="Normal 116 2" xfId="11032"/>
    <cellStyle name="Normal 116 2 2" xfId="23746"/>
    <cellStyle name="Normal 116 2 3" xfId="36204"/>
    <cellStyle name="Normal 116 3" xfId="11033"/>
    <cellStyle name="Normal 116 3 2" xfId="23747"/>
    <cellStyle name="Normal 116 3 3" xfId="36205"/>
    <cellStyle name="Normal 117" xfId="1194"/>
    <cellStyle name="Normal 117 2" xfId="11034"/>
    <cellStyle name="Normal 117 2 2" xfId="23748"/>
    <cellStyle name="Normal 117 2 3" xfId="36206"/>
    <cellStyle name="Normal 117 3" xfId="11035"/>
    <cellStyle name="Normal 117 3 2" xfId="23749"/>
    <cellStyle name="Normal 117 3 3" xfId="36207"/>
    <cellStyle name="Normal 118" xfId="1185"/>
    <cellStyle name="Normal 118 2" xfId="11036"/>
    <cellStyle name="Normal 118 2 2" xfId="23750"/>
    <cellStyle name="Normal 118 2 3" xfId="36208"/>
    <cellStyle name="Normal 118 3" xfId="11037"/>
    <cellStyle name="Normal 118 3 2" xfId="23751"/>
    <cellStyle name="Normal 118 3 3" xfId="36209"/>
    <cellStyle name="Normal 119" xfId="1253"/>
    <cellStyle name="Normal 119 2" xfId="11038"/>
    <cellStyle name="Normal 119 2 2" xfId="23752"/>
    <cellStyle name="Normal 119 2 3" xfId="36210"/>
    <cellStyle name="Normal 119 3" xfId="11039"/>
    <cellStyle name="Normal 119 3 2" xfId="23753"/>
    <cellStyle name="Normal 119 3 3" xfId="36211"/>
    <cellStyle name="Normal 12" xfId="465"/>
    <cellStyle name="Normal 12 2" xfId="466"/>
    <cellStyle name="Normal 12 2 2" xfId="11040"/>
    <cellStyle name="Normal 12 3" xfId="467"/>
    <cellStyle name="Normal 12 4" xfId="11041"/>
    <cellStyle name="Normal 120" xfId="1296"/>
    <cellStyle name="Normal 120 2" xfId="11042"/>
    <cellStyle name="Normal 120 2 2" xfId="23754"/>
    <cellStyle name="Normal 120 2 3" xfId="36212"/>
    <cellStyle name="Normal 120 3" xfId="11043"/>
    <cellStyle name="Normal 120 3 2" xfId="23755"/>
    <cellStyle name="Normal 120 3 3" xfId="36213"/>
    <cellStyle name="Normal 121" xfId="1309"/>
    <cellStyle name="Normal 121 2" xfId="11044"/>
    <cellStyle name="Normal 121 2 2" xfId="23756"/>
    <cellStyle name="Normal 121 2 3" xfId="36214"/>
    <cellStyle name="Normal 121 3" xfId="11045"/>
    <cellStyle name="Normal 121 3 2" xfId="23757"/>
    <cellStyle name="Normal 121 3 3" xfId="36215"/>
    <cellStyle name="Normal 122" xfId="11046"/>
    <cellStyle name="Normal 122 2" xfId="11047"/>
    <cellStyle name="Normal 122 2 2" xfId="23759"/>
    <cellStyle name="Normal 122 2 3" xfId="36217"/>
    <cellStyle name="Normal 122 3" xfId="11048"/>
    <cellStyle name="Normal 122 3 2" xfId="23760"/>
    <cellStyle name="Normal 122 3 3" xfId="36218"/>
    <cellStyle name="Normal 122 4" xfId="23758"/>
    <cellStyle name="Normal 122 5" xfId="36216"/>
    <cellStyle name="Normal 123" xfId="11049"/>
    <cellStyle name="Normal 124" xfId="39162"/>
    <cellStyle name="Normal 125" xfId="39163"/>
    <cellStyle name="Normal 126" xfId="6"/>
    <cellStyle name="Normal 13" xfId="468"/>
    <cellStyle name="Normal 13 2" xfId="469"/>
    <cellStyle name="Normal 13 2 2" xfId="470"/>
    <cellStyle name="Normal 13 3" xfId="471"/>
    <cellStyle name="Normal 13 4" xfId="472"/>
    <cellStyle name="Normal 14" xfId="473"/>
    <cellStyle name="Normal 14 2" xfId="474"/>
    <cellStyle name="Normal 14 2 2" xfId="475"/>
    <cellStyle name="Normal 14 3" xfId="476"/>
    <cellStyle name="Normal 14 4" xfId="11050"/>
    <cellStyle name="Normal 15" xfId="477"/>
    <cellStyle name="Normal 15 2" xfId="478"/>
    <cellStyle name="Normal 15 2 2" xfId="479"/>
    <cellStyle name="Normal 15 3" xfId="480"/>
    <cellStyle name="Normal 15 4" xfId="11051"/>
    <cellStyle name="Normal 16" xfId="481"/>
    <cellStyle name="Normal 16 2" xfId="482"/>
    <cellStyle name="Normal 16 2 2" xfId="483"/>
    <cellStyle name="Normal 16 3" xfId="484"/>
    <cellStyle name="Normal 17" xfId="485"/>
    <cellStyle name="Normal 17 2" xfId="486"/>
    <cellStyle name="Normal 17 2 2" xfId="487"/>
    <cellStyle name="Normal 17 3" xfId="488"/>
    <cellStyle name="Normal 18" xfId="489"/>
    <cellStyle name="Normal 18 10" xfId="1507"/>
    <cellStyle name="Normal 18 11" xfId="14248"/>
    <cellStyle name="Normal 18 12" xfId="26706"/>
    <cellStyle name="Normal 18 2" xfId="490"/>
    <cellStyle name="Normal 18 2 2" xfId="491"/>
    <cellStyle name="Normal 18 3" xfId="492"/>
    <cellStyle name="Normal 18 3 2" xfId="493"/>
    <cellStyle name="Normal 18 3 2 2" xfId="1294"/>
    <cellStyle name="Normal 18 3 2 2 2" xfId="1716"/>
    <cellStyle name="Normal 18 3 2 2 3" xfId="14455"/>
    <cellStyle name="Normal 18 3 2 2 4" xfId="26913"/>
    <cellStyle name="Normal 18 3 2 3" xfId="944"/>
    <cellStyle name="Normal 18 3 2 4" xfId="1512"/>
    <cellStyle name="Normal 18 3 2 5" xfId="14251"/>
    <cellStyle name="Normal 18 3 2 6" xfId="26709"/>
    <cellStyle name="Normal 18 3 2_BALANCE SHEET- BOARD-A" xfId="1452"/>
    <cellStyle name="Normal 18 3 3" xfId="1112"/>
    <cellStyle name="Normal 18 3 3 2" xfId="1679"/>
    <cellStyle name="Normal 18 3 3 3" xfId="14418"/>
    <cellStyle name="Normal 18 3 3 4" xfId="26876"/>
    <cellStyle name="Normal 18 3 4" xfId="1280"/>
    <cellStyle name="Normal 18 3 4 2" xfId="1714"/>
    <cellStyle name="Normal 18 3 4 3" xfId="14453"/>
    <cellStyle name="Normal 18 3 4 4" xfId="26911"/>
    <cellStyle name="Normal 18 3 5" xfId="1312"/>
    <cellStyle name="Normal 18 3 5 2" xfId="1718"/>
    <cellStyle name="Normal 18 3 5 3" xfId="14457"/>
    <cellStyle name="Normal 18 3 5 4" xfId="26915"/>
    <cellStyle name="Normal 18 3 6" xfId="942"/>
    <cellStyle name="Normal 18 3 7" xfId="1510"/>
    <cellStyle name="Normal 18 3 8" xfId="14249"/>
    <cellStyle name="Normal 18 3 9" xfId="26707"/>
    <cellStyle name="Normal 18 3_BALANCE SHEET- BOARD-A" xfId="1451"/>
    <cellStyle name="Normal 18 4" xfId="494"/>
    <cellStyle name="Normal 18 4 2" xfId="1293"/>
    <cellStyle name="Normal 18 4 2 2" xfId="1715"/>
    <cellStyle name="Normal 18 4 2 3" xfId="14454"/>
    <cellStyle name="Normal 18 4 2 4" xfId="26912"/>
    <cellStyle name="Normal 18 4 3" xfId="943"/>
    <cellStyle name="Normal 18 4 4" xfId="1511"/>
    <cellStyle name="Normal 18 4 5" xfId="14250"/>
    <cellStyle name="Normal 18 4 6" xfId="26708"/>
    <cellStyle name="Normal 18 4_BALANCE SHEET- BOARD-A" xfId="1453"/>
    <cellStyle name="Normal 18 5" xfId="495"/>
    <cellStyle name="Normal 18 6" xfId="1111"/>
    <cellStyle name="Normal 18 6 2" xfId="1678"/>
    <cellStyle name="Normal 18 6 3" xfId="14417"/>
    <cellStyle name="Normal 18 6 4" xfId="26875"/>
    <cellStyle name="Normal 18 7" xfId="1244"/>
    <cellStyle name="Normal 18 7 2" xfId="1713"/>
    <cellStyle name="Normal 18 7 3" xfId="14452"/>
    <cellStyle name="Normal 18 7 4" xfId="26910"/>
    <cellStyle name="Normal 18 8" xfId="1311"/>
    <cellStyle name="Normal 18 8 2" xfId="1717"/>
    <cellStyle name="Normal 18 8 3" xfId="14456"/>
    <cellStyle name="Normal 18 8 4" xfId="26914"/>
    <cellStyle name="Normal 18 9" xfId="941"/>
    <cellStyle name="Normal 18_BALANCE SHEET- BOARD-A" xfId="1450"/>
    <cellStyle name="Normal 19" xfId="496"/>
    <cellStyle name="Normal 19 2" xfId="497"/>
    <cellStyle name="Normal 19 3" xfId="498"/>
    <cellStyle name="Normal 19 3 2" xfId="1132"/>
    <cellStyle name="Normal 2" xfId="7"/>
    <cellStyle name="Normal 2 10" xfId="11052"/>
    <cellStyle name="Normal 2 10 10" xfId="499"/>
    <cellStyle name="Normal 2 10 2" xfId="11053"/>
    <cellStyle name="Normal 2 10 2 2" xfId="11054"/>
    <cellStyle name="Normal 2 10 2 2 2" xfId="23763"/>
    <cellStyle name="Normal 2 10 2 2 3" xfId="36221"/>
    <cellStyle name="Normal 2 10 2 3" xfId="11055"/>
    <cellStyle name="Normal 2 10 2 3 2" xfId="23764"/>
    <cellStyle name="Normal 2 10 2 3 3" xfId="36222"/>
    <cellStyle name="Normal 2 10 2 4" xfId="23762"/>
    <cellStyle name="Normal 2 10 2 5" xfId="36220"/>
    <cellStyle name="Normal 2 10 3" xfId="11056"/>
    <cellStyle name="Normal 2 10 3 2" xfId="11057"/>
    <cellStyle name="Normal 2 10 3 2 2" xfId="23766"/>
    <cellStyle name="Normal 2 10 3 2 3" xfId="36224"/>
    <cellStyle name="Normal 2 10 3 3" xfId="11058"/>
    <cellStyle name="Normal 2 10 3 3 2" xfId="23767"/>
    <cellStyle name="Normal 2 10 3 3 3" xfId="36225"/>
    <cellStyle name="Normal 2 10 3 4" xfId="23765"/>
    <cellStyle name="Normal 2 10 3 5" xfId="36223"/>
    <cellStyle name="Normal 2 10 4" xfId="11059"/>
    <cellStyle name="Normal 2 10 5" xfId="11060"/>
    <cellStyle name="Normal 2 10 5 2" xfId="11061"/>
    <cellStyle name="Normal 2 10 5 2 2" xfId="23769"/>
    <cellStyle name="Normal 2 10 5 2 3" xfId="36227"/>
    <cellStyle name="Normal 2 10 5 3" xfId="11062"/>
    <cellStyle name="Normal 2 10 5 3 2" xfId="23770"/>
    <cellStyle name="Normal 2 10 5 3 3" xfId="36228"/>
    <cellStyle name="Normal 2 10 5 4" xfId="23768"/>
    <cellStyle name="Normal 2 10 5 5" xfId="36226"/>
    <cellStyle name="Normal 2 10 6" xfId="11063"/>
    <cellStyle name="Normal 2 10 6 2" xfId="23771"/>
    <cellStyle name="Normal 2 10 6 3" xfId="36229"/>
    <cellStyle name="Normal 2 10 7" xfId="11064"/>
    <cellStyle name="Normal 2 10 7 2" xfId="23772"/>
    <cellStyle name="Normal 2 10 7 3" xfId="36230"/>
    <cellStyle name="Normal 2 10 8" xfId="23761"/>
    <cellStyle name="Normal 2 10 9" xfId="36219"/>
    <cellStyle name="Normal 2 11" xfId="11065"/>
    <cellStyle name="Normal 2 11 2" xfId="11066"/>
    <cellStyle name="Normal 2 11 3" xfId="11067"/>
    <cellStyle name="Normal 2 11 3 2" xfId="23774"/>
    <cellStyle name="Normal 2 11 3 3" xfId="36232"/>
    <cellStyle name="Normal 2 11 4" xfId="11068"/>
    <cellStyle name="Normal 2 11 4 2" xfId="23775"/>
    <cellStyle name="Normal 2 11 4 3" xfId="36233"/>
    <cellStyle name="Normal 2 11 5" xfId="23773"/>
    <cellStyle name="Normal 2 11 6" xfId="36231"/>
    <cellStyle name="Normal 2 12" xfId="11069"/>
    <cellStyle name="Normal 2 12 2" xfId="11070"/>
    <cellStyle name="Normal 2 12 3" xfId="11071"/>
    <cellStyle name="Normal 2 12 3 2" xfId="23777"/>
    <cellStyle name="Normal 2 12 3 3" xfId="36235"/>
    <cellStyle name="Normal 2 12 4" xfId="11072"/>
    <cellStyle name="Normal 2 12 4 2" xfId="23778"/>
    <cellStyle name="Normal 2 12 4 3" xfId="36236"/>
    <cellStyle name="Normal 2 12 5" xfId="23776"/>
    <cellStyle name="Normal 2 12 6" xfId="36234"/>
    <cellStyle name="Normal 2 13" xfId="11073"/>
    <cellStyle name="Normal 2 14" xfId="11074"/>
    <cellStyle name="Normal 2 15" xfId="11075"/>
    <cellStyle name="Normal 2 15 2" xfId="11076"/>
    <cellStyle name="Normal 2 16" xfId="11077"/>
    <cellStyle name="Normal 2 16 2" xfId="11078"/>
    <cellStyle name="Normal 2 17" xfId="11079"/>
    <cellStyle name="Normal 2 17 2" xfId="11080"/>
    <cellStyle name="Normal 2 17 2 2" xfId="11081"/>
    <cellStyle name="Normal 2 17 3" xfId="11082"/>
    <cellStyle name="Normal 2 17 4" xfId="11083"/>
    <cellStyle name="Normal 2 18" xfId="11084"/>
    <cellStyle name="Normal 2 19" xfId="11085"/>
    <cellStyle name="Normal 2 19 2" xfId="500"/>
    <cellStyle name="Normal 2 19 3" xfId="11086"/>
    <cellStyle name="Normal 2 19 3 2" xfId="23780"/>
    <cellStyle name="Normal 2 19 3 3" xfId="36238"/>
    <cellStyle name="Normal 2 19 4" xfId="11087"/>
    <cellStyle name="Normal 2 19 4 2" xfId="23781"/>
    <cellStyle name="Normal 2 19 4 3" xfId="36239"/>
    <cellStyle name="Normal 2 19 5" xfId="23779"/>
    <cellStyle name="Normal 2 19 6" xfId="36237"/>
    <cellStyle name="Normal 2 2" xfId="501"/>
    <cellStyle name="Normal 2 2 10" xfId="502"/>
    <cellStyle name="Normal 2 2 10 10" xfId="503"/>
    <cellStyle name="Normal 2 2 10 2" xfId="11088"/>
    <cellStyle name="Normal 2 2 10 3" xfId="11089"/>
    <cellStyle name="Normal 2 2 10 4" xfId="11090"/>
    <cellStyle name="Normal 2 2 10 4 2" xfId="23782"/>
    <cellStyle name="Normal 2 2 10 4 3" xfId="36240"/>
    <cellStyle name="Normal 2 2 10 5" xfId="11091"/>
    <cellStyle name="Normal 2 2 10 5 2" xfId="23783"/>
    <cellStyle name="Normal 2 2 10 5 3" xfId="36241"/>
    <cellStyle name="Normal 2 2 11" xfId="11092"/>
    <cellStyle name="Normal 2 2 11 2" xfId="11093"/>
    <cellStyle name="Normal 2 2 12" xfId="11094"/>
    <cellStyle name="Normal 2 2 12 2" xfId="11095"/>
    <cellStyle name="Normal 2 2 13" xfId="11096"/>
    <cellStyle name="Normal 2 2 14" xfId="11097"/>
    <cellStyle name="Normal 2 2 15" xfId="11098"/>
    <cellStyle name="Normal 2 2 16" xfId="11099"/>
    <cellStyle name="Normal 2 2 17" xfId="11100"/>
    <cellStyle name="Normal 2 2 17 2" xfId="11101"/>
    <cellStyle name="Normal 2 2 17 2 2" xfId="23785"/>
    <cellStyle name="Normal 2 2 17 2 3" xfId="36243"/>
    <cellStyle name="Normal 2 2 17 3" xfId="11102"/>
    <cellStyle name="Normal 2 2 17 3 2" xfId="23786"/>
    <cellStyle name="Normal 2 2 17 3 3" xfId="36244"/>
    <cellStyle name="Normal 2 2 17 4" xfId="23784"/>
    <cellStyle name="Normal 2 2 17 5" xfId="36242"/>
    <cellStyle name="Normal 2 2 2" xfId="504"/>
    <cellStyle name="Normal 2 2 2 10" xfId="11103"/>
    <cellStyle name="Normal 2 2 2 11" xfId="11104"/>
    <cellStyle name="Normal 2 2 2 12" xfId="11105"/>
    <cellStyle name="Normal 2 2 2 12 2" xfId="11106"/>
    <cellStyle name="Normal 2 2 2 13" xfId="11107"/>
    <cellStyle name="Normal 2 2 2 14" xfId="11108"/>
    <cellStyle name="Normal 2 2 2 14 2" xfId="11109"/>
    <cellStyle name="Normal 2 2 2 14 2 2" xfId="23788"/>
    <cellStyle name="Normal 2 2 2 14 2 3" xfId="36246"/>
    <cellStyle name="Normal 2 2 2 14 3" xfId="11110"/>
    <cellStyle name="Normal 2 2 2 14 3 2" xfId="23789"/>
    <cellStyle name="Normal 2 2 2 14 3 3" xfId="36247"/>
    <cellStyle name="Normal 2 2 2 14 4" xfId="23787"/>
    <cellStyle name="Normal 2 2 2 14 5" xfId="36245"/>
    <cellStyle name="Normal 2 2 2 15" xfId="11111"/>
    <cellStyle name="Normal 2 2 2 15 2" xfId="23790"/>
    <cellStyle name="Normal 2 2 2 15 3" xfId="36248"/>
    <cellStyle name="Normal 2 2 2 16" xfId="11112"/>
    <cellStyle name="Normal 2 2 2 16 2" xfId="23791"/>
    <cellStyle name="Normal 2 2 2 16 3" xfId="36249"/>
    <cellStyle name="Normal 2 2 2 2" xfId="505"/>
    <cellStyle name="Normal 2 2 2 2 10" xfId="11113"/>
    <cellStyle name="Normal 2 2 2 2 10 2" xfId="11114"/>
    <cellStyle name="Normal 2 2 2 2 11" xfId="11115"/>
    <cellStyle name="Normal 2 2 2 2 12" xfId="11116"/>
    <cellStyle name="Normal 2 2 2 2 13" xfId="11117"/>
    <cellStyle name="Normal 2 2 2 2 14" xfId="11118"/>
    <cellStyle name="Normal 2 2 2 2 14 2" xfId="11119"/>
    <cellStyle name="Normal 2 2 2 2 14 2 2" xfId="23793"/>
    <cellStyle name="Normal 2 2 2 2 14 2 3" xfId="36251"/>
    <cellStyle name="Normal 2 2 2 2 14 3" xfId="11120"/>
    <cellStyle name="Normal 2 2 2 2 14 3 2" xfId="23794"/>
    <cellStyle name="Normal 2 2 2 2 14 3 3" xfId="36252"/>
    <cellStyle name="Normal 2 2 2 2 14 4" xfId="23792"/>
    <cellStyle name="Normal 2 2 2 2 14 5" xfId="36250"/>
    <cellStyle name="Normal 2 2 2 2 15" xfId="11121"/>
    <cellStyle name="Normal 2 2 2 2 15 2" xfId="23795"/>
    <cellStyle name="Normal 2 2 2 2 15 3" xfId="36253"/>
    <cellStyle name="Normal 2 2 2 2 16" xfId="11122"/>
    <cellStyle name="Normal 2 2 2 2 16 2" xfId="23796"/>
    <cellStyle name="Normal 2 2 2 2 16 3" xfId="36254"/>
    <cellStyle name="Normal 2 2 2 2 2" xfId="506"/>
    <cellStyle name="Normal 2 2 2 2 2 2" xfId="11123"/>
    <cellStyle name="Normal 2 2 2 2 2 2 2" xfId="11124"/>
    <cellStyle name="Normal 2 2 2 2 2 2 2 2" xfId="11125"/>
    <cellStyle name="Normal 2 2 2 2 2 2 2 3" xfId="11126"/>
    <cellStyle name="Normal 2 2 2 2 2 2 2 3 2" xfId="23799"/>
    <cellStyle name="Normal 2 2 2 2 2 2 2 3 3" xfId="36257"/>
    <cellStyle name="Normal 2 2 2 2 2 2 2 4" xfId="11127"/>
    <cellStyle name="Normal 2 2 2 2 2 2 2 4 2" xfId="23800"/>
    <cellStyle name="Normal 2 2 2 2 2 2 2 4 3" xfId="36258"/>
    <cellStyle name="Normal 2 2 2 2 2 2 2 5" xfId="23798"/>
    <cellStyle name="Normal 2 2 2 2 2 2 2 6" xfId="36256"/>
    <cellStyle name="Normal 2 2 2 2 2 2 3" xfId="11128"/>
    <cellStyle name="Normal 2 2 2 2 2 2 3 2" xfId="11129"/>
    <cellStyle name="Normal 2 2 2 2 2 2 3 2 2" xfId="23802"/>
    <cellStyle name="Normal 2 2 2 2 2 2 3 2 3" xfId="36260"/>
    <cellStyle name="Normal 2 2 2 2 2 2 3 3" xfId="11130"/>
    <cellStyle name="Normal 2 2 2 2 2 2 3 3 2" xfId="23803"/>
    <cellStyle name="Normal 2 2 2 2 2 2 3 3 3" xfId="36261"/>
    <cellStyle name="Normal 2 2 2 2 2 2 3 4" xfId="23801"/>
    <cellStyle name="Normal 2 2 2 2 2 2 3 5" xfId="36259"/>
    <cellStyle name="Normal 2 2 2 2 2 2 4" xfId="11131"/>
    <cellStyle name="Normal 2 2 2 2 2 2 5" xfId="11132"/>
    <cellStyle name="Normal 2 2 2 2 2 2 5 2" xfId="11133"/>
    <cellStyle name="Normal 2 2 2 2 2 2 5 2 2" xfId="23805"/>
    <cellStyle name="Normal 2 2 2 2 2 2 5 2 3" xfId="36263"/>
    <cellStyle name="Normal 2 2 2 2 2 2 5 3" xfId="11134"/>
    <cellStyle name="Normal 2 2 2 2 2 2 5 3 2" xfId="23806"/>
    <cellStyle name="Normal 2 2 2 2 2 2 5 3 3" xfId="36264"/>
    <cellStyle name="Normal 2 2 2 2 2 2 5 4" xfId="23804"/>
    <cellStyle name="Normal 2 2 2 2 2 2 5 5" xfId="36262"/>
    <cellStyle name="Normal 2 2 2 2 2 2 6" xfId="11135"/>
    <cellStyle name="Normal 2 2 2 2 2 2 6 2" xfId="23807"/>
    <cellStyle name="Normal 2 2 2 2 2 2 6 3" xfId="36265"/>
    <cellStyle name="Normal 2 2 2 2 2 2 7" xfId="11136"/>
    <cellStyle name="Normal 2 2 2 2 2 2 7 2" xfId="23808"/>
    <cellStyle name="Normal 2 2 2 2 2 2 7 3" xfId="36266"/>
    <cellStyle name="Normal 2 2 2 2 2 2 8" xfId="23797"/>
    <cellStyle name="Normal 2 2 2 2 2 2 9" xfId="36255"/>
    <cellStyle name="Normal 2 2 2 2 2 3" xfId="11137"/>
    <cellStyle name="Normal 2 2 2 2 2 3 2" xfId="11138"/>
    <cellStyle name="Normal 2 2 2 2 2 3 2 2" xfId="11139"/>
    <cellStyle name="Normal 2 2 2 2 2 3 2 3" xfId="11140"/>
    <cellStyle name="Normal 2 2 2 2 2 3 2 3 2" xfId="23811"/>
    <cellStyle name="Normal 2 2 2 2 2 3 2 3 3" xfId="36269"/>
    <cellStyle name="Normal 2 2 2 2 2 3 2 4" xfId="11141"/>
    <cellStyle name="Normal 2 2 2 2 2 3 2 4 2" xfId="23812"/>
    <cellStyle name="Normal 2 2 2 2 2 3 2 4 3" xfId="36270"/>
    <cellStyle name="Normal 2 2 2 2 2 3 2 5" xfId="23810"/>
    <cellStyle name="Normal 2 2 2 2 2 3 2 6" xfId="36268"/>
    <cellStyle name="Normal 2 2 2 2 2 3 3" xfId="11142"/>
    <cellStyle name="Normal 2 2 2 2 2 3 3 2" xfId="11143"/>
    <cellStyle name="Normal 2 2 2 2 2 3 3 2 2" xfId="23814"/>
    <cellStyle name="Normal 2 2 2 2 2 3 3 2 3" xfId="36272"/>
    <cellStyle name="Normal 2 2 2 2 2 3 3 3" xfId="11144"/>
    <cellStyle name="Normal 2 2 2 2 2 3 3 3 2" xfId="23815"/>
    <cellStyle name="Normal 2 2 2 2 2 3 3 3 3" xfId="36273"/>
    <cellStyle name="Normal 2 2 2 2 2 3 3 4" xfId="23813"/>
    <cellStyle name="Normal 2 2 2 2 2 3 3 5" xfId="36271"/>
    <cellStyle name="Normal 2 2 2 2 2 3 4" xfId="11145"/>
    <cellStyle name="Normal 2 2 2 2 2 3 5" xfId="11146"/>
    <cellStyle name="Normal 2 2 2 2 2 3 5 2" xfId="11147"/>
    <cellStyle name="Normal 2 2 2 2 2 3 5 2 2" xfId="23817"/>
    <cellStyle name="Normal 2 2 2 2 2 3 5 2 3" xfId="36275"/>
    <cellStyle name="Normal 2 2 2 2 2 3 5 3" xfId="11148"/>
    <cellStyle name="Normal 2 2 2 2 2 3 5 3 2" xfId="23818"/>
    <cellStyle name="Normal 2 2 2 2 2 3 5 3 3" xfId="36276"/>
    <cellStyle name="Normal 2 2 2 2 2 3 5 4" xfId="23816"/>
    <cellStyle name="Normal 2 2 2 2 2 3 5 5" xfId="36274"/>
    <cellStyle name="Normal 2 2 2 2 2 3 6" xfId="11149"/>
    <cellStyle name="Normal 2 2 2 2 2 3 6 2" xfId="23819"/>
    <cellStyle name="Normal 2 2 2 2 2 3 6 3" xfId="36277"/>
    <cellStyle name="Normal 2 2 2 2 2 3 7" xfId="11150"/>
    <cellStyle name="Normal 2 2 2 2 2 3 7 2" xfId="23820"/>
    <cellStyle name="Normal 2 2 2 2 2 3 7 3" xfId="36278"/>
    <cellStyle name="Normal 2 2 2 2 2 3 8" xfId="23809"/>
    <cellStyle name="Normal 2 2 2 2 2 3 9" xfId="36267"/>
    <cellStyle name="Normal 2 2 2 2 2 4" xfId="11151"/>
    <cellStyle name="Normal 2 2 2 2 2 4 2" xfId="11152"/>
    <cellStyle name="Normal 2 2 2 2 2 4 2 2" xfId="23822"/>
    <cellStyle name="Normal 2 2 2 2 2 4 2 3" xfId="36280"/>
    <cellStyle name="Normal 2 2 2 2 2 4 3" xfId="11153"/>
    <cellStyle name="Normal 2 2 2 2 2 4 3 2" xfId="23823"/>
    <cellStyle name="Normal 2 2 2 2 2 4 3 3" xfId="36281"/>
    <cellStyle name="Normal 2 2 2 2 2 4 4" xfId="23821"/>
    <cellStyle name="Normal 2 2 2 2 2 4 5" xfId="36279"/>
    <cellStyle name="Normal 2 2 2 2 2 5" xfId="11154"/>
    <cellStyle name="Normal 2 2 2 2 2 5 2" xfId="11155"/>
    <cellStyle name="Normal 2 2 2 2 2 5 2 2" xfId="23825"/>
    <cellStyle name="Normal 2 2 2 2 2 5 2 3" xfId="36283"/>
    <cellStyle name="Normal 2 2 2 2 2 5 3" xfId="11156"/>
    <cellStyle name="Normal 2 2 2 2 2 5 3 2" xfId="23826"/>
    <cellStyle name="Normal 2 2 2 2 2 5 3 3" xfId="36284"/>
    <cellStyle name="Normal 2 2 2 2 2 5 4" xfId="23824"/>
    <cellStyle name="Normal 2 2 2 2 2 5 5" xfId="36282"/>
    <cellStyle name="Normal 2 2 2 2 2 6" xfId="11157"/>
    <cellStyle name="Normal 2 2 2 2 2 7" xfId="11158"/>
    <cellStyle name="Normal 2 2 2 2 2 7 2" xfId="11159"/>
    <cellStyle name="Normal 2 2 2 2 2 7 2 2" xfId="23828"/>
    <cellStyle name="Normal 2 2 2 2 2 7 2 3" xfId="36286"/>
    <cellStyle name="Normal 2 2 2 2 2 7 3" xfId="11160"/>
    <cellStyle name="Normal 2 2 2 2 2 7 3 2" xfId="23829"/>
    <cellStyle name="Normal 2 2 2 2 2 7 3 3" xfId="36287"/>
    <cellStyle name="Normal 2 2 2 2 2 7 4" xfId="23827"/>
    <cellStyle name="Normal 2 2 2 2 2 7 5" xfId="36285"/>
    <cellStyle name="Normal 2 2 2 2 2 8" xfId="11161"/>
    <cellStyle name="Normal 2 2 2 2 2 8 2" xfId="23830"/>
    <cellStyle name="Normal 2 2 2 2 2 8 3" xfId="36288"/>
    <cellStyle name="Normal 2 2 2 2 2 9" xfId="11162"/>
    <cellStyle name="Normal 2 2 2 2 2 9 2" xfId="23831"/>
    <cellStyle name="Normal 2 2 2 2 2 9 3" xfId="36289"/>
    <cellStyle name="Normal 2 2 2 2 3" xfId="11163"/>
    <cellStyle name="Normal 2 2 2 2 3 10" xfId="36290"/>
    <cellStyle name="Normal 2 2 2 2 3 2" xfId="11164"/>
    <cellStyle name="Normal 2 2 2 2 3 2 2" xfId="11165"/>
    <cellStyle name="Normal 2 2 2 2 3 2 3" xfId="11166"/>
    <cellStyle name="Normal 2 2 2 2 3 2 3 2" xfId="23834"/>
    <cellStyle name="Normal 2 2 2 2 3 2 3 3" xfId="36292"/>
    <cellStyle name="Normal 2 2 2 2 3 2 4" xfId="11167"/>
    <cellStyle name="Normal 2 2 2 2 3 2 4 2" xfId="23835"/>
    <cellStyle name="Normal 2 2 2 2 3 2 4 3" xfId="36293"/>
    <cellStyle name="Normal 2 2 2 2 3 2 5" xfId="23833"/>
    <cellStyle name="Normal 2 2 2 2 3 2 6" xfId="36291"/>
    <cellStyle name="Normal 2 2 2 2 3 3" xfId="11168"/>
    <cellStyle name="Normal 2 2 2 2 3 3 2" xfId="11169"/>
    <cellStyle name="Normal 2 2 2 2 3 3 2 2" xfId="23837"/>
    <cellStyle name="Normal 2 2 2 2 3 3 2 3" xfId="36295"/>
    <cellStyle name="Normal 2 2 2 2 3 3 3" xfId="11170"/>
    <cellStyle name="Normal 2 2 2 2 3 3 3 2" xfId="23838"/>
    <cellStyle name="Normal 2 2 2 2 3 3 3 3" xfId="36296"/>
    <cellStyle name="Normal 2 2 2 2 3 3 4" xfId="23836"/>
    <cellStyle name="Normal 2 2 2 2 3 3 5" xfId="36294"/>
    <cellStyle name="Normal 2 2 2 2 3 4" xfId="11171"/>
    <cellStyle name="Normal 2 2 2 2 3 4 2" xfId="11172"/>
    <cellStyle name="Normal 2 2 2 2 3 4 2 2" xfId="23840"/>
    <cellStyle name="Normal 2 2 2 2 3 4 2 3" xfId="36298"/>
    <cellStyle name="Normal 2 2 2 2 3 4 3" xfId="11173"/>
    <cellStyle name="Normal 2 2 2 2 3 4 3 2" xfId="23841"/>
    <cellStyle name="Normal 2 2 2 2 3 4 3 3" xfId="36299"/>
    <cellStyle name="Normal 2 2 2 2 3 4 4" xfId="23839"/>
    <cellStyle name="Normal 2 2 2 2 3 4 5" xfId="36297"/>
    <cellStyle name="Normal 2 2 2 2 3 5" xfId="11174"/>
    <cellStyle name="Normal 2 2 2 2 3 6" xfId="11175"/>
    <cellStyle name="Normal 2 2 2 2 3 6 2" xfId="11176"/>
    <cellStyle name="Normal 2 2 2 2 3 6 2 2" xfId="23843"/>
    <cellStyle name="Normal 2 2 2 2 3 6 2 3" xfId="36301"/>
    <cellStyle name="Normal 2 2 2 2 3 6 3" xfId="11177"/>
    <cellStyle name="Normal 2 2 2 2 3 6 3 2" xfId="23844"/>
    <cellStyle name="Normal 2 2 2 2 3 6 3 3" xfId="36302"/>
    <cellStyle name="Normal 2 2 2 2 3 6 4" xfId="23842"/>
    <cellStyle name="Normal 2 2 2 2 3 6 5" xfId="36300"/>
    <cellStyle name="Normal 2 2 2 2 3 7" xfId="11178"/>
    <cellStyle name="Normal 2 2 2 2 3 7 2" xfId="23845"/>
    <cellStyle name="Normal 2 2 2 2 3 7 3" xfId="36303"/>
    <cellStyle name="Normal 2 2 2 2 3 8" xfId="11179"/>
    <cellStyle name="Normal 2 2 2 2 3 8 2" xfId="23846"/>
    <cellStyle name="Normal 2 2 2 2 3 8 3" xfId="36304"/>
    <cellStyle name="Normal 2 2 2 2 3 9" xfId="23832"/>
    <cellStyle name="Normal 2 2 2 2 4" xfId="11180"/>
    <cellStyle name="Normal 2 2 2 2 4 2" xfId="11181"/>
    <cellStyle name="Normal 2 2 2 2 4 2 2" xfId="11182"/>
    <cellStyle name="Normal 2 2 2 2 4 2 3" xfId="11183"/>
    <cellStyle name="Normal 2 2 2 2 4 2 3 2" xfId="23849"/>
    <cellStyle name="Normal 2 2 2 2 4 2 3 3" xfId="36307"/>
    <cellStyle name="Normal 2 2 2 2 4 2 4" xfId="11184"/>
    <cellStyle name="Normal 2 2 2 2 4 2 4 2" xfId="23850"/>
    <cellStyle name="Normal 2 2 2 2 4 2 4 3" xfId="36308"/>
    <cellStyle name="Normal 2 2 2 2 4 2 5" xfId="23848"/>
    <cellStyle name="Normal 2 2 2 2 4 2 6" xfId="36306"/>
    <cellStyle name="Normal 2 2 2 2 4 3" xfId="11185"/>
    <cellStyle name="Normal 2 2 2 2 4 3 2" xfId="11186"/>
    <cellStyle name="Normal 2 2 2 2 4 3 2 2" xfId="23852"/>
    <cellStyle name="Normal 2 2 2 2 4 3 2 3" xfId="36310"/>
    <cellStyle name="Normal 2 2 2 2 4 3 3" xfId="11187"/>
    <cellStyle name="Normal 2 2 2 2 4 3 3 2" xfId="23853"/>
    <cellStyle name="Normal 2 2 2 2 4 3 3 3" xfId="36311"/>
    <cellStyle name="Normal 2 2 2 2 4 3 4" xfId="23851"/>
    <cellStyle name="Normal 2 2 2 2 4 3 5" xfId="36309"/>
    <cellStyle name="Normal 2 2 2 2 4 4" xfId="11188"/>
    <cellStyle name="Normal 2 2 2 2 4 5" xfId="11189"/>
    <cellStyle name="Normal 2 2 2 2 4 5 2" xfId="11190"/>
    <cellStyle name="Normal 2 2 2 2 4 5 2 2" xfId="23855"/>
    <cellStyle name="Normal 2 2 2 2 4 5 2 3" xfId="36313"/>
    <cellStyle name="Normal 2 2 2 2 4 5 3" xfId="11191"/>
    <cellStyle name="Normal 2 2 2 2 4 5 3 2" xfId="23856"/>
    <cellStyle name="Normal 2 2 2 2 4 5 3 3" xfId="36314"/>
    <cellStyle name="Normal 2 2 2 2 4 5 4" xfId="23854"/>
    <cellStyle name="Normal 2 2 2 2 4 5 5" xfId="36312"/>
    <cellStyle name="Normal 2 2 2 2 4 6" xfId="11192"/>
    <cellStyle name="Normal 2 2 2 2 4 6 2" xfId="23857"/>
    <cellStyle name="Normal 2 2 2 2 4 6 3" xfId="36315"/>
    <cellStyle name="Normal 2 2 2 2 4 7" xfId="11193"/>
    <cellStyle name="Normal 2 2 2 2 4 7 2" xfId="23858"/>
    <cellStyle name="Normal 2 2 2 2 4 7 3" xfId="36316"/>
    <cellStyle name="Normal 2 2 2 2 4 8" xfId="23847"/>
    <cellStyle name="Normal 2 2 2 2 4 9" xfId="36305"/>
    <cellStyle name="Normal 2 2 2 2 5" xfId="11194"/>
    <cellStyle name="Normal 2 2 2 2 5 2" xfId="11195"/>
    <cellStyle name="Normal 2 2 2 2 5 2 2" xfId="11196"/>
    <cellStyle name="Normal 2 2 2 2 5 2 3" xfId="11197"/>
    <cellStyle name="Normal 2 2 2 2 5 2 3 2" xfId="23861"/>
    <cellStyle name="Normal 2 2 2 2 5 2 3 3" xfId="36319"/>
    <cellStyle name="Normal 2 2 2 2 5 2 4" xfId="11198"/>
    <cellStyle name="Normal 2 2 2 2 5 2 4 2" xfId="23862"/>
    <cellStyle name="Normal 2 2 2 2 5 2 4 3" xfId="36320"/>
    <cellStyle name="Normal 2 2 2 2 5 2 5" xfId="23860"/>
    <cellStyle name="Normal 2 2 2 2 5 2 6" xfId="36318"/>
    <cellStyle name="Normal 2 2 2 2 5 3" xfId="11199"/>
    <cellStyle name="Normal 2 2 2 2 5 3 2" xfId="11200"/>
    <cellStyle name="Normal 2 2 2 2 5 3 2 2" xfId="23864"/>
    <cellStyle name="Normal 2 2 2 2 5 3 2 3" xfId="36322"/>
    <cellStyle name="Normal 2 2 2 2 5 3 3" xfId="11201"/>
    <cellStyle name="Normal 2 2 2 2 5 3 3 2" xfId="23865"/>
    <cellStyle name="Normal 2 2 2 2 5 3 3 3" xfId="36323"/>
    <cellStyle name="Normal 2 2 2 2 5 3 4" xfId="23863"/>
    <cellStyle name="Normal 2 2 2 2 5 3 5" xfId="36321"/>
    <cellStyle name="Normal 2 2 2 2 5 4" xfId="11202"/>
    <cellStyle name="Normal 2 2 2 2 5 5" xfId="11203"/>
    <cellStyle name="Normal 2 2 2 2 5 5 2" xfId="11204"/>
    <cellStyle name="Normal 2 2 2 2 5 5 2 2" xfId="23867"/>
    <cellStyle name="Normal 2 2 2 2 5 5 2 3" xfId="36325"/>
    <cellStyle name="Normal 2 2 2 2 5 5 3" xfId="11205"/>
    <cellStyle name="Normal 2 2 2 2 5 5 3 2" xfId="23868"/>
    <cellStyle name="Normal 2 2 2 2 5 5 3 3" xfId="36326"/>
    <cellStyle name="Normal 2 2 2 2 5 5 4" xfId="23866"/>
    <cellStyle name="Normal 2 2 2 2 5 5 5" xfId="36324"/>
    <cellStyle name="Normal 2 2 2 2 5 6" xfId="11206"/>
    <cellStyle name="Normal 2 2 2 2 5 6 2" xfId="23869"/>
    <cellStyle name="Normal 2 2 2 2 5 6 3" xfId="36327"/>
    <cellStyle name="Normal 2 2 2 2 5 7" xfId="11207"/>
    <cellStyle name="Normal 2 2 2 2 5 7 2" xfId="23870"/>
    <cellStyle name="Normal 2 2 2 2 5 7 3" xfId="36328"/>
    <cellStyle name="Normal 2 2 2 2 5 8" xfId="23859"/>
    <cellStyle name="Normal 2 2 2 2 5 9" xfId="36317"/>
    <cellStyle name="Normal 2 2 2 2 6" xfId="11208"/>
    <cellStyle name="Normal 2 2 2 2 6 2" xfId="11209"/>
    <cellStyle name="Normal 2 2 2 2 6 3" xfId="11210"/>
    <cellStyle name="Normal 2 2 2 2 6 4" xfId="11211"/>
    <cellStyle name="Normal 2 2 2 2 6 4 2" xfId="23872"/>
    <cellStyle name="Normal 2 2 2 2 6 4 3" xfId="36330"/>
    <cellStyle name="Normal 2 2 2 2 6 5" xfId="11212"/>
    <cellStyle name="Normal 2 2 2 2 6 5 2" xfId="23873"/>
    <cellStyle name="Normal 2 2 2 2 6 5 3" xfId="36331"/>
    <cellStyle name="Normal 2 2 2 2 6 6" xfId="23871"/>
    <cellStyle name="Normal 2 2 2 2 6 7" xfId="36329"/>
    <cellStyle name="Normal 2 2 2 2 7" xfId="11213"/>
    <cellStyle name="Normal 2 2 2 2 7 2" xfId="11214"/>
    <cellStyle name="Normal 2 2 2 2 7 3" xfId="11215"/>
    <cellStyle name="Normal 2 2 2 2 7 4" xfId="11216"/>
    <cellStyle name="Normal 2 2 2 2 7 4 2" xfId="23875"/>
    <cellStyle name="Normal 2 2 2 2 7 4 3" xfId="36333"/>
    <cellStyle name="Normal 2 2 2 2 7 5" xfId="11217"/>
    <cellStyle name="Normal 2 2 2 2 7 5 2" xfId="23876"/>
    <cellStyle name="Normal 2 2 2 2 7 5 3" xfId="36334"/>
    <cellStyle name="Normal 2 2 2 2 7 6" xfId="23874"/>
    <cellStyle name="Normal 2 2 2 2 7 7" xfId="36332"/>
    <cellStyle name="Normal 2 2 2 2 8" xfId="11218"/>
    <cellStyle name="Normal 2 2 2 2 8 2" xfId="11219"/>
    <cellStyle name="Normal 2 2 2 2 9" xfId="11220"/>
    <cellStyle name="Normal 2 2 2 2 9 2" xfId="11221"/>
    <cellStyle name="Normal 2 2 2 3" xfId="11222"/>
    <cellStyle name="Normal 2 2 2 3 10" xfId="11223"/>
    <cellStyle name="Normal 2 2 2 3 10 2" xfId="23878"/>
    <cellStyle name="Normal 2 2 2 3 10 3" xfId="36336"/>
    <cellStyle name="Normal 2 2 2 3 11" xfId="23877"/>
    <cellStyle name="Normal 2 2 2 3 12" xfId="36335"/>
    <cellStyle name="Normal 2 2 2 3 2" xfId="11224"/>
    <cellStyle name="Normal 2 2 2 3 2 10" xfId="36337"/>
    <cellStyle name="Normal 2 2 2 3 2 2" xfId="11225"/>
    <cellStyle name="Normal 2 2 2 3 2 2 2" xfId="11226"/>
    <cellStyle name="Normal 2 2 2 3 2 2 2 2" xfId="23881"/>
    <cellStyle name="Normal 2 2 2 3 2 2 2 3" xfId="36339"/>
    <cellStyle name="Normal 2 2 2 3 2 2 3" xfId="11227"/>
    <cellStyle name="Normal 2 2 2 3 2 2 3 2" xfId="23882"/>
    <cellStyle name="Normal 2 2 2 3 2 2 3 3" xfId="36340"/>
    <cellStyle name="Normal 2 2 2 3 2 2 4" xfId="23880"/>
    <cellStyle name="Normal 2 2 2 3 2 2 5" xfId="36338"/>
    <cellStyle name="Normal 2 2 2 3 2 3" xfId="11228"/>
    <cellStyle name="Normal 2 2 2 3 2 3 2" xfId="11229"/>
    <cellStyle name="Normal 2 2 2 3 2 3 2 2" xfId="23884"/>
    <cellStyle name="Normal 2 2 2 3 2 3 2 3" xfId="36342"/>
    <cellStyle name="Normal 2 2 2 3 2 3 3" xfId="11230"/>
    <cellStyle name="Normal 2 2 2 3 2 3 3 2" xfId="23885"/>
    <cellStyle name="Normal 2 2 2 3 2 3 3 3" xfId="36343"/>
    <cellStyle name="Normal 2 2 2 3 2 3 4" xfId="23883"/>
    <cellStyle name="Normal 2 2 2 3 2 3 5" xfId="36341"/>
    <cellStyle name="Normal 2 2 2 3 2 4" xfId="11231"/>
    <cellStyle name="Normal 2 2 2 3 2 4 2" xfId="11232"/>
    <cellStyle name="Normal 2 2 2 3 2 4 2 2" xfId="23887"/>
    <cellStyle name="Normal 2 2 2 3 2 4 2 3" xfId="36345"/>
    <cellStyle name="Normal 2 2 2 3 2 4 3" xfId="11233"/>
    <cellStyle name="Normal 2 2 2 3 2 4 3 2" xfId="23888"/>
    <cellStyle name="Normal 2 2 2 3 2 4 3 3" xfId="36346"/>
    <cellStyle name="Normal 2 2 2 3 2 4 4" xfId="23886"/>
    <cellStyle name="Normal 2 2 2 3 2 4 5" xfId="36344"/>
    <cellStyle name="Normal 2 2 2 3 2 5" xfId="11234"/>
    <cellStyle name="Normal 2 2 2 3 2 6" xfId="11235"/>
    <cellStyle name="Normal 2 2 2 3 2 6 2" xfId="11236"/>
    <cellStyle name="Normal 2 2 2 3 2 6 2 2" xfId="23890"/>
    <cellStyle name="Normal 2 2 2 3 2 6 2 3" xfId="36348"/>
    <cellStyle name="Normal 2 2 2 3 2 6 3" xfId="11237"/>
    <cellStyle name="Normal 2 2 2 3 2 6 3 2" xfId="23891"/>
    <cellStyle name="Normal 2 2 2 3 2 6 3 3" xfId="36349"/>
    <cellStyle name="Normal 2 2 2 3 2 6 4" xfId="23889"/>
    <cellStyle name="Normal 2 2 2 3 2 6 5" xfId="36347"/>
    <cellStyle name="Normal 2 2 2 3 2 7" xfId="11238"/>
    <cellStyle name="Normal 2 2 2 3 2 7 2" xfId="23892"/>
    <cellStyle name="Normal 2 2 2 3 2 7 3" xfId="36350"/>
    <cellStyle name="Normal 2 2 2 3 2 8" xfId="11239"/>
    <cellStyle name="Normal 2 2 2 3 2 8 2" xfId="23893"/>
    <cellStyle name="Normal 2 2 2 3 2 8 3" xfId="36351"/>
    <cellStyle name="Normal 2 2 2 3 2 9" xfId="23879"/>
    <cellStyle name="Normal 2 2 2 3 3" xfId="11240"/>
    <cellStyle name="Normal 2 2 2 3 3 2" xfId="11241"/>
    <cellStyle name="Normal 2 2 2 3 3 2 2" xfId="11242"/>
    <cellStyle name="Normal 2 2 2 3 3 2 2 2" xfId="23896"/>
    <cellStyle name="Normal 2 2 2 3 3 2 2 3" xfId="36354"/>
    <cellStyle name="Normal 2 2 2 3 3 2 3" xfId="11243"/>
    <cellStyle name="Normal 2 2 2 3 3 2 3 2" xfId="23897"/>
    <cellStyle name="Normal 2 2 2 3 3 2 3 3" xfId="36355"/>
    <cellStyle name="Normal 2 2 2 3 3 2 4" xfId="23895"/>
    <cellStyle name="Normal 2 2 2 3 3 2 5" xfId="36353"/>
    <cellStyle name="Normal 2 2 2 3 3 3" xfId="11244"/>
    <cellStyle name="Normal 2 2 2 3 3 3 2" xfId="11245"/>
    <cellStyle name="Normal 2 2 2 3 3 3 2 2" xfId="23899"/>
    <cellStyle name="Normal 2 2 2 3 3 3 2 3" xfId="36357"/>
    <cellStyle name="Normal 2 2 2 3 3 3 3" xfId="11246"/>
    <cellStyle name="Normal 2 2 2 3 3 3 3 2" xfId="23900"/>
    <cellStyle name="Normal 2 2 2 3 3 3 3 3" xfId="36358"/>
    <cellStyle name="Normal 2 2 2 3 3 3 4" xfId="23898"/>
    <cellStyle name="Normal 2 2 2 3 3 3 5" xfId="36356"/>
    <cellStyle name="Normal 2 2 2 3 3 4" xfId="11247"/>
    <cellStyle name="Normal 2 2 2 3 3 4 2" xfId="11248"/>
    <cellStyle name="Normal 2 2 2 3 3 4 2 2" xfId="23902"/>
    <cellStyle name="Normal 2 2 2 3 3 4 2 3" xfId="36360"/>
    <cellStyle name="Normal 2 2 2 3 3 4 3" xfId="11249"/>
    <cellStyle name="Normal 2 2 2 3 3 4 3 2" xfId="23903"/>
    <cellStyle name="Normal 2 2 2 3 3 4 3 3" xfId="36361"/>
    <cellStyle name="Normal 2 2 2 3 3 4 4" xfId="23901"/>
    <cellStyle name="Normal 2 2 2 3 3 4 5" xfId="36359"/>
    <cellStyle name="Normal 2 2 2 3 3 5" xfId="11250"/>
    <cellStyle name="Normal 2 2 2 3 3 5 2" xfId="23904"/>
    <cellStyle name="Normal 2 2 2 3 3 5 3" xfId="36362"/>
    <cellStyle name="Normal 2 2 2 3 3 6" xfId="11251"/>
    <cellStyle name="Normal 2 2 2 3 3 6 2" xfId="23905"/>
    <cellStyle name="Normal 2 2 2 3 3 6 3" xfId="36363"/>
    <cellStyle name="Normal 2 2 2 3 3 7" xfId="23894"/>
    <cellStyle name="Normal 2 2 2 3 3 8" xfId="36352"/>
    <cellStyle name="Normal 2 2 2 3 4" xfId="11252"/>
    <cellStyle name="Normal 2 2 2 3 4 2" xfId="11253"/>
    <cellStyle name="Normal 2 2 2 3 4 2 2" xfId="11254"/>
    <cellStyle name="Normal 2 2 2 3 4 2 2 2" xfId="23908"/>
    <cellStyle name="Normal 2 2 2 3 4 2 2 3" xfId="36366"/>
    <cellStyle name="Normal 2 2 2 3 4 2 3" xfId="11255"/>
    <cellStyle name="Normal 2 2 2 3 4 2 3 2" xfId="23909"/>
    <cellStyle name="Normal 2 2 2 3 4 2 3 3" xfId="36367"/>
    <cellStyle name="Normal 2 2 2 3 4 2 4" xfId="23907"/>
    <cellStyle name="Normal 2 2 2 3 4 2 5" xfId="36365"/>
    <cellStyle name="Normal 2 2 2 3 4 3" xfId="11256"/>
    <cellStyle name="Normal 2 2 2 3 4 3 2" xfId="11257"/>
    <cellStyle name="Normal 2 2 2 3 4 3 2 2" xfId="23911"/>
    <cellStyle name="Normal 2 2 2 3 4 3 2 3" xfId="36369"/>
    <cellStyle name="Normal 2 2 2 3 4 3 3" xfId="11258"/>
    <cellStyle name="Normal 2 2 2 3 4 3 3 2" xfId="23912"/>
    <cellStyle name="Normal 2 2 2 3 4 3 3 3" xfId="36370"/>
    <cellStyle name="Normal 2 2 2 3 4 3 4" xfId="23910"/>
    <cellStyle name="Normal 2 2 2 3 4 3 5" xfId="36368"/>
    <cellStyle name="Normal 2 2 2 3 4 4" xfId="11259"/>
    <cellStyle name="Normal 2 2 2 3 4 4 2" xfId="11260"/>
    <cellStyle name="Normal 2 2 2 3 4 4 2 2" xfId="23914"/>
    <cellStyle name="Normal 2 2 2 3 4 4 2 3" xfId="36372"/>
    <cellStyle name="Normal 2 2 2 3 4 4 3" xfId="11261"/>
    <cellStyle name="Normal 2 2 2 3 4 4 3 2" xfId="23915"/>
    <cellStyle name="Normal 2 2 2 3 4 4 3 3" xfId="36373"/>
    <cellStyle name="Normal 2 2 2 3 4 4 4" xfId="23913"/>
    <cellStyle name="Normal 2 2 2 3 4 4 5" xfId="36371"/>
    <cellStyle name="Normal 2 2 2 3 4 5" xfId="11262"/>
    <cellStyle name="Normal 2 2 2 3 4 5 2" xfId="23916"/>
    <cellStyle name="Normal 2 2 2 3 4 5 3" xfId="36374"/>
    <cellStyle name="Normal 2 2 2 3 4 6" xfId="11263"/>
    <cellStyle name="Normal 2 2 2 3 4 6 2" xfId="23917"/>
    <cellStyle name="Normal 2 2 2 3 4 6 3" xfId="36375"/>
    <cellStyle name="Normal 2 2 2 3 4 7" xfId="23906"/>
    <cellStyle name="Normal 2 2 2 3 4 8" xfId="36364"/>
    <cellStyle name="Normal 2 2 2 3 5" xfId="11264"/>
    <cellStyle name="Normal 2 2 2 3 5 2" xfId="11265"/>
    <cellStyle name="Normal 2 2 2 3 5 2 2" xfId="23919"/>
    <cellStyle name="Normal 2 2 2 3 5 2 3" xfId="36377"/>
    <cellStyle name="Normal 2 2 2 3 5 3" xfId="11266"/>
    <cellStyle name="Normal 2 2 2 3 5 3 2" xfId="23920"/>
    <cellStyle name="Normal 2 2 2 3 5 3 3" xfId="36378"/>
    <cellStyle name="Normal 2 2 2 3 5 4" xfId="23918"/>
    <cellStyle name="Normal 2 2 2 3 5 5" xfId="36376"/>
    <cellStyle name="Normal 2 2 2 3 6" xfId="11267"/>
    <cellStyle name="Normal 2 2 2 3 6 2" xfId="11268"/>
    <cellStyle name="Normal 2 2 2 3 6 2 2" xfId="23922"/>
    <cellStyle name="Normal 2 2 2 3 6 2 3" xfId="36380"/>
    <cellStyle name="Normal 2 2 2 3 6 3" xfId="11269"/>
    <cellStyle name="Normal 2 2 2 3 6 3 2" xfId="23923"/>
    <cellStyle name="Normal 2 2 2 3 6 3 3" xfId="36381"/>
    <cellStyle name="Normal 2 2 2 3 6 4" xfId="23921"/>
    <cellStyle name="Normal 2 2 2 3 6 5" xfId="36379"/>
    <cellStyle name="Normal 2 2 2 3 7" xfId="11270"/>
    <cellStyle name="Normal 2 2 2 3 8" xfId="11271"/>
    <cellStyle name="Normal 2 2 2 3 8 2" xfId="11272"/>
    <cellStyle name="Normal 2 2 2 3 8 2 2" xfId="23925"/>
    <cellStyle name="Normal 2 2 2 3 8 2 3" xfId="36383"/>
    <cellStyle name="Normal 2 2 2 3 8 3" xfId="11273"/>
    <cellStyle name="Normal 2 2 2 3 8 3 2" xfId="23926"/>
    <cellStyle name="Normal 2 2 2 3 8 3 3" xfId="36384"/>
    <cellStyle name="Normal 2 2 2 3 8 4" xfId="23924"/>
    <cellStyle name="Normal 2 2 2 3 8 5" xfId="36382"/>
    <cellStyle name="Normal 2 2 2 3 9" xfId="11274"/>
    <cellStyle name="Normal 2 2 2 3 9 2" xfId="23927"/>
    <cellStyle name="Normal 2 2 2 3 9 3" xfId="36385"/>
    <cellStyle name="Normal 2 2 2 4" xfId="11275"/>
    <cellStyle name="Normal 2 2 2 4 10" xfId="36386"/>
    <cellStyle name="Normal 2 2 2 4 2" xfId="11276"/>
    <cellStyle name="Normal 2 2 2 4 2 2" xfId="11277"/>
    <cellStyle name="Normal 2 2 2 4 2 2 2" xfId="23930"/>
    <cellStyle name="Normal 2 2 2 4 2 2 3" xfId="36388"/>
    <cellStyle name="Normal 2 2 2 4 2 3" xfId="11278"/>
    <cellStyle name="Normal 2 2 2 4 2 3 2" xfId="23931"/>
    <cellStyle name="Normal 2 2 2 4 2 3 3" xfId="36389"/>
    <cellStyle name="Normal 2 2 2 4 2 4" xfId="23929"/>
    <cellStyle name="Normal 2 2 2 4 2 5" xfId="36387"/>
    <cellStyle name="Normal 2 2 2 4 3" xfId="11279"/>
    <cellStyle name="Normal 2 2 2 4 3 2" xfId="11280"/>
    <cellStyle name="Normal 2 2 2 4 3 2 2" xfId="23933"/>
    <cellStyle name="Normal 2 2 2 4 3 2 3" xfId="36391"/>
    <cellStyle name="Normal 2 2 2 4 3 3" xfId="11281"/>
    <cellStyle name="Normal 2 2 2 4 3 3 2" xfId="23934"/>
    <cellStyle name="Normal 2 2 2 4 3 3 3" xfId="36392"/>
    <cellStyle name="Normal 2 2 2 4 3 4" xfId="23932"/>
    <cellStyle name="Normal 2 2 2 4 3 5" xfId="36390"/>
    <cellStyle name="Normal 2 2 2 4 4" xfId="11282"/>
    <cellStyle name="Normal 2 2 2 4 4 2" xfId="11283"/>
    <cellStyle name="Normal 2 2 2 4 4 2 2" xfId="23936"/>
    <cellStyle name="Normal 2 2 2 4 4 2 3" xfId="36394"/>
    <cellStyle name="Normal 2 2 2 4 4 3" xfId="11284"/>
    <cellStyle name="Normal 2 2 2 4 4 3 2" xfId="23937"/>
    <cellStyle name="Normal 2 2 2 4 4 3 3" xfId="36395"/>
    <cellStyle name="Normal 2 2 2 4 4 4" xfId="23935"/>
    <cellStyle name="Normal 2 2 2 4 4 5" xfId="36393"/>
    <cellStyle name="Normal 2 2 2 4 5" xfId="11285"/>
    <cellStyle name="Normal 2 2 2 4 6" xfId="11286"/>
    <cellStyle name="Normal 2 2 2 4 6 2" xfId="11287"/>
    <cellStyle name="Normal 2 2 2 4 6 2 2" xfId="23939"/>
    <cellStyle name="Normal 2 2 2 4 6 2 3" xfId="36397"/>
    <cellStyle name="Normal 2 2 2 4 6 3" xfId="11288"/>
    <cellStyle name="Normal 2 2 2 4 6 3 2" xfId="23940"/>
    <cellStyle name="Normal 2 2 2 4 6 3 3" xfId="36398"/>
    <cellStyle name="Normal 2 2 2 4 6 4" xfId="23938"/>
    <cellStyle name="Normal 2 2 2 4 6 5" xfId="36396"/>
    <cellStyle name="Normal 2 2 2 4 7" xfId="11289"/>
    <cellStyle name="Normal 2 2 2 4 7 2" xfId="23941"/>
    <cellStyle name="Normal 2 2 2 4 7 3" xfId="36399"/>
    <cellStyle name="Normal 2 2 2 4 8" xfId="11290"/>
    <cellStyle name="Normal 2 2 2 4 8 2" xfId="23942"/>
    <cellStyle name="Normal 2 2 2 4 8 3" xfId="36400"/>
    <cellStyle name="Normal 2 2 2 4 9" xfId="23928"/>
    <cellStyle name="Normal 2 2 2 5" xfId="11291"/>
    <cellStyle name="Normal 2 2 2 5 10" xfId="36401"/>
    <cellStyle name="Normal 2 2 2 5 2" xfId="11292"/>
    <cellStyle name="Normal 2 2 2 5 2 2" xfId="11293"/>
    <cellStyle name="Normal 2 2 2 5 2 2 2" xfId="23945"/>
    <cellStyle name="Normal 2 2 2 5 2 2 3" xfId="36403"/>
    <cellStyle name="Normal 2 2 2 5 2 3" xfId="11294"/>
    <cellStyle name="Normal 2 2 2 5 2 3 2" xfId="23946"/>
    <cellStyle name="Normal 2 2 2 5 2 3 3" xfId="36404"/>
    <cellStyle name="Normal 2 2 2 5 2 4" xfId="23944"/>
    <cellStyle name="Normal 2 2 2 5 2 5" xfId="36402"/>
    <cellStyle name="Normal 2 2 2 5 3" xfId="11295"/>
    <cellStyle name="Normal 2 2 2 5 3 2" xfId="11296"/>
    <cellStyle name="Normal 2 2 2 5 3 2 2" xfId="23948"/>
    <cellStyle name="Normal 2 2 2 5 3 2 3" xfId="36406"/>
    <cellStyle name="Normal 2 2 2 5 3 3" xfId="11297"/>
    <cellStyle name="Normal 2 2 2 5 3 3 2" xfId="23949"/>
    <cellStyle name="Normal 2 2 2 5 3 3 3" xfId="36407"/>
    <cellStyle name="Normal 2 2 2 5 3 4" xfId="23947"/>
    <cellStyle name="Normal 2 2 2 5 3 5" xfId="36405"/>
    <cellStyle name="Normal 2 2 2 5 4" xfId="11298"/>
    <cellStyle name="Normal 2 2 2 5 4 2" xfId="11299"/>
    <cellStyle name="Normal 2 2 2 5 4 2 2" xfId="23951"/>
    <cellStyle name="Normal 2 2 2 5 4 2 3" xfId="36409"/>
    <cellStyle name="Normal 2 2 2 5 4 3" xfId="11300"/>
    <cellStyle name="Normal 2 2 2 5 4 3 2" xfId="23952"/>
    <cellStyle name="Normal 2 2 2 5 4 3 3" xfId="36410"/>
    <cellStyle name="Normal 2 2 2 5 4 4" xfId="23950"/>
    <cellStyle name="Normal 2 2 2 5 4 5" xfId="36408"/>
    <cellStyle name="Normal 2 2 2 5 5" xfId="11301"/>
    <cellStyle name="Normal 2 2 2 5 6" xfId="11302"/>
    <cellStyle name="Normal 2 2 2 5 6 2" xfId="11303"/>
    <cellStyle name="Normal 2 2 2 5 6 2 2" xfId="23954"/>
    <cellStyle name="Normal 2 2 2 5 6 2 3" xfId="36412"/>
    <cellStyle name="Normal 2 2 2 5 6 3" xfId="11304"/>
    <cellStyle name="Normal 2 2 2 5 6 3 2" xfId="23955"/>
    <cellStyle name="Normal 2 2 2 5 6 3 3" xfId="36413"/>
    <cellStyle name="Normal 2 2 2 5 6 4" xfId="23953"/>
    <cellStyle name="Normal 2 2 2 5 6 5" xfId="36411"/>
    <cellStyle name="Normal 2 2 2 5 7" xfId="11305"/>
    <cellStyle name="Normal 2 2 2 5 7 2" xfId="23956"/>
    <cellStyle name="Normal 2 2 2 5 7 3" xfId="36414"/>
    <cellStyle name="Normal 2 2 2 5 8" xfId="11306"/>
    <cellStyle name="Normal 2 2 2 5 8 2" xfId="23957"/>
    <cellStyle name="Normal 2 2 2 5 8 3" xfId="36415"/>
    <cellStyle name="Normal 2 2 2 5 9" xfId="23943"/>
    <cellStyle name="Normal 2 2 2 6" xfId="11307"/>
    <cellStyle name="Normal 2 2 2 6 2" xfId="11308"/>
    <cellStyle name="Normal 2 2 2 6 2 2" xfId="11309"/>
    <cellStyle name="Normal 2 2 2 6 2 2 2" xfId="23960"/>
    <cellStyle name="Normal 2 2 2 6 2 2 3" xfId="36418"/>
    <cellStyle name="Normal 2 2 2 6 2 3" xfId="11310"/>
    <cellStyle name="Normal 2 2 2 6 2 3 2" xfId="23961"/>
    <cellStyle name="Normal 2 2 2 6 2 3 3" xfId="36419"/>
    <cellStyle name="Normal 2 2 2 6 2 4" xfId="23959"/>
    <cellStyle name="Normal 2 2 2 6 2 5" xfId="36417"/>
    <cellStyle name="Normal 2 2 2 6 3" xfId="11311"/>
    <cellStyle name="Normal 2 2 2 6 3 2" xfId="11312"/>
    <cellStyle name="Normal 2 2 2 6 3 2 2" xfId="23963"/>
    <cellStyle name="Normal 2 2 2 6 3 2 3" xfId="36421"/>
    <cellStyle name="Normal 2 2 2 6 3 3" xfId="11313"/>
    <cellStyle name="Normal 2 2 2 6 3 3 2" xfId="23964"/>
    <cellStyle name="Normal 2 2 2 6 3 3 3" xfId="36422"/>
    <cellStyle name="Normal 2 2 2 6 3 4" xfId="23962"/>
    <cellStyle name="Normal 2 2 2 6 3 5" xfId="36420"/>
    <cellStyle name="Normal 2 2 2 6 4" xfId="11314"/>
    <cellStyle name="Normal 2 2 2 6 5" xfId="11315"/>
    <cellStyle name="Normal 2 2 2 6 5 2" xfId="11316"/>
    <cellStyle name="Normal 2 2 2 6 5 2 2" xfId="23966"/>
    <cellStyle name="Normal 2 2 2 6 5 2 3" xfId="36424"/>
    <cellStyle name="Normal 2 2 2 6 5 3" xfId="11317"/>
    <cellStyle name="Normal 2 2 2 6 5 3 2" xfId="23967"/>
    <cellStyle name="Normal 2 2 2 6 5 3 3" xfId="36425"/>
    <cellStyle name="Normal 2 2 2 6 5 4" xfId="23965"/>
    <cellStyle name="Normal 2 2 2 6 5 5" xfId="36423"/>
    <cellStyle name="Normal 2 2 2 6 6" xfId="11318"/>
    <cellStyle name="Normal 2 2 2 6 6 2" xfId="23968"/>
    <cellStyle name="Normal 2 2 2 6 6 3" xfId="36426"/>
    <cellStyle name="Normal 2 2 2 6 7" xfId="11319"/>
    <cellStyle name="Normal 2 2 2 6 7 2" xfId="23969"/>
    <cellStyle name="Normal 2 2 2 6 7 3" xfId="36427"/>
    <cellStyle name="Normal 2 2 2 6 8" xfId="23958"/>
    <cellStyle name="Normal 2 2 2 6 9" xfId="36416"/>
    <cellStyle name="Normal 2 2 2 7" xfId="11320"/>
    <cellStyle name="Normal 2 2 2 7 2" xfId="11321"/>
    <cellStyle name="Normal 2 2 2 7 2 2" xfId="11322"/>
    <cellStyle name="Normal 2 2 2 7 2 2 2" xfId="23972"/>
    <cellStyle name="Normal 2 2 2 7 2 2 3" xfId="36430"/>
    <cellStyle name="Normal 2 2 2 7 2 3" xfId="11323"/>
    <cellStyle name="Normal 2 2 2 7 2 3 2" xfId="23973"/>
    <cellStyle name="Normal 2 2 2 7 2 3 3" xfId="36431"/>
    <cellStyle name="Normal 2 2 2 7 2 4" xfId="23971"/>
    <cellStyle name="Normal 2 2 2 7 2 5" xfId="36429"/>
    <cellStyle name="Normal 2 2 2 7 3" xfId="11324"/>
    <cellStyle name="Normal 2 2 2 7 3 2" xfId="11325"/>
    <cellStyle name="Normal 2 2 2 7 3 2 2" xfId="23975"/>
    <cellStyle name="Normal 2 2 2 7 3 2 3" xfId="36433"/>
    <cellStyle name="Normal 2 2 2 7 3 3" xfId="11326"/>
    <cellStyle name="Normal 2 2 2 7 3 3 2" xfId="23976"/>
    <cellStyle name="Normal 2 2 2 7 3 3 3" xfId="36434"/>
    <cellStyle name="Normal 2 2 2 7 3 4" xfId="23974"/>
    <cellStyle name="Normal 2 2 2 7 3 5" xfId="36432"/>
    <cellStyle name="Normal 2 2 2 7 4" xfId="11327"/>
    <cellStyle name="Normal 2 2 2 7 5" xfId="11328"/>
    <cellStyle name="Normal 2 2 2 7 5 2" xfId="11329"/>
    <cellStyle name="Normal 2 2 2 7 5 2 2" xfId="23978"/>
    <cellStyle name="Normal 2 2 2 7 5 2 3" xfId="36436"/>
    <cellStyle name="Normal 2 2 2 7 5 3" xfId="11330"/>
    <cellStyle name="Normal 2 2 2 7 5 3 2" xfId="23979"/>
    <cellStyle name="Normal 2 2 2 7 5 3 3" xfId="36437"/>
    <cellStyle name="Normal 2 2 2 7 5 4" xfId="23977"/>
    <cellStyle name="Normal 2 2 2 7 5 5" xfId="36435"/>
    <cellStyle name="Normal 2 2 2 7 6" xfId="11331"/>
    <cellStyle name="Normal 2 2 2 7 6 2" xfId="23980"/>
    <cellStyle name="Normal 2 2 2 7 6 3" xfId="36438"/>
    <cellStyle name="Normal 2 2 2 7 7" xfId="11332"/>
    <cellStyle name="Normal 2 2 2 7 7 2" xfId="23981"/>
    <cellStyle name="Normal 2 2 2 7 7 3" xfId="36439"/>
    <cellStyle name="Normal 2 2 2 7 8" xfId="23970"/>
    <cellStyle name="Normal 2 2 2 7 9" xfId="36428"/>
    <cellStyle name="Normal 2 2 2 8" xfId="11333"/>
    <cellStyle name="Normal 2 2 2 8 2" xfId="11334"/>
    <cellStyle name="Normal 2 2 2 8 3" xfId="11335"/>
    <cellStyle name="Normal 2 2 2 8 3 2" xfId="23983"/>
    <cellStyle name="Normal 2 2 2 8 3 3" xfId="36441"/>
    <cellStyle name="Normal 2 2 2 8 4" xfId="11336"/>
    <cellStyle name="Normal 2 2 2 8 4 2" xfId="23984"/>
    <cellStyle name="Normal 2 2 2 8 4 3" xfId="36442"/>
    <cellStyle name="Normal 2 2 2 8 5" xfId="23982"/>
    <cellStyle name="Normal 2 2 2 8 6" xfId="36440"/>
    <cellStyle name="Normal 2 2 2 9" xfId="11337"/>
    <cellStyle name="Normal 2 2 2 9 2" xfId="11338"/>
    <cellStyle name="Normal 2 2 2 9 3" xfId="11339"/>
    <cellStyle name="Normal 2 2 2 9 3 2" xfId="23986"/>
    <cellStyle name="Normal 2 2 2 9 3 3" xfId="36444"/>
    <cellStyle name="Normal 2 2 2 9 4" xfId="11340"/>
    <cellStyle name="Normal 2 2 2 9 4 2" xfId="23987"/>
    <cellStyle name="Normal 2 2 2 9 4 3" xfId="36445"/>
    <cellStyle name="Normal 2 2 2 9 5" xfId="23985"/>
    <cellStyle name="Normal 2 2 2 9 6" xfId="36443"/>
    <cellStyle name="Normal 2 2 3" xfId="507"/>
    <cellStyle name="Normal 2 2 3 10" xfId="11341"/>
    <cellStyle name="Normal 2 2 3 10 2" xfId="23988"/>
    <cellStyle name="Normal 2 2 3 10 3" xfId="36446"/>
    <cellStyle name="Normal 2 2 3 11" xfId="11342"/>
    <cellStyle name="Normal 2 2 3 11 2" xfId="23989"/>
    <cellStyle name="Normal 2 2 3 11 3" xfId="36447"/>
    <cellStyle name="Normal 2 2 3 2" xfId="508"/>
    <cellStyle name="Normal 2 2 3 2 2" xfId="11343"/>
    <cellStyle name="Normal 2 2 3 2 2 2" xfId="11344"/>
    <cellStyle name="Normal 2 2 3 2 2 2 2" xfId="11345"/>
    <cellStyle name="Normal 2 2 3 2 2 2 2 2" xfId="23992"/>
    <cellStyle name="Normal 2 2 3 2 2 2 2 3" xfId="36450"/>
    <cellStyle name="Normal 2 2 3 2 2 2 3" xfId="11346"/>
    <cellStyle name="Normal 2 2 3 2 2 2 3 2" xfId="23993"/>
    <cellStyle name="Normal 2 2 3 2 2 2 3 3" xfId="36451"/>
    <cellStyle name="Normal 2 2 3 2 2 2 4" xfId="23991"/>
    <cellStyle name="Normal 2 2 3 2 2 2 5" xfId="36449"/>
    <cellStyle name="Normal 2 2 3 2 2 3" xfId="11347"/>
    <cellStyle name="Normal 2 2 3 2 2 3 2" xfId="11348"/>
    <cellStyle name="Normal 2 2 3 2 2 3 2 2" xfId="23995"/>
    <cellStyle name="Normal 2 2 3 2 2 3 2 3" xfId="36453"/>
    <cellStyle name="Normal 2 2 3 2 2 3 3" xfId="11349"/>
    <cellStyle name="Normal 2 2 3 2 2 3 3 2" xfId="23996"/>
    <cellStyle name="Normal 2 2 3 2 2 3 3 3" xfId="36454"/>
    <cellStyle name="Normal 2 2 3 2 2 3 4" xfId="23994"/>
    <cellStyle name="Normal 2 2 3 2 2 3 5" xfId="36452"/>
    <cellStyle name="Normal 2 2 3 2 2 4" xfId="11350"/>
    <cellStyle name="Normal 2 2 3 2 2 4 2" xfId="11351"/>
    <cellStyle name="Normal 2 2 3 2 2 4 2 2" xfId="23998"/>
    <cellStyle name="Normal 2 2 3 2 2 4 2 3" xfId="36456"/>
    <cellStyle name="Normal 2 2 3 2 2 4 3" xfId="11352"/>
    <cellStyle name="Normal 2 2 3 2 2 4 3 2" xfId="23999"/>
    <cellStyle name="Normal 2 2 3 2 2 4 3 3" xfId="36457"/>
    <cellStyle name="Normal 2 2 3 2 2 4 4" xfId="23997"/>
    <cellStyle name="Normal 2 2 3 2 2 4 5" xfId="36455"/>
    <cellStyle name="Normal 2 2 3 2 2 5" xfId="11353"/>
    <cellStyle name="Normal 2 2 3 2 2 5 2" xfId="24000"/>
    <cellStyle name="Normal 2 2 3 2 2 5 3" xfId="36458"/>
    <cellStyle name="Normal 2 2 3 2 2 6" xfId="11354"/>
    <cellStyle name="Normal 2 2 3 2 2 6 2" xfId="24001"/>
    <cellStyle name="Normal 2 2 3 2 2 6 3" xfId="36459"/>
    <cellStyle name="Normal 2 2 3 2 2 7" xfId="23990"/>
    <cellStyle name="Normal 2 2 3 2 2 8" xfId="36448"/>
    <cellStyle name="Normal 2 2 3 2 3" xfId="11355"/>
    <cellStyle name="Normal 2 2 3 2 3 2" xfId="11356"/>
    <cellStyle name="Normal 2 2 3 2 3 2 2" xfId="11357"/>
    <cellStyle name="Normal 2 2 3 2 3 2 2 2" xfId="24004"/>
    <cellStyle name="Normal 2 2 3 2 3 2 2 3" xfId="36462"/>
    <cellStyle name="Normal 2 2 3 2 3 2 3" xfId="11358"/>
    <cellStyle name="Normal 2 2 3 2 3 2 3 2" xfId="24005"/>
    <cellStyle name="Normal 2 2 3 2 3 2 3 3" xfId="36463"/>
    <cellStyle name="Normal 2 2 3 2 3 2 4" xfId="24003"/>
    <cellStyle name="Normal 2 2 3 2 3 2 5" xfId="36461"/>
    <cellStyle name="Normal 2 2 3 2 3 3" xfId="11359"/>
    <cellStyle name="Normal 2 2 3 2 3 3 2" xfId="11360"/>
    <cellStyle name="Normal 2 2 3 2 3 3 2 2" xfId="24007"/>
    <cellStyle name="Normal 2 2 3 2 3 3 2 3" xfId="36465"/>
    <cellStyle name="Normal 2 2 3 2 3 3 3" xfId="11361"/>
    <cellStyle name="Normal 2 2 3 2 3 3 3 2" xfId="24008"/>
    <cellStyle name="Normal 2 2 3 2 3 3 3 3" xfId="36466"/>
    <cellStyle name="Normal 2 2 3 2 3 3 4" xfId="24006"/>
    <cellStyle name="Normal 2 2 3 2 3 3 5" xfId="36464"/>
    <cellStyle name="Normal 2 2 3 2 3 4" xfId="11362"/>
    <cellStyle name="Normal 2 2 3 2 3 4 2" xfId="11363"/>
    <cellStyle name="Normal 2 2 3 2 3 4 2 2" xfId="24010"/>
    <cellStyle name="Normal 2 2 3 2 3 4 2 3" xfId="36468"/>
    <cellStyle name="Normal 2 2 3 2 3 4 3" xfId="11364"/>
    <cellStyle name="Normal 2 2 3 2 3 4 3 2" xfId="24011"/>
    <cellStyle name="Normal 2 2 3 2 3 4 3 3" xfId="36469"/>
    <cellStyle name="Normal 2 2 3 2 3 4 4" xfId="24009"/>
    <cellStyle name="Normal 2 2 3 2 3 4 5" xfId="36467"/>
    <cellStyle name="Normal 2 2 3 2 3 5" xfId="11365"/>
    <cellStyle name="Normal 2 2 3 2 3 5 2" xfId="24012"/>
    <cellStyle name="Normal 2 2 3 2 3 5 3" xfId="36470"/>
    <cellStyle name="Normal 2 2 3 2 3 6" xfId="11366"/>
    <cellStyle name="Normal 2 2 3 2 3 6 2" xfId="24013"/>
    <cellStyle name="Normal 2 2 3 2 3 6 3" xfId="36471"/>
    <cellStyle name="Normal 2 2 3 2 3 7" xfId="24002"/>
    <cellStyle name="Normal 2 2 3 2 3 8" xfId="36460"/>
    <cellStyle name="Normal 2 2 3 2 4" xfId="11367"/>
    <cellStyle name="Normal 2 2 3 2 4 2" xfId="11368"/>
    <cellStyle name="Normal 2 2 3 2 4 2 2" xfId="24015"/>
    <cellStyle name="Normal 2 2 3 2 4 2 3" xfId="36473"/>
    <cellStyle name="Normal 2 2 3 2 4 3" xfId="11369"/>
    <cellStyle name="Normal 2 2 3 2 4 3 2" xfId="24016"/>
    <cellStyle name="Normal 2 2 3 2 4 3 3" xfId="36474"/>
    <cellStyle name="Normal 2 2 3 2 4 4" xfId="24014"/>
    <cellStyle name="Normal 2 2 3 2 4 5" xfId="36472"/>
    <cellStyle name="Normal 2 2 3 2 5" xfId="11370"/>
    <cellStyle name="Normal 2 2 3 2 5 2" xfId="11371"/>
    <cellStyle name="Normal 2 2 3 2 5 2 2" xfId="24018"/>
    <cellStyle name="Normal 2 2 3 2 5 2 3" xfId="36476"/>
    <cellStyle name="Normal 2 2 3 2 5 3" xfId="11372"/>
    <cellStyle name="Normal 2 2 3 2 5 3 2" xfId="24019"/>
    <cellStyle name="Normal 2 2 3 2 5 3 3" xfId="36477"/>
    <cellStyle name="Normal 2 2 3 2 5 4" xfId="24017"/>
    <cellStyle name="Normal 2 2 3 2 5 5" xfId="36475"/>
    <cellStyle name="Normal 2 2 3 2 6" xfId="11373"/>
    <cellStyle name="Normal 2 2 3 2 7" xfId="11374"/>
    <cellStyle name="Normal 2 2 3 2 7 2" xfId="11375"/>
    <cellStyle name="Normal 2 2 3 2 7 2 2" xfId="24021"/>
    <cellStyle name="Normal 2 2 3 2 7 2 3" xfId="36479"/>
    <cellStyle name="Normal 2 2 3 2 7 3" xfId="11376"/>
    <cellStyle name="Normal 2 2 3 2 7 3 2" xfId="24022"/>
    <cellStyle name="Normal 2 2 3 2 7 3 3" xfId="36480"/>
    <cellStyle name="Normal 2 2 3 2 7 4" xfId="24020"/>
    <cellStyle name="Normal 2 2 3 2 7 5" xfId="36478"/>
    <cellStyle name="Normal 2 2 3 2 8" xfId="11377"/>
    <cellStyle name="Normal 2 2 3 2 8 2" xfId="24023"/>
    <cellStyle name="Normal 2 2 3 2 8 3" xfId="36481"/>
    <cellStyle name="Normal 2 2 3 2 9" xfId="11378"/>
    <cellStyle name="Normal 2 2 3 2 9 2" xfId="24024"/>
    <cellStyle name="Normal 2 2 3 2 9 3" xfId="36482"/>
    <cellStyle name="Normal 2 2 3 3" xfId="509"/>
    <cellStyle name="Normal 2 2 3 3 2" xfId="11379"/>
    <cellStyle name="Normal 2 2 3 3 2 2" xfId="11380"/>
    <cellStyle name="Normal 2 2 3 3 2 2 2" xfId="24026"/>
    <cellStyle name="Normal 2 2 3 3 2 2 3" xfId="36484"/>
    <cellStyle name="Normal 2 2 3 3 2 3" xfId="11381"/>
    <cellStyle name="Normal 2 2 3 3 2 3 2" xfId="24027"/>
    <cellStyle name="Normal 2 2 3 3 2 3 3" xfId="36485"/>
    <cellStyle name="Normal 2 2 3 3 2 4" xfId="24025"/>
    <cellStyle name="Normal 2 2 3 3 2 5" xfId="36483"/>
    <cellStyle name="Normal 2 2 3 3 3" xfId="11382"/>
    <cellStyle name="Normal 2 2 3 3 3 2" xfId="11383"/>
    <cellStyle name="Normal 2 2 3 3 3 2 2" xfId="24029"/>
    <cellStyle name="Normal 2 2 3 3 3 2 3" xfId="36487"/>
    <cellStyle name="Normal 2 2 3 3 3 3" xfId="11384"/>
    <cellStyle name="Normal 2 2 3 3 3 3 2" xfId="24030"/>
    <cellStyle name="Normal 2 2 3 3 3 3 3" xfId="36488"/>
    <cellStyle name="Normal 2 2 3 3 3 4" xfId="24028"/>
    <cellStyle name="Normal 2 2 3 3 3 5" xfId="36486"/>
    <cellStyle name="Normal 2 2 3 3 4" xfId="11385"/>
    <cellStyle name="Normal 2 2 3 3 4 2" xfId="11386"/>
    <cellStyle name="Normal 2 2 3 3 4 2 2" xfId="24032"/>
    <cellStyle name="Normal 2 2 3 3 4 2 3" xfId="36490"/>
    <cellStyle name="Normal 2 2 3 3 4 3" xfId="11387"/>
    <cellStyle name="Normal 2 2 3 3 4 3 2" xfId="24033"/>
    <cellStyle name="Normal 2 2 3 3 4 3 3" xfId="36491"/>
    <cellStyle name="Normal 2 2 3 3 4 4" xfId="24031"/>
    <cellStyle name="Normal 2 2 3 3 4 5" xfId="36489"/>
    <cellStyle name="Normal 2 2 3 3 5" xfId="11388"/>
    <cellStyle name="Normal 2 2 3 3 6" xfId="11389"/>
    <cellStyle name="Normal 2 2 3 3 6 2" xfId="11390"/>
    <cellStyle name="Normal 2 2 3 3 6 2 2" xfId="24035"/>
    <cellStyle name="Normal 2 2 3 3 6 2 3" xfId="36493"/>
    <cellStyle name="Normal 2 2 3 3 6 3" xfId="11391"/>
    <cellStyle name="Normal 2 2 3 3 6 3 2" xfId="24036"/>
    <cellStyle name="Normal 2 2 3 3 6 3 3" xfId="36494"/>
    <cellStyle name="Normal 2 2 3 3 6 4" xfId="24034"/>
    <cellStyle name="Normal 2 2 3 3 6 5" xfId="36492"/>
    <cellStyle name="Normal 2 2 3 3 7" xfId="11392"/>
    <cellStyle name="Normal 2 2 3 3 7 2" xfId="24037"/>
    <cellStyle name="Normal 2 2 3 3 7 3" xfId="36495"/>
    <cellStyle name="Normal 2 2 3 3 8" xfId="11393"/>
    <cellStyle name="Normal 2 2 3 3 8 2" xfId="24038"/>
    <cellStyle name="Normal 2 2 3 3 8 3" xfId="36496"/>
    <cellStyle name="Normal 2 2 3 4" xfId="11394"/>
    <cellStyle name="Normal 2 2 3 4 2" xfId="11395"/>
    <cellStyle name="Normal 2 2 3 4 2 2" xfId="11396"/>
    <cellStyle name="Normal 2 2 3 4 2 2 2" xfId="24041"/>
    <cellStyle name="Normal 2 2 3 4 2 2 3" xfId="36499"/>
    <cellStyle name="Normal 2 2 3 4 2 3" xfId="11397"/>
    <cellStyle name="Normal 2 2 3 4 2 3 2" xfId="24042"/>
    <cellStyle name="Normal 2 2 3 4 2 3 3" xfId="36500"/>
    <cellStyle name="Normal 2 2 3 4 2 4" xfId="24040"/>
    <cellStyle name="Normal 2 2 3 4 2 5" xfId="36498"/>
    <cellStyle name="Normal 2 2 3 4 3" xfId="11398"/>
    <cellStyle name="Normal 2 2 3 4 3 2" xfId="11399"/>
    <cellStyle name="Normal 2 2 3 4 3 2 2" xfId="24044"/>
    <cellStyle name="Normal 2 2 3 4 3 2 3" xfId="36502"/>
    <cellStyle name="Normal 2 2 3 4 3 3" xfId="11400"/>
    <cellStyle name="Normal 2 2 3 4 3 3 2" xfId="24045"/>
    <cellStyle name="Normal 2 2 3 4 3 3 3" xfId="36503"/>
    <cellStyle name="Normal 2 2 3 4 3 4" xfId="24043"/>
    <cellStyle name="Normal 2 2 3 4 3 5" xfId="36501"/>
    <cellStyle name="Normal 2 2 3 4 4" xfId="11401"/>
    <cellStyle name="Normal 2 2 3 4 4 2" xfId="11402"/>
    <cellStyle name="Normal 2 2 3 4 4 2 2" xfId="24047"/>
    <cellStyle name="Normal 2 2 3 4 4 2 3" xfId="36505"/>
    <cellStyle name="Normal 2 2 3 4 4 3" xfId="11403"/>
    <cellStyle name="Normal 2 2 3 4 4 3 2" xfId="24048"/>
    <cellStyle name="Normal 2 2 3 4 4 3 3" xfId="36506"/>
    <cellStyle name="Normal 2 2 3 4 4 4" xfId="24046"/>
    <cellStyle name="Normal 2 2 3 4 4 5" xfId="36504"/>
    <cellStyle name="Normal 2 2 3 4 5" xfId="11404"/>
    <cellStyle name="Normal 2 2 3 4 5 2" xfId="24049"/>
    <cellStyle name="Normal 2 2 3 4 5 3" xfId="36507"/>
    <cellStyle name="Normal 2 2 3 4 6" xfId="11405"/>
    <cellStyle name="Normal 2 2 3 4 6 2" xfId="24050"/>
    <cellStyle name="Normal 2 2 3 4 6 3" xfId="36508"/>
    <cellStyle name="Normal 2 2 3 4 7" xfId="24039"/>
    <cellStyle name="Normal 2 2 3 4 8" xfId="36497"/>
    <cellStyle name="Normal 2 2 3 5" xfId="11406"/>
    <cellStyle name="Normal 2 2 3 5 2" xfId="11407"/>
    <cellStyle name="Normal 2 2 3 5 2 2" xfId="11408"/>
    <cellStyle name="Normal 2 2 3 5 2 2 2" xfId="24053"/>
    <cellStyle name="Normal 2 2 3 5 2 2 3" xfId="36511"/>
    <cellStyle name="Normal 2 2 3 5 2 3" xfId="11409"/>
    <cellStyle name="Normal 2 2 3 5 2 3 2" xfId="24054"/>
    <cellStyle name="Normal 2 2 3 5 2 3 3" xfId="36512"/>
    <cellStyle name="Normal 2 2 3 5 2 4" xfId="24052"/>
    <cellStyle name="Normal 2 2 3 5 2 5" xfId="36510"/>
    <cellStyle name="Normal 2 2 3 5 3" xfId="11410"/>
    <cellStyle name="Normal 2 2 3 5 3 2" xfId="11411"/>
    <cellStyle name="Normal 2 2 3 5 3 2 2" xfId="24056"/>
    <cellStyle name="Normal 2 2 3 5 3 2 3" xfId="36514"/>
    <cellStyle name="Normal 2 2 3 5 3 3" xfId="11412"/>
    <cellStyle name="Normal 2 2 3 5 3 3 2" xfId="24057"/>
    <cellStyle name="Normal 2 2 3 5 3 3 3" xfId="36515"/>
    <cellStyle name="Normal 2 2 3 5 3 4" xfId="24055"/>
    <cellStyle name="Normal 2 2 3 5 3 5" xfId="36513"/>
    <cellStyle name="Normal 2 2 3 5 4" xfId="11413"/>
    <cellStyle name="Normal 2 2 3 5 4 2" xfId="11414"/>
    <cellStyle name="Normal 2 2 3 5 4 2 2" xfId="24059"/>
    <cellStyle name="Normal 2 2 3 5 4 2 3" xfId="36517"/>
    <cellStyle name="Normal 2 2 3 5 4 3" xfId="11415"/>
    <cellStyle name="Normal 2 2 3 5 4 3 2" xfId="24060"/>
    <cellStyle name="Normal 2 2 3 5 4 3 3" xfId="36518"/>
    <cellStyle name="Normal 2 2 3 5 4 4" xfId="24058"/>
    <cellStyle name="Normal 2 2 3 5 4 5" xfId="36516"/>
    <cellStyle name="Normal 2 2 3 5 5" xfId="11416"/>
    <cellStyle name="Normal 2 2 3 5 5 2" xfId="24061"/>
    <cellStyle name="Normal 2 2 3 5 5 3" xfId="36519"/>
    <cellStyle name="Normal 2 2 3 5 6" xfId="11417"/>
    <cellStyle name="Normal 2 2 3 5 6 2" xfId="24062"/>
    <cellStyle name="Normal 2 2 3 5 6 3" xfId="36520"/>
    <cellStyle name="Normal 2 2 3 5 7" xfId="24051"/>
    <cellStyle name="Normal 2 2 3 5 8" xfId="36509"/>
    <cellStyle name="Normal 2 2 3 6" xfId="11418"/>
    <cellStyle name="Normal 2 2 3 6 2" xfId="11419"/>
    <cellStyle name="Normal 2 2 3 6 2 2" xfId="24064"/>
    <cellStyle name="Normal 2 2 3 6 2 3" xfId="36522"/>
    <cellStyle name="Normal 2 2 3 6 3" xfId="11420"/>
    <cellStyle name="Normal 2 2 3 6 3 2" xfId="24065"/>
    <cellStyle name="Normal 2 2 3 6 3 3" xfId="36523"/>
    <cellStyle name="Normal 2 2 3 6 4" xfId="24063"/>
    <cellStyle name="Normal 2 2 3 6 5" xfId="36521"/>
    <cellStyle name="Normal 2 2 3 7" xfId="11421"/>
    <cellStyle name="Normal 2 2 3 7 2" xfId="11422"/>
    <cellStyle name="Normal 2 2 3 7 2 2" xfId="24067"/>
    <cellStyle name="Normal 2 2 3 7 2 3" xfId="36525"/>
    <cellStyle name="Normal 2 2 3 7 3" xfId="11423"/>
    <cellStyle name="Normal 2 2 3 7 3 2" xfId="24068"/>
    <cellStyle name="Normal 2 2 3 7 3 3" xfId="36526"/>
    <cellStyle name="Normal 2 2 3 7 4" xfId="24066"/>
    <cellStyle name="Normal 2 2 3 7 5" xfId="36524"/>
    <cellStyle name="Normal 2 2 3 8" xfId="11424"/>
    <cellStyle name="Normal 2 2 3 9" xfId="11425"/>
    <cellStyle name="Normal 2 2 3 9 2" xfId="11426"/>
    <cellStyle name="Normal 2 2 3 9 2 2" xfId="24070"/>
    <cellStyle name="Normal 2 2 3 9 2 3" xfId="36528"/>
    <cellStyle name="Normal 2 2 3 9 3" xfId="11427"/>
    <cellStyle name="Normal 2 2 3 9 3 2" xfId="24071"/>
    <cellStyle name="Normal 2 2 3 9 3 3" xfId="36529"/>
    <cellStyle name="Normal 2 2 3 9 4" xfId="24069"/>
    <cellStyle name="Normal 2 2 3 9 5" xfId="36527"/>
    <cellStyle name="Normal 2 2 4" xfId="510"/>
    <cellStyle name="Normal 2 2 4 10" xfId="11428"/>
    <cellStyle name="Normal 2 2 4 11" xfId="11429"/>
    <cellStyle name="Normal 2 2 4 11 2" xfId="11430"/>
    <cellStyle name="Normal 2 2 4 12" xfId="11431"/>
    <cellStyle name="Normal 2 2 4 12 2" xfId="11432"/>
    <cellStyle name="Normal 2 2 4 13" xfId="11433"/>
    <cellStyle name="Normal 2 2 4 14" xfId="11434"/>
    <cellStyle name="Normal 2 2 4 15" xfId="11435"/>
    <cellStyle name="Normal 2 2 4 15 2" xfId="11436"/>
    <cellStyle name="Normal 2 2 4 15 2 2" xfId="24073"/>
    <cellStyle name="Normal 2 2 4 15 2 3" xfId="36531"/>
    <cellStyle name="Normal 2 2 4 15 3" xfId="11437"/>
    <cellStyle name="Normal 2 2 4 15 3 2" xfId="24074"/>
    <cellStyle name="Normal 2 2 4 15 3 3" xfId="36532"/>
    <cellStyle name="Normal 2 2 4 15 4" xfId="24072"/>
    <cellStyle name="Normal 2 2 4 15 5" xfId="36530"/>
    <cellStyle name="Normal 2 2 4 16" xfId="11438"/>
    <cellStyle name="Normal 2 2 4 16 2" xfId="24075"/>
    <cellStyle name="Normal 2 2 4 16 3" xfId="36533"/>
    <cellStyle name="Normal 2 2 4 17" xfId="11439"/>
    <cellStyle name="Normal 2 2 4 17 2" xfId="24076"/>
    <cellStyle name="Normal 2 2 4 17 3" xfId="36534"/>
    <cellStyle name="Normal 2 2 4 2" xfId="511"/>
    <cellStyle name="Normal 2 2 4 2 2" xfId="11440"/>
    <cellStyle name="Normal 2 2 4 2 2 2" xfId="11441"/>
    <cellStyle name="Normal 2 2 4 2 2 2 2" xfId="24078"/>
    <cellStyle name="Normal 2 2 4 2 2 2 3" xfId="36536"/>
    <cellStyle name="Normal 2 2 4 2 2 3" xfId="11442"/>
    <cellStyle name="Normal 2 2 4 2 2 3 2" xfId="24079"/>
    <cellStyle name="Normal 2 2 4 2 2 3 3" xfId="36537"/>
    <cellStyle name="Normal 2 2 4 2 2 4" xfId="24077"/>
    <cellStyle name="Normal 2 2 4 2 2 5" xfId="36535"/>
    <cellStyle name="Normal 2 2 4 2 3" xfId="11443"/>
    <cellStyle name="Normal 2 2 4 2 3 2" xfId="11444"/>
    <cellStyle name="Normal 2 2 4 2 3 2 2" xfId="24081"/>
    <cellStyle name="Normal 2 2 4 2 3 2 3" xfId="36539"/>
    <cellStyle name="Normal 2 2 4 2 3 3" xfId="11445"/>
    <cellStyle name="Normal 2 2 4 2 3 3 2" xfId="24082"/>
    <cellStyle name="Normal 2 2 4 2 3 3 3" xfId="36540"/>
    <cellStyle name="Normal 2 2 4 2 3 4" xfId="24080"/>
    <cellStyle name="Normal 2 2 4 2 3 5" xfId="36538"/>
    <cellStyle name="Normal 2 2 4 2 4" xfId="11446"/>
    <cellStyle name="Normal 2 2 4 2 4 2" xfId="11447"/>
    <cellStyle name="Normal 2 2 4 2 4 2 2" xfId="24084"/>
    <cellStyle name="Normal 2 2 4 2 4 2 3" xfId="36542"/>
    <cellStyle name="Normal 2 2 4 2 4 3" xfId="11448"/>
    <cellStyle name="Normal 2 2 4 2 4 3 2" xfId="24085"/>
    <cellStyle name="Normal 2 2 4 2 4 3 3" xfId="36543"/>
    <cellStyle name="Normal 2 2 4 2 4 4" xfId="24083"/>
    <cellStyle name="Normal 2 2 4 2 4 5" xfId="36541"/>
    <cellStyle name="Normal 2 2 4 2 5" xfId="11449"/>
    <cellStyle name="Normal 2 2 4 2 6" xfId="11450"/>
    <cellStyle name="Normal 2 2 4 2 6 2" xfId="11451"/>
    <cellStyle name="Normal 2 2 4 2 6 2 2" xfId="24087"/>
    <cellStyle name="Normal 2 2 4 2 6 2 3" xfId="36545"/>
    <cellStyle name="Normal 2 2 4 2 6 3" xfId="11452"/>
    <cellStyle name="Normal 2 2 4 2 6 3 2" xfId="24088"/>
    <cellStyle name="Normal 2 2 4 2 6 3 3" xfId="36546"/>
    <cellStyle name="Normal 2 2 4 2 6 4" xfId="24086"/>
    <cellStyle name="Normal 2 2 4 2 6 5" xfId="36544"/>
    <cellStyle name="Normal 2 2 4 2 7" xfId="11453"/>
    <cellStyle name="Normal 2 2 4 2 7 2" xfId="24089"/>
    <cellStyle name="Normal 2 2 4 2 7 3" xfId="36547"/>
    <cellStyle name="Normal 2 2 4 2 8" xfId="11454"/>
    <cellStyle name="Normal 2 2 4 2 8 2" xfId="24090"/>
    <cellStyle name="Normal 2 2 4 2 8 3" xfId="36548"/>
    <cellStyle name="Normal 2 2 4 3" xfId="11455"/>
    <cellStyle name="Normal 2 2 4 3 2" xfId="11456"/>
    <cellStyle name="Normal 2 2 4 3 2 2" xfId="11457"/>
    <cellStyle name="Normal 2 2 4 3 2 2 2" xfId="24093"/>
    <cellStyle name="Normal 2 2 4 3 2 2 3" xfId="36551"/>
    <cellStyle name="Normal 2 2 4 3 2 3" xfId="11458"/>
    <cellStyle name="Normal 2 2 4 3 2 3 2" xfId="24094"/>
    <cellStyle name="Normal 2 2 4 3 2 3 3" xfId="36552"/>
    <cellStyle name="Normal 2 2 4 3 2 4" xfId="24092"/>
    <cellStyle name="Normal 2 2 4 3 2 5" xfId="36550"/>
    <cellStyle name="Normal 2 2 4 3 3" xfId="11459"/>
    <cellStyle name="Normal 2 2 4 3 3 2" xfId="11460"/>
    <cellStyle name="Normal 2 2 4 3 3 2 2" xfId="24096"/>
    <cellStyle name="Normal 2 2 4 3 3 2 3" xfId="36554"/>
    <cellStyle name="Normal 2 2 4 3 3 3" xfId="11461"/>
    <cellStyle name="Normal 2 2 4 3 3 3 2" xfId="24097"/>
    <cellStyle name="Normal 2 2 4 3 3 3 3" xfId="36555"/>
    <cellStyle name="Normal 2 2 4 3 3 4" xfId="24095"/>
    <cellStyle name="Normal 2 2 4 3 3 5" xfId="36553"/>
    <cellStyle name="Normal 2 2 4 3 4" xfId="11462"/>
    <cellStyle name="Normal 2 2 4 3 5" xfId="11463"/>
    <cellStyle name="Normal 2 2 4 3 5 2" xfId="11464"/>
    <cellStyle name="Normal 2 2 4 3 5 2 2" xfId="24099"/>
    <cellStyle name="Normal 2 2 4 3 5 2 3" xfId="36557"/>
    <cellStyle name="Normal 2 2 4 3 5 3" xfId="11465"/>
    <cellStyle name="Normal 2 2 4 3 5 3 2" xfId="24100"/>
    <cellStyle name="Normal 2 2 4 3 5 3 3" xfId="36558"/>
    <cellStyle name="Normal 2 2 4 3 5 4" xfId="24098"/>
    <cellStyle name="Normal 2 2 4 3 5 5" xfId="36556"/>
    <cellStyle name="Normal 2 2 4 3 6" xfId="11466"/>
    <cellStyle name="Normal 2 2 4 3 6 2" xfId="24101"/>
    <cellStyle name="Normal 2 2 4 3 6 3" xfId="36559"/>
    <cellStyle name="Normal 2 2 4 3 7" xfId="11467"/>
    <cellStyle name="Normal 2 2 4 3 7 2" xfId="24102"/>
    <cellStyle name="Normal 2 2 4 3 7 3" xfId="36560"/>
    <cellStyle name="Normal 2 2 4 3 8" xfId="24091"/>
    <cellStyle name="Normal 2 2 4 3 9" xfId="36549"/>
    <cellStyle name="Normal 2 2 4 4" xfId="11468"/>
    <cellStyle name="Normal 2 2 4 4 2" xfId="11469"/>
    <cellStyle name="Normal 2 2 4 4 2 2" xfId="11470"/>
    <cellStyle name="Normal 2 2 4 4 2 2 2" xfId="24105"/>
    <cellStyle name="Normal 2 2 4 4 2 2 3" xfId="36563"/>
    <cellStyle name="Normal 2 2 4 4 2 3" xfId="11471"/>
    <cellStyle name="Normal 2 2 4 4 2 3 2" xfId="24106"/>
    <cellStyle name="Normal 2 2 4 4 2 3 3" xfId="36564"/>
    <cellStyle name="Normal 2 2 4 4 2 4" xfId="24104"/>
    <cellStyle name="Normal 2 2 4 4 2 5" xfId="36562"/>
    <cellStyle name="Normal 2 2 4 4 3" xfId="11472"/>
    <cellStyle name="Normal 2 2 4 4 3 2" xfId="11473"/>
    <cellStyle name="Normal 2 2 4 4 3 2 2" xfId="24108"/>
    <cellStyle name="Normal 2 2 4 4 3 2 3" xfId="36566"/>
    <cellStyle name="Normal 2 2 4 4 3 3" xfId="11474"/>
    <cellStyle name="Normal 2 2 4 4 3 3 2" xfId="24109"/>
    <cellStyle name="Normal 2 2 4 4 3 3 3" xfId="36567"/>
    <cellStyle name="Normal 2 2 4 4 3 4" xfId="24107"/>
    <cellStyle name="Normal 2 2 4 4 3 5" xfId="36565"/>
    <cellStyle name="Normal 2 2 4 4 4" xfId="11475"/>
    <cellStyle name="Normal 2 2 4 4 5" xfId="11476"/>
    <cellStyle name="Normal 2 2 4 4 5 2" xfId="11477"/>
    <cellStyle name="Normal 2 2 4 4 5 2 2" xfId="24111"/>
    <cellStyle name="Normal 2 2 4 4 5 2 3" xfId="36569"/>
    <cellStyle name="Normal 2 2 4 4 5 3" xfId="11478"/>
    <cellStyle name="Normal 2 2 4 4 5 3 2" xfId="24112"/>
    <cellStyle name="Normal 2 2 4 4 5 3 3" xfId="36570"/>
    <cellStyle name="Normal 2 2 4 4 5 4" xfId="24110"/>
    <cellStyle name="Normal 2 2 4 4 5 5" xfId="36568"/>
    <cellStyle name="Normal 2 2 4 4 6" xfId="11479"/>
    <cellStyle name="Normal 2 2 4 4 6 2" xfId="24113"/>
    <cellStyle name="Normal 2 2 4 4 6 3" xfId="36571"/>
    <cellStyle name="Normal 2 2 4 4 7" xfId="11480"/>
    <cellStyle name="Normal 2 2 4 4 7 2" xfId="24114"/>
    <cellStyle name="Normal 2 2 4 4 7 3" xfId="36572"/>
    <cellStyle name="Normal 2 2 4 4 8" xfId="24103"/>
    <cellStyle name="Normal 2 2 4 4 9" xfId="36561"/>
    <cellStyle name="Normal 2 2 4 5" xfId="11481"/>
    <cellStyle name="Normal 2 2 4 5 2" xfId="11482"/>
    <cellStyle name="Normal 2 2 4 5 3" xfId="11483"/>
    <cellStyle name="Normal 2 2 4 5 3 2" xfId="24116"/>
    <cellStyle name="Normal 2 2 4 5 3 3" xfId="36574"/>
    <cellStyle name="Normal 2 2 4 5 4" xfId="11484"/>
    <cellStyle name="Normal 2 2 4 5 4 2" xfId="24117"/>
    <cellStyle name="Normal 2 2 4 5 4 3" xfId="36575"/>
    <cellStyle name="Normal 2 2 4 5 5" xfId="24115"/>
    <cellStyle name="Normal 2 2 4 5 6" xfId="36573"/>
    <cellStyle name="Normal 2 2 4 6" xfId="11485"/>
    <cellStyle name="Normal 2 2 4 6 2" xfId="11486"/>
    <cellStyle name="Normal 2 2 4 6 3" xfId="11487"/>
    <cellStyle name="Normal 2 2 4 6 3 2" xfId="24119"/>
    <cellStyle name="Normal 2 2 4 6 3 3" xfId="36577"/>
    <cellStyle name="Normal 2 2 4 6 4" xfId="11488"/>
    <cellStyle name="Normal 2 2 4 6 4 2" xfId="24120"/>
    <cellStyle name="Normal 2 2 4 6 4 3" xfId="36578"/>
    <cellStyle name="Normal 2 2 4 6 5" xfId="24118"/>
    <cellStyle name="Normal 2 2 4 6 6" xfId="36576"/>
    <cellStyle name="Normal 2 2 4 7" xfId="11489"/>
    <cellStyle name="Normal 2 2 4 8" xfId="11490"/>
    <cellStyle name="Normal 2 2 4 9" xfId="11491"/>
    <cellStyle name="Normal 2 2 5" xfId="512"/>
    <cellStyle name="Normal 2 2 5 2" xfId="513"/>
    <cellStyle name="Normal 2 2 5 2 2" xfId="11492"/>
    <cellStyle name="Normal 2 2 5 2 3" xfId="11493"/>
    <cellStyle name="Normal 2 2 5 2 3 2" xfId="24121"/>
    <cellStyle name="Normal 2 2 5 2 3 3" xfId="36579"/>
    <cellStyle name="Normal 2 2 5 2 4" xfId="11494"/>
    <cellStyle name="Normal 2 2 5 2 4 2" xfId="24122"/>
    <cellStyle name="Normal 2 2 5 2 4 3" xfId="36580"/>
    <cellStyle name="Normal 2 2 5 3" xfId="11495"/>
    <cellStyle name="Normal 2 2 5 3 2" xfId="11496"/>
    <cellStyle name="Normal 2 2 5 3 2 2" xfId="24124"/>
    <cellStyle name="Normal 2 2 5 3 2 3" xfId="36582"/>
    <cellStyle name="Normal 2 2 5 3 3" xfId="11497"/>
    <cellStyle name="Normal 2 2 5 3 3 2" xfId="24125"/>
    <cellStyle name="Normal 2 2 5 3 3 3" xfId="36583"/>
    <cellStyle name="Normal 2 2 5 3 4" xfId="24123"/>
    <cellStyle name="Normal 2 2 5 3 5" xfId="36581"/>
    <cellStyle name="Normal 2 2 5 4" xfId="11498"/>
    <cellStyle name="Normal 2 2 5 4 2" xfId="11499"/>
    <cellStyle name="Normal 2 2 5 4 2 2" xfId="24127"/>
    <cellStyle name="Normal 2 2 5 4 2 3" xfId="36585"/>
    <cellStyle name="Normal 2 2 5 4 3" xfId="11500"/>
    <cellStyle name="Normal 2 2 5 4 3 2" xfId="24128"/>
    <cellStyle name="Normal 2 2 5 4 3 3" xfId="36586"/>
    <cellStyle name="Normal 2 2 5 4 4" xfId="24126"/>
    <cellStyle name="Normal 2 2 5 4 5" xfId="36584"/>
    <cellStyle name="Normal 2 2 5 5" xfId="11501"/>
    <cellStyle name="Normal 2 2 5 6" xfId="11502"/>
    <cellStyle name="Normal 2 2 5 6 2" xfId="11503"/>
    <cellStyle name="Normal 2 2 5 6 2 2" xfId="24130"/>
    <cellStyle name="Normal 2 2 5 6 2 3" xfId="36588"/>
    <cellStyle name="Normal 2 2 5 6 3" xfId="11504"/>
    <cellStyle name="Normal 2 2 5 6 3 2" xfId="24131"/>
    <cellStyle name="Normal 2 2 5 6 3 3" xfId="36589"/>
    <cellStyle name="Normal 2 2 5 6 4" xfId="24129"/>
    <cellStyle name="Normal 2 2 5 6 5" xfId="36587"/>
    <cellStyle name="Normal 2 2 5 7" xfId="11505"/>
    <cellStyle name="Normal 2 2 5 7 2" xfId="24132"/>
    <cellStyle name="Normal 2 2 5 7 3" xfId="36590"/>
    <cellStyle name="Normal 2 2 5 8" xfId="11506"/>
    <cellStyle name="Normal 2 2 5 8 2" xfId="24133"/>
    <cellStyle name="Normal 2 2 5 8 3" xfId="36591"/>
    <cellStyle name="Normal 2 2 6" xfId="514"/>
    <cellStyle name="Normal 2 2 6 2" xfId="11507"/>
    <cellStyle name="Normal 2 2 6 2 2" xfId="11508"/>
    <cellStyle name="Normal 2 2 6 2 3" xfId="11509"/>
    <cellStyle name="Normal 2 2 6 2 3 2" xfId="24135"/>
    <cellStyle name="Normal 2 2 6 2 3 3" xfId="36593"/>
    <cellStyle name="Normal 2 2 6 2 4" xfId="11510"/>
    <cellStyle name="Normal 2 2 6 2 4 2" xfId="24136"/>
    <cellStyle name="Normal 2 2 6 2 4 3" xfId="36594"/>
    <cellStyle name="Normal 2 2 6 2 5" xfId="24134"/>
    <cellStyle name="Normal 2 2 6 2 6" xfId="36592"/>
    <cellStyle name="Normal 2 2 6 3" xfId="11511"/>
    <cellStyle name="Normal 2 2 6 3 2" xfId="11512"/>
    <cellStyle name="Normal 2 2 6 3 2 2" xfId="24138"/>
    <cellStyle name="Normal 2 2 6 3 2 3" xfId="36596"/>
    <cellStyle name="Normal 2 2 6 3 3" xfId="11513"/>
    <cellStyle name="Normal 2 2 6 3 3 2" xfId="24139"/>
    <cellStyle name="Normal 2 2 6 3 3 3" xfId="36597"/>
    <cellStyle name="Normal 2 2 6 3 4" xfId="24137"/>
    <cellStyle name="Normal 2 2 6 3 5" xfId="36595"/>
    <cellStyle name="Normal 2 2 6 4" xfId="11514"/>
    <cellStyle name="Normal 2 2 6 4 2" xfId="11515"/>
    <cellStyle name="Normal 2 2 6 4 2 2" xfId="24141"/>
    <cellStyle name="Normal 2 2 6 4 2 3" xfId="36599"/>
    <cellStyle name="Normal 2 2 6 4 3" xfId="11516"/>
    <cellStyle name="Normal 2 2 6 4 3 2" xfId="24142"/>
    <cellStyle name="Normal 2 2 6 4 3 3" xfId="36600"/>
    <cellStyle name="Normal 2 2 6 4 4" xfId="24140"/>
    <cellStyle name="Normal 2 2 6 4 5" xfId="36598"/>
    <cellStyle name="Normal 2 2 6 5" xfId="11517"/>
    <cellStyle name="Normal 2 2 6 6" xfId="11518"/>
    <cellStyle name="Normal 2 2 6 6 2" xfId="11519"/>
    <cellStyle name="Normal 2 2 6 6 2 2" xfId="24144"/>
    <cellStyle name="Normal 2 2 6 6 2 3" xfId="36602"/>
    <cellStyle name="Normal 2 2 6 6 3" xfId="11520"/>
    <cellStyle name="Normal 2 2 6 6 3 2" xfId="24145"/>
    <cellStyle name="Normal 2 2 6 6 3 3" xfId="36603"/>
    <cellStyle name="Normal 2 2 6 6 4" xfId="24143"/>
    <cellStyle name="Normal 2 2 6 6 5" xfId="36601"/>
    <cellStyle name="Normal 2 2 6 7" xfId="11521"/>
    <cellStyle name="Normal 2 2 6 7 2" xfId="24146"/>
    <cellStyle name="Normal 2 2 6 7 3" xfId="36604"/>
    <cellStyle name="Normal 2 2 6 8" xfId="11522"/>
    <cellStyle name="Normal 2 2 6 8 2" xfId="24147"/>
    <cellStyle name="Normal 2 2 6 8 3" xfId="36605"/>
    <cellStyle name="Normal 2 2 7" xfId="515"/>
    <cellStyle name="Normal 2 2 7 2" xfId="11523"/>
    <cellStyle name="Normal 2 2 7 2 2" xfId="11524"/>
    <cellStyle name="Normal 2 2 7 2 3" xfId="11525"/>
    <cellStyle name="Normal 2 2 7 2 3 2" xfId="24149"/>
    <cellStyle name="Normal 2 2 7 2 3 3" xfId="36607"/>
    <cellStyle name="Normal 2 2 7 2 4" xfId="11526"/>
    <cellStyle name="Normal 2 2 7 2 4 2" xfId="24150"/>
    <cellStyle name="Normal 2 2 7 2 4 3" xfId="36608"/>
    <cellStyle name="Normal 2 2 7 2 5" xfId="24148"/>
    <cellStyle name="Normal 2 2 7 2 6" xfId="36606"/>
    <cellStyle name="Normal 2 2 7 3" xfId="11527"/>
    <cellStyle name="Normal 2 2 7 3 2" xfId="11528"/>
    <cellStyle name="Normal 2 2 7 3 2 2" xfId="24152"/>
    <cellStyle name="Normal 2 2 7 3 2 3" xfId="36610"/>
    <cellStyle name="Normal 2 2 7 3 3" xfId="11529"/>
    <cellStyle name="Normal 2 2 7 3 3 2" xfId="24153"/>
    <cellStyle name="Normal 2 2 7 3 3 3" xfId="36611"/>
    <cellStyle name="Normal 2 2 7 3 4" xfId="24151"/>
    <cellStyle name="Normal 2 2 7 3 5" xfId="36609"/>
    <cellStyle name="Normal 2 2 7 4" xfId="11530"/>
    <cellStyle name="Normal 2 2 7 5" xfId="11531"/>
    <cellStyle name="Normal 2 2 7 5 2" xfId="11532"/>
    <cellStyle name="Normal 2 2 7 5 2 2" xfId="24155"/>
    <cellStyle name="Normal 2 2 7 5 2 3" xfId="36613"/>
    <cellStyle name="Normal 2 2 7 5 3" xfId="11533"/>
    <cellStyle name="Normal 2 2 7 5 3 2" xfId="24156"/>
    <cellStyle name="Normal 2 2 7 5 3 3" xfId="36614"/>
    <cellStyle name="Normal 2 2 7 5 4" xfId="24154"/>
    <cellStyle name="Normal 2 2 7 5 5" xfId="36612"/>
    <cellStyle name="Normal 2 2 7 6" xfId="11534"/>
    <cellStyle name="Normal 2 2 7 6 2" xfId="24157"/>
    <cellStyle name="Normal 2 2 7 6 3" xfId="36615"/>
    <cellStyle name="Normal 2 2 7 7" xfId="11535"/>
    <cellStyle name="Normal 2 2 7 7 2" xfId="24158"/>
    <cellStyle name="Normal 2 2 7 7 3" xfId="36616"/>
    <cellStyle name="Normal 2 2 8" xfId="516"/>
    <cellStyle name="Normal 2 2 8 2" xfId="11536"/>
    <cellStyle name="Normal 2 2 8 2 2" xfId="11537"/>
    <cellStyle name="Normal 2 2 8 2 3" xfId="11538"/>
    <cellStyle name="Normal 2 2 8 2 3 2" xfId="24160"/>
    <cellStyle name="Normal 2 2 8 2 3 3" xfId="36618"/>
    <cellStyle name="Normal 2 2 8 2 4" xfId="11539"/>
    <cellStyle name="Normal 2 2 8 2 4 2" xfId="24161"/>
    <cellStyle name="Normal 2 2 8 2 4 3" xfId="36619"/>
    <cellStyle name="Normal 2 2 8 2 5" xfId="24159"/>
    <cellStyle name="Normal 2 2 8 2 6" xfId="36617"/>
    <cellStyle name="Normal 2 2 8 3" xfId="11540"/>
    <cellStyle name="Normal 2 2 8 3 2" xfId="11541"/>
    <cellStyle name="Normal 2 2 8 3 2 2" xfId="24163"/>
    <cellStyle name="Normal 2 2 8 3 2 3" xfId="36621"/>
    <cellStyle name="Normal 2 2 8 3 3" xfId="11542"/>
    <cellStyle name="Normal 2 2 8 3 3 2" xfId="24164"/>
    <cellStyle name="Normal 2 2 8 3 3 3" xfId="36622"/>
    <cellStyle name="Normal 2 2 8 3 4" xfId="24162"/>
    <cellStyle name="Normal 2 2 8 3 5" xfId="36620"/>
    <cellStyle name="Normal 2 2 8 4" xfId="11543"/>
    <cellStyle name="Normal 2 2 8 5" xfId="11544"/>
    <cellStyle name="Normal 2 2 8 5 2" xfId="11545"/>
    <cellStyle name="Normal 2 2 8 5 2 2" xfId="24166"/>
    <cellStyle name="Normal 2 2 8 5 2 3" xfId="36624"/>
    <cellStyle name="Normal 2 2 8 5 3" xfId="11546"/>
    <cellStyle name="Normal 2 2 8 5 3 2" xfId="24167"/>
    <cellStyle name="Normal 2 2 8 5 3 3" xfId="36625"/>
    <cellStyle name="Normal 2 2 8 5 4" xfId="24165"/>
    <cellStyle name="Normal 2 2 8 5 5" xfId="36623"/>
    <cellStyle name="Normal 2 2 8 6" xfId="11547"/>
    <cellStyle name="Normal 2 2 8 6 2" xfId="24168"/>
    <cellStyle name="Normal 2 2 8 6 3" xfId="36626"/>
    <cellStyle name="Normal 2 2 8 7" xfId="11548"/>
    <cellStyle name="Normal 2 2 8 7 2" xfId="24169"/>
    <cellStyle name="Normal 2 2 8 7 3" xfId="36627"/>
    <cellStyle name="Normal 2 2 9" xfId="11549"/>
    <cellStyle name="Normal 2 2 9 2" xfId="11550"/>
    <cellStyle name="Normal 2 2 9 3" xfId="11551"/>
    <cellStyle name="Normal 2 2 9 4" xfId="11552"/>
    <cellStyle name="Normal 2 2 9 4 2" xfId="24171"/>
    <cellStyle name="Normal 2 2 9 4 3" xfId="36629"/>
    <cellStyle name="Normal 2 2 9 5" xfId="11553"/>
    <cellStyle name="Normal 2 2 9 5 2" xfId="24172"/>
    <cellStyle name="Normal 2 2 9 5 3" xfId="36630"/>
    <cellStyle name="Normal 2 2 9 6" xfId="24170"/>
    <cellStyle name="Normal 2 2 9 7" xfId="36628"/>
    <cellStyle name="Normal 2 20" xfId="11554"/>
    <cellStyle name="Normal 2 20 2" xfId="11555"/>
    <cellStyle name="Normal 2 20 2 2" xfId="24174"/>
    <cellStyle name="Normal 2 20 2 3" xfId="36632"/>
    <cellStyle name="Normal 2 20 3" xfId="11556"/>
    <cellStyle name="Normal 2 20 3 2" xfId="24175"/>
    <cellStyle name="Normal 2 20 3 3" xfId="36633"/>
    <cellStyle name="Normal 2 20 4" xfId="24173"/>
    <cellStyle name="Normal 2 20 5" xfId="36631"/>
    <cellStyle name="Normal 2 21" xfId="11557"/>
    <cellStyle name="Normal 2 21 2" xfId="24176"/>
    <cellStyle name="Normal 2 21 3" xfId="36634"/>
    <cellStyle name="Normal 2 22" xfId="11558"/>
    <cellStyle name="Normal 2 22 2" xfId="24177"/>
    <cellStyle name="Normal 2 22 3" xfId="36635"/>
    <cellStyle name="Normal 2 23" xfId="11559"/>
    <cellStyle name="Normal 2 23 2" xfId="24178"/>
    <cellStyle name="Normal 2 23 3" xfId="36636"/>
    <cellStyle name="Normal 2 24" xfId="8"/>
    <cellStyle name="Normal 2 3" xfId="517"/>
    <cellStyle name="Normal 2 3 10" xfId="11560"/>
    <cellStyle name="Normal 2 3 10 2" xfId="11561"/>
    <cellStyle name="Normal 2 3 10 2 2" xfId="24180"/>
    <cellStyle name="Normal 2 3 10 2 3" xfId="36638"/>
    <cellStyle name="Normal 2 3 10 3" xfId="11562"/>
    <cellStyle name="Normal 2 3 10 3 2" xfId="24181"/>
    <cellStyle name="Normal 2 3 10 3 3" xfId="36639"/>
    <cellStyle name="Normal 2 3 10 4" xfId="24179"/>
    <cellStyle name="Normal 2 3 10 5" xfId="36637"/>
    <cellStyle name="Normal 2 3 11" xfId="11563"/>
    <cellStyle name="Normal 2 3 12" xfId="11564"/>
    <cellStyle name="Normal 2 3 12 2" xfId="11565"/>
    <cellStyle name="Normal 2 3 12 2 2" xfId="24183"/>
    <cellStyle name="Normal 2 3 12 2 3" xfId="36641"/>
    <cellStyle name="Normal 2 3 12 3" xfId="11566"/>
    <cellStyle name="Normal 2 3 12 3 2" xfId="24184"/>
    <cellStyle name="Normal 2 3 12 3 3" xfId="36642"/>
    <cellStyle name="Normal 2 3 12 4" xfId="24182"/>
    <cellStyle name="Normal 2 3 12 5" xfId="36640"/>
    <cellStyle name="Normal 2 3 2" xfId="518"/>
    <cellStyle name="Normal 2 3 2 10" xfId="11567"/>
    <cellStyle name="Normal 2 3 2 11" xfId="11568"/>
    <cellStyle name="Normal 2 3 2 11 2" xfId="11569"/>
    <cellStyle name="Normal 2 3 2 11 2 2" xfId="24186"/>
    <cellStyle name="Normal 2 3 2 11 2 3" xfId="36644"/>
    <cellStyle name="Normal 2 3 2 11 3" xfId="11570"/>
    <cellStyle name="Normal 2 3 2 11 3 2" xfId="24187"/>
    <cellStyle name="Normal 2 3 2 11 3 3" xfId="36645"/>
    <cellStyle name="Normal 2 3 2 11 4" xfId="24185"/>
    <cellStyle name="Normal 2 3 2 11 5" xfId="36643"/>
    <cellStyle name="Normal 2 3 2 12" xfId="11571"/>
    <cellStyle name="Normal 2 3 2 12 2" xfId="24188"/>
    <cellStyle name="Normal 2 3 2 12 3" xfId="36646"/>
    <cellStyle name="Normal 2 3 2 13" xfId="11572"/>
    <cellStyle name="Normal 2 3 2 13 2" xfId="24189"/>
    <cellStyle name="Normal 2 3 2 13 3" xfId="36647"/>
    <cellStyle name="Normal 2 3 2 2" xfId="11573"/>
    <cellStyle name="Normal 2 3 2 2 10" xfId="11574"/>
    <cellStyle name="Normal 2 3 2 2 10 2" xfId="24191"/>
    <cellStyle name="Normal 2 3 2 2 10 3" xfId="36649"/>
    <cellStyle name="Normal 2 3 2 2 11" xfId="24190"/>
    <cellStyle name="Normal 2 3 2 2 12" xfId="36648"/>
    <cellStyle name="Normal 2 3 2 2 2" xfId="11575"/>
    <cellStyle name="Normal 2 3 2 2 2 10" xfId="36650"/>
    <cellStyle name="Normal 2 3 2 2 2 2" xfId="11576"/>
    <cellStyle name="Normal 2 3 2 2 2 2 2" xfId="11577"/>
    <cellStyle name="Normal 2 3 2 2 2 2 2 2" xfId="11578"/>
    <cellStyle name="Normal 2 3 2 2 2 2 2 2 2" xfId="24195"/>
    <cellStyle name="Normal 2 3 2 2 2 2 2 2 3" xfId="36653"/>
    <cellStyle name="Normal 2 3 2 2 2 2 2 3" xfId="11579"/>
    <cellStyle name="Normal 2 3 2 2 2 2 2 3 2" xfId="24196"/>
    <cellStyle name="Normal 2 3 2 2 2 2 2 3 3" xfId="36654"/>
    <cellStyle name="Normal 2 3 2 2 2 2 2 4" xfId="24194"/>
    <cellStyle name="Normal 2 3 2 2 2 2 2 5" xfId="36652"/>
    <cellStyle name="Normal 2 3 2 2 2 2 3" xfId="11580"/>
    <cellStyle name="Normal 2 3 2 2 2 2 3 2" xfId="11581"/>
    <cellStyle name="Normal 2 3 2 2 2 2 3 2 2" xfId="24198"/>
    <cellStyle name="Normal 2 3 2 2 2 2 3 2 3" xfId="36656"/>
    <cellStyle name="Normal 2 3 2 2 2 2 3 3" xfId="11582"/>
    <cellStyle name="Normal 2 3 2 2 2 2 3 3 2" xfId="24199"/>
    <cellStyle name="Normal 2 3 2 2 2 2 3 3 3" xfId="36657"/>
    <cellStyle name="Normal 2 3 2 2 2 2 3 4" xfId="24197"/>
    <cellStyle name="Normal 2 3 2 2 2 2 3 5" xfId="36655"/>
    <cellStyle name="Normal 2 3 2 2 2 2 4" xfId="11583"/>
    <cellStyle name="Normal 2 3 2 2 2 2 4 2" xfId="11584"/>
    <cellStyle name="Normal 2 3 2 2 2 2 4 2 2" xfId="24201"/>
    <cellStyle name="Normal 2 3 2 2 2 2 4 2 3" xfId="36659"/>
    <cellStyle name="Normal 2 3 2 2 2 2 4 3" xfId="11585"/>
    <cellStyle name="Normal 2 3 2 2 2 2 4 3 2" xfId="24202"/>
    <cellStyle name="Normal 2 3 2 2 2 2 4 3 3" xfId="36660"/>
    <cellStyle name="Normal 2 3 2 2 2 2 4 4" xfId="24200"/>
    <cellStyle name="Normal 2 3 2 2 2 2 4 5" xfId="36658"/>
    <cellStyle name="Normal 2 3 2 2 2 2 5" xfId="11586"/>
    <cellStyle name="Normal 2 3 2 2 2 2 5 2" xfId="24203"/>
    <cellStyle name="Normal 2 3 2 2 2 2 5 3" xfId="36661"/>
    <cellStyle name="Normal 2 3 2 2 2 2 6" xfId="11587"/>
    <cellStyle name="Normal 2 3 2 2 2 2 6 2" xfId="24204"/>
    <cellStyle name="Normal 2 3 2 2 2 2 6 3" xfId="36662"/>
    <cellStyle name="Normal 2 3 2 2 2 2 7" xfId="24193"/>
    <cellStyle name="Normal 2 3 2 2 2 2 8" xfId="36651"/>
    <cellStyle name="Normal 2 3 2 2 2 3" xfId="11588"/>
    <cellStyle name="Normal 2 3 2 2 2 3 2" xfId="11589"/>
    <cellStyle name="Normal 2 3 2 2 2 3 2 2" xfId="11590"/>
    <cellStyle name="Normal 2 3 2 2 2 3 2 2 2" xfId="24207"/>
    <cellStyle name="Normal 2 3 2 2 2 3 2 2 3" xfId="36665"/>
    <cellStyle name="Normal 2 3 2 2 2 3 2 3" xfId="11591"/>
    <cellStyle name="Normal 2 3 2 2 2 3 2 3 2" xfId="24208"/>
    <cellStyle name="Normal 2 3 2 2 2 3 2 3 3" xfId="36666"/>
    <cellStyle name="Normal 2 3 2 2 2 3 2 4" xfId="24206"/>
    <cellStyle name="Normal 2 3 2 2 2 3 2 5" xfId="36664"/>
    <cellStyle name="Normal 2 3 2 2 2 3 3" xfId="11592"/>
    <cellStyle name="Normal 2 3 2 2 2 3 3 2" xfId="11593"/>
    <cellStyle name="Normal 2 3 2 2 2 3 3 2 2" xfId="24210"/>
    <cellStyle name="Normal 2 3 2 2 2 3 3 2 3" xfId="36668"/>
    <cellStyle name="Normal 2 3 2 2 2 3 3 3" xfId="11594"/>
    <cellStyle name="Normal 2 3 2 2 2 3 3 3 2" xfId="24211"/>
    <cellStyle name="Normal 2 3 2 2 2 3 3 3 3" xfId="36669"/>
    <cellStyle name="Normal 2 3 2 2 2 3 3 4" xfId="24209"/>
    <cellStyle name="Normal 2 3 2 2 2 3 3 5" xfId="36667"/>
    <cellStyle name="Normal 2 3 2 2 2 3 4" xfId="11595"/>
    <cellStyle name="Normal 2 3 2 2 2 3 4 2" xfId="11596"/>
    <cellStyle name="Normal 2 3 2 2 2 3 4 2 2" xfId="24213"/>
    <cellStyle name="Normal 2 3 2 2 2 3 4 2 3" xfId="36671"/>
    <cellStyle name="Normal 2 3 2 2 2 3 4 3" xfId="11597"/>
    <cellStyle name="Normal 2 3 2 2 2 3 4 3 2" xfId="24214"/>
    <cellStyle name="Normal 2 3 2 2 2 3 4 3 3" xfId="36672"/>
    <cellStyle name="Normal 2 3 2 2 2 3 4 4" xfId="24212"/>
    <cellStyle name="Normal 2 3 2 2 2 3 4 5" xfId="36670"/>
    <cellStyle name="Normal 2 3 2 2 2 3 5" xfId="11598"/>
    <cellStyle name="Normal 2 3 2 2 2 3 5 2" xfId="24215"/>
    <cellStyle name="Normal 2 3 2 2 2 3 5 3" xfId="36673"/>
    <cellStyle name="Normal 2 3 2 2 2 3 6" xfId="11599"/>
    <cellStyle name="Normal 2 3 2 2 2 3 6 2" xfId="24216"/>
    <cellStyle name="Normal 2 3 2 2 2 3 6 3" xfId="36674"/>
    <cellStyle name="Normal 2 3 2 2 2 3 7" xfId="24205"/>
    <cellStyle name="Normal 2 3 2 2 2 3 8" xfId="36663"/>
    <cellStyle name="Normal 2 3 2 2 2 4" xfId="11600"/>
    <cellStyle name="Normal 2 3 2 2 2 4 2" xfId="11601"/>
    <cellStyle name="Normal 2 3 2 2 2 4 2 2" xfId="24218"/>
    <cellStyle name="Normal 2 3 2 2 2 4 2 3" xfId="36676"/>
    <cellStyle name="Normal 2 3 2 2 2 4 3" xfId="11602"/>
    <cellStyle name="Normal 2 3 2 2 2 4 3 2" xfId="24219"/>
    <cellStyle name="Normal 2 3 2 2 2 4 3 3" xfId="36677"/>
    <cellStyle name="Normal 2 3 2 2 2 4 4" xfId="24217"/>
    <cellStyle name="Normal 2 3 2 2 2 4 5" xfId="36675"/>
    <cellStyle name="Normal 2 3 2 2 2 5" xfId="11603"/>
    <cellStyle name="Normal 2 3 2 2 2 5 2" xfId="11604"/>
    <cellStyle name="Normal 2 3 2 2 2 5 2 2" xfId="24221"/>
    <cellStyle name="Normal 2 3 2 2 2 5 2 3" xfId="36679"/>
    <cellStyle name="Normal 2 3 2 2 2 5 3" xfId="11605"/>
    <cellStyle name="Normal 2 3 2 2 2 5 3 2" xfId="24222"/>
    <cellStyle name="Normal 2 3 2 2 2 5 3 3" xfId="36680"/>
    <cellStyle name="Normal 2 3 2 2 2 5 4" xfId="24220"/>
    <cellStyle name="Normal 2 3 2 2 2 5 5" xfId="36678"/>
    <cellStyle name="Normal 2 3 2 2 2 6" xfId="11606"/>
    <cellStyle name="Normal 2 3 2 2 2 6 2" xfId="11607"/>
    <cellStyle name="Normal 2 3 2 2 2 6 2 2" xfId="24224"/>
    <cellStyle name="Normal 2 3 2 2 2 6 2 3" xfId="36682"/>
    <cellStyle name="Normal 2 3 2 2 2 6 3" xfId="11608"/>
    <cellStyle name="Normal 2 3 2 2 2 6 3 2" xfId="24225"/>
    <cellStyle name="Normal 2 3 2 2 2 6 3 3" xfId="36683"/>
    <cellStyle name="Normal 2 3 2 2 2 6 4" xfId="24223"/>
    <cellStyle name="Normal 2 3 2 2 2 6 5" xfId="36681"/>
    <cellStyle name="Normal 2 3 2 2 2 7" xfId="11609"/>
    <cellStyle name="Normal 2 3 2 2 2 7 2" xfId="24226"/>
    <cellStyle name="Normal 2 3 2 2 2 7 3" xfId="36684"/>
    <cellStyle name="Normal 2 3 2 2 2 8" xfId="11610"/>
    <cellStyle name="Normal 2 3 2 2 2 8 2" xfId="24227"/>
    <cellStyle name="Normal 2 3 2 2 2 8 3" xfId="36685"/>
    <cellStyle name="Normal 2 3 2 2 2 9" xfId="24192"/>
    <cellStyle name="Normal 2 3 2 2 3" xfId="11611"/>
    <cellStyle name="Normal 2 3 2 2 3 2" xfId="11612"/>
    <cellStyle name="Normal 2 3 2 2 3 2 2" xfId="11613"/>
    <cellStyle name="Normal 2 3 2 2 3 2 2 2" xfId="24230"/>
    <cellStyle name="Normal 2 3 2 2 3 2 2 3" xfId="36688"/>
    <cellStyle name="Normal 2 3 2 2 3 2 3" xfId="11614"/>
    <cellStyle name="Normal 2 3 2 2 3 2 3 2" xfId="24231"/>
    <cellStyle name="Normal 2 3 2 2 3 2 3 3" xfId="36689"/>
    <cellStyle name="Normal 2 3 2 2 3 2 4" xfId="24229"/>
    <cellStyle name="Normal 2 3 2 2 3 2 5" xfId="36687"/>
    <cellStyle name="Normal 2 3 2 2 3 3" xfId="11615"/>
    <cellStyle name="Normal 2 3 2 2 3 3 2" xfId="11616"/>
    <cellStyle name="Normal 2 3 2 2 3 3 2 2" xfId="24233"/>
    <cellStyle name="Normal 2 3 2 2 3 3 2 3" xfId="36691"/>
    <cellStyle name="Normal 2 3 2 2 3 3 3" xfId="11617"/>
    <cellStyle name="Normal 2 3 2 2 3 3 3 2" xfId="24234"/>
    <cellStyle name="Normal 2 3 2 2 3 3 3 3" xfId="36692"/>
    <cellStyle name="Normal 2 3 2 2 3 3 4" xfId="24232"/>
    <cellStyle name="Normal 2 3 2 2 3 3 5" xfId="36690"/>
    <cellStyle name="Normal 2 3 2 2 3 4" xfId="11618"/>
    <cellStyle name="Normal 2 3 2 2 3 4 2" xfId="11619"/>
    <cellStyle name="Normal 2 3 2 2 3 4 2 2" xfId="24236"/>
    <cellStyle name="Normal 2 3 2 2 3 4 2 3" xfId="36694"/>
    <cellStyle name="Normal 2 3 2 2 3 4 3" xfId="11620"/>
    <cellStyle name="Normal 2 3 2 2 3 4 3 2" xfId="24237"/>
    <cellStyle name="Normal 2 3 2 2 3 4 3 3" xfId="36695"/>
    <cellStyle name="Normal 2 3 2 2 3 4 4" xfId="24235"/>
    <cellStyle name="Normal 2 3 2 2 3 4 5" xfId="36693"/>
    <cellStyle name="Normal 2 3 2 2 3 5" xfId="11621"/>
    <cellStyle name="Normal 2 3 2 2 3 5 2" xfId="11622"/>
    <cellStyle name="Normal 2 3 2 2 3 5 2 2" xfId="24239"/>
    <cellStyle name="Normal 2 3 2 2 3 5 2 3" xfId="36697"/>
    <cellStyle name="Normal 2 3 2 2 3 5 3" xfId="11623"/>
    <cellStyle name="Normal 2 3 2 2 3 5 3 2" xfId="24240"/>
    <cellStyle name="Normal 2 3 2 2 3 5 3 3" xfId="36698"/>
    <cellStyle name="Normal 2 3 2 2 3 5 4" xfId="24238"/>
    <cellStyle name="Normal 2 3 2 2 3 5 5" xfId="36696"/>
    <cellStyle name="Normal 2 3 2 2 3 6" xfId="11624"/>
    <cellStyle name="Normal 2 3 2 2 3 6 2" xfId="24241"/>
    <cellStyle name="Normal 2 3 2 2 3 6 3" xfId="36699"/>
    <cellStyle name="Normal 2 3 2 2 3 7" xfId="11625"/>
    <cellStyle name="Normal 2 3 2 2 3 7 2" xfId="24242"/>
    <cellStyle name="Normal 2 3 2 2 3 7 3" xfId="36700"/>
    <cellStyle name="Normal 2 3 2 2 3 8" xfId="24228"/>
    <cellStyle name="Normal 2 3 2 2 3 9" xfId="36686"/>
    <cellStyle name="Normal 2 3 2 2 4" xfId="11626"/>
    <cellStyle name="Normal 2 3 2 2 4 2" xfId="11627"/>
    <cellStyle name="Normal 2 3 2 2 4 2 2" xfId="11628"/>
    <cellStyle name="Normal 2 3 2 2 4 2 2 2" xfId="24245"/>
    <cellStyle name="Normal 2 3 2 2 4 2 2 3" xfId="36703"/>
    <cellStyle name="Normal 2 3 2 2 4 2 3" xfId="11629"/>
    <cellStyle name="Normal 2 3 2 2 4 2 3 2" xfId="24246"/>
    <cellStyle name="Normal 2 3 2 2 4 2 3 3" xfId="36704"/>
    <cellStyle name="Normal 2 3 2 2 4 2 4" xfId="24244"/>
    <cellStyle name="Normal 2 3 2 2 4 2 5" xfId="36702"/>
    <cellStyle name="Normal 2 3 2 2 4 3" xfId="11630"/>
    <cellStyle name="Normal 2 3 2 2 4 3 2" xfId="11631"/>
    <cellStyle name="Normal 2 3 2 2 4 3 2 2" xfId="24248"/>
    <cellStyle name="Normal 2 3 2 2 4 3 2 3" xfId="36706"/>
    <cellStyle name="Normal 2 3 2 2 4 3 3" xfId="11632"/>
    <cellStyle name="Normal 2 3 2 2 4 3 3 2" xfId="24249"/>
    <cellStyle name="Normal 2 3 2 2 4 3 3 3" xfId="36707"/>
    <cellStyle name="Normal 2 3 2 2 4 3 4" xfId="24247"/>
    <cellStyle name="Normal 2 3 2 2 4 3 5" xfId="36705"/>
    <cellStyle name="Normal 2 3 2 2 4 4" xfId="11633"/>
    <cellStyle name="Normal 2 3 2 2 4 4 2" xfId="11634"/>
    <cellStyle name="Normal 2 3 2 2 4 4 2 2" xfId="24251"/>
    <cellStyle name="Normal 2 3 2 2 4 4 2 3" xfId="36709"/>
    <cellStyle name="Normal 2 3 2 2 4 4 3" xfId="11635"/>
    <cellStyle name="Normal 2 3 2 2 4 4 3 2" xfId="24252"/>
    <cellStyle name="Normal 2 3 2 2 4 4 3 3" xfId="36710"/>
    <cellStyle name="Normal 2 3 2 2 4 4 4" xfId="24250"/>
    <cellStyle name="Normal 2 3 2 2 4 4 5" xfId="36708"/>
    <cellStyle name="Normal 2 3 2 2 4 5" xfId="11636"/>
    <cellStyle name="Normal 2 3 2 2 4 5 2" xfId="24253"/>
    <cellStyle name="Normal 2 3 2 2 4 5 3" xfId="36711"/>
    <cellStyle name="Normal 2 3 2 2 4 6" xfId="11637"/>
    <cellStyle name="Normal 2 3 2 2 4 6 2" xfId="24254"/>
    <cellStyle name="Normal 2 3 2 2 4 6 3" xfId="36712"/>
    <cellStyle name="Normal 2 3 2 2 4 7" xfId="24243"/>
    <cellStyle name="Normal 2 3 2 2 4 8" xfId="36701"/>
    <cellStyle name="Normal 2 3 2 2 5" xfId="11638"/>
    <cellStyle name="Normal 2 3 2 2 5 2" xfId="11639"/>
    <cellStyle name="Normal 2 3 2 2 5 2 2" xfId="11640"/>
    <cellStyle name="Normal 2 3 2 2 5 2 2 2" xfId="24257"/>
    <cellStyle name="Normal 2 3 2 2 5 2 2 3" xfId="36715"/>
    <cellStyle name="Normal 2 3 2 2 5 2 3" xfId="11641"/>
    <cellStyle name="Normal 2 3 2 2 5 2 3 2" xfId="24258"/>
    <cellStyle name="Normal 2 3 2 2 5 2 3 3" xfId="36716"/>
    <cellStyle name="Normal 2 3 2 2 5 2 4" xfId="24256"/>
    <cellStyle name="Normal 2 3 2 2 5 2 5" xfId="36714"/>
    <cellStyle name="Normal 2 3 2 2 5 3" xfId="11642"/>
    <cellStyle name="Normal 2 3 2 2 5 3 2" xfId="11643"/>
    <cellStyle name="Normal 2 3 2 2 5 3 2 2" xfId="24260"/>
    <cellStyle name="Normal 2 3 2 2 5 3 2 3" xfId="36718"/>
    <cellStyle name="Normal 2 3 2 2 5 3 3" xfId="11644"/>
    <cellStyle name="Normal 2 3 2 2 5 3 3 2" xfId="24261"/>
    <cellStyle name="Normal 2 3 2 2 5 3 3 3" xfId="36719"/>
    <cellStyle name="Normal 2 3 2 2 5 3 4" xfId="24259"/>
    <cellStyle name="Normal 2 3 2 2 5 3 5" xfId="36717"/>
    <cellStyle name="Normal 2 3 2 2 5 4" xfId="11645"/>
    <cellStyle name="Normal 2 3 2 2 5 4 2" xfId="11646"/>
    <cellStyle name="Normal 2 3 2 2 5 4 2 2" xfId="24263"/>
    <cellStyle name="Normal 2 3 2 2 5 4 2 3" xfId="36721"/>
    <cellStyle name="Normal 2 3 2 2 5 4 3" xfId="11647"/>
    <cellStyle name="Normal 2 3 2 2 5 4 3 2" xfId="24264"/>
    <cellStyle name="Normal 2 3 2 2 5 4 3 3" xfId="36722"/>
    <cellStyle name="Normal 2 3 2 2 5 4 4" xfId="24262"/>
    <cellStyle name="Normal 2 3 2 2 5 4 5" xfId="36720"/>
    <cellStyle name="Normal 2 3 2 2 5 5" xfId="11648"/>
    <cellStyle name="Normal 2 3 2 2 5 5 2" xfId="24265"/>
    <cellStyle name="Normal 2 3 2 2 5 5 3" xfId="36723"/>
    <cellStyle name="Normal 2 3 2 2 5 6" xfId="11649"/>
    <cellStyle name="Normal 2 3 2 2 5 6 2" xfId="24266"/>
    <cellStyle name="Normal 2 3 2 2 5 6 3" xfId="36724"/>
    <cellStyle name="Normal 2 3 2 2 5 7" xfId="24255"/>
    <cellStyle name="Normal 2 3 2 2 5 8" xfId="36713"/>
    <cellStyle name="Normal 2 3 2 2 6" xfId="11650"/>
    <cellStyle name="Normal 2 3 2 2 6 2" xfId="11651"/>
    <cellStyle name="Normal 2 3 2 2 6 2 2" xfId="24268"/>
    <cellStyle name="Normal 2 3 2 2 6 2 3" xfId="36726"/>
    <cellStyle name="Normal 2 3 2 2 6 3" xfId="11652"/>
    <cellStyle name="Normal 2 3 2 2 6 3 2" xfId="24269"/>
    <cellStyle name="Normal 2 3 2 2 6 3 3" xfId="36727"/>
    <cellStyle name="Normal 2 3 2 2 6 4" xfId="24267"/>
    <cellStyle name="Normal 2 3 2 2 6 5" xfId="36725"/>
    <cellStyle name="Normal 2 3 2 2 7" xfId="11653"/>
    <cellStyle name="Normal 2 3 2 2 7 2" xfId="11654"/>
    <cellStyle name="Normal 2 3 2 2 7 2 2" xfId="24271"/>
    <cellStyle name="Normal 2 3 2 2 7 2 3" xfId="36729"/>
    <cellStyle name="Normal 2 3 2 2 7 3" xfId="11655"/>
    <cellStyle name="Normal 2 3 2 2 7 3 2" xfId="24272"/>
    <cellStyle name="Normal 2 3 2 2 7 3 3" xfId="36730"/>
    <cellStyle name="Normal 2 3 2 2 7 4" xfId="24270"/>
    <cellStyle name="Normal 2 3 2 2 7 5" xfId="36728"/>
    <cellStyle name="Normal 2 3 2 2 8" xfId="11656"/>
    <cellStyle name="Normal 2 3 2 2 8 2" xfId="11657"/>
    <cellStyle name="Normal 2 3 2 2 8 2 2" xfId="24274"/>
    <cellStyle name="Normal 2 3 2 2 8 2 3" xfId="36732"/>
    <cellStyle name="Normal 2 3 2 2 8 3" xfId="11658"/>
    <cellStyle name="Normal 2 3 2 2 8 3 2" xfId="24275"/>
    <cellStyle name="Normal 2 3 2 2 8 3 3" xfId="36733"/>
    <cellStyle name="Normal 2 3 2 2 8 4" xfId="24273"/>
    <cellStyle name="Normal 2 3 2 2 8 5" xfId="36731"/>
    <cellStyle name="Normal 2 3 2 2 9" xfId="11659"/>
    <cellStyle name="Normal 2 3 2 2 9 2" xfId="24276"/>
    <cellStyle name="Normal 2 3 2 2 9 3" xfId="36734"/>
    <cellStyle name="Normal 2 3 2 3" xfId="11660"/>
    <cellStyle name="Normal 2 3 2 3 10" xfId="24277"/>
    <cellStyle name="Normal 2 3 2 3 11" xfId="36735"/>
    <cellStyle name="Normal 2 3 2 3 2" xfId="11661"/>
    <cellStyle name="Normal 2 3 2 3 2 2" xfId="11662"/>
    <cellStyle name="Normal 2 3 2 3 2 2 2" xfId="11663"/>
    <cellStyle name="Normal 2 3 2 3 2 2 2 2" xfId="24280"/>
    <cellStyle name="Normal 2 3 2 3 2 2 2 3" xfId="36738"/>
    <cellStyle name="Normal 2 3 2 3 2 2 3" xfId="11664"/>
    <cellStyle name="Normal 2 3 2 3 2 2 3 2" xfId="24281"/>
    <cellStyle name="Normal 2 3 2 3 2 2 3 3" xfId="36739"/>
    <cellStyle name="Normal 2 3 2 3 2 2 4" xfId="24279"/>
    <cellStyle name="Normal 2 3 2 3 2 2 5" xfId="36737"/>
    <cellStyle name="Normal 2 3 2 3 2 3" xfId="11665"/>
    <cellStyle name="Normal 2 3 2 3 2 3 2" xfId="11666"/>
    <cellStyle name="Normal 2 3 2 3 2 3 2 2" xfId="24283"/>
    <cellStyle name="Normal 2 3 2 3 2 3 2 3" xfId="36741"/>
    <cellStyle name="Normal 2 3 2 3 2 3 3" xfId="11667"/>
    <cellStyle name="Normal 2 3 2 3 2 3 3 2" xfId="24284"/>
    <cellStyle name="Normal 2 3 2 3 2 3 3 3" xfId="36742"/>
    <cellStyle name="Normal 2 3 2 3 2 3 4" xfId="24282"/>
    <cellStyle name="Normal 2 3 2 3 2 3 5" xfId="36740"/>
    <cellStyle name="Normal 2 3 2 3 2 4" xfId="11668"/>
    <cellStyle name="Normal 2 3 2 3 2 4 2" xfId="11669"/>
    <cellStyle name="Normal 2 3 2 3 2 4 2 2" xfId="24286"/>
    <cellStyle name="Normal 2 3 2 3 2 4 2 3" xfId="36744"/>
    <cellStyle name="Normal 2 3 2 3 2 4 3" xfId="11670"/>
    <cellStyle name="Normal 2 3 2 3 2 4 3 2" xfId="24287"/>
    <cellStyle name="Normal 2 3 2 3 2 4 3 3" xfId="36745"/>
    <cellStyle name="Normal 2 3 2 3 2 4 4" xfId="24285"/>
    <cellStyle name="Normal 2 3 2 3 2 4 5" xfId="36743"/>
    <cellStyle name="Normal 2 3 2 3 2 5" xfId="11671"/>
    <cellStyle name="Normal 2 3 2 3 2 5 2" xfId="11672"/>
    <cellStyle name="Normal 2 3 2 3 2 5 2 2" xfId="24289"/>
    <cellStyle name="Normal 2 3 2 3 2 5 2 3" xfId="36747"/>
    <cellStyle name="Normal 2 3 2 3 2 5 3" xfId="11673"/>
    <cellStyle name="Normal 2 3 2 3 2 5 3 2" xfId="24290"/>
    <cellStyle name="Normal 2 3 2 3 2 5 3 3" xfId="36748"/>
    <cellStyle name="Normal 2 3 2 3 2 5 4" xfId="24288"/>
    <cellStyle name="Normal 2 3 2 3 2 5 5" xfId="36746"/>
    <cellStyle name="Normal 2 3 2 3 2 6" xfId="11674"/>
    <cellStyle name="Normal 2 3 2 3 2 6 2" xfId="24291"/>
    <cellStyle name="Normal 2 3 2 3 2 6 3" xfId="36749"/>
    <cellStyle name="Normal 2 3 2 3 2 7" xfId="11675"/>
    <cellStyle name="Normal 2 3 2 3 2 7 2" xfId="24292"/>
    <cellStyle name="Normal 2 3 2 3 2 7 3" xfId="36750"/>
    <cellStyle name="Normal 2 3 2 3 2 8" xfId="24278"/>
    <cellStyle name="Normal 2 3 2 3 2 9" xfId="36736"/>
    <cellStyle name="Normal 2 3 2 3 3" xfId="11676"/>
    <cellStyle name="Normal 2 3 2 3 3 2" xfId="11677"/>
    <cellStyle name="Normal 2 3 2 3 3 2 2" xfId="11678"/>
    <cellStyle name="Normal 2 3 2 3 3 2 2 2" xfId="24295"/>
    <cellStyle name="Normal 2 3 2 3 3 2 2 3" xfId="36753"/>
    <cellStyle name="Normal 2 3 2 3 3 2 3" xfId="11679"/>
    <cellStyle name="Normal 2 3 2 3 3 2 3 2" xfId="24296"/>
    <cellStyle name="Normal 2 3 2 3 3 2 3 3" xfId="36754"/>
    <cellStyle name="Normal 2 3 2 3 3 2 4" xfId="24294"/>
    <cellStyle name="Normal 2 3 2 3 3 2 5" xfId="36752"/>
    <cellStyle name="Normal 2 3 2 3 3 3" xfId="11680"/>
    <cellStyle name="Normal 2 3 2 3 3 3 2" xfId="11681"/>
    <cellStyle name="Normal 2 3 2 3 3 3 2 2" xfId="24298"/>
    <cellStyle name="Normal 2 3 2 3 3 3 2 3" xfId="36756"/>
    <cellStyle name="Normal 2 3 2 3 3 3 3" xfId="11682"/>
    <cellStyle name="Normal 2 3 2 3 3 3 3 2" xfId="24299"/>
    <cellStyle name="Normal 2 3 2 3 3 3 3 3" xfId="36757"/>
    <cellStyle name="Normal 2 3 2 3 3 3 4" xfId="24297"/>
    <cellStyle name="Normal 2 3 2 3 3 3 5" xfId="36755"/>
    <cellStyle name="Normal 2 3 2 3 3 4" xfId="11683"/>
    <cellStyle name="Normal 2 3 2 3 3 4 2" xfId="11684"/>
    <cellStyle name="Normal 2 3 2 3 3 4 2 2" xfId="24301"/>
    <cellStyle name="Normal 2 3 2 3 3 4 2 3" xfId="36759"/>
    <cellStyle name="Normal 2 3 2 3 3 4 3" xfId="11685"/>
    <cellStyle name="Normal 2 3 2 3 3 4 3 2" xfId="24302"/>
    <cellStyle name="Normal 2 3 2 3 3 4 3 3" xfId="36760"/>
    <cellStyle name="Normal 2 3 2 3 3 4 4" xfId="24300"/>
    <cellStyle name="Normal 2 3 2 3 3 4 5" xfId="36758"/>
    <cellStyle name="Normal 2 3 2 3 3 5" xfId="11686"/>
    <cellStyle name="Normal 2 3 2 3 3 5 2" xfId="24303"/>
    <cellStyle name="Normal 2 3 2 3 3 5 3" xfId="36761"/>
    <cellStyle name="Normal 2 3 2 3 3 6" xfId="11687"/>
    <cellStyle name="Normal 2 3 2 3 3 6 2" xfId="24304"/>
    <cellStyle name="Normal 2 3 2 3 3 6 3" xfId="36762"/>
    <cellStyle name="Normal 2 3 2 3 3 7" xfId="24293"/>
    <cellStyle name="Normal 2 3 2 3 3 8" xfId="36751"/>
    <cellStyle name="Normal 2 3 2 3 4" xfId="11688"/>
    <cellStyle name="Normal 2 3 2 3 4 2" xfId="11689"/>
    <cellStyle name="Normal 2 3 2 3 4 2 2" xfId="11690"/>
    <cellStyle name="Normal 2 3 2 3 4 2 2 2" xfId="24307"/>
    <cellStyle name="Normal 2 3 2 3 4 2 2 3" xfId="36765"/>
    <cellStyle name="Normal 2 3 2 3 4 2 3" xfId="11691"/>
    <cellStyle name="Normal 2 3 2 3 4 2 3 2" xfId="24308"/>
    <cellStyle name="Normal 2 3 2 3 4 2 3 3" xfId="36766"/>
    <cellStyle name="Normal 2 3 2 3 4 2 4" xfId="24306"/>
    <cellStyle name="Normal 2 3 2 3 4 2 5" xfId="36764"/>
    <cellStyle name="Normal 2 3 2 3 4 3" xfId="11692"/>
    <cellStyle name="Normal 2 3 2 3 4 3 2" xfId="11693"/>
    <cellStyle name="Normal 2 3 2 3 4 3 2 2" xfId="24310"/>
    <cellStyle name="Normal 2 3 2 3 4 3 2 3" xfId="36768"/>
    <cellStyle name="Normal 2 3 2 3 4 3 3" xfId="11694"/>
    <cellStyle name="Normal 2 3 2 3 4 3 3 2" xfId="24311"/>
    <cellStyle name="Normal 2 3 2 3 4 3 3 3" xfId="36769"/>
    <cellStyle name="Normal 2 3 2 3 4 3 4" xfId="24309"/>
    <cellStyle name="Normal 2 3 2 3 4 3 5" xfId="36767"/>
    <cellStyle name="Normal 2 3 2 3 4 4" xfId="11695"/>
    <cellStyle name="Normal 2 3 2 3 4 4 2" xfId="11696"/>
    <cellStyle name="Normal 2 3 2 3 4 4 2 2" xfId="24313"/>
    <cellStyle name="Normal 2 3 2 3 4 4 2 3" xfId="36771"/>
    <cellStyle name="Normal 2 3 2 3 4 4 3" xfId="11697"/>
    <cellStyle name="Normal 2 3 2 3 4 4 3 2" xfId="24314"/>
    <cellStyle name="Normal 2 3 2 3 4 4 3 3" xfId="36772"/>
    <cellStyle name="Normal 2 3 2 3 4 4 4" xfId="24312"/>
    <cellStyle name="Normal 2 3 2 3 4 4 5" xfId="36770"/>
    <cellStyle name="Normal 2 3 2 3 4 5" xfId="11698"/>
    <cellStyle name="Normal 2 3 2 3 4 5 2" xfId="24315"/>
    <cellStyle name="Normal 2 3 2 3 4 5 3" xfId="36773"/>
    <cellStyle name="Normal 2 3 2 3 4 6" xfId="11699"/>
    <cellStyle name="Normal 2 3 2 3 4 6 2" xfId="24316"/>
    <cellStyle name="Normal 2 3 2 3 4 6 3" xfId="36774"/>
    <cellStyle name="Normal 2 3 2 3 4 7" xfId="24305"/>
    <cellStyle name="Normal 2 3 2 3 4 8" xfId="36763"/>
    <cellStyle name="Normal 2 3 2 3 5" xfId="11700"/>
    <cellStyle name="Normal 2 3 2 3 5 2" xfId="11701"/>
    <cellStyle name="Normal 2 3 2 3 5 2 2" xfId="24318"/>
    <cellStyle name="Normal 2 3 2 3 5 2 3" xfId="36776"/>
    <cellStyle name="Normal 2 3 2 3 5 3" xfId="11702"/>
    <cellStyle name="Normal 2 3 2 3 5 3 2" xfId="24319"/>
    <cellStyle name="Normal 2 3 2 3 5 3 3" xfId="36777"/>
    <cellStyle name="Normal 2 3 2 3 5 4" xfId="24317"/>
    <cellStyle name="Normal 2 3 2 3 5 5" xfId="36775"/>
    <cellStyle name="Normal 2 3 2 3 6" xfId="11703"/>
    <cellStyle name="Normal 2 3 2 3 6 2" xfId="11704"/>
    <cellStyle name="Normal 2 3 2 3 6 2 2" xfId="24321"/>
    <cellStyle name="Normal 2 3 2 3 6 2 3" xfId="36779"/>
    <cellStyle name="Normal 2 3 2 3 6 3" xfId="11705"/>
    <cellStyle name="Normal 2 3 2 3 6 3 2" xfId="24322"/>
    <cellStyle name="Normal 2 3 2 3 6 3 3" xfId="36780"/>
    <cellStyle name="Normal 2 3 2 3 6 4" xfId="24320"/>
    <cellStyle name="Normal 2 3 2 3 6 5" xfId="36778"/>
    <cellStyle name="Normal 2 3 2 3 7" xfId="11706"/>
    <cellStyle name="Normal 2 3 2 3 7 2" xfId="11707"/>
    <cellStyle name="Normal 2 3 2 3 7 2 2" xfId="24324"/>
    <cellStyle name="Normal 2 3 2 3 7 2 3" xfId="36782"/>
    <cellStyle name="Normal 2 3 2 3 7 3" xfId="11708"/>
    <cellStyle name="Normal 2 3 2 3 7 3 2" xfId="24325"/>
    <cellStyle name="Normal 2 3 2 3 7 3 3" xfId="36783"/>
    <cellStyle name="Normal 2 3 2 3 7 4" xfId="24323"/>
    <cellStyle name="Normal 2 3 2 3 7 5" xfId="36781"/>
    <cellStyle name="Normal 2 3 2 3 8" xfId="11709"/>
    <cellStyle name="Normal 2 3 2 3 8 2" xfId="24326"/>
    <cellStyle name="Normal 2 3 2 3 8 3" xfId="36784"/>
    <cellStyle name="Normal 2 3 2 3 9" xfId="11710"/>
    <cellStyle name="Normal 2 3 2 3 9 2" xfId="24327"/>
    <cellStyle name="Normal 2 3 2 3 9 3" xfId="36785"/>
    <cellStyle name="Normal 2 3 2 4" xfId="11711"/>
    <cellStyle name="Normal 2 3 2 4 2" xfId="11712"/>
    <cellStyle name="Normal 2 3 2 4 2 2" xfId="11713"/>
    <cellStyle name="Normal 2 3 2 4 2 2 2" xfId="24330"/>
    <cellStyle name="Normal 2 3 2 4 2 2 3" xfId="36788"/>
    <cellStyle name="Normal 2 3 2 4 2 3" xfId="11714"/>
    <cellStyle name="Normal 2 3 2 4 2 3 2" xfId="24331"/>
    <cellStyle name="Normal 2 3 2 4 2 3 3" xfId="36789"/>
    <cellStyle name="Normal 2 3 2 4 2 4" xfId="24329"/>
    <cellStyle name="Normal 2 3 2 4 2 5" xfId="36787"/>
    <cellStyle name="Normal 2 3 2 4 3" xfId="11715"/>
    <cellStyle name="Normal 2 3 2 4 3 2" xfId="11716"/>
    <cellStyle name="Normal 2 3 2 4 3 2 2" xfId="24333"/>
    <cellStyle name="Normal 2 3 2 4 3 2 3" xfId="36791"/>
    <cellStyle name="Normal 2 3 2 4 3 3" xfId="11717"/>
    <cellStyle name="Normal 2 3 2 4 3 3 2" xfId="24334"/>
    <cellStyle name="Normal 2 3 2 4 3 3 3" xfId="36792"/>
    <cellStyle name="Normal 2 3 2 4 3 4" xfId="24332"/>
    <cellStyle name="Normal 2 3 2 4 3 5" xfId="36790"/>
    <cellStyle name="Normal 2 3 2 4 4" xfId="11718"/>
    <cellStyle name="Normal 2 3 2 4 4 2" xfId="11719"/>
    <cellStyle name="Normal 2 3 2 4 4 2 2" xfId="24336"/>
    <cellStyle name="Normal 2 3 2 4 4 2 3" xfId="36794"/>
    <cellStyle name="Normal 2 3 2 4 4 3" xfId="11720"/>
    <cellStyle name="Normal 2 3 2 4 4 3 2" xfId="24337"/>
    <cellStyle name="Normal 2 3 2 4 4 3 3" xfId="36795"/>
    <cellStyle name="Normal 2 3 2 4 4 4" xfId="24335"/>
    <cellStyle name="Normal 2 3 2 4 4 5" xfId="36793"/>
    <cellStyle name="Normal 2 3 2 4 5" xfId="11721"/>
    <cellStyle name="Normal 2 3 2 4 5 2" xfId="11722"/>
    <cellStyle name="Normal 2 3 2 4 5 2 2" xfId="24339"/>
    <cellStyle name="Normal 2 3 2 4 5 2 3" xfId="36797"/>
    <cellStyle name="Normal 2 3 2 4 5 3" xfId="11723"/>
    <cellStyle name="Normal 2 3 2 4 5 3 2" xfId="24340"/>
    <cellStyle name="Normal 2 3 2 4 5 3 3" xfId="36798"/>
    <cellStyle name="Normal 2 3 2 4 5 4" xfId="24338"/>
    <cellStyle name="Normal 2 3 2 4 5 5" xfId="36796"/>
    <cellStyle name="Normal 2 3 2 4 6" xfId="11724"/>
    <cellStyle name="Normal 2 3 2 4 6 2" xfId="24341"/>
    <cellStyle name="Normal 2 3 2 4 6 3" xfId="36799"/>
    <cellStyle name="Normal 2 3 2 4 7" xfId="11725"/>
    <cellStyle name="Normal 2 3 2 4 7 2" xfId="24342"/>
    <cellStyle name="Normal 2 3 2 4 7 3" xfId="36800"/>
    <cellStyle name="Normal 2 3 2 4 8" xfId="24328"/>
    <cellStyle name="Normal 2 3 2 4 9" xfId="36786"/>
    <cellStyle name="Normal 2 3 2 5" xfId="11726"/>
    <cellStyle name="Normal 2 3 2 5 2" xfId="11727"/>
    <cellStyle name="Normal 2 3 2 5 2 2" xfId="11728"/>
    <cellStyle name="Normal 2 3 2 5 2 2 2" xfId="24345"/>
    <cellStyle name="Normal 2 3 2 5 2 2 3" xfId="36803"/>
    <cellStyle name="Normal 2 3 2 5 2 3" xfId="11729"/>
    <cellStyle name="Normal 2 3 2 5 2 3 2" xfId="24346"/>
    <cellStyle name="Normal 2 3 2 5 2 3 3" xfId="36804"/>
    <cellStyle name="Normal 2 3 2 5 2 4" xfId="24344"/>
    <cellStyle name="Normal 2 3 2 5 2 5" xfId="36802"/>
    <cellStyle name="Normal 2 3 2 5 3" xfId="11730"/>
    <cellStyle name="Normal 2 3 2 5 3 2" xfId="11731"/>
    <cellStyle name="Normal 2 3 2 5 3 2 2" xfId="24348"/>
    <cellStyle name="Normal 2 3 2 5 3 2 3" xfId="36806"/>
    <cellStyle name="Normal 2 3 2 5 3 3" xfId="11732"/>
    <cellStyle name="Normal 2 3 2 5 3 3 2" xfId="24349"/>
    <cellStyle name="Normal 2 3 2 5 3 3 3" xfId="36807"/>
    <cellStyle name="Normal 2 3 2 5 3 4" xfId="24347"/>
    <cellStyle name="Normal 2 3 2 5 3 5" xfId="36805"/>
    <cellStyle name="Normal 2 3 2 5 4" xfId="11733"/>
    <cellStyle name="Normal 2 3 2 5 4 2" xfId="11734"/>
    <cellStyle name="Normal 2 3 2 5 4 2 2" xfId="24351"/>
    <cellStyle name="Normal 2 3 2 5 4 2 3" xfId="36809"/>
    <cellStyle name="Normal 2 3 2 5 4 3" xfId="11735"/>
    <cellStyle name="Normal 2 3 2 5 4 3 2" xfId="24352"/>
    <cellStyle name="Normal 2 3 2 5 4 3 3" xfId="36810"/>
    <cellStyle name="Normal 2 3 2 5 4 4" xfId="24350"/>
    <cellStyle name="Normal 2 3 2 5 4 5" xfId="36808"/>
    <cellStyle name="Normal 2 3 2 5 5" xfId="11736"/>
    <cellStyle name="Normal 2 3 2 5 5 2" xfId="11737"/>
    <cellStyle name="Normal 2 3 2 5 5 2 2" xfId="24354"/>
    <cellStyle name="Normal 2 3 2 5 5 2 3" xfId="36812"/>
    <cellStyle name="Normal 2 3 2 5 5 3" xfId="11738"/>
    <cellStyle name="Normal 2 3 2 5 5 3 2" xfId="24355"/>
    <cellStyle name="Normal 2 3 2 5 5 3 3" xfId="36813"/>
    <cellStyle name="Normal 2 3 2 5 5 4" xfId="24353"/>
    <cellStyle name="Normal 2 3 2 5 5 5" xfId="36811"/>
    <cellStyle name="Normal 2 3 2 5 6" xfId="11739"/>
    <cellStyle name="Normal 2 3 2 5 6 2" xfId="24356"/>
    <cellStyle name="Normal 2 3 2 5 6 3" xfId="36814"/>
    <cellStyle name="Normal 2 3 2 5 7" xfId="11740"/>
    <cellStyle name="Normal 2 3 2 5 7 2" xfId="24357"/>
    <cellStyle name="Normal 2 3 2 5 7 3" xfId="36815"/>
    <cellStyle name="Normal 2 3 2 5 8" xfId="24343"/>
    <cellStyle name="Normal 2 3 2 5 9" xfId="36801"/>
    <cellStyle name="Normal 2 3 2 6" xfId="11741"/>
    <cellStyle name="Normal 2 3 2 6 2" xfId="11742"/>
    <cellStyle name="Normal 2 3 2 6 2 2" xfId="11743"/>
    <cellStyle name="Normal 2 3 2 6 2 2 2" xfId="24360"/>
    <cellStyle name="Normal 2 3 2 6 2 2 3" xfId="36818"/>
    <cellStyle name="Normal 2 3 2 6 2 3" xfId="11744"/>
    <cellStyle name="Normal 2 3 2 6 2 3 2" xfId="24361"/>
    <cellStyle name="Normal 2 3 2 6 2 3 3" xfId="36819"/>
    <cellStyle name="Normal 2 3 2 6 2 4" xfId="24359"/>
    <cellStyle name="Normal 2 3 2 6 2 5" xfId="36817"/>
    <cellStyle name="Normal 2 3 2 6 3" xfId="11745"/>
    <cellStyle name="Normal 2 3 2 6 3 2" xfId="11746"/>
    <cellStyle name="Normal 2 3 2 6 3 2 2" xfId="24363"/>
    <cellStyle name="Normal 2 3 2 6 3 2 3" xfId="36821"/>
    <cellStyle name="Normal 2 3 2 6 3 3" xfId="11747"/>
    <cellStyle name="Normal 2 3 2 6 3 3 2" xfId="24364"/>
    <cellStyle name="Normal 2 3 2 6 3 3 3" xfId="36822"/>
    <cellStyle name="Normal 2 3 2 6 3 4" xfId="24362"/>
    <cellStyle name="Normal 2 3 2 6 3 5" xfId="36820"/>
    <cellStyle name="Normal 2 3 2 6 4" xfId="11748"/>
    <cellStyle name="Normal 2 3 2 6 4 2" xfId="11749"/>
    <cellStyle name="Normal 2 3 2 6 4 2 2" xfId="24366"/>
    <cellStyle name="Normal 2 3 2 6 4 2 3" xfId="36824"/>
    <cellStyle name="Normal 2 3 2 6 4 3" xfId="11750"/>
    <cellStyle name="Normal 2 3 2 6 4 3 2" xfId="24367"/>
    <cellStyle name="Normal 2 3 2 6 4 3 3" xfId="36825"/>
    <cellStyle name="Normal 2 3 2 6 4 4" xfId="24365"/>
    <cellStyle name="Normal 2 3 2 6 4 5" xfId="36823"/>
    <cellStyle name="Normal 2 3 2 6 5" xfId="11751"/>
    <cellStyle name="Normal 2 3 2 6 5 2" xfId="24368"/>
    <cellStyle name="Normal 2 3 2 6 5 3" xfId="36826"/>
    <cellStyle name="Normal 2 3 2 6 6" xfId="11752"/>
    <cellStyle name="Normal 2 3 2 6 6 2" xfId="24369"/>
    <cellStyle name="Normal 2 3 2 6 6 3" xfId="36827"/>
    <cellStyle name="Normal 2 3 2 6 7" xfId="24358"/>
    <cellStyle name="Normal 2 3 2 6 8" xfId="36816"/>
    <cellStyle name="Normal 2 3 2 7" xfId="11753"/>
    <cellStyle name="Normal 2 3 2 7 2" xfId="11754"/>
    <cellStyle name="Normal 2 3 2 7 2 2" xfId="11755"/>
    <cellStyle name="Normal 2 3 2 7 2 2 2" xfId="24372"/>
    <cellStyle name="Normal 2 3 2 7 2 2 3" xfId="36830"/>
    <cellStyle name="Normal 2 3 2 7 2 3" xfId="11756"/>
    <cellStyle name="Normal 2 3 2 7 2 3 2" xfId="24373"/>
    <cellStyle name="Normal 2 3 2 7 2 3 3" xfId="36831"/>
    <cellStyle name="Normal 2 3 2 7 2 4" xfId="24371"/>
    <cellStyle name="Normal 2 3 2 7 2 5" xfId="36829"/>
    <cellStyle name="Normal 2 3 2 7 3" xfId="11757"/>
    <cellStyle name="Normal 2 3 2 7 3 2" xfId="11758"/>
    <cellStyle name="Normal 2 3 2 7 3 2 2" xfId="24375"/>
    <cellStyle name="Normal 2 3 2 7 3 2 3" xfId="36833"/>
    <cellStyle name="Normal 2 3 2 7 3 3" xfId="11759"/>
    <cellStyle name="Normal 2 3 2 7 3 3 2" xfId="24376"/>
    <cellStyle name="Normal 2 3 2 7 3 3 3" xfId="36834"/>
    <cellStyle name="Normal 2 3 2 7 3 4" xfId="24374"/>
    <cellStyle name="Normal 2 3 2 7 3 5" xfId="36832"/>
    <cellStyle name="Normal 2 3 2 7 4" xfId="11760"/>
    <cellStyle name="Normal 2 3 2 7 4 2" xfId="11761"/>
    <cellStyle name="Normal 2 3 2 7 4 2 2" xfId="24378"/>
    <cellStyle name="Normal 2 3 2 7 4 2 3" xfId="36836"/>
    <cellStyle name="Normal 2 3 2 7 4 3" xfId="11762"/>
    <cellStyle name="Normal 2 3 2 7 4 3 2" xfId="24379"/>
    <cellStyle name="Normal 2 3 2 7 4 3 3" xfId="36837"/>
    <cellStyle name="Normal 2 3 2 7 4 4" xfId="24377"/>
    <cellStyle name="Normal 2 3 2 7 4 5" xfId="36835"/>
    <cellStyle name="Normal 2 3 2 7 5" xfId="11763"/>
    <cellStyle name="Normal 2 3 2 7 5 2" xfId="24380"/>
    <cellStyle name="Normal 2 3 2 7 5 3" xfId="36838"/>
    <cellStyle name="Normal 2 3 2 7 6" xfId="11764"/>
    <cellStyle name="Normal 2 3 2 7 6 2" xfId="24381"/>
    <cellStyle name="Normal 2 3 2 7 6 3" xfId="36839"/>
    <cellStyle name="Normal 2 3 2 7 7" xfId="24370"/>
    <cellStyle name="Normal 2 3 2 7 8" xfId="36828"/>
    <cellStyle name="Normal 2 3 2 8" xfId="11765"/>
    <cellStyle name="Normal 2 3 2 8 2" xfId="11766"/>
    <cellStyle name="Normal 2 3 2 8 2 2" xfId="24383"/>
    <cellStyle name="Normal 2 3 2 8 2 3" xfId="36841"/>
    <cellStyle name="Normal 2 3 2 8 3" xfId="11767"/>
    <cellStyle name="Normal 2 3 2 8 3 2" xfId="24384"/>
    <cellStyle name="Normal 2 3 2 8 3 3" xfId="36842"/>
    <cellStyle name="Normal 2 3 2 8 4" xfId="24382"/>
    <cellStyle name="Normal 2 3 2 8 5" xfId="36840"/>
    <cellStyle name="Normal 2 3 2 9" xfId="11768"/>
    <cellStyle name="Normal 2 3 2 9 2" xfId="11769"/>
    <cellStyle name="Normal 2 3 2 9 2 2" xfId="24386"/>
    <cellStyle name="Normal 2 3 2 9 2 3" xfId="36844"/>
    <cellStyle name="Normal 2 3 2 9 3" xfId="11770"/>
    <cellStyle name="Normal 2 3 2 9 3 2" xfId="24387"/>
    <cellStyle name="Normal 2 3 2 9 3 3" xfId="36845"/>
    <cellStyle name="Normal 2 3 2 9 4" xfId="24385"/>
    <cellStyle name="Normal 2 3 2 9 5" xfId="36843"/>
    <cellStyle name="Normal 2 3 3" xfId="519"/>
    <cellStyle name="Normal 2 3 3 10" xfId="11771"/>
    <cellStyle name="Normal 2 3 3 10 2" xfId="24388"/>
    <cellStyle name="Normal 2 3 3 10 3" xfId="36846"/>
    <cellStyle name="Normal 2 3 3 11" xfId="11772"/>
    <cellStyle name="Normal 2 3 3 11 2" xfId="24389"/>
    <cellStyle name="Normal 2 3 3 11 3" xfId="36847"/>
    <cellStyle name="Normal 2 3 3 2" xfId="11773"/>
    <cellStyle name="Normal 2 3 3 2 10" xfId="36848"/>
    <cellStyle name="Normal 2 3 3 2 2" xfId="11774"/>
    <cellStyle name="Normal 2 3 3 2 2 2" xfId="11775"/>
    <cellStyle name="Normal 2 3 3 2 2 2 2" xfId="11776"/>
    <cellStyle name="Normal 2 3 3 2 2 2 2 2" xfId="24393"/>
    <cellStyle name="Normal 2 3 3 2 2 2 2 3" xfId="36851"/>
    <cellStyle name="Normal 2 3 3 2 2 2 3" xfId="11777"/>
    <cellStyle name="Normal 2 3 3 2 2 2 3 2" xfId="24394"/>
    <cellStyle name="Normal 2 3 3 2 2 2 3 3" xfId="36852"/>
    <cellStyle name="Normal 2 3 3 2 2 2 4" xfId="24392"/>
    <cellStyle name="Normal 2 3 3 2 2 2 5" xfId="36850"/>
    <cellStyle name="Normal 2 3 3 2 2 3" xfId="11778"/>
    <cellStyle name="Normal 2 3 3 2 2 3 2" xfId="11779"/>
    <cellStyle name="Normal 2 3 3 2 2 3 2 2" xfId="24396"/>
    <cellStyle name="Normal 2 3 3 2 2 3 2 3" xfId="36854"/>
    <cellStyle name="Normal 2 3 3 2 2 3 3" xfId="11780"/>
    <cellStyle name="Normal 2 3 3 2 2 3 3 2" xfId="24397"/>
    <cellStyle name="Normal 2 3 3 2 2 3 3 3" xfId="36855"/>
    <cellStyle name="Normal 2 3 3 2 2 3 4" xfId="24395"/>
    <cellStyle name="Normal 2 3 3 2 2 3 5" xfId="36853"/>
    <cellStyle name="Normal 2 3 3 2 2 4" xfId="11781"/>
    <cellStyle name="Normal 2 3 3 2 2 4 2" xfId="11782"/>
    <cellStyle name="Normal 2 3 3 2 2 4 2 2" xfId="24399"/>
    <cellStyle name="Normal 2 3 3 2 2 4 2 3" xfId="36857"/>
    <cellStyle name="Normal 2 3 3 2 2 4 3" xfId="11783"/>
    <cellStyle name="Normal 2 3 3 2 2 4 3 2" xfId="24400"/>
    <cellStyle name="Normal 2 3 3 2 2 4 3 3" xfId="36858"/>
    <cellStyle name="Normal 2 3 3 2 2 4 4" xfId="24398"/>
    <cellStyle name="Normal 2 3 3 2 2 4 5" xfId="36856"/>
    <cellStyle name="Normal 2 3 3 2 2 5" xfId="11784"/>
    <cellStyle name="Normal 2 3 3 2 2 5 2" xfId="24401"/>
    <cellStyle name="Normal 2 3 3 2 2 5 3" xfId="36859"/>
    <cellStyle name="Normal 2 3 3 2 2 6" xfId="11785"/>
    <cellStyle name="Normal 2 3 3 2 2 6 2" xfId="24402"/>
    <cellStyle name="Normal 2 3 3 2 2 6 3" xfId="36860"/>
    <cellStyle name="Normal 2 3 3 2 2 7" xfId="24391"/>
    <cellStyle name="Normal 2 3 3 2 2 8" xfId="36849"/>
    <cellStyle name="Normal 2 3 3 2 3" xfId="11786"/>
    <cellStyle name="Normal 2 3 3 2 3 2" xfId="11787"/>
    <cellStyle name="Normal 2 3 3 2 3 2 2" xfId="11788"/>
    <cellStyle name="Normal 2 3 3 2 3 2 2 2" xfId="24405"/>
    <cellStyle name="Normal 2 3 3 2 3 2 2 3" xfId="36863"/>
    <cellStyle name="Normal 2 3 3 2 3 2 3" xfId="11789"/>
    <cellStyle name="Normal 2 3 3 2 3 2 3 2" xfId="24406"/>
    <cellStyle name="Normal 2 3 3 2 3 2 3 3" xfId="36864"/>
    <cellStyle name="Normal 2 3 3 2 3 2 4" xfId="24404"/>
    <cellStyle name="Normal 2 3 3 2 3 2 5" xfId="36862"/>
    <cellStyle name="Normal 2 3 3 2 3 3" xfId="11790"/>
    <cellStyle name="Normal 2 3 3 2 3 3 2" xfId="11791"/>
    <cellStyle name="Normal 2 3 3 2 3 3 2 2" xfId="24408"/>
    <cellStyle name="Normal 2 3 3 2 3 3 2 3" xfId="36866"/>
    <cellStyle name="Normal 2 3 3 2 3 3 3" xfId="11792"/>
    <cellStyle name="Normal 2 3 3 2 3 3 3 2" xfId="24409"/>
    <cellStyle name="Normal 2 3 3 2 3 3 3 3" xfId="36867"/>
    <cellStyle name="Normal 2 3 3 2 3 3 4" xfId="24407"/>
    <cellStyle name="Normal 2 3 3 2 3 3 5" xfId="36865"/>
    <cellStyle name="Normal 2 3 3 2 3 4" xfId="11793"/>
    <cellStyle name="Normal 2 3 3 2 3 4 2" xfId="11794"/>
    <cellStyle name="Normal 2 3 3 2 3 4 2 2" xfId="24411"/>
    <cellStyle name="Normal 2 3 3 2 3 4 2 3" xfId="36869"/>
    <cellStyle name="Normal 2 3 3 2 3 4 3" xfId="11795"/>
    <cellStyle name="Normal 2 3 3 2 3 4 3 2" xfId="24412"/>
    <cellStyle name="Normal 2 3 3 2 3 4 3 3" xfId="36870"/>
    <cellStyle name="Normal 2 3 3 2 3 4 4" xfId="24410"/>
    <cellStyle name="Normal 2 3 3 2 3 4 5" xfId="36868"/>
    <cellStyle name="Normal 2 3 3 2 3 5" xfId="11796"/>
    <cellStyle name="Normal 2 3 3 2 3 5 2" xfId="24413"/>
    <cellStyle name="Normal 2 3 3 2 3 5 3" xfId="36871"/>
    <cellStyle name="Normal 2 3 3 2 3 6" xfId="11797"/>
    <cellStyle name="Normal 2 3 3 2 3 6 2" xfId="24414"/>
    <cellStyle name="Normal 2 3 3 2 3 6 3" xfId="36872"/>
    <cellStyle name="Normal 2 3 3 2 3 7" xfId="24403"/>
    <cellStyle name="Normal 2 3 3 2 3 8" xfId="36861"/>
    <cellStyle name="Normal 2 3 3 2 4" xfId="11798"/>
    <cellStyle name="Normal 2 3 3 2 4 2" xfId="11799"/>
    <cellStyle name="Normal 2 3 3 2 4 2 2" xfId="24416"/>
    <cellStyle name="Normal 2 3 3 2 4 2 3" xfId="36874"/>
    <cellStyle name="Normal 2 3 3 2 4 3" xfId="11800"/>
    <cellStyle name="Normal 2 3 3 2 4 3 2" xfId="24417"/>
    <cellStyle name="Normal 2 3 3 2 4 3 3" xfId="36875"/>
    <cellStyle name="Normal 2 3 3 2 4 4" xfId="24415"/>
    <cellStyle name="Normal 2 3 3 2 4 5" xfId="36873"/>
    <cellStyle name="Normal 2 3 3 2 5" xfId="11801"/>
    <cellStyle name="Normal 2 3 3 2 5 2" xfId="11802"/>
    <cellStyle name="Normal 2 3 3 2 5 2 2" xfId="24419"/>
    <cellStyle name="Normal 2 3 3 2 5 2 3" xfId="36877"/>
    <cellStyle name="Normal 2 3 3 2 5 3" xfId="11803"/>
    <cellStyle name="Normal 2 3 3 2 5 3 2" xfId="24420"/>
    <cellStyle name="Normal 2 3 3 2 5 3 3" xfId="36878"/>
    <cellStyle name="Normal 2 3 3 2 5 4" xfId="24418"/>
    <cellStyle name="Normal 2 3 3 2 5 5" xfId="36876"/>
    <cellStyle name="Normal 2 3 3 2 6" xfId="11804"/>
    <cellStyle name="Normal 2 3 3 2 6 2" xfId="11805"/>
    <cellStyle name="Normal 2 3 3 2 6 2 2" xfId="24422"/>
    <cellStyle name="Normal 2 3 3 2 6 2 3" xfId="36880"/>
    <cellStyle name="Normal 2 3 3 2 6 3" xfId="11806"/>
    <cellStyle name="Normal 2 3 3 2 6 3 2" xfId="24423"/>
    <cellStyle name="Normal 2 3 3 2 6 3 3" xfId="36881"/>
    <cellStyle name="Normal 2 3 3 2 6 4" xfId="24421"/>
    <cellStyle name="Normal 2 3 3 2 6 5" xfId="36879"/>
    <cellStyle name="Normal 2 3 3 2 7" xfId="11807"/>
    <cellStyle name="Normal 2 3 3 2 7 2" xfId="24424"/>
    <cellStyle name="Normal 2 3 3 2 7 3" xfId="36882"/>
    <cellStyle name="Normal 2 3 3 2 8" xfId="11808"/>
    <cellStyle name="Normal 2 3 3 2 8 2" xfId="24425"/>
    <cellStyle name="Normal 2 3 3 2 8 3" xfId="36883"/>
    <cellStyle name="Normal 2 3 3 2 9" xfId="24390"/>
    <cellStyle name="Normal 2 3 3 3" xfId="11809"/>
    <cellStyle name="Normal 2 3 3 3 2" xfId="11810"/>
    <cellStyle name="Normal 2 3 3 3 2 2" xfId="11811"/>
    <cellStyle name="Normal 2 3 3 3 2 2 2" xfId="24428"/>
    <cellStyle name="Normal 2 3 3 3 2 2 3" xfId="36886"/>
    <cellStyle name="Normal 2 3 3 3 2 3" xfId="11812"/>
    <cellStyle name="Normal 2 3 3 3 2 3 2" xfId="24429"/>
    <cellStyle name="Normal 2 3 3 3 2 3 3" xfId="36887"/>
    <cellStyle name="Normal 2 3 3 3 2 4" xfId="24427"/>
    <cellStyle name="Normal 2 3 3 3 2 5" xfId="36885"/>
    <cellStyle name="Normal 2 3 3 3 3" xfId="11813"/>
    <cellStyle name="Normal 2 3 3 3 3 2" xfId="11814"/>
    <cellStyle name="Normal 2 3 3 3 3 2 2" xfId="24431"/>
    <cellStyle name="Normal 2 3 3 3 3 2 3" xfId="36889"/>
    <cellStyle name="Normal 2 3 3 3 3 3" xfId="11815"/>
    <cellStyle name="Normal 2 3 3 3 3 3 2" xfId="24432"/>
    <cellStyle name="Normal 2 3 3 3 3 3 3" xfId="36890"/>
    <cellStyle name="Normal 2 3 3 3 3 4" xfId="24430"/>
    <cellStyle name="Normal 2 3 3 3 3 5" xfId="36888"/>
    <cellStyle name="Normal 2 3 3 3 4" xfId="11816"/>
    <cellStyle name="Normal 2 3 3 3 4 2" xfId="11817"/>
    <cellStyle name="Normal 2 3 3 3 4 2 2" xfId="24434"/>
    <cellStyle name="Normal 2 3 3 3 4 2 3" xfId="36892"/>
    <cellStyle name="Normal 2 3 3 3 4 3" xfId="11818"/>
    <cellStyle name="Normal 2 3 3 3 4 3 2" xfId="24435"/>
    <cellStyle name="Normal 2 3 3 3 4 3 3" xfId="36893"/>
    <cellStyle name="Normal 2 3 3 3 4 4" xfId="24433"/>
    <cellStyle name="Normal 2 3 3 3 4 5" xfId="36891"/>
    <cellStyle name="Normal 2 3 3 3 5" xfId="11819"/>
    <cellStyle name="Normal 2 3 3 3 5 2" xfId="11820"/>
    <cellStyle name="Normal 2 3 3 3 5 2 2" xfId="24437"/>
    <cellStyle name="Normal 2 3 3 3 5 2 3" xfId="36895"/>
    <cellStyle name="Normal 2 3 3 3 5 3" xfId="11821"/>
    <cellStyle name="Normal 2 3 3 3 5 3 2" xfId="24438"/>
    <cellStyle name="Normal 2 3 3 3 5 3 3" xfId="36896"/>
    <cellStyle name="Normal 2 3 3 3 5 4" xfId="24436"/>
    <cellStyle name="Normal 2 3 3 3 5 5" xfId="36894"/>
    <cellStyle name="Normal 2 3 3 3 6" xfId="11822"/>
    <cellStyle name="Normal 2 3 3 3 6 2" xfId="24439"/>
    <cellStyle name="Normal 2 3 3 3 6 3" xfId="36897"/>
    <cellStyle name="Normal 2 3 3 3 7" xfId="11823"/>
    <cellStyle name="Normal 2 3 3 3 7 2" xfId="24440"/>
    <cellStyle name="Normal 2 3 3 3 7 3" xfId="36898"/>
    <cellStyle name="Normal 2 3 3 3 8" xfId="24426"/>
    <cellStyle name="Normal 2 3 3 3 9" xfId="36884"/>
    <cellStyle name="Normal 2 3 3 4" xfId="11824"/>
    <cellStyle name="Normal 2 3 3 4 2" xfId="11825"/>
    <cellStyle name="Normal 2 3 3 4 2 2" xfId="11826"/>
    <cellStyle name="Normal 2 3 3 4 2 2 2" xfId="24443"/>
    <cellStyle name="Normal 2 3 3 4 2 2 3" xfId="36901"/>
    <cellStyle name="Normal 2 3 3 4 2 3" xfId="11827"/>
    <cellStyle name="Normal 2 3 3 4 2 3 2" xfId="24444"/>
    <cellStyle name="Normal 2 3 3 4 2 3 3" xfId="36902"/>
    <cellStyle name="Normal 2 3 3 4 2 4" xfId="24442"/>
    <cellStyle name="Normal 2 3 3 4 2 5" xfId="36900"/>
    <cellStyle name="Normal 2 3 3 4 3" xfId="11828"/>
    <cellStyle name="Normal 2 3 3 4 3 2" xfId="11829"/>
    <cellStyle name="Normal 2 3 3 4 3 2 2" xfId="24446"/>
    <cellStyle name="Normal 2 3 3 4 3 2 3" xfId="36904"/>
    <cellStyle name="Normal 2 3 3 4 3 3" xfId="11830"/>
    <cellStyle name="Normal 2 3 3 4 3 3 2" xfId="24447"/>
    <cellStyle name="Normal 2 3 3 4 3 3 3" xfId="36905"/>
    <cellStyle name="Normal 2 3 3 4 3 4" xfId="24445"/>
    <cellStyle name="Normal 2 3 3 4 3 5" xfId="36903"/>
    <cellStyle name="Normal 2 3 3 4 4" xfId="11831"/>
    <cellStyle name="Normal 2 3 3 4 4 2" xfId="11832"/>
    <cellStyle name="Normal 2 3 3 4 4 2 2" xfId="24449"/>
    <cellStyle name="Normal 2 3 3 4 4 2 3" xfId="36907"/>
    <cellStyle name="Normal 2 3 3 4 4 3" xfId="11833"/>
    <cellStyle name="Normal 2 3 3 4 4 3 2" xfId="24450"/>
    <cellStyle name="Normal 2 3 3 4 4 3 3" xfId="36908"/>
    <cellStyle name="Normal 2 3 3 4 4 4" xfId="24448"/>
    <cellStyle name="Normal 2 3 3 4 4 5" xfId="36906"/>
    <cellStyle name="Normal 2 3 3 4 5" xfId="11834"/>
    <cellStyle name="Normal 2 3 3 4 5 2" xfId="24451"/>
    <cellStyle name="Normal 2 3 3 4 5 3" xfId="36909"/>
    <cellStyle name="Normal 2 3 3 4 6" xfId="11835"/>
    <cellStyle name="Normal 2 3 3 4 6 2" xfId="24452"/>
    <cellStyle name="Normal 2 3 3 4 6 3" xfId="36910"/>
    <cellStyle name="Normal 2 3 3 4 7" xfId="24441"/>
    <cellStyle name="Normal 2 3 3 4 8" xfId="36899"/>
    <cellStyle name="Normal 2 3 3 5" xfId="11836"/>
    <cellStyle name="Normal 2 3 3 5 2" xfId="11837"/>
    <cellStyle name="Normal 2 3 3 5 2 2" xfId="11838"/>
    <cellStyle name="Normal 2 3 3 5 2 2 2" xfId="24455"/>
    <cellStyle name="Normal 2 3 3 5 2 2 3" xfId="36913"/>
    <cellStyle name="Normal 2 3 3 5 2 3" xfId="11839"/>
    <cellStyle name="Normal 2 3 3 5 2 3 2" xfId="24456"/>
    <cellStyle name="Normal 2 3 3 5 2 3 3" xfId="36914"/>
    <cellStyle name="Normal 2 3 3 5 2 4" xfId="24454"/>
    <cellStyle name="Normal 2 3 3 5 2 5" xfId="36912"/>
    <cellStyle name="Normal 2 3 3 5 3" xfId="11840"/>
    <cellStyle name="Normal 2 3 3 5 3 2" xfId="11841"/>
    <cellStyle name="Normal 2 3 3 5 3 2 2" xfId="24458"/>
    <cellStyle name="Normal 2 3 3 5 3 2 3" xfId="36916"/>
    <cellStyle name="Normal 2 3 3 5 3 3" xfId="11842"/>
    <cellStyle name="Normal 2 3 3 5 3 3 2" xfId="24459"/>
    <cellStyle name="Normal 2 3 3 5 3 3 3" xfId="36917"/>
    <cellStyle name="Normal 2 3 3 5 3 4" xfId="24457"/>
    <cellStyle name="Normal 2 3 3 5 3 5" xfId="36915"/>
    <cellStyle name="Normal 2 3 3 5 4" xfId="11843"/>
    <cellStyle name="Normal 2 3 3 5 4 2" xfId="11844"/>
    <cellStyle name="Normal 2 3 3 5 4 2 2" xfId="24461"/>
    <cellStyle name="Normal 2 3 3 5 4 2 3" xfId="36919"/>
    <cellStyle name="Normal 2 3 3 5 4 3" xfId="11845"/>
    <cellStyle name="Normal 2 3 3 5 4 3 2" xfId="24462"/>
    <cellStyle name="Normal 2 3 3 5 4 3 3" xfId="36920"/>
    <cellStyle name="Normal 2 3 3 5 4 4" xfId="24460"/>
    <cellStyle name="Normal 2 3 3 5 4 5" xfId="36918"/>
    <cellStyle name="Normal 2 3 3 5 5" xfId="11846"/>
    <cellStyle name="Normal 2 3 3 5 5 2" xfId="24463"/>
    <cellStyle name="Normal 2 3 3 5 5 3" xfId="36921"/>
    <cellStyle name="Normal 2 3 3 5 6" xfId="11847"/>
    <cellStyle name="Normal 2 3 3 5 6 2" xfId="24464"/>
    <cellStyle name="Normal 2 3 3 5 6 3" xfId="36922"/>
    <cellStyle name="Normal 2 3 3 5 7" xfId="24453"/>
    <cellStyle name="Normal 2 3 3 5 8" xfId="36911"/>
    <cellStyle name="Normal 2 3 3 6" xfId="11848"/>
    <cellStyle name="Normal 2 3 3 6 2" xfId="11849"/>
    <cellStyle name="Normal 2 3 3 6 2 2" xfId="24466"/>
    <cellStyle name="Normal 2 3 3 6 2 3" xfId="36924"/>
    <cellStyle name="Normal 2 3 3 6 3" xfId="11850"/>
    <cellStyle name="Normal 2 3 3 6 3 2" xfId="24467"/>
    <cellStyle name="Normal 2 3 3 6 3 3" xfId="36925"/>
    <cellStyle name="Normal 2 3 3 6 4" xfId="24465"/>
    <cellStyle name="Normal 2 3 3 6 5" xfId="36923"/>
    <cellStyle name="Normal 2 3 3 7" xfId="11851"/>
    <cellStyle name="Normal 2 3 3 7 2" xfId="11852"/>
    <cellStyle name="Normal 2 3 3 7 2 2" xfId="24469"/>
    <cellStyle name="Normal 2 3 3 7 2 3" xfId="36927"/>
    <cellStyle name="Normal 2 3 3 7 3" xfId="11853"/>
    <cellStyle name="Normal 2 3 3 7 3 2" xfId="24470"/>
    <cellStyle name="Normal 2 3 3 7 3 3" xfId="36928"/>
    <cellStyle name="Normal 2 3 3 7 4" xfId="24468"/>
    <cellStyle name="Normal 2 3 3 7 5" xfId="36926"/>
    <cellStyle name="Normal 2 3 3 8" xfId="11854"/>
    <cellStyle name="Normal 2 3 3 9" xfId="11855"/>
    <cellStyle name="Normal 2 3 3 9 2" xfId="11856"/>
    <cellStyle name="Normal 2 3 3 9 2 2" xfId="24472"/>
    <cellStyle name="Normal 2 3 3 9 2 3" xfId="36930"/>
    <cellStyle name="Normal 2 3 3 9 3" xfId="11857"/>
    <cellStyle name="Normal 2 3 3 9 3 2" xfId="24473"/>
    <cellStyle name="Normal 2 3 3 9 3 3" xfId="36931"/>
    <cellStyle name="Normal 2 3 3 9 4" xfId="24471"/>
    <cellStyle name="Normal 2 3 3 9 5" xfId="36929"/>
    <cellStyle name="Normal 2 3 4" xfId="11858"/>
    <cellStyle name="Normal 2 3 4 10" xfId="24474"/>
    <cellStyle name="Normal 2 3 4 11" xfId="36932"/>
    <cellStyle name="Normal 2 3 4 2" xfId="11859"/>
    <cellStyle name="Normal 2 3 4 2 2" xfId="11860"/>
    <cellStyle name="Normal 2 3 4 2 2 2" xfId="11861"/>
    <cellStyle name="Normal 2 3 4 2 2 2 2" xfId="24477"/>
    <cellStyle name="Normal 2 3 4 2 2 2 3" xfId="36935"/>
    <cellStyle name="Normal 2 3 4 2 2 3" xfId="11862"/>
    <cellStyle name="Normal 2 3 4 2 2 3 2" xfId="24478"/>
    <cellStyle name="Normal 2 3 4 2 2 3 3" xfId="36936"/>
    <cellStyle name="Normal 2 3 4 2 2 4" xfId="24476"/>
    <cellStyle name="Normal 2 3 4 2 2 5" xfId="36934"/>
    <cellStyle name="Normal 2 3 4 2 3" xfId="11863"/>
    <cellStyle name="Normal 2 3 4 2 3 2" xfId="11864"/>
    <cellStyle name="Normal 2 3 4 2 3 2 2" xfId="24480"/>
    <cellStyle name="Normal 2 3 4 2 3 2 3" xfId="36938"/>
    <cellStyle name="Normal 2 3 4 2 3 3" xfId="11865"/>
    <cellStyle name="Normal 2 3 4 2 3 3 2" xfId="24481"/>
    <cellStyle name="Normal 2 3 4 2 3 3 3" xfId="36939"/>
    <cellStyle name="Normal 2 3 4 2 3 4" xfId="24479"/>
    <cellStyle name="Normal 2 3 4 2 3 5" xfId="36937"/>
    <cellStyle name="Normal 2 3 4 2 4" xfId="11866"/>
    <cellStyle name="Normal 2 3 4 2 4 2" xfId="11867"/>
    <cellStyle name="Normal 2 3 4 2 4 2 2" xfId="24483"/>
    <cellStyle name="Normal 2 3 4 2 4 2 3" xfId="36941"/>
    <cellStyle name="Normal 2 3 4 2 4 3" xfId="11868"/>
    <cellStyle name="Normal 2 3 4 2 4 3 2" xfId="24484"/>
    <cellStyle name="Normal 2 3 4 2 4 3 3" xfId="36942"/>
    <cellStyle name="Normal 2 3 4 2 4 4" xfId="24482"/>
    <cellStyle name="Normal 2 3 4 2 4 5" xfId="36940"/>
    <cellStyle name="Normal 2 3 4 2 5" xfId="11869"/>
    <cellStyle name="Normal 2 3 4 2 5 2" xfId="11870"/>
    <cellStyle name="Normal 2 3 4 2 5 2 2" xfId="24486"/>
    <cellStyle name="Normal 2 3 4 2 5 2 3" xfId="36944"/>
    <cellStyle name="Normal 2 3 4 2 5 3" xfId="11871"/>
    <cellStyle name="Normal 2 3 4 2 5 3 2" xfId="24487"/>
    <cellStyle name="Normal 2 3 4 2 5 3 3" xfId="36945"/>
    <cellStyle name="Normal 2 3 4 2 5 4" xfId="24485"/>
    <cellStyle name="Normal 2 3 4 2 5 5" xfId="36943"/>
    <cellStyle name="Normal 2 3 4 2 6" xfId="11872"/>
    <cellStyle name="Normal 2 3 4 2 6 2" xfId="24488"/>
    <cellStyle name="Normal 2 3 4 2 6 3" xfId="36946"/>
    <cellStyle name="Normal 2 3 4 2 7" xfId="11873"/>
    <cellStyle name="Normal 2 3 4 2 7 2" xfId="24489"/>
    <cellStyle name="Normal 2 3 4 2 7 3" xfId="36947"/>
    <cellStyle name="Normal 2 3 4 2 8" xfId="24475"/>
    <cellStyle name="Normal 2 3 4 2 9" xfId="36933"/>
    <cellStyle name="Normal 2 3 4 3" xfId="11874"/>
    <cellStyle name="Normal 2 3 4 3 2" xfId="11875"/>
    <cellStyle name="Normal 2 3 4 3 2 2" xfId="11876"/>
    <cellStyle name="Normal 2 3 4 3 2 2 2" xfId="24492"/>
    <cellStyle name="Normal 2 3 4 3 2 2 3" xfId="36950"/>
    <cellStyle name="Normal 2 3 4 3 2 3" xfId="11877"/>
    <cellStyle name="Normal 2 3 4 3 2 3 2" xfId="24493"/>
    <cellStyle name="Normal 2 3 4 3 2 3 3" xfId="36951"/>
    <cellStyle name="Normal 2 3 4 3 2 4" xfId="24491"/>
    <cellStyle name="Normal 2 3 4 3 2 5" xfId="36949"/>
    <cellStyle name="Normal 2 3 4 3 3" xfId="11878"/>
    <cellStyle name="Normal 2 3 4 3 3 2" xfId="11879"/>
    <cellStyle name="Normal 2 3 4 3 3 2 2" xfId="24495"/>
    <cellStyle name="Normal 2 3 4 3 3 2 3" xfId="36953"/>
    <cellStyle name="Normal 2 3 4 3 3 3" xfId="11880"/>
    <cellStyle name="Normal 2 3 4 3 3 3 2" xfId="24496"/>
    <cellStyle name="Normal 2 3 4 3 3 3 3" xfId="36954"/>
    <cellStyle name="Normal 2 3 4 3 3 4" xfId="24494"/>
    <cellStyle name="Normal 2 3 4 3 3 5" xfId="36952"/>
    <cellStyle name="Normal 2 3 4 3 4" xfId="11881"/>
    <cellStyle name="Normal 2 3 4 3 4 2" xfId="11882"/>
    <cellStyle name="Normal 2 3 4 3 4 2 2" xfId="24498"/>
    <cellStyle name="Normal 2 3 4 3 4 2 3" xfId="36956"/>
    <cellStyle name="Normal 2 3 4 3 4 3" xfId="11883"/>
    <cellStyle name="Normal 2 3 4 3 4 3 2" xfId="24499"/>
    <cellStyle name="Normal 2 3 4 3 4 3 3" xfId="36957"/>
    <cellStyle name="Normal 2 3 4 3 4 4" xfId="24497"/>
    <cellStyle name="Normal 2 3 4 3 4 5" xfId="36955"/>
    <cellStyle name="Normal 2 3 4 3 5" xfId="11884"/>
    <cellStyle name="Normal 2 3 4 3 5 2" xfId="24500"/>
    <cellStyle name="Normal 2 3 4 3 5 3" xfId="36958"/>
    <cellStyle name="Normal 2 3 4 3 6" xfId="11885"/>
    <cellStyle name="Normal 2 3 4 3 6 2" xfId="24501"/>
    <cellStyle name="Normal 2 3 4 3 6 3" xfId="36959"/>
    <cellStyle name="Normal 2 3 4 3 7" xfId="24490"/>
    <cellStyle name="Normal 2 3 4 3 8" xfId="36948"/>
    <cellStyle name="Normal 2 3 4 4" xfId="11886"/>
    <cellStyle name="Normal 2 3 4 4 2" xfId="11887"/>
    <cellStyle name="Normal 2 3 4 4 2 2" xfId="11888"/>
    <cellStyle name="Normal 2 3 4 4 2 2 2" xfId="24504"/>
    <cellStyle name="Normal 2 3 4 4 2 2 3" xfId="36962"/>
    <cellStyle name="Normal 2 3 4 4 2 3" xfId="11889"/>
    <cellStyle name="Normal 2 3 4 4 2 3 2" xfId="24505"/>
    <cellStyle name="Normal 2 3 4 4 2 3 3" xfId="36963"/>
    <cellStyle name="Normal 2 3 4 4 2 4" xfId="24503"/>
    <cellStyle name="Normal 2 3 4 4 2 5" xfId="36961"/>
    <cellStyle name="Normal 2 3 4 4 3" xfId="11890"/>
    <cellStyle name="Normal 2 3 4 4 3 2" xfId="11891"/>
    <cellStyle name="Normal 2 3 4 4 3 2 2" xfId="24507"/>
    <cellStyle name="Normal 2 3 4 4 3 2 3" xfId="36965"/>
    <cellStyle name="Normal 2 3 4 4 3 3" xfId="11892"/>
    <cellStyle name="Normal 2 3 4 4 3 3 2" xfId="24508"/>
    <cellStyle name="Normal 2 3 4 4 3 3 3" xfId="36966"/>
    <cellStyle name="Normal 2 3 4 4 3 4" xfId="24506"/>
    <cellStyle name="Normal 2 3 4 4 3 5" xfId="36964"/>
    <cellStyle name="Normal 2 3 4 4 4" xfId="11893"/>
    <cellStyle name="Normal 2 3 4 4 4 2" xfId="11894"/>
    <cellStyle name="Normal 2 3 4 4 4 2 2" xfId="24510"/>
    <cellStyle name="Normal 2 3 4 4 4 2 3" xfId="36968"/>
    <cellStyle name="Normal 2 3 4 4 4 3" xfId="11895"/>
    <cellStyle name="Normal 2 3 4 4 4 3 2" xfId="24511"/>
    <cellStyle name="Normal 2 3 4 4 4 3 3" xfId="36969"/>
    <cellStyle name="Normal 2 3 4 4 4 4" xfId="24509"/>
    <cellStyle name="Normal 2 3 4 4 4 5" xfId="36967"/>
    <cellStyle name="Normal 2 3 4 4 5" xfId="11896"/>
    <cellStyle name="Normal 2 3 4 4 5 2" xfId="24512"/>
    <cellStyle name="Normal 2 3 4 4 5 3" xfId="36970"/>
    <cellStyle name="Normal 2 3 4 4 6" xfId="11897"/>
    <cellStyle name="Normal 2 3 4 4 6 2" xfId="24513"/>
    <cellStyle name="Normal 2 3 4 4 6 3" xfId="36971"/>
    <cellStyle name="Normal 2 3 4 4 7" xfId="24502"/>
    <cellStyle name="Normal 2 3 4 4 8" xfId="36960"/>
    <cellStyle name="Normal 2 3 4 5" xfId="11898"/>
    <cellStyle name="Normal 2 3 4 5 2" xfId="11899"/>
    <cellStyle name="Normal 2 3 4 5 2 2" xfId="24515"/>
    <cellStyle name="Normal 2 3 4 5 2 3" xfId="36973"/>
    <cellStyle name="Normal 2 3 4 5 3" xfId="11900"/>
    <cellStyle name="Normal 2 3 4 5 3 2" xfId="24516"/>
    <cellStyle name="Normal 2 3 4 5 3 3" xfId="36974"/>
    <cellStyle name="Normal 2 3 4 5 4" xfId="24514"/>
    <cellStyle name="Normal 2 3 4 5 5" xfId="36972"/>
    <cellStyle name="Normal 2 3 4 6" xfId="11901"/>
    <cellStyle name="Normal 2 3 4 6 2" xfId="11902"/>
    <cellStyle name="Normal 2 3 4 6 2 2" xfId="24518"/>
    <cellStyle name="Normal 2 3 4 6 2 3" xfId="36976"/>
    <cellStyle name="Normal 2 3 4 6 3" xfId="11903"/>
    <cellStyle name="Normal 2 3 4 6 3 2" xfId="24519"/>
    <cellStyle name="Normal 2 3 4 6 3 3" xfId="36977"/>
    <cellStyle name="Normal 2 3 4 6 4" xfId="24517"/>
    <cellStyle name="Normal 2 3 4 6 5" xfId="36975"/>
    <cellStyle name="Normal 2 3 4 7" xfId="11904"/>
    <cellStyle name="Normal 2 3 4 7 2" xfId="11905"/>
    <cellStyle name="Normal 2 3 4 7 2 2" xfId="24521"/>
    <cellStyle name="Normal 2 3 4 7 2 3" xfId="36979"/>
    <cellStyle name="Normal 2 3 4 7 3" xfId="11906"/>
    <cellStyle name="Normal 2 3 4 7 3 2" xfId="24522"/>
    <cellStyle name="Normal 2 3 4 7 3 3" xfId="36980"/>
    <cellStyle name="Normal 2 3 4 7 4" xfId="24520"/>
    <cellStyle name="Normal 2 3 4 7 5" xfId="36978"/>
    <cellStyle name="Normal 2 3 4 8" xfId="11907"/>
    <cellStyle name="Normal 2 3 4 8 2" xfId="24523"/>
    <cellStyle name="Normal 2 3 4 8 3" xfId="36981"/>
    <cellStyle name="Normal 2 3 4 9" xfId="11908"/>
    <cellStyle name="Normal 2 3 4 9 2" xfId="24524"/>
    <cellStyle name="Normal 2 3 4 9 3" xfId="36982"/>
    <cellStyle name="Normal 2 3 5" xfId="11909"/>
    <cellStyle name="Normal 2 3 5 2" xfId="11910"/>
    <cellStyle name="Normal 2 3 5 2 2" xfId="11911"/>
    <cellStyle name="Normal 2 3 5 2 2 2" xfId="24527"/>
    <cellStyle name="Normal 2 3 5 2 2 3" xfId="36985"/>
    <cellStyle name="Normal 2 3 5 2 3" xfId="11912"/>
    <cellStyle name="Normal 2 3 5 2 3 2" xfId="24528"/>
    <cellStyle name="Normal 2 3 5 2 3 3" xfId="36986"/>
    <cellStyle name="Normal 2 3 5 2 4" xfId="24526"/>
    <cellStyle name="Normal 2 3 5 2 5" xfId="36984"/>
    <cellStyle name="Normal 2 3 5 3" xfId="11913"/>
    <cellStyle name="Normal 2 3 5 3 2" xfId="11914"/>
    <cellStyle name="Normal 2 3 5 3 2 2" xfId="24530"/>
    <cellStyle name="Normal 2 3 5 3 2 3" xfId="36988"/>
    <cellStyle name="Normal 2 3 5 3 3" xfId="11915"/>
    <cellStyle name="Normal 2 3 5 3 3 2" xfId="24531"/>
    <cellStyle name="Normal 2 3 5 3 3 3" xfId="36989"/>
    <cellStyle name="Normal 2 3 5 3 4" xfId="24529"/>
    <cellStyle name="Normal 2 3 5 3 5" xfId="36987"/>
    <cellStyle name="Normal 2 3 5 4" xfId="11916"/>
    <cellStyle name="Normal 2 3 5 4 2" xfId="11917"/>
    <cellStyle name="Normal 2 3 5 4 2 2" xfId="24533"/>
    <cellStyle name="Normal 2 3 5 4 2 3" xfId="36991"/>
    <cellStyle name="Normal 2 3 5 4 3" xfId="11918"/>
    <cellStyle name="Normal 2 3 5 4 3 2" xfId="24534"/>
    <cellStyle name="Normal 2 3 5 4 3 3" xfId="36992"/>
    <cellStyle name="Normal 2 3 5 4 4" xfId="24532"/>
    <cellStyle name="Normal 2 3 5 4 5" xfId="36990"/>
    <cellStyle name="Normal 2 3 5 5" xfId="11919"/>
    <cellStyle name="Normal 2 3 5 5 2" xfId="11920"/>
    <cellStyle name="Normal 2 3 5 5 2 2" xfId="24536"/>
    <cellStyle name="Normal 2 3 5 5 2 3" xfId="36994"/>
    <cellStyle name="Normal 2 3 5 5 3" xfId="11921"/>
    <cellStyle name="Normal 2 3 5 5 3 2" xfId="24537"/>
    <cellStyle name="Normal 2 3 5 5 3 3" xfId="36995"/>
    <cellStyle name="Normal 2 3 5 5 4" xfId="24535"/>
    <cellStyle name="Normal 2 3 5 5 5" xfId="36993"/>
    <cellStyle name="Normal 2 3 5 6" xfId="11922"/>
    <cellStyle name="Normal 2 3 5 6 2" xfId="24538"/>
    <cellStyle name="Normal 2 3 5 6 3" xfId="36996"/>
    <cellStyle name="Normal 2 3 5 7" xfId="11923"/>
    <cellStyle name="Normal 2 3 5 7 2" xfId="24539"/>
    <cellStyle name="Normal 2 3 5 7 3" xfId="36997"/>
    <cellStyle name="Normal 2 3 5 8" xfId="24525"/>
    <cellStyle name="Normal 2 3 5 9" xfId="36983"/>
    <cellStyle name="Normal 2 3 6" xfId="11924"/>
    <cellStyle name="Normal 2 3 6 2" xfId="11925"/>
    <cellStyle name="Normal 2 3 6 2 2" xfId="11926"/>
    <cellStyle name="Normal 2 3 6 2 2 2" xfId="24542"/>
    <cellStyle name="Normal 2 3 6 2 2 3" xfId="37000"/>
    <cellStyle name="Normal 2 3 6 2 3" xfId="11927"/>
    <cellStyle name="Normal 2 3 6 2 3 2" xfId="24543"/>
    <cellStyle name="Normal 2 3 6 2 3 3" xfId="37001"/>
    <cellStyle name="Normal 2 3 6 2 4" xfId="24541"/>
    <cellStyle name="Normal 2 3 6 2 5" xfId="36999"/>
    <cellStyle name="Normal 2 3 6 3" xfId="11928"/>
    <cellStyle name="Normal 2 3 6 3 2" xfId="11929"/>
    <cellStyle name="Normal 2 3 6 3 2 2" xfId="24545"/>
    <cellStyle name="Normal 2 3 6 3 2 3" xfId="37003"/>
    <cellStyle name="Normal 2 3 6 3 3" xfId="11930"/>
    <cellStyle name="Normal 2 3 6 3 3 2" xfId="24546"/>
    <cellStyle name="Normal 2 3 6 3 3 3" xfId="37004"/>
    <cellStyle name="Normal 2 3 6 3 4" xfId="24544"/>
    <cellStyle name="Normal 2 3 6 3 5" xfId="37002"/>
    <cellStyle name="Normal 2 3 6 4" xfId="11931"/>
    <cellStyle name="Normal 2 3 6 4 2" xfId="11932"/>
    <cellStyle name="Normal 2 3 6 4 2 2" xfId="24548"/>
    <cellStyle name="Normal 2 3 6 4 2 3" xfId="37006"/>
    <cellStyle name="Normal 2 3 6 4 3" xfId="11933"/>
    <cellStyle name="Normal 2 3 6 4 3 2" xfId="24549"/>
    <cellStyle name="Normal 2 3 6 4 3 3" xfId="37007"/>
    <cellStyle name="Normal 2 3 6 4 4" xfId="24547"/>
    <cellStyle name="Normal 2 3 6 4 5" xfId="37005"/>
    <cellStyle name="Normal 2 3 6 5" xfId="11934"/>
    <cellStyle name="Normal 2 3 6 5 2" xfId="11935"/>
    <cellStyle name="Normal 2 3 6 5 2 2" xfId="24551"/>
    <cellStyle name="Normal 2 3 6 5 2 3" xfId="37009"/>
    <cellStyle name="Normal 2 3 6 5 3" xfId="11936"/>
    <cellStyle name="Normal 2 3 6 5 3 2" xfId="24552"/>
    <cellStyle name="Normal 2 3 6 5 3 3" xfId="37010"/>
    <cellStyle name="Normal 2 3 6 5 4" xfId="24550"/>
    <cellStyle name="Normal 2 3 6 5 5" xfId="37008"/>
    <cellStyle name="Normal 2 3 6 6" xfId="11937"/>
    <cellStyle name="Normal 2 3 6 6 2" xfId="24553"/>
    <cellStyle name="Normal 2 3 6 6 3" xfId="37011"/>
    <cellStyle name="Normal 2 3 6 7" xfId="11938"/>
    <cellStyle name="Normal 2 3 6 7 2" xfId="24554"/>
    <cellStyle name="Normal 2 3 6 7 3" xfId="37012"/>
    <cellStyle name="Normal 2 3 6 8" xfId="24540"/>
    <cellStyle name="Normal 2 3 6 9" xfId="36998"/>
    <cellStyle name="Normal 2 3 7" xfId="11939"/>
    <cellStyle name="Normal 2 3 7 2" xfId="11940"/>
    <cellStyle name="Normal 2 3 7 2 2" xfId="11941"/>
    <cellStyle name="Normal 2 3 7 2 2 2" xfId="24557"/>
    <cellStyle name="Normal 2 3 7 2 2 3" xfId="37015"/>
    <cellStyle name="Normal 2 3 7 2 3" xfId="11942"/>
    <cellStyle name="Normal 2 3 7 2 3 2" xfId="24558"/>
    <cellStyle name="Normal 2 3 7 2 3 3" xfId="37016"/>
    <cellStyle name="Normal 2 3 7 2 4" xfId="24556"/>
    <cellStyle name="Normal 2 3 7 2 5" xfId="37014"/>
    <cellStyle name="Normal 2 3 7 3" xfId="11943"/>
    <cellStyle name="Normal 2 3 7 3 2" xfId="11944"/>
    <cellStyle name="Normal 2 3 7 3 2 2" xfId="24560"/>
    <cellStyle name="Normal 2 3 7 3 2 3" xfId="37018"/>
    <cellStyle name="Normal 2 3 7 3 3" xfId="11945"/>
    <cellStyle name="Normal 2 3 7 3 3 2" xfId="24561"/>
    <cellStyle name="Normal 2 3 7 3 3 3" xfId="37019"/>
    <cellStyle name="Normal 2 3 7 3 4" xfId="24559"/>
    <cellStyle name="Normal 2 3 7 3 5" xfId="37017"/>
    <cellStyle name="Normal 2 3 7 4" xfId="11946"/>
    <cellStyle name="Normal 2 3 7 4 2" xfId="11947"/>
    <cellStyle name="Normal 2 3 7 4 2 2" xfId="24563"/>
    <cellStyle name="Normal 2 3 7 4 2 3" xfId="37021"/>
    <cellStyle name="Normal 2 3 7 4 3" xfId="11948"/>
    <cellStyle name="Normal 2 3 7 4 3 2" xfId="24564"/>
    <cellStyle name="Normal 2 3 7 4 3 3" xfId="37022"/>
    <cellStyle name="Normal 2 3 7 4 4" xfId="24562"/>
    <cellStyle name="Normal 2 3 7 4 5" xfId="37020"/>
    <cellStyle name="Normal 2 3 7 5" xfId="11949"/>
    <cellStyle name="Normal 2 3 7 5 2" xfId="24565"/>
    <cellStyle name="Normal 2 3 7 5 3" xfId="37023"/>
    <cellStyle name="Normal 2 3 7 6" xfId="11950"/>
    <cellStyle name="Normal 2 3 7 6 2" xfId="24566"/>
    <cellStyle name="Normal 2 3 7 6 3" xfId="37024"/>
    <cellStyle name="Normal 2 3 7 7" xfId="24555"/>
    <cellStyle name="Normal 2 3 7 8" xfId="37013"/>
    <cellStyle name="Normal 2 3 8" xfId="11951"/>
    <cellStyle name="Normal 2 3 8 2" xfId="11952"/>
    <cellStyle name="Normal 2 3 8 2 2" xfId="11953"/>
    <cellStyle name="Normal 2 3 8 2 2 2" xfId="24569"/>
    <cellStyle name="Normal 2 3 8 2 2 3" xfId="37027"/>
    <cellStyle name="Normal 2 3 8 2 3" xfId="11954"/>
    <cellStyle name="Normal 2 3 8 2 3 2" xfId="24570"/>
    <cellStyle name="Normal 2 3 8 2 3 3" xfId="37028"/>
    <cellStyle name="Normal 2 3 8 2 4" xfId="24568"/>
    <cellStyle name="Normal 2 3 8 2 5" xfId="37026"/>
    <cellStyle name="Normal 2 3 8 3" xfId="11955"/>
    <cellStyle name="Normal 2 3 8 3 2" xfId="11956"/>
    <cellStyle name="Normal 2 3 8 3 2 2" xfId="24572"/>
    <cellStyle name="Normal 2 3 8 3 2 3" xfId="37030"/>
    <cellStyle name="Normal 2 3 8 3 3" xfId="11957"/>
    <cellStyle name="Normal 2 3 8 3 3 2" xfId="24573"/>
    <cellStyle name="Normal 2 3 8 3 3 3" xfId="37031"/>
    <cellStyle name="Normal 2 3 8 3 4" xfId="24571"/>
    <cellStyle name="Normal 2 3 8 3 5" xfId="37029"/>
    <cellStyle name="Normal 2 3 8 4" xfId="11958"/>
    <cellStyle name="Normal 2 3 8 4 2" xfId="11959"/>
    <cellStyle name="Normal 2 3 8 4 2 2" xfId="24575"/>
    <cellStyle name="Normal 2 3 8 4 2 3" xfId="37033"/>
    <cellStyle name="Normal 2 3 8 4 3" xfId="11960"/>
    <cellStyle name="Normal 2 3 8 4 3 2" xfId="24576"/>
    <cellStyle name="Normal 2 3 8 4 3 3" xfId="37034"/>
    <cellStyle name="Normal 2 3 8 4 4" xfId="24574"/>
    <cellStyle name="Normal 2 3 8 4 5" xfId="37032"/>
    <cellStyle name="Normal 2 3 8 5" xfId="11961"/>
    <cellStyle name="Normal 2 3 8 5 2" xfId="24577"/>
    <cellStyle name="Normal 2 3 8 5 3" xfId="37035"/>
    <cellStyle name="Normal 2 3 8 6" xfId="11962"/>
    <cellStyle name="Normal 2 3 8 6 2" xfId="24578"/>
    <cellStyle name="Normal 2 3 8 6 3" xfId="37036"/>
    <cellStyle name="Normal 2 3 8 7" xfId="24567"/>
    <cellStyle name="Normal 2 3 8 8" xfId="37025"/>
    <cellStyle name="Normal 2 3 9" xfId="11963"/>
    <cellStyle name="Normal 2 3 9 2" xfId="11964"/>
    <cellStyle name="Normal 2 3 9 2 2" xfId="24580"/>
    <cellStyle name="Normal 2 3 9 2 3" xfId="37038"/>
    <cellStyle name="Normal 2 3 9 3" xfId="11965"/>
    <cellStyle name="Normal 2 3 9 3 2" xfId="24581"/>
    <cellStyle name="Normal 2 3 9 3 3" xfId="37039"/>
    <cellStyle name="Normal 2 3 9 4" xfId="24579"/>
    <cellStyle name="Normal 2 3 9 5" xfId="37037"/>
    <cellStyle name="Normal 2 31" xfId="520"/>
    <cellStyle name="Normal 2 31 2" xfId="521"/>
    <cellStyle name="Normal 2 4" xfId="522"/>
    <cellStyle name="Normal 2 4 10" xfId="11966"/>
    <cellStyle name="Normal 2 4 11" xfId="11967"/>
    <cellStyle name="Normal 2 4 11 2" xfId="11968"/>
    <cellStyle name="Normal 2 4 11 2 2" xfId="24583"/>
    <cellStyle name="Normal 2 4 11 2 3" xfId="37041"/>
    <cellStyle name="Normal 2 4 11 3" xfId="11969"/>
    <cellStyle name="Normal 2 4 11 3 2" xfId="24584"/>
    <cellStyle name="Normal 2 4 11 3 3" xfId="37042"/>
    <cellStyle name="Normal 2 4 11 4" xfId="24582"/>
    <cellStyle name="Normal 2 4 11 5" xfId="37040"/>
    <cellStyle name="Normal 2 4 12" xfId="11970"/>
    <cellStyle name="Normal 2 4 12 2" xfId="24585"/>
    <cellStyle name="Normal 2 4 12 3" xfId="37043"/>
    <cellStyle name="Normal 2 4 13" xfId="11971"/>
    <cellStyle name="Normal 2 4 13 2" xfId="24586"/>
    <cellStyle name="Normal 2 4 13 3" xfId="37044"/>
    <cellStyle name="Normal 2 4 14" xfId="11972"/>
    <cellStyle name="Normal 2 4 14 2" xfId="24587"/>
    <cellStyle name="Normal 2 4 14 3" xfId="37045"/>
    <cellStyle name="Normal 2 4 15" xfId="11973"/>
    <cellStyle name="Normal 2 4 15 2" xfId="24588"/>
    <cellStyle name="Normal 2 4 15 3" xfId="37046"/>
    <cellStyle name="Normal 2 4 2" xfId="523"/>
    <cellStyle name="Normal 2 4 2 10" xfId="11974"/>
    <cellStyle name="Normal 2 4 2 10 2" xfId="24589"/>
    <cellStyle name="Normal 2 4 2 10 3" xfId="37047"/>
    <cellStyle name="Normal 2 4 2 11" xfId="11975"/>
    <cellStyle name="Normal 2 4 2 11 2" xfId="24590"/>
    <cellStyle name="Normal 2 4 2 11 3" xfId="37048"/>
    <cellStyle name="Normal 2 4 2 12" xfId="11976"/>
    <cellStyle name="Normal 2 4 2 12 2" xfId="24591"/>
    <cellStyle name="Normal 2 4 2 12 3" xfId="37049"/>
    <cellStyle name="Normal 2 4 2 13" xfId="11977"/>
    <cellStyle name="Normal 2 4 2 13 2" xfId="24592"/>
    <cellStyle name="Normal 2 4 2 13 3" xfId="37050"/>
    <cellStyle name="Normal 2 4 2 2" xfId="524"/>
    <cellStyle name="Normal 2 4 2 2 10" xfId="1529"/>
    <cellStyle name="Normal 2 4 2 2 11" xfId="14268"/>
    <cellStyle name="Normal 2 4 2 2 12" xfId="26726"/>
    <cellStyle name="Normal 2 4 2 2 2" xfId="961"/>
    <cellStyle name="Normal 2 4 2 2 2 10" xfId="37051"/>
    <cellStyle name="Normal 2 4 2 2 2 2" xfId="11979"/>
    <cellStyle name="Normal 2 4 2 2 2 2 2" xfId="11980"/>
    <cellStyle name="Normal 2 4 2 2 2 2 2 2" xfId="24595"/>
    <cellStyle name="Normal 2 4 2 2 2 2 2 3" xfId="37053"/>
    <cellStyle name="Normal 2 4 2 2 2 2 3" xfId="11981"/>
    <cellStyle name="Normal 2 4 2 2 2 2 3 2" xfId="24596"/>
    <cellStyle name="Normal 2 4 2 2 2 2 3 3" xfId="37054"/>
    <cellStyle name="Normal 2 4 2 2 2 2 4" xfId="24594"/>
    <cellStyle name="Normal 2 4 2 2 2 2 5" xfId="37052"/>
    <cellStyle name="Normal 2 4 2 2 2 3" xfId="11982"/>
    <cellStyle name="Normal 2 4 2 2 2 3 2" xfId="11983"/>
    <cellStyle name="Normal 2 4 2 2 2 3 2 2" xfId="24598"/>
    <cellStyle name="Normal 2 4 2 2 2 3 2 3" xfId="37056"/>
    <cellStyle name="Normal 2 4 2 2 2 3 3" xfId="11984"/>
    <cellStyle name="Normal 2 4 2 2 2 3 3 2" xfId="24599"/>
    <cellStyle name="Normal 2 4 2 2 2 3 3 3" xfId="37057"/>
    <cellStyle name="Normal 2 4 2 2 2 3 4" xfId="24597"/>
    <cellStyle name="Normal 2 4 2 2 2 3 5" xfId="37055"/>
    <cellStyle name="Normal 2 4 2 2 2 4" xfId="11985"/>
    <cellStyle name="Normal 2 4 2 2 2 4 2" xfId="11986"/>
    <cellStyle name="Normal 2 4 2 2 2 4 2 2" xfId="24601"/>
    <cellStyle name="Normal 2 4 2 2 2 4 2 3" xfId="37059"/>
    <cellStyle name="Normal 2 4 2 2 2 4 3" xfId="11987"/>
    <cellStyle name="Normal 2 4 2 2 2 4 3 2" xfId="24602"/>
    <cellStyle name="Normal 2 4 2 2 2 4 3 3" xfId="37060"/>
    <cellStyle name="Normal 2 4 2 2 2 4 4" xfId="24600"/>
    <cellStyle name="Normal 2 4 2 2 2 4 5" xfId="37058"/>
    <cellStyle name="Normal 2 4 2 2 2 5" xfId="11988"/>
    <cellStyle name="Normal 2 4 2 2 2 5 2" xfId="24603"/>
    <cellStyle name="Normal 2 4 2 2 2 5 3" xfId="37061"/>
    <cellStyle name="Normal 2 4 2 2 2 6" xfId="11989"/>
    <cellStyle name="Normal 2 4 2 2 2 6 2" xfId="24604"/>
    <cellStyle name="Normal 2 4 2 2 2 6 3" xfId="37062"/>
    <cellStyle name="Normal 2 4 2 2 2 7" xfId="11990"/>
    <cellStyle name="Normal 2 4 2 2 2 7 2" xfId="24605"/>
    <cellStyle name="Normal 2 4 2 2 2 7 3" xfId="37063"/>
    <cellStyle name="Normal 2 4 2 2 2 8" xfId="11978"/>
    <cellStyle name="Normal 2 4 2 2 2 9" xfId="24593"/>
    <cellStyle name="Normal 2 4 2 2 3" xfId="11991"/>
    <cellStyle name="Normal 2 4 2 2 3 2" xfId="11992"/>
    <cellStyle name="Normal 2 4 2 2 3 2 2" xfId="11993"/>
    <cellStyle name="Normal 2 4 2 2 3 2 2 2" xfId="24608"/>
    <cellStyle name="Normal 2 4 2 2 3 2 2 3" xfId="37066"/>
    <cellStyle name="Normal 2 4 2 2 3 2 3" xfId="11994"/>
    <cellStyle name="Normal 2 4 2 2 3 2 3 2" xfId="24609"/>
    <cellStyle name="Normal 2 4 2 2 3 2 3 3" xfId="37067"/>
    <cellStyle name="Normal 2 4 2 2 3 2 4" xfId="24607"/>
    <cellStyle name="Normal 2 4 2 2 3 2 5" xfId="37065"/>
    <cellStyle name="Normal 2 4 2 2 3 3" xfId="11995"/>
    <cellStyle name="Normal 2 4 2 2 3 3 2" xfId="11996"/>
    <cellStyle name="Normal 2 4 2 2 3 3 2 2" xfId="24611"/>
    <cellStyle name="Normal 2 4 2 2 3 3 2 3" xfId="37069"/>
    <cellStyle name="Normal 2 4 2 2 3 3 3" xfId="11997"/>
    <cellStyle name="Normal 2 4 2 2 3 3 3 2" xfId="24612"/>
    <cellStyle name="Normal 2 4 2 2 3 3 3 3" xfId="37070"/>
    <cellStyle name="Normal 2 4 2 2 3 3 4" xfId="24610"/>
    <cellStyle name="Normal 2 4 2 2 3 3 5" xfId="37068"/>
    <cellStyle name="Normal 2 4 2 2 3 4" xfId="11998"/>
    <cellStyle name="Normal 2 4 2 2 3 4 2" xfId="11999"/>
    <cellStyle name="Normal 2 4 2 2 3 4 2 2" xfId="24614"/>
    <cellStyle name="Normal 2 4 2 2 3 4 2 3" xfId="37072"/>
    <cellStyle name="Normal 2 4 2 2 3 4 3" xfId="12000"/>
    <cellStyle name="Normal 2 4 2 2 3 4 3 2" xfId="24615"/>
    <cellStyle name="Normal 2 4 2 2 3 4 3 3" xfId="37073"/>
    <cellStyle name="Normal 2 4 2 2 3 4 4" xfId="24613"/>
    <cellStyle name="Normal 2 4 2 2 3 4 5" xfId="37071"/>
    <cellStyle name="Normal 2 4 2 2 3 5" xfId="12001"/>
    <cellStyle name="Normal 2 4 2 2 3 5 2" xfId="24616"/>
    <cellStyle name="Normal 2 4 2 2 3 5 3" xfId="37074"/>
    <cellStyle name="Normal 2 4 2 2 3 6" xfId="12002"/>
    <cellStyle name="Normal 2 4 2 2 3 6 2" xfId="24617"/>
    <cellStyle name="Normal 2 4 2 2 3 6 3" xfId="37075"/>
    <cellStyle name="Normal 2 4 2 2 3 7" xfId="24606"/>
    <cellStyle name="Normal 2 4 2 2 3 8" xfId="37064"/>
    <cellStyle name="Normal 2 4 2 2 4" xfId="12003"/>
    <cellStyle name="Normal 2 4 2 2 4 2" xfId="12004"/>
    <cellStyle name="Normal 2 4 2 2 4 2 2" xfId="24619"/>
    <cellStyle name="Normal 2 4 2 2 4 2 3" xfId="37077"/>
    <cellStyle name="Normal 2 4 2 2 4 3" xfId="12005"/>
    <cellStyle name="Normal 2 4 2 2 4 3 2" xfId="24620"/>
    <cellStyle name="Normal 2 4 2 2 4 3 3" xfId="37078"/>
    <cellStyle name="Normal 2 4 2 2 4 4" xfId="24618"/>
    <cellStyle name="Normal 2 4 2 2 4 5" xfId="37076"/>
    <cellStyle name="Normal 2 4 2 2 5" xfId="12006"/>
    <cellStyle name="Normal 2 4 2 2 5 2" xfId="12007"/>
    <cellStyle name="Normal 2 4 2 2 5 2 2" xfId="24622"/>
    <cellStyle name="Normal 2 4 2 2 5 2 3" xfId="37080"/>
    <cellStyle name="Normal 2 4 2 2 5 3" xfId="12008"/>
    <cellStyle name="Normal 2 4 2 2 5 3 2" xfId="24623"/>
    <cellStyle name="Normal 2 4 2 2 5 3 3" xfId="37081"/>
    <cellStyle name="Normal 2 4 2 2 5 4" xfId="24621"/>
    <cellStyle name="Normal 2 4 2 2 5 5" xfId="37079"/>
    <cellStyle name="Normal 2 4 2 2 6" xfId="12009"/>
    <cellStyle name="Normal 2 4 2 2 6 2" xfId="12010"/>
    <cellStyle name="Normal 2 4 2 2 6 2 2" xfId="24625"/>
    <cellStyle name="Normal 2 4 2 2 6 2 3" xfId="37083"/>
    <cellStyle name="Normal 2 4 2 2 6 3" xfId="12011"/>
    <cellStyle name="Normal 2 4 2 2 6 3 2" xfId="24626"/>
    <cellStyle name="Normal 2 4 2 2 6 3 3" xfId="37084"/>
    <cellStyle name="Normal 2 4 2 2 6 4" xfId="24624"/>
    <cellStyle name="Normal 2 4 2 2 6 5" xfId="37082"/>
    <cellStyle name="Normal 2 4 2 2 7" xfId="12012"/>
    <cellStyle name="Normal 2 4 2 2 7 2" xfId="24627"/>
    <cellStyle name="Normal 2 4 2 2 7 3" xfId="37085"/>
    <cellStyle name="Normal 2 4 2 2 8" xfId="12013"/>
    <cellStyle name="Normal 2 4 2 2 8 2" xfId="24628"/>
    <cellStyle name="Normal 2 4 2 2 8 3" xfId="37086"/>
    <cellStyle name="Normal 2 4 2 2 9" xfId="12014"/>
    <cellStyle name="Normal 2 4 2 2 9 2" xfId="24629"/>
    <cellStyle name="Normal 2 4 2 2 9 3" xfId="37087"/>
    <cellStyle name="Normal 2 4 2 2_BALANCE SHEET- BOARD-A" xfId="1454"/>
    <cellStyle name="Normal 2 4 2 3" xfId="12015"/>
    <cellStyle name="Normal 2 4 2 3 10" xfId="37088"/>
    <cellStyle name="Normal 2 4 2 3 2" xfId="12016"/>
    <cellStyle name="Normal 2 4 2 3 2 2" xfId="12017"/>
    <cellStyle name="Normal 2 4 2 3 2 2 2" xfId="24632"/>
    <cellStyle name="Normal 2 4 2 3 2 2 3" xfId="37090"/>
    <cellStyle name="Normal 2 4 2 3 2 3" xfId="12018"/>
    <cellStyle name="Normal 2 4 2 3 2 3 2" xfId="24633"/>
    <cellStyle name="Normal 2 4 2 3 2 3 3" xfId="37091"/>
    <cellStyle name="Normal 2 4 2 3 2 4" xfId="12019"/>
    <cellStyle name="Normal 2 4 2 3 2 4 2" xfId="24634"/>
    <cellStyle name="Normal 2 4 2 3 2 4 3" xfId="37092"/>
    <cellStyle name="Normal 2 4 2 3 2 5" xfId="24631"/>
    <cellStyle name="Normal 2 4 2 3 2 6" xfId="37089"/>
    <cellStyle name="Normal 2 4 2 3 3" xfId="12020"/>
    <cellStyle name="Normal 2 4 2 3 3 2" xfId="12021"/>
    <cellStyle name="Normal 2 4 2 3 3 2 2" xfId="24636"/>
    <cellStyle name="Normal 2 4 2 3 3 2 3" xfId="37094"/>
    <cellStyle name="Normal 2 4 2 3 3 3" xfId="12022"/>
    <cellStyle name="Normal 2 4 2 3 3 3 2" xfId="24637"/>
    <cellStyle name="Normal 2 4 2 3 3 3 3" xfId="37095"/>
    <cellStyle name="Normal 2 4 2 3 3 4" xfId="24635"/>
    <cellStyle name="Normal 2 4 2 3 3 5" xfId="37093"/>
    <cellStyle name="Normal 2 4 2 3 4" xfId="12023"/>
    <cellStyle name="Normal 2 4 2 3 4 2" xfId="12024"/>
    <cellStyle name="Normal 2 4 2 3 4 2 2" xfId="24639"/>
    <cellStyle name="Normal 2 4 2 3 4 2 3" xfId="37097"/>
    <cellStyle name="Normal 2 4 2 3 4 3" xfId="12025"/>
    <cellStyle name="Normal 2 4 2 3 4 3 2" xfId="24640"/>
    <cellStyle name="Normal 2 4 2 3 4 3 3" xfId="37098"/>
    <cellStyle name="Normal 2 4 2 3 4 4" xfId="24638"/>
    <cellStyle name="Normal 2 4 2 3 4 5" xfId="37096"/>
    <cellStyle name="Normal 2 4 2 3 5" xfId="12026"/>
    <cellStyle name="Normal 2 4 2 3 5 2" xfId="12027"/>
    <cellStyle name="Normal 2 4 2 3 5 2 2" xfId="24642"/>
    <cellStyle name="Normal 2 4 2 3 5 2 3" xfId="37100"/>
    <cellStyle name="Normal 2 4 2 3 5 3" xfId="12028"/>
    <cellStyle name="Normal 2 4 2 3 5 3 2" xfId="24643"/>
    <cellStyle name="Normal 2 4 2 3 5 3 3" xfId="37101"/>
    <cellStyle name="Normal 2 4 2 3 5 4" xfId="24641"/>
    <cellStyle name="Normal 2 4 2 3 5 5" xfId="37099"/>
    <cellStyle name="Normal 2 4 2 3 6" xfId="12029"/>
    <cellStyle name="Normal 2 4 2 3 6 2" xfId="24644"/>
    <cellStyle name="Normal 2 4 2 3 6 3" xfId="37102"/>
    <cellStyle name="Normal 2 4 2 3 7" xfId="12030"/>
    <cellStyle name="Normal 2 4 2 3 7 2" xfId="24645"/>
    <cellStyle name="Normal 2 4 2 3 7 3" xfId="37103"/>
    <cellStyle name="Normal 2 4 2 3 8" xfId="12031"/>
    <cellStyle name="Normal 2 4 2 3 8 2" xfId="24646"/>
    <cellStyle name="Normal 2 4 2 3 8 3" xfId="37104"/>
    <cellStyle name="Normal 2 4 2 3 9" xfId="24630"/>
    <cellStyle name="Normal 2 4 2 3_Mcaid Facility" xfId="12032"/>
    <cellStyle name="Normal 2 4 2 4" xfId="12033"/>
    <cellStyle name="Normal 2 4 2 4 2" xfId="12034"/>
    <cellStyle name="Normal 2 4 2 4 2 2" xfId="12035"/>
    <cellStyle name="Normal 2 4 2 4 2 2 2" xfId="24649"/>
    <cellStyle name="Normal 2 4 2 4 2 2 3" xfId="37107"/>
    <cellStyle name="Normal 2 4 2 4 2 3" xfId="12036"/>
    <cellStyle name="Normal 2 4 2 4 2 3 2" xfId="24650"/>
    <cellStyle name="Normal 2 4 2 4 2 3 3" xfId="37108"/>
    <cellStyle name="Normal 2 4 2 4 2 4" xfId="12037"/>
    <cellStyle name="Normal 2 4 2 4 2 4 2" xfId="24651"/>
    <cellStyle name="Normal 2 4 2 4 2 4 3" xfId="37109"/>
    <cellStyle name="Normal 2 4 2 4 2 5" xfId="24648"/>
    <cellStyle name="Normal 2 4 2 4 2 6" xfId="37106"/>
    <cellStyle name="Normal 2 4 2 4 3" xfId="12038"/>
    <cellStyle name="Normal 2 4 2 4 3 2" xfId="12039"/>
    <cellStyle name="Normal 2 4 2 4 3 2 2" xfId="24653"/>
    <cellStyle name="Normal 2 4 2 4 3 2 3" xfId="37111"/>
    <cellStyle name="Normal 2 4 2 4 3 3" xfId="12040"/>
    <cellStyle name="Normal 2 4 2 4 3 3 2" xfId="24654"/>
    <cellStyle name="Normal 2 4 2 4 3 3 3" xfId="37112"/>
    <cellStyle name="Normal 2 4 2 4 3 4" xfId="24652"/>
    <cellStyle name="Normal 2 4 2 4 3 5" xfId="37110"/>
    <cellStyle name="Normal 2 4 2 4 4" xfId="12041"/>
    <cellStyle name="Normal 2 4 2 4 4 2" xfId="12042"/>
    <cellStyle name="Normal 2 4 2 4 4 2 2" xfId="24656"/>
    <cellStyle name="Normal 2 4 2 4 4 2 3" xfId="37114"/>
    <cellStyle name="Normal 2 4 2 4 4 3" xfId="12043"/>
    <cellStyle name="Normal 2 4 2 4 4 3 2" xfId="24657"/>
    <cellStyle name="Normal 2 4 2 4 4 3 3" xfId="37115"/>
    <cellStyle name="Normal 2 4 2 4 4 4" xfId="24655"/>
    <cellStyle name="Normal 2 4 2 4 4 5" xfId="37113"/>
    <cellStyle name="Normal 2 4 2 4 5" xfId="12044"/>
    <cellStyle name="Normal 2 4 2 4 5 2" xfId="24658"/>
    <cellStyle name="Normal 2 4 2 4 5 3" xfId="37116"/>
    <cellStyle name="Normal 2 4 2 4 6" xfId="12045"/>
    <cellStyle name="Normal 2 4 2 4 6 2" xfId="24659"/>
    <cellStyle name="Normal 2 4 2 4 6 3" xfId="37117"/>
    <cellStyle name="Normal 2 4 2 4 7" xfId="12046"/>
    <cellStyle name="Normal 2 4 2 4 7 2" xfId="24660"/>
    <cellStyle name="Normal 2 4 2 4 7 3" xfId="37118"/>
    <cellStyle name="Normal 2 4 2 4 8" xfId="24647"/>
    <cellStyle name="Normal 2 4 2 4 9" xfId="37105"/>
    <cellStyle name="Normal 2 4 2 4_Mcaid Facility" xfId="12047"/>
    <cellStyle name="Normal 2 4 2 5" xfId="12048"/>
    <cellStyle name="Normal 2 4 2 5 2" xfId="12049"/>
    <cellStyle name="Normal 2 4 2 5 2 2" xfId="12050"/>
    <cellStyle name="Normal 2 4 2 5 2 2 2" xfId="24663"/>
    <cellStyle name="Normal 2 4 2 5 2 2 3" xfId="37121"/>
    <cellStyle name="Normal 2 4 2 5 2 3" xfId="12051"/>
    <cellStyle name="Normal 2 4 2 5 2 3 2" xfId="24664"/>
    <cellStyle name="Normal 2 4 2 5 2 3 3" xfId="37122"/>
    <cellStyle name="Normal 2 4 2 5 2 4" xfId="24662"/>
    <cellStyle name="Normal 2 4 2 5 2 5" xfId="37120"/>
    <cellStyle name="Normal 2 4 2 5 3" xfId="12052"/>
    <cellStyle name="Normal 2 4 2 5 3 2" xfId="12053"/>
    <cellStyle name="Normal 2 4 2 5 3 2 2" xfId="24666"/>
    <cellStyle name="Normal 2 4 2 5 3 2 3" xfId="37124"/>
    <cellStyle name="Normal 2 4 2 5 3 3" xfId="12054"/>
    <cellStyle name="Normal 2 4 2 5 3 3 2" xfId="24667"/>
    <cellStyle name="Normal 2 4 2 5 3 3 3" xfId="37125"/>
    <cellStyle name="Normal 2 4 2 5 3 4" xfId="24665"/>
    <cellStyle name="Normal 2 4 2 5 3 5" xfId="37123"/>
    <cellStyle name="Normal 2 4 2 5 4" xfId="12055"/>
    <cellStyle name="Normal 2 4 2 5 4 2" xfId="12056"/>
    <cellStyle name="Normal 2 4 2 5 4 2 2" xfId="24669"/>
    <cellStyle name="Normal 2 4 2 5 4 2 3" xfId="37127"/>
    <cellStyle name="Normal 2 4 2 5 4 3" xfId="12057"/>
    <cellStyle name="Normal 2 4 2 5 4 3 2" xfId="24670"/>
    <cellStyle name="Normal 2 4 2 5 4 3 3" xfId="37128"/>
    <cellStyle name="Normal 2 4 2 5 4 4" xfId="24668"/>
    <cellStyle name="Normal 2 4 2 5 4 5" xfId="37126"/>
    <cellStyle name="Normal 2 4 2 5 5" xfId="12058"/>
    <cellStyle name="Normal 2 4 2 5 5 2" xfId="24671"/>
    <cellStyle name="Normal 2 4 2 5 5 3" xfId="37129"/>
    <cellStyle name="Normal 2 4 2 5 6" xfId="12059"/>
    <cellStyle name="Normal 2 4 2 5 6 2" xfId="24672"/>
    <cellStyle name="Normal 2 4 2 5 6 3" xfId="37130"/>
    <cellStyle name="Normal 2 4 2 5 7" xfId="12060"/>
    <cellStyle name="Normal 2 4 2 5 7 2" xfId="24673"/>
    <cellStyle name="Normal 2 4 2 5 7 3" xfId="37131"/>
    <cellStyle name="Normal 2 4 2 5 8" xfId="24661"/>
    <cellStyle name="Normal 2 4 2 5 9" xfId="37119"/>
    <cellStyle name="Normal 2 4 2 6" xfId="12061"/>
    <cellStyle name="Normal 2 4 2 6 2" xfId="12062"/>
    <cellStyle name="Normal 2 4 2 6 2 2" xfId="24675"/>
    <cellStyle name="Normal 2 4 2 6 2 3" xfId="37133"/>
    <cellStyle name="Normal 2 4 2 6 3" xfId="12063"/>
    <cellStyle name="Normal 2 4 2 6 3 2" xfId="24676"/>
    <cellStyle name="Normal 2 4 2 6 3 3" xfId="37134"/>
    <cellStyle name="Normal 2 4 2 6 4" xfId="24674"/>
    <cellStyle name="Normal 2 4 2 6 5" xfId="37132"/>
    <cellStyle name="Normal 2 4 2 7" xfId="12064"/>
    <cellStyle name="Normal 2 4 2 7 2" xfId="12065"/>
    <cellStyle name="Normal 2 4 2 7 2 2" xfId="24678"/>
    <cellStyle name="Normal 2 4 2 7 2 3" xfId="37136"/>
    <cellStyle name="Normal 2 4 2 7 3" xfId="12066"/>
    <cellStyle name="Normal 2 4 2 7 3 2" xfId="24679"/>
    <cellStyle name="Normal 2 4 2 7 3 3" xfId="37137"/>
    <cellStyle name="Normal 2 4 2 7 4" xfId="24677"/>
    <cellStyle name="Normal 2 4 2 7 5" xfId="37135"/>
    <cellStyle name="Normal 2 4 2 8" xfId="12067"/>
    <cellStyle name="Normal 2 4 2 9" xfId="12068"/>
    <cellStyle name="Normal 2 4 2 9 2" xfId="12069"/>
    <cellStyle name="Normal 2 4 2 9 2 2" xfId="24681"/>
    <cellStyle name="Normal 2 4 2 9 2 3" xfId="37139"/>
    <cellStyle name="Normal 2 4 2 9 3" xfId="12070"/>
    <cellStyle name="Normal 2 4 2 9 3 2" xfId="24682"/>
    <cellStyle name="Normal 2 4 2 9 3 3" xfId="37140"/>
    <cellStyle name="Normal 2 4 2 9 4" xfId="24680"/>
    <cellStyle name="Normal 2 4 2 9 5" xfId="37138"/>
    <cellStyle name="Normal 2 4 2_Mcaid Facility" xfId="12071"/>
    <cellStyle name="Normal 2 4 3" xfId="525"/>
    <cellStyle name="Normal 2 4 3 10" xfId="12072"/>
    <cellStyle name="Normal 2 4 3 10 2" xfId="24683"/>
    <cellStyle name="Normal 2 4 3 10 3" xfId="37141"/>
    <cellStyle name="Normal 2 4 3 11" xfId="12073"/>
    <cellStyle name="Normal 2 4 3 11 2" xfId="24684"/>
    <cellStyle name="Normal 2 4 3 11 3" xfId="37142"/>
    <cellStyle name="Normal 2 4 3 12" xfId="12074"/>
    <cellStyle name="Normal 2 4 3 12 2" xfId="24685"/>
    <cellStyle name="Normal 2 4 3 12 3" xfId="37143"/>
    <cellStyle name="Normal 2 4 3 13" xfId="12075"/>
    <cellStyle name="Normal 2 4 3 13 2" xfId="24686"/>
    <cellStyle name="Normal 2 4 3 13 3" xfId="37144"/>
    <cellStyle name="Normal 2 4 3 14" xfId="1530"/>
    <cellStyle name="Normal 2 4 3 15" xfId="14269"/>
    <cellStyle name="Normal 2 4 3 16" xfId="26727"/>
    <cellStyle name="Normal 2 4 3 2" xfId="526"/>
    <cellStyle name="Normal 2 4 3 2 10" xfId="14270"/>
    <cellStyle name="Normal 2 4 3 2 11" xfId="26728"/>
    <cellStyle name="Normal 2 4 3 2 2" xfId="963"/>
    <cellStyle name="Normal 2 4 3 2 2 2" xfId="12077"/>
    <cellStyle name="Normal 2 4 3 2 2 2 2" xfId="24688"/>
    <cellStyle name="Normal 2 4 3 2 2 2 3" xfId="37146"/>
    <cellStyle name="Normal 2 4 3 2 2 3" xfId="12078"/>
    <cellStyle name="Normal 2 4 3 2 2 3 2" xfId="24689"/>
    <cellStyle name="Normal 2 4 3 2 2 3 3" xfId="37147"/>
    <cellStyle name="Normal 2 4 3 2 2 4" xfId="12079"/>
    <cellStyle name="Normal 2 4 3 2 2 4 2" xfId="24690"/>
    <cellStyle name="Normal 2 4 3 2 2 4 3" xfId="37148"/>
    <cellStyle name="Normal 2 4 3 2 2 5" xfId="12076"/>
    <cellStyle name="Normal 2 4 3 2 2 6" xfId="24687"/>
    <cellStyle name="Normal 2 4 3 2 2 7" xfId="37145"/>
    <cellStyle name="Normal 2 4 3 2 3" xfId="12080"/>
    <cellStyle name="Normal 2 4 3 2 3 2" xfId="12081"/>
    <cellStyle name="Normal 2 4 3 2 3 2 2" xfId="24692"/>
    <cellStyle name="Normal 2 4 3 2 3 2 3" xfId="37150"/>
    <cellStyle name="Normal 2 4 3 2 3 3" xfId="12082"/>
    <cellStyle name="Normal 2 4 3 2 3 3 2" xfId="24693"/>
    <cellStyle name="Normal 2 4 3 2 3 3 3" xfId="37151"/>
    <cellStyle name="Normal 2 4 3 2 3 4" xfId="24691"/>
    <cellStyle name="Normal 2 4 3 2 3 5" xfId="37149"/>
    <cellStyle name="Normal 2 4 3 2 4" xfId="12083"/>
    <cellStyle name="Normal 2 4 3 2 4 2" xfId="12084"/>
    <cellStyle name="Normal 2 4 3 2 4 2 2" xfId="24695"/>
    <cellStyle name="Normal 2 4 3 2 4 2 3" xfId="37153"/>
    <cellStyle name="Normal 2 4 3 2 4 3" xfId="12085"/>
    <cellStyle name="Normal 2 4 3 2 4 3 2" xfId="24696"/>
    <cellStyle name="Normal 2 4 3 2 4 3 3" xfId="37154"/>
    <cellStyle name="Normal 2 4 3 2 4 4" xfId="24694"/>
    <cellStyle name="Normal 2 4 3 2 4 5" xfId="37152"/>
    <cellStyle name="Normal 2 4 3 2 5" xfId="12086"/>
    <cellStyle name="Normal 2 4 3 2 5 2" xfId="12087"/>
    <cellStyle name="Normal 2 4 3 2 5 2 2" xfId="24698"/>
    <cellStyle name="Normal 2 4 3 2 5 2 3" xfId="37156"/>
    <cellStyle name="Normal 2 4 3 2 5 3" xfId="12088"/>
    <cellStyle name="Normal 2 4 3 2 5 3 2" xfId="24699"/>
    <cellStyle name="Normal 2 4 3 2 5 3 3" xfId="37157"/>
    <cellStyle name="Normal 2 4 3 2 5 4" xfId="24697"/>
    <cellStyle name="Normal 2 4 3 2 5 5" xfId="37155"/>
    <cellStyle name="Normal 2 4 3 2 6" xfId="12089"/>
    <cellStyle name="Normal 2 4 3 2 6 2" xfId="24700"/>
    <cellStyle name="Normal 2 4 3 2 6 3" xfId="37158"/>
    <cellStyle name="Normal 2 4 3 2 7" xfId="12090"/>
    <cellStyle name="Normal 2 4 3 2 7 2" xfId="24701"/>
    <cellStyle name="Normal 2 4 3 2 7 3" xfId="37159"/>
    <cellStyle name="Normal 2 4 3 2 8" xfId="12091"/>
    <cellStyle name="Normal 2 4 3 2 8 2" xfId="24702"/>
    <cellStyle name="Normal 2 4 3 2 8 3" xfId="37160"/>
    <cellStyle name="Normal 2 4 3 2 9" xfId="1531"/>
    <cellStyle name="Normal 2 4 3 2_BALANCE SHEET- BOARD-A" xfId="1456"/>
    <cellStyle name="Normal 2 4 3 3" xfId="962"/>
    <cellStyle name="Normal 2 4 3 3 10" xfId="37161"/>
    <cellStyle name="Normal 2 4 3 3 2" xfId="12093"/>
    <cellStyle name="Normal 2 4 3 3 2 2" xfId="12094"/>
    <cellStyle name="Normal 2 4 3 3 2 2 2" xfId="24705"/>
    <cellStyle name="Normal 2 4 3 3 2 2 3" xfId="37163"/>
    <cellStyle name="Normal 2 4 3 3 2 3" xfId="12095"/>
    <cellStyle name="Normal 2 4 3 3 2 3 2" xfId="24706"/>
    <cellStyle name="Normal 2 4 3 3 2 3 3" xfId="37164"/>
    <cellStyle name="Normal 2 4 3 3 2 4" xfId="12096"/>
    <cellStyle name="Normal 2 4 3 3 2 4 2" xfId="24707"/>
    <cellStyle name="Normal 2 4 3 3 2 4 3" xfId="37165"/>
    <cellStyle name="Normal 2 4 3 3 2 5" xfId="24704"/>
    <cellStyle name="Normal 2 4 3 3 2 6" xfId="37162"/>
    <cellStyle name="Normal 2 4 3 3 3" xfId="12097"/>
    <cellStyle name="Normal 2 4 3 3 3 2" xfId="12098"/>
    <cellStyle name="Normal 2 4 3 3 3 2 2" xfId="24709"/>
    <cellStyle name="Normal 2 4 3 3 3 2 3" xfId="37167"/>
    <cellStyle name="Normal 2 4 3 3 3 3" xfId="12099"/>
    <cellStyle name="Normal 2 4 3 3 3 3 2" xfId="24710"/>
    <cellStyle name="Normal 2 4 3 3 3 3 3" xfId="37168"/>
    <cellStyle name="Normal 2 4 3 3 3 4" xfId="24708"/>
    <cellStyle name="Normal 2 4 3 3 3 5" xfId="37166"/>
    <cellStyle name="Normal 2 4 3 3 4" xfId="12100"/>
    <cellStyle name="Normal 2 4 3 3 4 2" xfId="12101"/>
    <cellStyle name="Normal 2 4 3 3 4 2 2" xfId="24712"/>
    <cellStyle name="Normal 2 4 3 3 4 2 3" xfId="37170"/>
    <cellStyle name="Normal 2 4 3 3 4 3" xfId="12102"/>
    <cellStyle name="Normal 2 4 3 3 4 3 2" xfId="24713"/>
    <cellStyle name="Normal 2 4 3 3 4 3 3" xfId="37171"/>
    <cellStyle name="Normal 2 4 3 3 4 4" xfId="24711"/>
    <cellStyle name="Normal 2 4 3 3 4 5" xfId="37169"/>
    <cellStyle name="Normal 2 4 3 3 5" xfId="12103"/>
    <cellStyle name="Normal 2 4 3 3 5 2" xfId="24714"/>
    <cellStyle name="Normal 2 4 3 3 5 3" xfId="37172"/>
    <cellStyle name="Normal 2 4 3 3 6" xfId="12104"/>
    <cellStyle name="Normal 2 4 3 3 6 2" xfId="24715"/>
    <cellStyle name="Normal 2 4 3 3 6 3" xfId="37173"/>
    <cellStyle name="Normal 2 4 3 3 7" xfId="12105"/>
    <cellStyle name="Normal 2 4 3 3 7 2" xfId="24716"/>
    <cellStyle name="Normal 2 4 3 3 7 3" xfId="37174"/>
    <cellStyle name="Normal 2 4 3 3 8" xfId="12092"/>
    <cellStyle name="Normal 2 4 3 3 9" xfId="24703"/>
    <cellStyle name="Normal 2 4 3 3_Mcaid Facility" xfId="12106"/>
    <cellStyle name="Normal 2 4 3 4" xfId="12107"/>
    <cellStyle name="Normal 2 4 3 4 2" xfId="12108"/>
    <cellStyle name="Normal 2 4 3 4 2 2" xfId="12109"/>
    <cellStyle name="Normal 2 4 3 4 2 2 2" xfId="24719"/>
    <cellStyle name="Normal 2 4 3 4 2 2 3" xfId="37177"/>
    <cellStyle name="Normal 2 4 3 4 2 3" xfId="12110"/>
    <cellStyle name="Normal 2 4 3 4 2 3 2" xfId="24720"/>
    <cellStyle name="Normal 2 4 3 4 2 3 3" xfId="37178"/>
    <cellStyle name="Normal 2 4 3 4 2 4" xfId="24718"/>
    <cellStyle name="Normal 2 4 3 4 2 5" xfId="37176"/>
    <cellStyle name="Normal 2 4 3 4 3" xfId="12111"/>
    <cellStyle name="Normal 2 4 3 4 3 2" xfId="12112"/>
    <cellStyle name="Normal 2 4 3 4 3 2 2" xfId="24722"/>
    <cellStyle name="Normal 2 4 3 4 3 2 3" xfId="37180"/>
    <cellStyle name="Normal 2 4 3 4 3 3" xfId="12113"/>
    <cellStyle name="Normal 2 4 3 4 3 3 2" xfId="24723"/>
    <cellStyle name="Normal 2 4 3 4 3 3 3" xfId="37181"/>
    <cellStyle name="Normal 2 4 3 4 3 4" xfId="24721"/>
    <cellStyle name="Normal 2 4 3 4 3 5" xfId="37179"/>
    <cellStyle name="Normal 2 4 3 4 4" xfId="12114"/>
    <cellStyle name="Normal 2 4 3 4 4 2" xfId="12115"/>
    <cellStyle name="Normal 2 4 3 4 4 2 2" xfId="24725"/>
    <cellStyle name="Normal 2 4 3 4 4 2 3" xfId="37183"/>
    <cellStyle name="Normal 2 4 3 4 4 3" xfId="12116"/>
    <cellStyle name="Normal 2 4 3 4 4 3 2" xfId="24726"/>
    <cellStyle name="Normal 2 4 3 4 4 3 3" xfId="37184"/>
    <cellStyle name="Normal 2 4 3 4 4 4" xfId="24724"/>
    <cellStyle name="Normal 2 4 3 4 4 5" xfId="37182"/>
    <cellStyle name="Normal 2 4 3 4 5" xfId="12117"/>
    <cellStyle name="Normal 2 4 3 4 5 2" xfId="24727"/>
    <cellStyle name="Normal 2 4 3 4 5 3" xfId="37185"/>
    <cellStyle name="Normal 2 4 3 4 6" xfId="12118"/>
    <cellStyle name="Normal 2 4 3 4 6 2" xfId="24728"/>
    <cellStyle name="Normal 2 4 3 4 6 3" xfId="37186"/>
    <cellStyle name="Normal 2 4 3 4 7" xfId="12119"/>
    <cellStyle name="Normal 2 4 3 4 7 2" xfId="24729"/>
    <cellStyle name="Normal 2 4 3 4 7 3" xfId="37187"/>
    <cellStyle name="Normal 2 4 3 4 8" xfId="24717"/>
    <cellStyle name="Normal 2 4 3 4 9" xfId="37175"/>
    <cellStyle name="Normal 2 4 3 5" xfId="12120"/>
    <cellStyle name="Normal 2 4 3 5 2" xfId="12121"/>
    <cellStyle name="Normal 2 4 3 5 2 2" xfId="24731"/>
    <cellStyle name="Normal 2 4 3 5 2 3" xfId="37189"/>
    <cellStyle name="Normal 2 4 3 5 3" xfId="12122"/>
    <cellStyle name="Normal 2 4 3 5 3 2" xfId="24732"/>
    <cellStyle name="Normal 2 4 3 5 3 3" xfId="37190"/>
    <cellStyle name="Normal 2 4 3 5 4" xfId="24730"/>
    <cellStyle name="Normal 2 4 3 5 5" xfId="37188"/>
    <cellStyle name="Normal 2 4 3 6" xfId="12123"/>
    <cellStyle name="Normal 2 4 3 6 2" xfId="12124"/>
    <cellStyle name="Normal 2 4 3 6 2 2" xfId="24734"/>
    <cellStyle name="Normal 2 4 3 6 2 3" xfId="37192"/>
    <cellStyle name="Normal 2 4 3 6 3" xfId="12125"/>
    <cellStyle name="Normal 2 4 3 6 3 2" xfId="24735"/>
    <cellStyle name="Normal 2 4 3 6 3 3" xfId="37193"/>
    <cellStyle name="Normal 2 4 3 6 4" xfId="24733"/>
    <cellStyle name="Normal 2 4 3 6 5" xfId="37191"/>
    <cellStyle name="Normal 2 4 3 7" xfId="12126"/>
    <cellStyle name="Normal 2 4 3 7 2" xfId="12127"/>
    <cellStyle name="Normal 2 4 3 7 2 2" xfId="24737"/>
    <cellStyle name="Normal 2 4 3 7 2 3" xfId="37195"/>
    <cellStyle name="Normal 2 4 3 7 3" xfId="12128"/>
    <cellStyle name="Normal 2 4 3 7 3 2" xfId="24738"/>
    <cellStyle name="Normal 2 4 3 7 3 3" xfId="37196"/>
    <cellStyle name="Normal 2 4 3 7 4" xfId="24736"/>
    <cellStyle name="Normal 2 4 3 7 5" xfId="37194"/>
    <cellStyle name="Normal 2 4 3 8" xfId="12129"/>
    <cellStyle name="Normal 2 4 3 8 2" xfId="24739"/>
    <cellStyle name="Normal 2 4 3 8 3" xfId="37197"/>
    <cellStyle name="Normal 2 4 3 9" xfId="12130"/>
    <cellStyle name="Normal 2 4 3 9 2" xfId="24740"/>
    <cellStyle name="Normal 2 4 3 9 3" xfId="37198"/>
    <cellStyle name="Normal 2 4 3_BALANCE SHEET- BOARD-A" xfId="1455"/>
    <cellStyle name="Normal 2 4 4" xfId="527"/>
    <cellStyle name="Normal 2 4 4 10" xfId="14271"/>
    <cellStyle name="Normal 2 4 4 11" xfId="26729"/>
    <cellStyle name="Normal 2 4 4 2" xfId="964"/>
    <cellStyle name="Normal 2 4 4 2 2" xfId="12132"/>
    <cellStyle name="Normal 2 4 4 2 2 2" xfId="24742"/>
    <cellStyle name="Normal 2 4 4 2 2 3" xfId="37200"/>
    <cellStyle name="Normal 2 4 4 2 3" xfId="12133"/>
    <cellStyle name="Normal 2 4 4 2 3 2" xfId="24743"/>
    <cellStyle name="Normal 2 4 4 2 3 3" xfId="37201"/>
    <cellStyle name="Normal 2 4 4 2 4" xfId="12134"/>
    <cellStyle name="Normal 2 4 4 2 4 2" xfId="24744"/>
    <cellStyle name="Normal 2 4 4 2 4 3" xfId="37202"/>
    <cellStyle name="Normal 2 4 4 2 5" xfId="12131"/>
    <cellStyle name="Normal 2 4 4 2 6" xfId="24741"/>
    <cellStyle name="Normal 2 4 4 2 7" xfId="37199"/>
    <cellStyle name="Normal 2 4 4 3" xfId="12135"/>
    <cellStyle name="Normal 2 4 4 3 2" xfId="12136"/>
    <cellStyle name="Normal 2 4 4 3 2 2" xfId="24746"/>
    <cellStyle name="Normal 2 4 4 3 2 3" xfId="37204"/>
    <cellStyle name="Normal 2 4 4 3 3" xfId="12137"/>
    <cellStyle name="Normal 2 4 4 3 3 2" xfId="24747"/>
    <cellStyle name="Normal 2 4 4 3 3 3" xfId="37205"/>
    <cellStyle name="Normal 2 4 4 3 4" xfId="24745"/>
    <cellStyle name="Normal 2 4 4 3 5" xfId="37203"/>
    <cellStyle name="Normal 2 4 4 4" xfId="12138"/>
    <cellStyle name="Normal 2 4 4 4 2" xfId="12139"/>
    <cellStyle name="Normal 2 4 4 4 2 2" xfId="24749"/>
    <cellStyle name="Normal 2 4 4 4 2 3" xfId="37207"/>
    <cellStyle name="Normal 2 4 4 4 3" xfId="12140"/>
    <cellStyle name="Normal 2 4 4 4 3 2" xfId="24750"/>
    <cellStyle name="Normal 2 4 4 4 3 3" xfId="37208"/>
    <cellStyle name="Normal 2 4 4 4 4" xfId="24748"/>
    <cellStyle name="Normal 2 4 4 4 5" xfId="37206"/>
    <cellStyle name="Normal 2 4 4 5" xfId="12141"/>
    <cellStyle name="Normal 2 4 4 5 2" xfId="12142"/>
    <cellStyle name="Normal 2 4 4 5 2 2" xfId="24752"/>
    <cellStyle name="Normal 2 4 4 5 2 3" xfId="37210"/>
    <cellStyle name="Normal 2 4 4 5 3" xfId="12143"/>
    <cellStyle name="Normal 2 4 4 5 3 2" xfId="24753"/>
    <cellStyle name="Normal 2 4 4 5 3 3" xfId="37211"/>
    <cellStyle name="Normal 2 4 4 5 4" xfId="24751"/>
    <cellStyle name="Normal 2 4 4 5 5" xfId="37209"/>
    <cellStyle name="Normal 2 4 4 6" xfId="12144"/>
    <cellStyle name="Normal 2 4 4 6 2" xfId="24754"/>
    <cellStyle name="Normal 2 4 4 6 3" xfId="37212"/>
    <cellStyle name="Normal 2 4 4 7" xfId="12145"/>
    <cellStyle name="Normal 2 4 4 7 2" xfId="24755"/>
    <cellStyle name="Normal 2 4 4 7 3" xfId="37213"/>
    <cellStyle name="Normal 2 4 4 8" xfId="12146"/>
    <cellStyle name="Normal 2 4 4 8 2" xfId="24756"/>
    <cellStyle name="Normal 2 4 4 8 3" xfId="37214"/>
    <cellStyle name="Normal 2 4 4 9" xfId="1532"/>
    <cellStyle name="Normal 2 4 4_BALANCE SHEET- BOARD-A" xfId="1457"/>
    <cellStyle name="Normal 2 4 5" xfId="12147"/>
    <cellStyle name="Normal 2 4 5 10" xfId="37215"/>
    <cellStyle name="Normal 2 4 5 2" xfId="12148"/>
    <cellStyle name="Normal 2 4 5 2 2" xfId="12149"/>
    <cellStyle name="Normal 2 4 5 2 2 2" xfId="24759"/>
    <cellStyle name="Normal 2 4 5 2 2 3" xfId="37217"/>
    <cellStyle name="Normal 2 4 5 2 3" xfId="12150"/>
    <cellStyle name="Normal 2 4 5 2 3 2" xfId="24760"/>
    <cellStyle name="Normal 2 4 5 2 3 3" xfId="37218"/>
    <cellStyle name="Normal 2 4 5 2 4" xfId="12151"/>
    <cellStyle name="Normal 2 4 5 2 4 2" xfId="24761"/>
    <cellStyle name="Normal 2 4 5 2 4 3" xfId="37219"/>
    <cellStyle name="Normal 2 4 5 2 5" xfId="24758"/>
    <cellStyle name="Normal 2 4 5 2 6" xfId="37216"/>
    <cellStyle name="Normal 2 4 5 3" xfId="12152"/>
    <cellStyle name="Normal 2 4 5 3 2" xfId="12153"/>
    <cellStyle name="Normal 2 4 5 3 2 2" xfId="24763"/>
    <cellStyle name="Normal 2 4 5 3 2 3" xfId="37221"/>
    <cellStyle name="Normal 2 4 5 3 3" xfId="12154"/>
    <cellStyle name="Normal 2 4 5 3 3 2" xfId="24764"/>
    <cellStyle name="Normal 2 4 5 3 3 3" xfId="37222"/>
    <cellStyle name="Normal 2 4 5 3 4" xfId="24762"/>
    <cellStyle name="Normal 2 4 5 3 5" xfId="37220"/>
    <cellStyle name="Normal 2 4 5 4" xfId="12155"/>
    <cellStyle name="Normal 2 4 5 4 2" xfId="12156"/>
    <cellStyle name="Normal 2 4 5 4 2 2" xfId="24766"/>
    <cellStyle name="Normal 2 4 5 4 2 3" xfId="37224"/>
    <cellStyle name="Normal 2 4 5 4 3" xfId="12157"/>
    <cellStyle name="Normal 2 4 5 4 3 2" xfId="24767"/>
    <cellStyle name="Normal 2 4 5 4 3 3" xfId="37225"/>
    <cellStyle name="Normal 2 4 5 4 4" xfId="24765"/>
    <cellStyle name="Normal 2 4 5 4 5" xfId="37223"/>
    <cellStyle name="Normal 2 4 5 5" xfId="12158"/>
    <cellStyle name="Normal 2 4 5 5 2" xfId="12159"/>
    <cellStyle name="Normal 2 4 5 5 2 2" xfId="24769"/>
    <cellStyle name="Normal 2 4 5 5 2 3" xfId="37227"/>
    <cellStyle name="Normal 2 4 5 5 3" xfId="12160"/>
    <cellStyle name="Normal 2 4 5 5 3 2" xfId="24770"/>
    <cellStyle name="Normal 2 4 5 5 3 3" xfId="37228"/>
    <cellStyle name="Normal 2 4 5 5 4" xfId="24768"/>
    <cellStyle name="Normal 2 4 5 5 5" xfId="37226"/>
    <cellStyle name="Normal 2 4 5 6" xfId="12161"/>
    <cellStyle name="Normal 2 4 5 6 2" xfId="24771"/>
    <cellStyle name="Normal 2 4 5 6 3" xfId="37229"/>
    <cellStyle name="Normal 2 4 5 7" xfId="12162"/>
    <cellStyle name="Normal 2 4 5 7 2" xfId="24772"/>
    <cellStyle name="Normal 2 4 5 7 3" xfId="37230"/>
    <cellStyle name="Normal 2 4 5 8" xfId="12163"/>
    <cellStyle name="Normal 2 4 5 8 2" xfId="24773"/>
    <cellStyle name="Normal 2 4 5 8 3" xfId="37231"/>
    <cellStyle name="Normal 2 4 5 9" xfId="24757"/>
    <cellStyle name="Normal 2 4 5_Mcaid Facility" xfId="12164"/>
    <cellStyle name="Normal 2 4 6" xfId="12165"/>
    <cellStyle name="Normal 2 4 6 2" xfId="12166"/>
    <cellStyle name="Normal 2 4 6 2 2" xfId="12167"/>
    <cellStyle name="Normal 2 4 6 2 2 2" xfId="24776"/>
    <cellStyle name="Normal 2 4 6 2 2 3" xfId="37234"/>
    <cellStyle name="Normal 2 4 6 2 3" xfId="12168"/>
    <cellStyle name="Normal 2 4 6 2 3 2" xfId="24777"/>
    <cellStyle name="Normal 2 4 6 2 3 3" xfId="37235"/>
    <cellStyle name="Normal 2 4 6 2 4" xfId="12169"/>
    <cellStyle name="Normal 2 4 6 2 4 2" xfId="24778"/>
    <cellStyle name="Normal 2 4 6 2 4 3" xfId="37236"/>
    <cellStyle name="Normal 2 4 6 2 5" xfId="24775"/>
    <cellStyle name="Normal 2 4 6 2 6" xfId="37233"/>
    <cellStyle name="Normal 2 4 6 3" xfId="12170"/>
    <cellStyle name="Normal 2 4 6 3 2" xfId="12171"/>
    <cellStyle name="Normal 2 4 6 3 2 2" xfId="24780"/>
    <cellStyle name="Normal 2 4 6 3 2 3" xfId="37238"/>
    <cellStyle name="Normal 2 4 6 3 3" xfId="12172"/>
    <cellStyle name="Normal 2 4 6 3 3 2" xfId="24781"/>
    <cellStyle name="Normal 2 4 6 3 3 3" xfId="37239"/>
    <cellStyle name="Normal 2 4 6 3 4" xfId="24779"/>
    <cellStyle name="Normal 2 4 6 3 5" xfId="37237"/>
    <cellStyle name="Normal 2 4 6 4" xfId="12173"/>
    <cellStyle name="Normal 2 4 6 4 2" xfId="12174"/>
    <cellStyle name="Normal 2 4 6 4 2 2" xfId="24783"/>
    <cellStyle name="Normal 2 4 6 4 2 3" xfId="37241"/>
    <cellStyle name="Normal 2 4 6 4 3" xfId="12175"/>
    <cellStyle name="Normal 2 4 6 4 3 2" xfId="24784"/>
    <cellStyle name="Normal 2 4 6 4 3 3" xfId="37242"/>
    <cellStyle name="Normal 2 4 6 4 4" xfId="24782"/>
    <cellStyle name="Normal 2 4 6 4 5" xfId="37240"/>
    <cellStyle name="Normal 2 4 6 5" xfId="12176"/>
    <cellStyle name="Normal 2 4 6 5 2" xfId="24785"/>
    <cellStyle name="Normal 2 4 6 5 3" xfId="37243"/>
    <cellStyle name="Normal 2 4 6 6" xfId="12177"/>
    <cellStyle name="Normal 2 4 6 6 2" xfId="24786"/>
    <cellStyle name="Normal 2 4 6 6 3" xfId="37244"/>
    <cellStyle name="Normal 2 4 6 7" xfId="12178"/>
    <cellStyle name="Normal 2 4 6 7 2" xfId="24787"/>
    <cellStyle name="Normal 2 4 6 7 3" xfId="37245"/>
    <cellStyle name="Normal 2 4 6 8" xfId="24774"/>
    <cellStyle name="Normal 2 4 6 9" xfId="37232"/>
    <cellStyle name="Normal 2 4 6_Mcaid Facility" xfId="12179"/>
    <cellStyle name="Normal 2 4 7" xfId="12180"/>
    <cellStyle name="Normal 2 4 7 2" xfId="12181"/>
    <cellStyle name="Normal 2 4 7 2 2" xfId="12182"/>
    <cellStyle name="Normal 2 4 7 2 2 2" xfId="24790"/>
    <cellStyle name="Normal 2 4 7 2 2 3" xfId="37248"/>
    <cellStyle name="Normal 2 4 7 2 3" xfId="12183"/>
    <cellStyle name="Normal 2 4 7 2 3 2" xfId="24791"/>
    <cellStyle name="Normal 2 4 7 2 3 3" xfId="37249"/>
    <cellStyle name="Normal 2 4 7 2 4" xfId="24789"/>
    <cellStyle name="Normal 2 4 7 2 5" xfId="37247"/>
    <cellStyle name="Normal 2 4 7 3" xfId="12184"/>
    <cellStyle name="Normal 2 4 7 3 2" xfId="12185"/>
    <cellStyle name="Normal 2 4 7 3 2 2" xfId="24793"/>
    <cellStyle name="Normal 2 4 7 3 2 3" xfId="37251"/>
    <cellStyle name="Normal 2 4 7 3 3" xfId="12186"/>
    <cellStyle name="Normal 2 4 7 3 3 2" xfId="24794"/>
    <cellStyle name="Normal 2 4 7 3 3 3" xfId="37252"/>
    <cellStyle name="Normal 2 4 7 3 4" xfId="24792"/>
    <cellStyle name="Normal 2 4 7 3 5" xfId="37250"/>
    <cellStyle name="Normal 2 4 7 4" xfId="12187"/>
    <cellStyle name="Normal 2 4 7 4 2" xfId="12188"/>
    <cellStyle name="Normal 2 4 7 4 2 2" xfId="24796"/>
    <cellStyle name="Normal 2 4 7 4 2 3" xfId="37254"/>
    <cellStyle name="Normal 2 4 7 4 3" xfId="12189"/>
    <cellStyle name="Normal 2 4 7 4 3 2" xfId="24797"/>
    <cellStyle name="Normal 2 4 7 4 3 3" xfId="37255"/>
    <cellStyle name="Normal 2 4 7 4 4" xfId="24795"/>
    <cellStyle name="Normal 2 4 7 4 5" xfId="37253"/>
    <cellStyle name="Normal 2 4 7 5" xfId="12190"/>
    <cellStyle name="Normal 2 4 7 5 2" xfId="24798"/>
    <cellStyle name="Normal 2 4 7 5 3" xfId="37256"/>
    <cellStyle name="Normal 2 4 7 6" xfId="12191"/>
    <cellStyle name="Normal 2 4 7 6 2" xfId="24799"/>
    <cellStyle name="Normal 2 4 7 6 3" xfId="37257"/>
    <cellStyle name="Normal 2 4 7 7" xfId="12192"/>
    <cellStyle name="Normal 2 4 7 7 2" xfId="24800"/>
    <cellStyle name="Normal 2 4 7 7 3" xfId="37258"/>
    <cellStyle name="Normal 2 4 7 8" xfId="24788"/>
    <cellStyle name="Normal 2 4 7 9" xfId="37246"/>
    <cellStyle name="Normal 2 4 8" xfId="12193"/>
    <cellStyle name="Normal 2 4 8 2" xfId="12194"/>
    <cellStyle name="Normal 2 4 8 2 2" xfId="24802"/>
    <cellStyle name="Normal 2 4 8 2 3" xfId="37260"/>
    <cellStyle name="Normal 2 4 8 3" xfId="12195"/>
    <cellStyle name="Normal 2 4 8 3 2" xfId="24803"/>
    <cellStyle name="Normal 2 4 8 3 3" xfId="37261"/>
    <cellStyle name="Normal 2 4 8 4" xfId="24801"/>
    <cellStyle name="Normal 2 4 8 5" xfId="37259"/>
    <cellStyle name="Normal 2 4 9" xfId="12196"/>
    <cellStyle name="Normal 2 4 9 2" xfId="12197"/>
    <cellStyle name="Normal 2 4 9 2 2" xfId="24805"/>
    <cellStyle name="Normal 2 4 9 2 3" xfId="37263"/>
    <cellStyle name="Normal 2 4 9 3" xfId="12198"/>
    <cellStyle name="Normal 2 4 9 3 2" xfId="24806"/>
    <cellStyle name="Normal 2 4 9 3 3" xfId="37264"/>
    <cellStyle name="Normal 2 4 9 4" xfId="24804"/>
    <cellStyle name="Normal 2 4 9 5" xfId="37262"/>
    <cellStyle name="Normal 2 4_Mcaid Facility" xfId="12199"/>
    <cellStyle name="Normal 2 5" xfId="528"/>
    <cellStyle name="Normal 2 5 10" xfId="12200"/>
    <cellStyle name="Normal 2 5 10 2" xfId="12201"/>
    <cellStyle name="Normal 2 5 11" xfId="12202"/>
    <cellStyle name="Normal 2 5 11 2" xfId="12203"/>
    <cellStyle name="Normal 2 5 12" xfId="12204"/>
    <cellStyle name="Normal 2 5 13" xfId="12205"/>
    <cellStyle name="Normal 2 5 14" xfId="12206"/>
    <cellStyle name="Normal 2 5 15" xfId="12207"/>
    <cellStyle name="Normal 2 5 16" xfId="12208"/>
    <cellStyle name="Normal 2 5 16 2" xfId="12209"/>
    <cellStyle name="Normal 2 5 16 2 2" xfId="24808"/>
    <cellStyle name="Normal 2 5 16 2 3" xfId="37266"/>
    <cellStyle name="Normal 2 5 16 3" xfId="12210"/>
    <cellStyle name="Normal 2 5 16 3 2" xfId="24809"/>
    <cellStyle name="Normal 2 5 16 3 3" xfId="37267"/>
    <cellStyle name="Normal 2 5 16 4" xfId="24807"/>
    <cellStyle name="Normal 2 5 16 5" xfId="37265"/>
    <cellStyle name="Normal 2 5 17" xfId="12211"/>
    <cellStyle name="Normal 2 5 17 2" xfId="24810"/>
    <cellStyle name="Normal 2 5 17 3" xfId="37268"/>
    <cellStyle name="Normal 2 5 18" xfId="12212"/>
    <cellStyle name="Normal 2 5 18 2" xfId="24811"/>
    <cellStyle name="Normal 2 5 18 3" xfId="37269"/>
    <cellStyle name="Normal 2 5 19" xfId="12213"/>
    <cellStyle name="Normal 2 5 19 2" xfId="24812"/>
    <cellStyle name="Normal 2 5 19 3" xfId="37270"/>
    <cellStyle name="Normal 2 5 2" xfId="529"/>
    <cellStyle name="Normal 2 5 2 10" xfId="12214"/>
    <cellStyle name="Normal 2 5 2 11" xfId="12215"/>
    <cellStyle name="Normal 2 5 2 11 2" xfId="12216"/>
    <cellStyle name="Normal 2 5 2 12" xfId="12217"/>
    <cellStyle name="Normal 2 5 2 12 2" xfId="12218"/>
    <cellStyle name="Normal 2 5 2 13" xfId="12219"/>
    <cellStyle name="Normal 2 5 2 14" xfId="12220"/>
    <cellStyle name="Normal 2 5 2 15" xfId="12221"/>
    <cellStyle name="Normal 2 5 2 15 2" xfId="12222"/>
    <cellStyle name="Normal 2 5 2 15 2 2" xfId="24814"/>
    <cellStyle name="Normal 2 5 2 15 2 3" xfId="37272"/>
    <cellStyle name="Normal 2 5 2 15 3" xfId="12223"/>
    <cellStyle name="Normal 2 5 2 15 3 2" xfId="24815"/>
    <cellStyle name="Normal 2 5 2 15 3 3" xfId="37273"/>
    <cellStyle name="Normal 2 5 2 15 4" xfId="24813"/>
    <cellStyle name="Normal 2 5 2 15 5" xfId="37271"/>
    <cellStyle name="Normal 2 5 2 16" xfId="12224"/>
    <cellStyle name="Normal 2 5 2 16 2" xfId="24816"/>
    <cellStyle name="Normal 2 5 2 16 3" xfId="37274"/>
    <cellStyle name="Normal 2 5 2 17" xfId="12225"/>
    <cellStyle name="Normal 2 5 2 17 2" xfId="24817"/>
    <cellStyle name="Normal 2 5 2 17 3" xfId="37275"/>
    <cellStyle name="Normal 2 5 2 18" xfId="12226"/>
    <cellStyle name="Normal 2 5 2 18 2" xfId="24818"/>
    <cellStyle name="Normal 2 5 2 18 3" xfId="37276"/>
    <cellStyle name="Normal 2 5 2 19" xfId="1533"/>
    <cellStyle name="Normal 2 5 2 2" xfId="965"/>
    <cellStyle name="Normal 2 5 2 2 10" xfId="24819"/>
    <cellStyle name="Normal 2 5 2 2 11" xfId="37277"/>
    <cellStyle name="Normal 2 5 2 2 2" xfId="12228"/>
    <cellStyle name="Normal 2 5 2 2 2 2" xfId="12229"/>
    <cellStyle name="Normal 2 5 2 2 2 2 2" xfId="24821"/>
    <cellStyle name="Normal 2 5 2 2 2 2 3" xfId="37279"/>
    <cellStyle name="Normal 2 5 2 2 2 3" xfId="12230"/>
    <cellStyle name="Normal 2 5 2 2 2 3 2" xfId="24822"/>
    <cellStyle name="Normal 2 5 2 2 2 3 3" xfId="37280"/>
    <cellStyle name="Normal 2 5 2 2 2 4" xfId="24820"/>
    <cellStyle name="Normal 2 5 2 2 2 5" xfId="37278"/>
    <cellStyle name="Normal 2 5 2 2 3" xfId="12231"/>
    <cellStyle name="Normal 2 5 2 2 3 2" xfId="12232"/>
    <cellStyle name="Normal 2 5 2 2 3 2 2" xfId="24824"/>
    <cellStyle name="Normal 2 5 2 2 3 2 3" xfId="37282"/>
    <cellStyle name="Normal 2 5 2 2 3 3" xfId="12233"/>
    <cellStyle name="Normal 2 5 2 2 3 3 2" xfId="24825"/>
    <cellStyle name="Normal 2 5 2 2 3 3 3" xfId="37283"/>
    <cellStyle name="Normal 2 5 2 2 3 4" xfId="24823"/>
    <cellStyle name="Normal 2 5 2 2 3 5" xfId="37281"/>
    <cellStyle name="Normal 2 5 2 2 4" xfId="12234"/>
    <cellStyle name="Normal 2 5 2 2 5" xfId="12235"/>
    <cellStyle name="Normal 2 5 2 2 5 2" xfId="12236"/>
    <cellStyle name="Normal 2 5 2 2 5 2 2" xfId="24827"/>
    <cellStyle name="Normal 2 5 2 2 5 2 3" xfId="37285"/>
    <cellStyle name="Normal 2 5 2 2 5 3" xfId="12237"/>
    <cellStyle name="Normal 2 5 2 2 5 3 2" xfId="24828"/>
    <cellStyle name="Normal 2 5 2 2 5 3 3" xfId="37286"/>
    <cellStyle name="Normal 2 5 2 2 5 4" xfId="24826"/>
    <cellStyle name="Normal 2 5 2 2 5 5" xfId="37284"/>
    <cellStyle name="Normal 2 5 2 2 6" xfId="12238"/>
    <cellStyle name="Normal 2 5 2 2 6 2" xfId="24829"/>
    <cellStyle name="Normal 2 5 2 2 6 3" xfId="37287"/>
    <cellStyle name="Normal 2 5 2 2 7" xfId="12239"/>
    <cellStyle name="Normal 2 5 2 2 7 2" xfId="24830"/>
    <cellStyle name="Normal 2 5 2 2 7 3" xfId="37288"/>
    <cellStyle name="Normal 2 5 2 2 8" xfId="12240"/>
    <cellStyle name="Normal 2 5 2 2 8 2" xfId="24831"/>
    <cellStyle name="Normal 2 5 2 2 8 3" xfId="37289"/>
    <cellStyle name="Normal 2 5 2 2 9" xfId="12227"/>
    <cellStyle name="Normal 2 5 2 20" xfId="14272"/>
    <cellStyle name="Normal 2 5 2 21" xfId="26730"/>
    <cellStyle name="Normal 2 5 2 3" xfId="12241"/>
    <cellStyle name="Normal 2 5 2 3 2" xfId="12242"/>
    <cellStyle name="Normal 2 5 2 3 2 2" xfId="12243"/>
    <cellStyle name="Normal 2 5 2 3 2 2 2" xfId="24834"/>
    <cellStyle name="Normal 2 5 2 3 2 2 3" xfId="37292"/>
    <cellStyle name="Normal 2 5 2 3 2 3" xfId="12244"/>
    <cellStyle name="Normal 2 5 2 3 2 3 2" xfId="24835"/>
    <cellStyle name="Normal 2 5 2 3 2 3 3" xfId="37293"/>
    <cellStyle name="Normal 2 5 2 3 2 4" xfId="24833"/>
    <cellStyle name="Normal 2 5 2 3 2 5" xfId="37291"/>
    <cellStyle name="Normal 2 5 2 3 3" xfId="12245"/>
    <cellStyle name="Normal 2 5 2 3 3 2" xfId="12246"/>
    <cellStyle name="Normal 2 5 2 3 3 2 2" xfId="24837"/>
    <cellStyle name="Normal 2 5 2 3 3 2 3" xfId="37295"/>
    <cellStyle name="Normal 2 5 2 3 3 3" xfId="12247"/>
    <cellStyle name="Normal 2 5 2 3 3 3 2" xfId="24838"/>
    <cellStyle name="Normal 2 5 2 3 3 3 3" xfId="37296"/>
    <cellStyle name="Normal 2 5 2 3 3 4" xfId="24836"/>
    <cellStyle name="Normal 2 5 2 3 3 5" xfId="37294"/>
    <cellStyle name="Normal 2 5 2 3 4" xfId="12248"/>
    <cellStyle name="Normal 2 5 2 3 5" xfId="12249"/>
    <cellStyle name="Normal 2 5 2 3 5 2" xfId="12250"/>
    <cellStyle name="Normal 2 5 2 3 5 2 2" xfId="24840"/>
    <cellStyle name="Normal 2 5 2 3 5 2 3" xfId="37298"/>
    <cellStyle name="Normal 2 5 2 3 5 3" xfId="12251"/>
    <cellStyle name="Normal 2 5 2 3 5 3 2" xfId="24841"/>
    <cellStyle name="Normal 2 5 2 3 5 3 3" xfId="37299"/>
    <cellStyle name="Normal 2 5 2 3 5 4" xfId="24839"/>
    <cellStyle name="Normal 2 5 2 3 5 5" xfId="37297"/>
    <cellStyle name="Normal 2 5 2 3 6" xfId="12252"/>
    <cellStyle name="Normal 2 5 2 3 6 2" xfId="24842"/>
    <cellStyle name="Normal 2 5 2 3 6 3" xfId="37300"/>
    <cellStyle name="Normal 2 5 2 3 7" xfId="12253"/>
    <cellStyle name="Normal 2 5 2 3 7 2" xfId="24843"/>
    <cellStyle name="Normal 2 5 2 3 7 3" xfId="37301"/>
    <cellStyle name="Normal 2 5 2 3 8" xfId="24832"/>
    <cellStyle name="Normal 2 5 2 3 9" xfId="37290"/>
    <cellStyle name="Normal 2 5 2 4" xfId="12254"/>
    <cellStyle name="Normal 2 5 2 4 2" xfId="12255"/>
    <cellStyle name="Normal 2 5 2 4 3" xfId="12256"/>
    <cellStyle name="Normal 2 5 2 4 3 2" xfId="24845"/>
    <cellStyle name="Normal 2 5 2 4 3 3" xfId="37303"/>
    <cellStyle name="Normal 2 5 2 4 4" xfId="12257"/>
    <cellStyle name="Normal 2 5 2 4 4 2" xfId="24846"/>
    <cellStyle name="Normal 2 5 2 4 4 3" xfId="37304"/>
    <cellStyle name="Normal 2 5 2 4 5" xfId="24844"/>
    <cellStyle name="Normal 2 5 2 4 6" xfId="37302"/>
    <cellStyle name="Normal 2 5 2 5" xfId="12258"/>
    <cellStyle name="Normal 2 5 2 5 2" xfId="12259"/>
    <cellStyle name="Normal 2 5 2 5 3" xfId="12260"/>
    <cellStyle name="Normal 2 5 2 5 3 2" xfId="24848"/>
    <cellStyle name="Normal 2 5 2 5 3 3" xfId="37306"/>
    <cellStyle name="Normal 2 5 2 5 4" xfId="12261"/>
    <cellStyle name="Normal 2 5 2 5 4 2" xfId="24849"/>
    <cellStyle name="Normal 2 5 2 5 4 3" xfId="37307"/>
    <cellStyle name="Normal 2 5 2 5 5" xfId="24847"/>
    <cellStyle name="Normal 2 5 2 5 6" xfId="37305"/>
    <cellStyle name="Normal 2 5 2 6" xfId="12262"/>
    <cellStyle name="Normal 2 5 2 7" xfId="12263"/>
    <cellStyle name="Normal 2 5 2 8" xfId="12264"/>
    <cellStyle name="Normal 2 5 2 9" xfId="12265"/>
    <cellStyle name="Normal 2 5 2_BALANCE SHEET- BOARD-A" xfId="1458"/>
    <cellStyle name="Normal 2 5 20" xfId="12266"/>
    <cellStyle name="Normal 2 5 20 2" xfId="24850"/>
    <cellStyle name="Normal 2 5 20 3" xfId="37308"/>
    <cellStyle name="Normal 2 5 3" xfId="530"/>
    <cellStyle name="Normal 2 5 3 2" xfId="12267"/>
    <cellStyle name="Normal 2 5 3 2 2" xfId="12268"/>
    <cellStyle name="Normal 2 5 3 2 2 2" xfId="24852"/>
    <cellStyle name="Normal 2 5 3 2 2 3" xfId="37310"/>
    <cellStyle name="Normal 2 5 3 2 3" xfId="12269"/>
    <cellStyle name="Normal 2 5 3 2 3 2" xfId="24853"/>
    <cellStyle name="Normal 2 5 3 2 3 3" xfId="37311"/>
    <cellStyle name="Normal 2 5 3 2 4" xfId="12270"/>
    <cellStyle name="Normal 2 5 3 2 4 2" xfId="24854"/>
    <cellStyle name="Normal 2 5 3 2 4 3" xfId="37312"/>
    <cellStyle name="Normal 2 5 3 2 5" xfId="24851"/>
    <cellStyle name="Normal 2 5 3 2 6" xfId="37309"/>
    <cellStyle name="Normal 2 5 3 3" xfId="12271"/>
    <cellStyle name="Normal 2 5 3 3 2" xfId="12272"/>
    <cellStyle name="Normal 2 5 3 3 2 2" xfId="24856"/>
    <cellStyle name="Normal 2 5 3 3 2 3" xfId="37314"/>
    <cellStyle name="Normal 2 5 3 3 3" xfId="12273"/>
    <cellStyle name="Normal 2 5 3 3 3 2" xfId="24857"/>
    <cellStyle name="Normal 2 5 3 3 3 3" xfId="37315"/>
    <cellStyle name="Normal 2 5 3 3 4" xfId="24855"/>
    <cellStyle name="Normal 2 5 3 3 5" xfId="37313"/>
    <cellStyle name="Normal 2 5 3 4" xfId="12274"/>
    <cellStyle name="Normal 2 5 3 4 2" xfId="12275"/>
    <cellStyle name="Normal 2 5 3 4 2 2" xfId="24859"/>
    <cellStyle name="Normal 2 5 3 4 2 3" xfId="37317"/>
    <cellStyle name="Normal 2 5 3 4 3" xfId="12276"/>
    <cellStyle name="Normal 2 5 3 4 3 2" xfId="24860"/>
    <cellStyle name="Normal 2 5 3 4 3 3" xfId="37318"/>
    <cellStyle name="Normal 2 5 3 4 4" xfId="24858"/>
    <cellStyle name="Normal 2 5 3 4 5" xfId="37316"/>
    <cellStyle name="Normal 2 5 3 5" xfId="12277"/>
    <cellStyle name="Normal 2 5 3 6" xfId="12278"/>
    <cellStyle name="Normal 2 5 3 6 2" xfId="12279"/>
    <cellStyle name="Normal 2 5 3 6 2 2" xfId="24862"/>
    <cellStyle name="Normal 2 5 3 6 2 3" xfId="37320"/>
    <cellStyle name="Normal 2 5 3 6 3" xfId="12280"/>
    <cellStyle name="Normal 2 5 3 6 3 2" xfId="24863"/>
    <cellStyle name="Normal 2 5 3 6 3 3" xfId="37321"/>
    <cellStyle name="Normal 2 5 3 6 4" xfId="24861"/>
    <cellStyle name="Normal 2 5 3 6 5" xfId="37319"/>
    <cellStyle name="Normal 2 5 3 7" xfId="12281"/>
    <cellStyle name="Normal 2 5 3 7 2" xfId="24864"/>
    <cellStyle name="Normal 2 5 3 7 3" xfId="37322"/>
    <cellStyle name="Normal 2 5 3 8" xfId="12282"/>
    <cellStyle name="Normal 2 5 3 8 2" xfId="24865"/>
    <cellStyle name="Normal 2 5 3 8 3" xfId="37323"/>
    <cellStyle name="Normal 2 5 3 9" xfId="12283"/>
    <cellStyle name="Normal 2 5 3 9 2" xfId="24866"/>
    <cellStyle name="Normal 2 5 3 9 3" xfId="37324"/>
    <cellStyle name="Normal 2 5 3_Mcaid Facility" xfId="12284"/>
    <cellStyle name="Normal 2 5 4" xfId="12285"/>
    <cellStyle name="Normal 2 5 4 10" xfId="37325"/>
    <cellStyle name="Normal 2 5 4 2" xfId="12286"/>
    <cellStyle name="Normal 2 5 4 2 2" xfId="12287"/>
    <cellStyle name="Normal 2 5 4 2 3" xfId="12288"/>
    <cellStyle name="Normal 2 5 4 2 3 2" xfId="24869"/>
    <cellStyle name="Normal 2 5 4 2 3 3" xfId="37327"/>
    <cellStyle name="Normal 2 5 4 2 4" xfId="12289"/>
    <cellStyle name="Normal 2 5 4 2 4 2" xfId="24870"/>
    <cellStyle name="Normal 2 5 4 2 4 3" xfId="37328"/>
    <cellStyle name="Normal 2 5 4 2 5" xfId="12290"/>
    <cellStyle name="Normal 2 5 4 2 5 2" xfId="24871"/>
    <cellStyle name="Normal 2 5 4 2 5 3" xfId="37329"/>
    <cellStyle name="Normal 2 5 4 2 6" xfId="24868"/>
    <cellStyle name="Normal 2 5 4 2 7" xfId="37326"/>
    <cellStyle name="Normal 2 5 4 3" xfId="12291"/>
    <cellStyle name="Normal 2 5 4 3 2" xfId="12292"/>
    <cellStyle name="Normal 2 5 4 3 2 2" xfId="24873"/>
    <cellStyle name="Normal 2 5 4 3 2 3" xfId="37331"/>
    <cellStyle name="Normal 2 5 4 3 3" xfId="12293"/>
    <cellStyle name="Normal 2 5 4 3 3 2" xfId="24874"/>
    <cellStyle name="Normal 2 5 4 3 3 3" xfId="37332"/>
    <cellStyle name="Normal 2 5 4 3 4" xfId="24872"/>
    <cellStyle name="Normal 2 5 4 3 5" xfId="37330"/>
    <cellStyle name="Normal 2 5 4 4" xfId="12294"/>
    <cellStyle name="Normal 2 5 4 5" xfId="12295"/>
    <cellStyle name="Normal 2 5 4 5 2" xfId="12296"/>
    <cellStyle name="Normal 2 5 4 5 2 2" xfId="24876"/>
    <cellStyle name="Normal 2 5 4 5 2 3" xfId="37334"/>
    <cellStyle name="Normal 2 5 4 5 3" xfId="12297"/>
    <cellStyle name="Normal 2 5 4 5 3 2" xfId="24877"/>
    <cellStyle name="Normal 2 5 4 5 3 3" xfId="37335"/>
    <cellStyle name="Normal 2 5 4 5 4" xfId="24875"/>
    <cellStyle name="Normal 2 5 4 5 5" xfId="37333"/>
    <cellStyle name="Normal 2 5 4 6" xfId="12298"/>
    <cellStyle name="Normal 2 5 4 6 2" xfId="24878"/>
    <cellStyle name="Normal 2 5 4 6 3" xfId="37336"/>
    <cellStyle name="Normal 2 5 4 7" xfId="12299"/>
    <cellStyle name="Normal 2 5 4 7 2" xfId="24879"/>
    <cellStyle name="Normal 2 5 4 7 3" xfId="37337"/>
    <cellStyle name="Normal 2 5 4 8" xfId="12300"/>
    <cellStyle name="Normal 2 5 4 8 2" xfId="24880"/>
    <cellStyle name="Normal 2 5 4 8 3" xfId="37338"/>
    <cellStyle name="Normal 2 5 4 9" xfId="24867"/>
    <cellStyle name="Normal 2 5 4_Mcaid Facility" xfId="12301"/>
    <cellStyle name="Normal 2 5 5" xfId="12302"/>
    <cellStyle name="Normal 2 5 5 10" xfId="37339"/>
    <cellStyle name="Normal 2 5 5 2" xfId="12303"/>
    <cellStyle name="Normal 2 5 5 2 2" xfId="12304"/>
    <cellStyle name="Normal 2 5 5 2 3" xfId="12305"/>
    <cellStyle name="Normal 2 5 5 2 3 2" xfId="24883"/>
    <cellStyle name="Normal 2 5 5 2 3 3" xfId="37341"/>
    <cellStyle name="Normal 2 5 5 2 4" xfId="12306"/>
    <cellStyle name="Normal 2 5 5 2 4 2" xfId="24884"/>
    <cellStyle name="Normal 2 5 5 2 4 3" xfId="37342"/>
    <cellStyle name="Normal 2 5 5 2 5" xfId="24882"/>
    <cellStyle name="Normal 2 5 5 2 6" xfId="37340"/>
    <cellStyle name="Normal 2 5 5 3" xfId="12307"/>
    <cellStyle name="Normal 2 5 5 3 2" xfId="12308"/>
    <cellStyle name="Normal 2 5 5 3 2 2" xfId="24886"/>
    <cellStyle name="Normal 2 5 5 3 2 3" xfId="37344"/>
    <cellStyle name="Normal 2 5 5 3 3" xfId="12309"/>
    <cellStyle name="Normal 2 5 5 3 3 2" xfId="24887"/>
    <cellStyle name="Normal 2 5 5 3 3 3" xfId="37345"/>
    <cellStyle name="Normal 2 5 5 3 4" xfId="24885"/>
    <cellStyle name="Normal 2 5 5 3 5" xfId="37343"/>
    <cellStyle name="Normal 2 5 5 4" xfId="12310"/>
    <cellStyle name="Normal 2 5 5 5" xfId="12311"/>
    <cellStyle name="Normal 2 5 5 5 2" xfId="12312"/>
    <cellStyle name="Normal 2 5 5 5 2 2" xfId="24889"/>
    <cellStyle name="Normal 2 5 5 5 2 3" xfId="37347"/>
    <cellStyle name="Normal 2 5 5 5 3" xfId="12313"/>
    <cellStyle name="Normal 2 5 5 5 3 2" xfId="24890"/>
    <cellStyle name="Normal 2 5 5 5 3 3" xfId="37348"/>
    <cellStyle name="Normal 2 5 5 5 4" xfId="24888"/>
    <cellStyle name="Normal 2 5 5 5 5" xfId="37346"/>
    <cellStyle name="Normal 2 5 5 6" xfId="12314"/>
    <cellStyle name="Normal 2 5 5 6 2" xfId="24891"/>
    <cellStyle name="Normal 2 5 5 6 3" xfId="37349"/>
    <cellStyle name="Normal 2 5 5 7" xfId="12315"/>
    <cellStyle name="Normal 2 5 5 7 2" xfId="24892"/>
    <cellStyle name="Normal 2 5 5 7 3" xfId="37350"/>
    <cellStyle name="Normal 2 5 5 8" xfId="12316"/>
    <cellStyle name="Normal 2 5 5 8 2" xfId="24893"/>
    <cellStyle name="Normal 2 5 5 8 3" xfId="37351"/>
    <cellStyle name="Normal 2 5 5 9" xfId="24881"/>
    <cellStyle name="Normal 2 5 6" xfId="12317"/>
    <cellStyle name="Normal 2 5 6 2" xfId="12318"/>
    <cellStyle name="Normal 2 5 6 3" xfId="12319"/>
    <cellStyle name="Normal 2 5 6 4" xfId="12320"/>
    <cellStyle name="Normal 2 5 6 4 2" xfId="24895"/>
    <cellStyle name="Normal 2 5 6 4 3" xfId="37353"/>
    <cellStyle name="Normal 2 5 6 5" xfId="12321"/>
    <cellStyle name="Normal 2 5 6 5 2" xfId="24896"/>
    <cellStyle name="Normal 2 5 6 5 3" xfId="37354"/>
    <cellStyle name="Normal 2 5 6 6" xfId="24894"/>
    <cellStyle name="Normal 2 5 6 7" xfId="37352"/>
    <cellStyle name="Normal 2 5 7" xfId="12322"/>
    <cellStyle name="Normal 2 5 7 2" xfId="12323"/>
    <cellStyle name="Normal 2 5 7 3" xfId="12324"/>
    <cellStyle name="Normal 2 5 7 4" xfId="12325"/>
    <cellStyle name="Normal 2 5 7 4 2" xfId="24898"/>
    <cellStyle name="Normal 2 5 7 4 3" xfId="37356"/>
    <cellStyle name="Normal 2 5 7 5" xfId="12326"/>
    <cellStyle name="Normal 2 5 7 5 2" xfId="24899"/>
    <cellStyle name="Normal 2 5 7 5 3" xfId="37357"/>
    <cellStyle name="Normal 2 5 7 6" xfId="24897"/>
    <cellStyle name="Normal 2 5 7 7" xfId="37355"/>
    <cellStyle name="Normal 2 5 8" xfId="12327"/>
    <cellStyle name="Normal 2 5 8 2" xfId="12328"/>
    <cellStyle name="Normal 2 5 9" xfId="12329"/>
    <cellStyle name="Normal 2 5 9 2" xfId="12330"/>
    <cellStyle name="Normal 2 5_Mcaid Facility" xfId="12331"/>
    <cellStyle name="Normal 2 6" xfId="531"/>
    <cellStyle name="Normal 2 6 10" xfId="12332"/>
    <cellStyle name="Normal 2 6 10 2" xfId="12333"/>
    <cellStyle name="Normal 2 6 11" xfId="12334"/>
    <cellStyle name="Normal 2 6 12" xfId="12335"/>
    <cellStyle name="Normal 2 6 13" xfId="12336"/>
    <cellStyle name="Normal 2 6 14" xfId="12337"/>
    <cellStyle name="Normal 2 6 14 2" xfId="12338"/>
    <cellStyle name="Normal 2 6 14 2 2" xfId="24901"/>
    <cellStyle name="Normal 2 6 14 2 3" xfId="37359"/>
    <cellStyle name="Normal 2 6 14 3" xfId="12339"/>
    <cellStyle name="Normal 2 6 14 3 2" xfId="24902"/>
    <cellStyle name="Normal 2 6 14 3 3" xfId="37360"/>
    <cellStyle name="Normal 2 6 14 4" xfId="24900"/>
    <cellStyle name="Normal 2 6 14 5" xfId="37358"/>
    <cellStyle name="Normal 2 6 15" xfId="12340"/>
    <cellStyle name="Normal 2 6 15 2" xfId="24903"/>
    <cellStyle name="Normal 2 6 15 3" xfId="37361"/>
    <cellStyle name="Normal 2 6 16" xfId="12341"/>
    <cellStyle name="Normal 2 6 16 2" xfId="24904"/>
    <cellStyle name="Normal 2 6 16 3" xfId="37362"/>
    <cellStyle name="Normal 2 6 17" xfId="12342"/>
    <cellStyle name="Normal 2 6 17 2" xfId="24905"/>
    <cellStyle name="Normal 2 6 17 3" xfId="37363"/>
    <cellStyle name="Normal 2 6 18" xfId="12343"/>
    <cellStyle name="Normal 2 6 18 2" xfId="24906"/>
    <cellStyle name="Normal 2 6 18 3" xfId="37364"/>
    <cellStyle name="Normal 2 6 2" xfId="532"/>
    <cellStyle name="Normal 2 6 2 10" xfId="1534"/>
    <cellStyle name="Normal 2 6 2 11" xfId="14273"/>
    <cellStyle name="Normal 2 6 2 12" xfId="26731"/>
    <cellStyle name="Normal 2 6 2 2" xfId="966"/>
    <cellStyle name="Normal 2 6 2 2 2" xfId="12345"/>
    <cellStyle name="Normal 2 6 2 2 3" xfId="12346"/>
    <cellStyle name="Normal 2 6 2 2 3 2" xfId="24908"/>
    <cellStyle name="Normal 2 6 2 2 3 3" xfId="37366"/>
    <cellStyle name="Normal 2 6 2 2 4" xfId="12347"/>
    <cellStyle name="Normal 2 6 2 2 4 2" xfId="24909"/>
    <cellStyle name="Normal 2 6 2 2 4 3" xfId="37367"/>
    <cellStyle name="Normal 2 6 2 2 5" xfId="12348"/>
    <cellStyle name="Normal 2 6 2 2 5 2" xfId="24910"/>
    <cellStyle name="Normal 2 6 2 2 5 3" xfId="37368"/>
    <cellStyle name="Normal 2 6 2 2 6" xfId="12344"/>
    <cellStyle name="Normal 2 6 2 2 7" xfId="24907"/>
    <cellStyle name="Normal 2 6 2 2 8" xfId="37365"/>
    <cellStyle name="Normal 2 6 2 3" xfId="12349"/>
    <cellStyle name="Normal 2 6 2 3 2" xfId="12350"/>
    <cellStyle name="Normal 2 6 2 3 2 2" xfId="24912"/>
    <cellStyle name="Normal 2 6 2 3 2 3" xfId="37370"/>
    <cellStyle name="Normal 2 6 2 3 3" xfId="12351"/>
    <cellStyle name="Normal 2 6 2 3 3 2" xfId="24913"/>
    <cellStyle name="Normal 2 6 2 3 3 3" xfId="37371"/>
    <cellStyle name="Normal 2 6 2 3 4" xfId="24911"/>
    <cellStyle name="Normal 2 6 2 3 5" xfId="37369"/>
    <cellStyle name="Normal 2 6 2 4" xfId="12352"/>
    <cellStyle name="Normal 2 6 2 4 2" xfId="12353"/>
    <cellStyle name="Normal 2 6 2 4 2 2" xfId="24915"/>
    <cellStyle name="Normal 2 6 2 4 2 3" xfId="37373"/>
    <cellStyle name="Normal 2 6 2 4 3" xfId="12354"/>
    <cellStyle name="Normal 2 6 2 4 3 2" xfId="24916"/>
    <cellStyle name="Normal 2 6 2 4 3 3" xfId="37374"/>
    <cellStyle name="Normal 2 6 2 4 4" xfId="24914"/>
    <cellStyle name="Normal 2 6 2 4 5" xfId="37372"/>
    <cellStyle name="Normal 2 6 2 5" xfId="12355"/>
    <cellStyle name="Normal 2 6 2 6" xfId="12356"/>
    <cellStyle name="Normal 2 6 2 6 2" xfId="12357"/>
    <cellStyle name="Normal 2 6 2 6 2 2" xfId="24918"/>
    <cellStyle name="Normal 2 6 2 6 2 3" xfId="37376"/>
    <cellStyle name="Normal 2 6 2 6 3" xfId="12358"/>
    <cellStyle name="Normal 2 6 2 6 3 2" xfId="24919"/>
    <cellStyle name="Normal 2 6 2 6 3 3" xfId="37377"/>
    <cellStyle name="Normal 2 6 2 6 4" xfId="24917"/>
    <cellStyle name="Normal 2 6 2 6 5" xfId="37375"/>
    <cellStyle name="Normal 2 6 2 7" xfId="12359"/>
    <cellStyle name="Normal 2 6 2 7 2" xfId="24920"/>
    <cellStyle name="Normal 2 6 2 7 3" xfId="37378"/>
    <cellStyle name="Normal 2 6 2 8" xfId="12360"/>
    <cellStyle name="Normal 2 6 2 8 2" xfId="24921"/>
    <cellStyle name="Normal 2 6 2 8 3" xfId="37379"/>
    <cellStyle name="Normal 2 6 2 9" xfId="12361"/>
    <cellStyle name="Normal 2 6 2 9 2" xfId="24922"/>
    <cellStyle name="Normal 2 6 2 9 3" xfId="37380"/>
    <cellStyle name="Normal 2 6 2_BALANCE SHEET- BOARD-A" xfId="1459"/>
    <cellStyle name="Normal 2 6 3" xfId="12362"/>
    <cellStyle name="Normal 2 6 3 10" xfId="37381"/>
    <cellStyle name="Normal 2 6 3 2" xfId="12363"/>
    <cellStyle name="Normal 2 6 3 2 2" xfId="12364"/>
    <cellStyle name="Normal 2 6 3 2 3" xfId="12365"/>
    <cellStyle name="Normal 2 6 3 2 3 2" xfId="24925"/>
    <cellStyle name="Normal 2 6 3 2 3 3" xfId="37383"/>
    <cellStyle name="Normal 2 6 3 2 4" xfId="12366"/>
    <cellStyle name="Normal 2 6 3 2 4 2" xfId="24926"/>
    <cellStyle name="Normal 2 6 3 2 4 3" xfId="37384"/>
    <cellStyle name="Normal 2 6 3 2 5" xfId="12367"/>
    <cellStyle name="Normal 2 6 3 2 5 2" xfId="24927"/>
    <cellStyle name="Normal 2 6 3 2 5 3" xfId="37385"/>
    <cellStyle name="Normal 2 6 3 2 6" xfId="24924"/>
    <cellStyle name="Normal 2 6 3 2 7" xfId="37382"/>
    <cellStyle name="Normal 2 6 3 3" xfId="12368"/>
    <cellStyle name="Normal 2 6 3 3 2" xfId="12369"/>
    <cellStyle name="Normal 2 6 3 3 2 2" xfId="24929"/>
    <cellStyle name="Normal 2 6 3 3 2 3" xfId="37387"/>
    <cellStyle name="Normal 2 6 3 3 3" xfId="12370"/>
    <cellStyle name="Normal 2 6 3 3 3 2" xfId="24930"/>
    <cellStyle name="Normal 2 6 3 3 3 3" xfId="37388"/>
    <cellStyle name="Normal 2 6 3 3 4" xfId="24928"/>
    <cellStyle name="Normal 2 6 3 3 5" xfId="37386"/>
    <cellStyle name="Normal 2 6 3 4" xfId="12371"/>
    <cellStyle name="Normal 2 6 3 5" xfId="12372"/>
    <cellStyle name="Normal 2 6 3 5 2" xfId="12373"/>
    <cellStyle name="Normal 2 6 3 5 2 2" xfId="24932"/>
    <cellStyle name="Normal 2 6 3 5 2 3" xfId="37390"/>
    <cellStyle name="Normal 2 6 3 5 3" xfId="12374"/>
    <cellStyle name="Normal 2 6 3 5 3 2" xfId="24933"/>
    <cellStyle name="Normal 2 6 3 5 3 3" xfId="37391"/>
    <cellStyle name="Normal 2 6 3 5 4" xfId="24931"/>
    <cellStyle name="Normal 2 6 3 5 5" xfId="37389"/>
    <cellStyle name="Normal 2 6 3 6" xfId="12375"/>
    <cellStyle name="Normal 2 6 3 6 2" xfId="24934"/>
    <cellStyle name="Normal 2 6 3 6 3" xfId="37392"/>
    <cellStyle name="Normal 2 6 3 7" xfId="12376"/>
    <cellStyle name="Normal 2 6 3 7 2" xfId="24935"/>
    <cellStyle name="Normal 2 6 3 7 3" xfId="37393"/>
    <cellStyle name="Normal 2 6 3 8" xfId="12377"/>
    <cellStyle name="Normal 2 6 3 8 2" xfId="24936"/>
    <cellStyle name="Normal 2 6 3 8 3" xfId="37394"/>
    <cellStyle name="Normal 2 6 3 9" xfId="24923"/>
    <cellStyle name="Normal 2 6 3_Mcaid Facility" xfId="12378"/>
    <cellStyle name="Normal 2 6 4" xfId="12379"/>
    <cellStyle name="Normal 2 6 4 10" xfId="37395"/>
    <cellStyle name="Normal 2 6 4 2" xfId="12380"/>
    <cellStyle name="Normal 2 6 4 2 2" xfId="12381"/>
    <cellStyle name="Normal 2 6 4 2 3" xfId="12382"/>
    <cellStyle name="Normal 2 6 4 2 3 2" xfId="24939"/>
    <cellStyle name="Normal 2 6 4 2 3 3" xfId="37397"/>
    <cellStyle name="Normal 2 6 4 2 4" xfId="12383"/>
    <cellStyle name="Normal 2 6 4 2 4 2" xfId="24940"/>
    <cellStyle name="Normal 2 6 4 2 4 3" xfId="37398"/>
    <cellStyle name="Normal 2 6 4 2 5" xfId="24938"/>
    <cellStyle name="Normal 2 6 4 2 6" xfId="37396"/>
    <cellStyle name="Normal 2 6 4 3" xfId="12384"/>
    <cellStyle name="Normal 2 6 4 3 2" xfId="12385"/>
    <cellStyle name="Normal 2 6 4 3 2 2" xfId="24942"/>
    <cellStyle name="Normal 2 6 4 3 2 3" xfId="37400"/>
    <cellStyle name="Normal 2 6 4 3 3" xfId="12386"/>
    <cellStyle name="Normal 2 6 4 3 3 2" xfId="24943"/>
    <cellStyle name="Normal 2 6 4 3 3 3" xfId="37401"/>
    <cellStyle name="Normal 2 6 4 3 4" xfId="24941"/>
    <cellStyle name="Normal 2 6 4 3 5" xfId="37399"/>
    <cellStyle name="Normal 2 6 4 4" xfId="12387"/>
    <cellStyle name="Normal 2 6 4 5" xfId="12388"/>
    <cellStyle name="Normal 2 6 4 5 2" xfId="12389"/>
    <cellStyle name="Normal 2 6 4 5 2 2" xfId="24945"/>
    <cellStyle name="Normal 2 6 4 5 2 3" xfId="37403"/>
    <cellStyle name="Normal 2 6 4 5 3" xfId="12390"/>
    <cellStyle name="Normal 2 6 4 5 3 2" xfId="24946"/>
    <cellStyle name="Normal 2 6 4 5 3 3" xfId="37404"/>
    <cellStyle name="Normal 2 6 4 5 4" xfId="24944"/>
    <cellStyle name="Normal 2 6 4 5 5" xfId="37402"/>
    <cellStyle name="Normal 2 6 4 6" xfId="12391"/>
    <cellStyle name="Normal 2 6 4 6 2" xfId="24947"/>
    <cellStyle name="Normal 2 6 4 6 3" xfId="37405"/>
    <cellStyle name="Normal 2 6 4 7" xfId="12392"/>
    <cellStyle name="Normal 2 6 4 7 2" xfId="24948"/>
    <cellStyle name="Normal 2 6 4 7 3" xfId="37406"/>
    <cellStyle name="Normal 2 6 4 8" xfId="12393"/>
    <cellStyle name="Normal 2 6 4 8 2" xfId="24949"/>
    <cellStyle name="Normal 2 6 4 8 3" xfId="37407"/>
    <cellStyle name="Normal 2 6 4 9" xfId="24937"/>
    <cellStyle name="Normal 2 6 5" xfId="12394"/>
    <cellStyle name="Normal 2 6 5 2" xfId="12395"/>
    <cellStyle name="Normal 2 6 5 3" xfId="12396"/>
    <cellStyle name="Normal 2 6 5 4" xfId="12397"/>
    <cellStyle name="Normal 2 6 5 4 2" xfId="24951"/>
    <cellStyle name="Normal 2 6 5 4 3" xfId="37409"/>
    <cellStyle name="Normal 2 6 5 5" xfId="12398"/>
    <cellStyle name="Normal 2 6 5 5 2" xfId="24952"/>
    <cellStyle name="Normal 2 6 5 5 3" xfId="37410"/>
    <cellStyle name="Normal 2 6 5 6" xfId="24950"/>
    <cellStyle name="Normal 2 6 5 7" xfId="37408"/>
    <cellStyle name="Normal 2 6 6" xfId="12399"/>
    <cellStyle name="Normal 2 6 6 2" xfId="12400"/>
    <cellStyle name="Normal 2 6 6 3" xfId="12401"/>
    <cellStyle name="Normal 2 6 6 4" xfId="12402"/>
    <cellStyle name="Normal 2 6 6 4 2" xfId="24954"/>
    <cellStyle name="Normal 2 6 6 4 3" xfId="37412"/>
    <cellStyle name="Normal 2 6 6 5" xfId="12403"/>
    <cellStyle name="Normal 2 6 6 5 2" xfId="24955"/>
    <cellStyle name="Normal 2 6 6 5 3" xfId="37413"/>
    <cellStyle name="Normal 2 6 6 6" xfId="24953"/>
    <cellStyle name="Normal 2 6 6 7" xfId="37411"/>
    <cellStyle name="Normal 2 6 7" xfId="12404"/>
    <cellStyle name="Normal 2 6 7 2" xfId="12405"/>
    <cellStyle name="Normal 2 6 8" xfId="12406"/>
    <cellStyle name="Normal 2 6 8 2" xfId="12407"/>
    <cellStyle name="Normal 2 6 9" xfId="12408"/>
    <cellStyle name="Normal 2 6 9 2" xfId="12409"/>
    <cellStyle name="Normal 2 6_Mcaid Facility" xfId="12410"/>
    <cellStyle name="Normal 2 62" xfId="533"/>
    <cellStyle name="Normal 2 64" xfId="534"/>
    <cellStyle name="Normal 2 65" xfId="535"/>
    <cellStyle name="Normal 2 66" xfId="536"/>
    <cellStyle name="Normal 2 67" xfId="537"/>
    <cellStyle name="Normal 2 68" xfId="538"/>
    <cellStyle name="Normal 2 69" xfId="539"/>
    <cellStyle name="Normal 2 7" xfId="540"/>
    <cellStyle name="Normal 2 7 2" xfId="12411"/>
    <cellStyle name="Normal 2 7 2 2" xfId="12412"/>
    <cellStyle name="Normal 2 7 2 2 2" xfId="24957"/>
    <cellStyle name="Normal 2 7 2 2 3" xfId="37415"/>
    <cellStyle name="Normal 2 7 2 3" xfId="12413"/>
    <cellStyle name="Normal 2 7 2 3 2" xfId="24958"/>
    <cellStyle name="Normal 2 7 2 3 3" xfId="37416"/>
    <cellStyle name="Normal 2 7 2 4" xfId="12414"/>
    <cellStyle name="Normal 2 7 2 4 2" xfId="24959"/>
    <cellStyle name="Normal 2 7 2 4 3" xfId="37417"/>
    <cellStyle name="Normal 2 7 2 5" xfId="24956"/>
    <cellStyle name="Normal 2 7 2 6" xfId="37414"/>
    <cellStyle name="Normal 2 7 3" xfId="12415"/>
    <cellStyle name="Normal 2 7 3 2" xfId="12416"/>
    <cellStyle name="Normal 2 7 3 2 2" xfId="24961"/>
    <cellStyle name="Normal 2 7 3 2 3" xfId="37419"/>
    <cellStyle name="Normal 2 7 3 3" xfId="12417"/>
    <cellStyle name="Normal 2 7 3 3 2" xfId="24962"/>
    <cellStyle name="Normal 2 7 3 3 3" xfId="37420"/>
    <cellStyle name="Normal 2 7 3 4" xfId="24960"/>
    <cellStyle name="Normal 2 7 3 5" xfId="37418"/>
    <cellStyle name="Normal 2 7 4" xfId="12418"/>
    <cellStyle name="Normal 2 7 4 2" xfId="12419"/>
    <cellStyle name="Normal 2 7 4 2 2" xfId="24964"/>
    <cellStyle name="Normal 2 7 4 2 3" xfId="37422"/>
    <cellStyle name="Normal 2 7 4 3" xfId="12420"/>
    <cellStyle name="Normal 2 7 4 3 2" xfId="24965"/>
    <cellStyle name="Normal 2 7 4 3 3" xfId="37423"/>
    <cellStyle name="Normal 2 7 4 4" xfId="24963"/>
    <cellStyle name="Normal 2 7 4 5" xfId="37421"/>
    <cellStyle name="Normal 2 7 5" xfId="12421"/>
    <cellStyle name="Normal 2 7 6" xfId="12422"/>
    <cellStyle name="Normal 2 7 6 2" xfId="12423"/>
    <cellStyle name="Normal 2 7 6 2 2" xfId="24967"/>
    <cellStyle name="Normal 2 7 6 2 3" xfId="37425"/>
    <cellStyle name="Normal 2 7 6 3" xfId="12424"/>
    <cellStyle name="Normal 2 7 6 3 2" xfId="24968"/>
    <cellStyle name="Normal 2 7 6 3 3" xfId="37426"/>
    <cellStyle name="Normal 2 7 6 4" xfId="24966"/>
    <cellStyle name="Normal 2 7 6 5" xfId="37424"/>
    <cellStyle name="Normal 2 7 7" xfId="12425"/>
    <cellStyle name="Normal 2 7 7 2" xfId="24969"/>
    <cellStyle name="Normal 2 7 7 3" xfId="37427"/>
    <cellStyle name="Normal 2 7 8" xfId="12426"/>
    <cellStyle name="Normal 2 7 8 2" xfId="24970"/>
    <cellStyle name="Normal 2 7 8 3" xfId="37428"/>
    <cellStyle name="Normal 2 7 9" xfId="12427"/>
    <cellStyle name="Normal 2 7 9 2" xfId="24971"/>
    <cellStyle name="Normal 2 7 9 3" xfId="37429"/>
    <cellStyle name="Normal 2 7_Mcaid Facility" xfId="12428"/>
    <cellStyle name="Normal 2 70" xfId="541"/>
    <cellStyle name="Normal 2 71" xfId="542"/>
    <cellStyle name="Normal 2 72" xfId="543"/>
    <cellStyle name="Normal 2 73" xfId="544"/>
    <cellStyle name="Normal 2 74" xfId="545"/>
    <cellStyle name="Normal 2 77" xfId="546"/>
    <cellStyle name="Normal 2 78" xfId="547"/>
    <cellStyle name="Normal 2 79" xfId="548"/>
    <cellStyle name="Normal 2 8" xfId="549"/>
    <cellStyle name="Normal 2 8 2" xfId="12429"/>
    <cellStyle name="Normal 2 8 2 2" xfId="12430"/>
    <cellStyle name="Normal 2 8 2 2 2" xfId="24973"/>
    <cellStyle name="Normal 2 8 2 2 3" xfId="37431"/>
    <cellStyle name="Normal 2 8 2 3" xfId="12431"/>
    <cellStyle name="Normal 2 8 2 3 2" xfId="24974"/>
    <cellStyle name="Normal 2 8 2 3 3" xfId="37432"/>
    <cellStyle name="Normal 2 8 2 4" xfId="12432"/>
    <cellStyle name="Normal 2 8 2 4 2" xfId="24975"/>
    <cellStyle name="Normal 2 8 2 4 3" xfId="37433"/>
    <cellStyle name="Normal 2 8 2 5" xfId="24972"/>
    <cellStyle name="Normal 2 8 2 6" xfId="37430"/>
    <cellStyle name="Normal 2 8 3" xfId="12433"/>
    <cellStyle name="Normal 2 8 3 2" xfId="12434"/>
    <cellStyle name="Normal 2 8 3 2 2" xfId="24977"/>
    <cellStyle name="Normal 2 8 3 2 3" xfId="37435"/>
    <cellStyle name="Normal 2 8 3 3" xfId="12435"/>
    <cellStyle name="Normal 2 8 3 3 2" xfId="24978"/>
    <cellStyle name="Normal 2 8 3 3 3" xfId="37436"/>
    <cellStyle name="Normal 2 8 3 4" xfId="24976"/>
    <cellStyle name="Normal 2 8 3 5" xfId="37434"/>
    <cellStyle name="Normal 2 8 4" xfId="12436"/>
    <cellStyle name="Normal 2 8 4 2" xfId="12437"/>
    <cellStyle name="Normal 2 8 4 2 2" xfId="24980"/>
    <cellStyle name="Normal 2 8 4 2 3" xfId="37438"/>
    <cellStyle name="Normal 2 8 4 3" xfId="12438"/>
    <cellStyle name="Normal 2 8 4 3 2" xfId="24981"/>
    <cellStyle name="Normal 2 8 4 3 3" xfId="37439"/>
    <cellStyle name="Normal 2 8 4 4" xfId="24979"/>
    <cellStyle name="Normal 2 8 4 5" xfId="37437"/>
    <cellStyle name="Normal 2 8 5" xfId="12439"/>
    <cellStyle name="Normal 2 8 6" xfId="12440"/>
    <cellStyle name="Normal 2 8 6 2" xfId="12441"/>
    <cellStyle name="Normal 2 8 6 2 2" xfId="24983"/>
    <cellStyle name="Normal 2 8 6 2 3" xfId="37441"/>
    <cellStyle name="Normal 2 8 6 3" xfId="12442"/>
    <cellStyle name="Normal 2 8 6 3 2" xfId="24984"/>
    <cellStyle name="Normal 2 8 6 3 3" xfId="37442"/>
    <cellStyle name="Normal 2 8 6 4" xfId="24982"/>
    <cellStyle name="Normal 2 8 6 5" xfId="37440"/>
    <cellStyle name="Normal 2 8 7" xfId="12443"/>
    <cellStyle name="Normal 2 8 7 2" xfId="24985"/>
    <cellStyle name="Normal 2 8 7 3" xfId="37443"/>
    <cellStyle name="Normal 2 8 8" xfId="12444"/>
    <cellStyle name="Normal 2 8 8 2" xfId="24986"/>
    <cellStyle name="Normal 2 8 8 3" xfId="37444"/>
    <cellStyle name="Normal 2 8 9" xfId="12445"/>
    <cellStyle name="Normal 2 8 9 2" xfId="24987"/>
    <cellStyle name="Normal 2 8 9 3" xfId="37445"/>
    <cellStyle name="Normal 2 8_Mcaid Facility" xfId="12446"/>
    <cellStyle name="Normal 2 80" xfId="550"/>
    <cellStyle name="Normal 2 85" xfId="551"/>
    <cellStyle name="Normal 2 86" xfId="552"/>
    <cellStyle name="Normal 2 9" xfId="553"/>
    <cellStyle name="Normal 2 9 2" xfId="12447"/>
    <cellStyle name="Normal 2 9 2 2" xfId="12448"/>
    <cellStyle name="Normal 2 9 2 2 2" xfId="24989"/>
    <cellStyle name="Normal 2 9 2 2 3" xfId="37447"/>
    <cellStyle name="Normal 2 9 2 3" xfId="12449"/>
    <cellStyle name="Normal 2 9 2 3 2" xfId="24990"/>
    <cellStyle name="Normal 2 9 2 3 3" xfId="37448"/>
    <cellStyle name="Normal 2 9 2 4" xfId="24988"/>
    <cellStyle name="Normal 2 9 2 5" xfId="37446"/>
    <cellStyle name="Normal 2 9 3" xfId="12450"/>
    <cellStyle name="Normal 2 9 3 2" xfId="12451"/>
    <cellStyle name="Normal 2 9 3 2 2" xfId="24992"/>
    <cellStyle name="Normal 2 9 3 2 3" xfId="37450"/>
    <cellStyle name="Normal 2 9 3 3" xfId="12452"/>
    <cellStyle name="Normal 2 9 3 3 2" xfId="24993"/>
    <cellStyle name="Normal 2 9 3 3 3" xfId="37451"/>
    <cellStyle name="Normal 2 9 3 4" xfId="24991"/>
    <cellStyle name="Normal 2 9 3 5" xfId="37449"/>
    <cellStyle name="Normal 2 9 4" xfId="12453"/>
    <cellStyle name="Normal 2 9 5" xfId="12454"/>
    <cellStyle name="Normal 2 9 5 2" xfId="12455"/>
    <cellStyle name="Normal 2 9 5 2 2" xfId="24995"/>
    <cellStyle name="Normal 2 9 5 2 3" xfId="37453"/>
    <cellStyle name="Normal 2 9 5 3" xfId="12456"/>
    <cellStyle name="Normal 2 9 5 3 2" xfId="24996"/>
    <cellStyle name="Normal 2 9 5 3 3" xfId="37454"/>
    <cellStyle name="Normal 2 9 5 4" xfId="24994"/>
    <cellStyle name="Normal 2 9 5 5" xfId="37452"/>
    <cellStyle name="Normal 2 9 6" xfId="12457"/>
    <cellStyle name="Normal 2 9 6 2" xfId="24997"/>
    <cellStyle name="Normal 2 9 6 3" xfId="37455"/>
    <cellStyle name="Normal 2 9 7" xfId="12458"/>
    <cellStyle name="Normal 2 9 7 2" xfId="24998"/>
    <cellStyle name="Normal 2 9 7 3" xfId="37456"/>
    <cellStyle name="Normal 2 9 8" xfId="12459"/>
    <cellStyle name="Normal 2 9 8 2" xfId="24999"/>
    <cellStyle name="Normal 2 9 8 3" xfId="37457"/>
    <cellStyle name="Normal 2_Mcaid Facility" xfId="12460"/>
    <cellStyle name="Normal 20" xfId="554"/>
    <cellStyle name="Normal 20 2" xfId="555"/>
    <cellStyle name="Normal 20 3" xfId="556"/>
    <cellStyle name="Normal 20 3 2" xfId="1133"/>
    <cellStyle name="Normal 21" xfId="557"/>
    <cellStyle name="Normal 21 2" xfId="558"/>
    <cellStyle name="Normal 21 3" xfId="559"/>
    <cellStyle name="Normal 21 3 2" xfId="1166"/>
    <cellStyle name="Normal 22" xfId="560"/>
    <cellStyle name="Normal 22 2" xfId="561"/>
    <cellStyle name="Normal 22 3" xfId="562"/>
    <cellStyle name="Normal 22 3 2" xfId="1167"/>
    <cellStyle name="Normal 22 4" xfId="12461"/>
    <cellStyle name="Normal 22 4 2" xfId="25000"/>
    <cellStyle name="Normal 22 4 3" xfId="37458"/>
    <cellStyle name="Normal 23" xfId="563"/>
    <cellStyle name="Normal 23 2" xfId="564"/>
    <cellStyle name="Normal 23 2 2" xfId="1113"/>
    <cellStyle name="Normal 23 2 2 2" xfId="1680"/>
    <cellStyle name="Normal 23 2 2 3" xfId="14419"/>
    <cellStyle name="Normal 23 2 2 4" xfId="26877"/>
    <cellStyle name="Normal 23 2 3" xfId="1313"/>
    <cellStyle name="Normal 23 2 3 2" xfId="1719"/>
    <cellStyle name="Normal 23 2 3 3" xfId="14458"/>
    <cellStyle name="Normal 23 2 3 4" xfId="26916"/>
    <cellStyle name="Normal 23 3" xfId="12462"/>
    <cellStyle name="Normal 23 3 2" xfId="25001"/>
    <cellStyle name="Normal 23 3 3" xfId="37459"/>
    <cellStyle name="Normal 23 4" xfId="12463"/>
    <cellStyle name="Normal 23 4 2" xfId="25002"/>
    <cellStyle name="Normal 23 4 3" xfId="37460"/>
    <cellStyle name="Normal 24" xfId="565"/>
    <cellStyle name="Normal 24 2" xfId="12464"/>
    <cellStyle name="Normal 24 3" xfId="12465"/>
    <cellStyle name="Normal 24 3 2" xfId="25003"/>
    <cellStyle name="Normal 24 3 3" xfId="37461"/>
    <cellStyle name="Normal 24 4" xfId="12466"/>
    <cellStyle name="Normal 24 4 2" xfId="25004"/>
    <cellStyle name="Normal 24 4 3" xfId="37462"/>
    <cellStyle name="Normal 24 6" xfId="566"/>
    <cellStyle name="Normal 25" xfId="567"/>
    <cellStyle name="Normal 25 2" xfId="568"/>
    <cellStyle name="Normal 25 3 2" xfId="569"/>
    <cellStyle name="Normal 25 6" xfId="570"/>
    <cellStyle name="Normal 26" xfId="571"/>
    <cellStyle name="Normal 26 2" xfId="572"/>
    <cellStyle name="Normal 26 2 2" xfId="1134"/>
    <cellStyle name="Normal 27" xfId="573"/>
    <cellStyle name="Normal 27 2" xfId="574"/>
    <cellStyle name="Normal 28" xfId="575"/>
    <cellStyle name="Normal 28 2" xfId="576"/>
    <cellStyle name="Normal 28 2 2" xfId="1162"/>
    <cellStyle name="Normal 28 3" xfId="1135"/>
    <cellStyle name="Normal 28 4" xfId="945"/>
    <cellStyle name="Normal 28 5" xfId="1513"/>
    <cellStyle name="Normal 28 6" xfId="14252"/>
    <cellStyle name="Normal 28 7" xfId="26710"/>
    <cellStyle name="Normal 28_BALANCE SHEET- BOARD-A" xfId="1460"/>
    <cellStyle name="Normal 29" xfId="577"/>
    <cellStyle name="Normal 3" xfId="10"/>
    <cellStyle name="Normal 3 10" xfId="12467"/>
    <cellStyle name="Normal 3 10 2" xfId="12468"/>
    <cellStyle name="Normal 3 11" xfId="12469"/>
    <cellStyle name="Normal 3 11 2" xfId="12470"/>
    <cellStyle name="Normal 3 12" xfId="12471"/>
    <cellStyle name="Normal 3 12 2" xfId="12472"/>
    <cellStyle name="Normal 3 13" xfId="12473"/>
    <cellStyle name="Normal 3 13 2" xfId="12474"/>
    <cellStyle name="Normal 3 14" xfId="12475"/>
    <cellStyle name="Normal 3 15" xfId="12476"/>
    <cellStyle name="Normal 3 16" xfId="12477"/>
    <cellStyle name="Normal 3 16 2" xfId="12478"/>
    <cellStyle name="Normal 3 16 2 2" xfId="25006"/>
    <cellStyle name="Normal 3 16 2 3" xfId="37464"/>
    <cellStyle name="Normal 3 16 3" xfId="12479"/>
    <cellStyle name="Normal 3 16 3 2" xfId="25007"/>
    <cellStyle name="Normal 3 16 3 3" xfId="37465"/>
    <cellStyle name="Normal 3 16 4" xfId="25005"/>
    <cellStyle name="Normal 3 16 5" xfId="37463"/>
    <cellStyle name="Normal 3 17" xfId="12480"/>
    <cellStyle name="Normal 3 17 2" xfId="12481"/>
    <cellStyle name="Normal 3 17 2 2" xfId="25009"/>
    <cellStyle name="Normal 3 17 2 3" xfId="37467"/>
    <cellStyle name="Normal 3 17 3" xfId="12482"/>
    <cellStyle name="Normal 3 17 3 2" xfId="25010"/>
    <cellStyle name="Normal 3 17 3 3" xfId="37468"/>
    <cellStyle name="Normal 3 17 4" xfId="25008"/>
    <cellStyle name="Normal 3 17 5" xfId="37466"/>
    <cellStyle name="Normal 3 18" xfId="12483"/>
    <cellStyle name="Normal 3 18 2" xfId="12484"/>
    <cellStyle name="Normal 3 18 2 2" xfId="25012"/>
    <cellStyle name="Normal 3 18 2 3" xfId="37470"/>
    <cellStyle name="Normal 3 18 3" xfId="12485"/>
    <cellStyle name="Normal 3 18 3 2" xfId="25013"/>
    <cellStyle name="Normal 3 18 3 3" xfId="37471"/>
    <cellStyle name="Normal 3 18 4" xfId="25011"/>
    <cellStyle name="Normal 3 18 5" xfId="37469"/>
    <cellStyle name="Normal 3 19" xfId="12486"/>
    <cellStyle name="Normal 3 19 2" xfId="12487"/>
    <cellStyle name="Normal 3 19 2 2" xfId="25015"/>
    <cellStyle name="Normal 3 19 2 3" xfId="37473"/>
    <cellStyle name="Normal 3 19 3" xfId="12488"/>
    <cellStyle name="Normal 3 19 3 2" xfId="25016"/>
    <cellStyle name="Normal 3 19 3 3" xfId="37474"/>
    <cellStyle name="Normal 3 19 4" xfId="25014"/>
    <cellStyle name="Normal 3 19 5" xfId="37472"/>
    <cellStyle name="Normal 3 2" xfId="578"/>
    <cellStyle name="Normal 3 2 10" xfId="12489"/>
    <cellStyle name="Normal 3 2 10 2" xfId="12490"/>
    <cellStyle name="Normal 3 2 10 2 2" xfId="25018"/>
    <cellStyle name="Normal 3 2 10 2 3" xfId="37476"/>
    <cellStyle name="Normal 3 2 10 3" xfId="12491"/>
    <cellStyle name="Normal 3 2 10 3 2" xfId="25019"/>
    <cellStyle name="Normal 3 2 10 3 3" xfId="37477"/>
    <cellStyle name="Normal 3 2 10 4" xfId="25017"/>
    <cellStyle name="Normal 3 2 10 5" xfId="37475"/>
    <cellStyle name="Normal 3 2 11" xfId="12492"/>
    <cellStyle name="Normal 3 2 11 2" xfId="12493"/>
    <cellStyle name="Normal 3 2 11 2 2" xfId="25021"/>
    <cellStyle name="Normal 3 2 11 2 3" xfId="37479"/>
    <cellStyle name="Normal 3 2 11 3" xfId="12494"/>
    <cellStyle name="Normal 3 2 11 3 2" xfId="25022"/>
    <cellStyle name="Normal 3 2 11 3 3" xfId="37480"/>
    <cellStyle name="Normal 3 2 11 4" xfId="25020"/>
    <cellStyle name="Normal 3 2 11 5" xfId="37478"/>
    <cellStyle name="Normal 3 2 12" xfId="12495"/>
    <cellStyle name="Normal 3 2 12 2" xfId="12496"/>
    <cellStyle name="Normal 3 2 12 2 2" xfId="25024"/>
    <cellStyle name="Normal 3 2 12 2 3" xfId="37482"/>
    <cellStyle name="Normal 3 2 12 3" xfId="12497"/>
    <cellStyle name="Normal 3 2 12 3 2" xfId="25025"/>
    <cellStyle name="Normal 3 2 12 3 3" xfId="37483"/>
    <cellStyle name="Normal 3 2 12 4" xfId="25023"/>
    <cellStyle name="Normal 3 2 12 5" xfId="37481"/>
    <cellStyle name="Normal 3 2 13" xfId="12498"/>
    <cellStyle name="Normal 3 2 13 2" xfId="12499"/>
    <cellStyle name="Normal 3 2 13 2 2" xfId="25027"/>
    <cellStyle name="Normal 3 2 13 2 3" xfId="37485"/>
    <cellStyle name="Normal 3 2 13 3" xfId="12500"/>
    <cellStyle name="Normal 3 2 13 3 2" xfId="25028"/>
    <cellStyle name="Normal 3 2 13 3 3" xfId="37486"/>
    <cellStyle name="Normal 3 2 13 4" xfId="25026"/>
    <cellStyle name="Normal 3 2 13 5" xfId="37484"/>
    <cellStyle name="Normal 3 2 14" xfId="12501"/>
    <cellStyle name="Normal 3 2 14 2" xfId="12502"/>
    <cellStyle name="Normal 3 2 14 2 2" xfId="25030"/>
    <cellStyle name="Normal 3 2 14 2 3" xfId="37488"/>
    <cellStyle name="Normal 3 2 14 3" xfId="12503"/>
    <cellStyle name="Normal 3 2 14 3 2" xfId="25031"/>
    <cellStyle name="Normal 3 2 14 3 3" xfId="37489"/>
    <cellStyle name="Normal 3 2 14 4" xfId="25029"/>
    <cellStyle name="Normal 3 2 14 5" xfId="37487"/>
    <cellStyle name="Normal 3 2 15" xfId="12504"/>
    <cellStyle name="Normal 3 2 15 2" xfId="12505"/>
    <cellStyle name="Normal 3 2 15 2 2" xfId="25033"/>
    <cellStyle name="Normal 3 2 15 2 3" xfId="37491"/>
    <cellStyle name="Normal 3 2 15 3" xfId="12506"/>
    <cellStyle name="Normal 3 2 15 3 2" xfId="25034"/>
    <cellStyle name="Normal 3 2 15 3 3" xfId="37492"/>
    <cellStyle name="Normal 3 2 15 4" xfId="25032"/>
    <cellStyle name="Normal 3 2 15 5" xfId="37490"/>
    <cellStyle name="Normal 3 2 16" xfId="12507"/>
    <cellStyle name="Normal 3 2 2" xfId="579"/>
    <cellStyle name="Normal 3 2 2 10" xfId="12508"/>
    <cellStyle name="Normal 3 2 2 10 2" xfId="12509"/>
    <cellStyle name="Normal 3 2 2 10 2 2" xfId="25036"/>
    <cellStyle name="Normal 3 2 2 10 2 3" xfId="37494"/>
    <cellStyle name="Normal 3 2 2 10 3" xfId="12510"/>
    <cellStyle name="Normal 3 2 2 10 3 2" xfId="25037"/>
    <cellStyle name="Normal 3 2 2 10 3 3" xfId="37495"/>
    <cellStyle name="Normal 3 2 2 10 4" xfId="25035"/>
    <cellStyle name="Normal 3 2 2 10 5" xfId="37493"/>
    <cellStyle name="Normal 3 2 2 11" xfId="12511"/>
    <cellStyle name="Normal 3 2 2 11 2" xfId="12512"/>
    <cellStyle name="Normal 3 2 2 11 2 2" xfId="25039"/>
    <cellStyle name="Normal 3 2 2 11 2 3" xfId="37497"/>
    <cellStyle name="Normal 3 2 2 11 3" xfId="12513"/>
    <cellStyle name="Normal 3 2 2 11 3 2" xfId="25040"/>
    <cellStyle name="Normal 3 2 2 11 3 3" xfId="37498"/>
    <cellStyle name="Normal 3 2 2 11 4" xfId="25038"/>
    <cellStyle name="Normal 3 2 2 11 5" xfId="37496"/>
    <cellStyle name="Normal 3 2 2 12" xfId="12514"/>
    <cellStyle name="Normal 3 2 2 12 2" xfId="12515"/>
    <cellStyle name="Normal 3 2 2 12 2 2" xfId="25042"/>
    <cellStyle name="Normal 3 2 2 12 2 3" xfId="37500"/>
    <cellStyle name="Normal 3 2 2 12 3" xfId="12516"/>
    <cellStyle name="Normal 3 2 2 12 3 2" xfId="25043"/>
    <cellStyle name="Normal 3 2 2 12 3 3" xfId="37501"/>
    <cellStyle name="Normal 3 2 2 12 4" xfId="25041"/>
    <cellStyle name="Normal 3 2 2 12 5" xfId="37499"/>
    <cellStyle name="Normal 3 2 2 13" xfId="12517"/>
    <cellStyle name="Normal 3 2 2 13 2" xfId="12518"/>
    <cellStyle name="Normal 3 2 2 13 2 2" xfId="25045"/>
    <cellStyle name="Normal 3 2 2 13 2 3" xfId="37503"/>
    <cellStyle name="Normal 3 2 2 13 3" xfId="12519"/>
    <cellStyle name="Normal 3 2 2 13 3 2" xfId="25046"/>
    <cellStyle name="Normal 3 2 2 13 3 3" xfId="37504"/>
    <cellStyle name="Normal 3 2 2 13 4" xfId="25044"/>
    <cellStyle name="Normal 3 2 2 13 5" xfId="37502"/>
    <cellStyle name="Normal 3 2 2 14" xfId="12520"/>
    <cellStyle name="Normal 3 2 2 14 2" xfId="12521"/>
    <cellStyle name="Normal 3 2 2 14 2 2" xfId="25048"/>
    <cellStyle name="Normal 3 2 2 14 2 3" xfId="37506"/>
    <cellStyle name="Normal 3 2 2 14 3" xfId="12522"/>
    <cellStyle name="Normal 3 2 2 14 3 2" xfId="25049"/>
    <cellStyle name="Normal 3 2 2 14 3 3" xfId="37507"/>
    <cellStyle name="Normal 3 2 2 14 4" xfId="25047"/>
    <cellStyle name="Normal 3 2 2 14 5" xfId="37505"/>
    <cellStyle name="Normal 3 2 2 2" xfId="580"/>
    <cellStyle name="Normal 3 2 2 2 10" xfId="12523"/>
    <cellStyle name="Normal 3 2 2 2 10 2" xfId="12524"/>
    <cellStyle name="Normal 3 2 2 2 10 2 2" xfId="25051"/>
    <cellStyle name="Normal 3 2 2 2 10 2 3" xfId="37509"/>
    <cellStyle name="Normal 3 2 2 2 10 3" xfId="12525"/>
    <cellStyle name="Normal 3 2 2 2 10 3 2" xfId="25052"/>
    <cellStyle name="Normal 3 2 2 2 10 3 3" xfId="37510"/>
    <cellStyle name="Normal 3 2 2 2 10 4" xfId="25050"/>
    <cellStyle name="Normal 3 2 2 2 10 5" xfId="37508"/>
    <cellStyle name="Normal 3 2 2 2 11" xfId="12526"/>
    <cellStyle name="Normal 3 2 2 2 11 2" xfId="12527"/>
    <cellStyle name="Normal 3 2 2 2 11 2 2" xfId="25054"/>
    <cellStyle name="Normal 3 2 2 2 11 2 3" xfId="37512"/>
    <cellStyle name="Normal 3 2 2 2 11 3" xfId="12528"/>
    <cellStyle name="Normal 3 2 2 2 11 3 2" xfId="25055"/>
    <cellStyle name="Normal 3 2 2 2 11 3 3" xfId="37513"/>
    <cellStyle name="Normal 3 2 2 2 11 4" xfId="25053"/>
    <cellStyle name="Normal 3 2 2 2 11 5" xfId="37511"/>
    <cellStyle name="Normal 3 2 2 2 12" xfId="12529"/>
    <cellStyle name="Normal 3 2 2 2 12 2" xfId="12530"/>
    <cellStyle name="Normal 3 2 2 2 12 2 2" xfId="25057"/>
    <cellStyle name="Normal 3 2 2 2 12 2 3" xfId="37515"/>
    <cellStyle name="Normal 3 2 2 2 12 3" xfId="12531"/>
    <cellStyle name="Normal 3 2 2 2 12 3 2" xfId="25058"/>
    <cellStyle name="Normal 3 2 2 2 12 3 3" xfId="37516"/>
    <cellStyle name="Normal 3 2 2 2 12 4" xfId="25056"/>
    <cellStyle name="Normal 3 2 2 2 12 5" xfId="37514"/>
    <cellStyle name="Normal 3 2 2 2 13" xfId="12532"/>
    <cellStyle name="Normal 3 2 2 2 13 2" xfId="25059"/>
    <cellStyle name="Normal 3 2 2 2 13 3" xfId="37517"/>
    <cellStyle name="Normal 3 2 2 2 14" xfId="12533"/>
    <cellStyle name="Normal 3 2 2 2 14 2" xfId="25060"/>
    <cellStyle name="Normal 3 2 2 2 14 3" xfId="37518"/>
    <cellStyle name="Normal 3 2 2 2 15" xfId="1604"/>
    <cellStyle name="Normal 3 2 2 2 16" xfId="14343"/>
    <cellStyle name="Normal 3 2 2 2 17" xfId="26801"/>
    <cellStyle name="Normal 3 2 2 2 2" xfId="581"/>
    <cellStyle name="Normal 3 2 2 2 2 10" xfId="12534"/>
    <cellStyle name="Normal 3 2 2 2 2 10 2" xfId="12535"/>
    <cellStyle name="Normal 3 2 2 2 2 10 2 2" xfId="25062"/>
    <cellStyle name="Normal 3 2 2 2 2 10 2 3" xfId="37520"/>
    <cellStyle name="Normal 3 2 2 2 2 10 3" xfId="12536"/>
    <cellStyle name="Normal 3 2 2 2 2 10 3 2" xfId="25063"/>
    <cellStyle name="Normal 3 2 2 2 2 10 3 3" xfId="37521"/>
    <cellStyle name="Normal 3 2 2 2 2 10 4" xfId="25061"/>
    <cellStyle name="Normal 3 2 2 2 2 10 5" xfId="37519"/>
    <cellStyle name="Normal 3 2 2 2 2 11" xfId="12537"/>
    <cellStyle name="Normal 3 2 2 2 2 11 2" xfId="12538"/>
    <cellStyle name="Normal 3 2 2 2 2 11 2 2" xfId="25065"/>
    <cellStyle name="Normal 3 2 2 2 2 11 2 3" xfId="37523"/>
    <cellStyle name="Normal 3 2 2 2 2 11 3" xfId="12539"/>
    <cellStyle name="Normal 3 2 2 2 2 11 3 2" xfId="25066"/>
    <cellStyle name="Normal 3 2 2 2 2 11 3 3" xfId="37524"/>
    <cellStyle name="Normal 3 2 2 2 2 11 4" xfId="25064"/>
    <cellStyle name="Normal 3 2 2 2 2 11 5" xfId="37522"/>
    <cellStyle name="Normal 3 2 2 2 2 12" xfId="12540"/>
    <cellStyle name="Normal 3 2 2 2 2 12 2" xfId="25067"/>
    <cellStyle name="Normal 3 2 2 2 2 12 3" xfId="37525"/>
    <cellStyle name="Normal 3 2 2 2 2 13" xfId="12541"/>
    <cellStyle name="Normal 3 2 2 2 2 13 2" xfId="25068"/>
    <cellStyle name="Normal 3 2 2 2 2 13 3" xfId="37526"/>
    <cellStyle name="Normal 3 2 2 2 2 14" xfId="1674"/>
    <cellStyle name="Normal 3 2 2 2 2 15" xfId="14413"/>
    <cellStyle name="Normal 3 2 2 2 2 16" xfId="26871"/>
    <cellStyle name="Normal 3 2 2 2 2 2" xfId="1106"/>
    <cellStyle name="Normal 3 2 2 2 2 2 2" xfId="12543"/>
    <cellStyle name="Normal 3 2 2 2 2 2 2 2" xfId="25070"/>
    <cellStyle name="Normal 3 2 2 2 2 2 2 3" xfId="37528"/>
    <cellStyle name="Normal 3 2 2 2 2 2 3" xfId="12544"/>
    <cellStyle name="Normal 3 2 2 2 2 2 3 2" xfId="25071"/>
    <cellStyle name="Normal 3 2 2 2 2 2 3 3" xfId="37529"/>
    <cellStyle name="Normal 3 2 2 2 2 2 4" xfId="12542"/>
    <cellStyle name="Normal 3 2 2 2 2 2 5" xfId="25069"/>
    <cellStyle name="Normal 3 2 2 2 2 2 6" xfId="37527"/>
    <cellStyle name="Normal 3 2 2 2 2 3" xfId="12545"/>
    <cellStyle name="Normal 3 2 2 2 2 3 2" xfId="12546"/>
    <cellStyle name="Normal 3 2 2 2 2 3 2 2" xfId="25073"/>
    <cellStyle name="Normal 3 2 2 2 2 3 2 3" xfId="37531"/>
    <cellStyle name="Normal 3 2 2 2 2 3 3" xfId="12547"/>
    <cellStyle name="Normal 3 2 2 2 2 3 3 2" xfId="25074"/>
    <cellStyle name="Normal 3 2 2 2 2 3 3 3" xfId="37532"/>
    <cellStyle name="Normal 3 2 2 2 2 3 4" xfId="25072"/>
    <cellStyle name="Normal 3 2 2 2 2 3 5" xfId="37530"/>
    <cellStyle name="Normal 3 2 2 2 2 4" xfId="12548"/>
    <cellStyle name="Normal 3 2 2 2 2 4 2" xfId="12549"/>
    <cellStyle name="Normal 3 2 2 2 2 4 2 2" xfId="25076"/>
    <cellStyle name="Normal 3 2 2 2 2 4 2 3" xfId="37534"/>
    <cellStyle name="Normal 3 2 2 2 2 4 3" xfId="12550"/>
    <cellStyle name="Normal 3 2 2 2 2 4 3 2" xfId="25077"/>
    <cellStyle name="Normal 3 2 2 2 2 4 3 3" xfId="37535"/>
    <cellStyle name="Normal 3 2 2 2 2 4 4" xfId="25075"/>
    <cellStyle name="Normal 3 2 2 2 2 4 5" xfId="37533"/>
    <cellStyle name="Normal 3 2 2 2 2 5" xfId="12551"/>
    <cellStyle name="Normal 3 2 2 2 2 5 2" xfId="12552"/>
    <cellStyle name="Normal 3 2 2 2 2 5 2 2" xfId="25079"/>
    <cellStyle name="Normal 3 2 2 2 2 5 2 3" xfId="37537"/>
    <cellStyle name="Normal 3 2 2 2 2 5 3" xfId="12553"/>
    <cellStyle name="Normal 3 2 2 2 2 5 3 2" xfId="25080"/>
    <cellStyle name="Normal 3 2 2 2 2 5 3 3" xfId="37538"/>
    <cellStyle name="Normal 3 2 2 2 2 5 4" xfId="25078"/>
    <cellStyle name="Normal 3 2 2 2 2 5 5" xfId="37536"/>
    <cellStyle name="Normal 3 2 2 2 2 6" xfId="12554"/>
    <cellStyle name="Normal 3 2 2 2 2 6 2" xfId="12555"/>
    <cellStyle name="Normal 3 2 2 2 2 6 2 2" xfId="25082"/>
    <cellStyle name="Normal 3 2 2 2 2 6 2 3" xfId="37540"/>
    <cellStyle name="Normal 3 2 2 2 2 6 3" xfId="12556"/>
    <cellStyle name="Normal 3 2 2 2 2 6 3 2" xfId="25083"/>
    <cellStyle name="Normal 3 2 2 2 2 6 3 3" xfId="37541"/>
    <cellStyle name="Normal 3 2 2 2 2 6 4" xfId="25081"/>
    <cellStyle name="Normal 3 2 2 2 2 6 5" xfId="37539"/>
    <cellStyle name="Normal 3 2 2 2 2 7" xfId="12557"/>
    <cellStyle name="Normal 3 2 2 2 2 7 2" xfId="12558"/>
    <cellStyle name="Normal 3 2 2 2 2 7 2 2" xfId="25085"/>
    <cellStyle name="Normal 3 2 2 2 2 7 2 3" xfId="37543"/>
    <cellStyle name="Normal 3 2 2 2 2 7 3" xfId="12559"/>
    <cellStyle name="Normal 3 2 2 2 2 7 3 2" xfId="25086"/>
    <cellStyle name="Normal 3 2 2 2 2 7 3 3" xfId="37544"/>
    <cellStyle name="Normal 3 2 2 2 2 7 4" xfId="25084"/>
    <cellStyle name="Normal 3 2 2 2 2 7 5" xfId="37542"/>
    <cellStyle name="Normal 3 2 2 2 2 8" xfId="12560"/>
    <cellStyle name="Normal 3 2 2 2 2 8 2" xfId="12561"/>
    <cellStyle name="Normal 3 2 2 2 2 8 2 2" xfId="25088"/>
    <cellStyle name="Normal 3 2 2 2 2 8 2 3" xfId="37546"/>
    <cellStyle name="Normal 3 2 2 2 2 8 3" xfId="12562"/>
    <cellStyle name="Normal 3 2 2 2 2 8 3 2" xfId="25089"/>
    <cellStyle name="Normal 3 2 2 2 2 8 3 3" xfId="37547"/>
    <cellStyle name="Normal 3 2 2 2 2 8 4" xfId="25087"/>
    <cellStyle name="Normal 3 2 2 2 2 8 5" xfId="37545"/>
    <cellStyle name="Normal 3 2 2 2 2 9" xfId="12563"/>
    <cellStyle name="Normal 3 2 2 2 2 9 2" xfId="12564"/>
    <cellStyle name="Normal 3 2 2 2 2 9 2 2" xfId="25091"/>
    <cellStyle name="Normal 3 2 2 2 2 9 2 3" xfId="37549"/>
    <cellStyle name="Normal 3 2 2 2 2 9 3" xfId="12565"/>
    <cellStyle name="Normal 3 2 2 2 2 9 3 2" xfId="25092"/>
    <cellStyle name="Normal 3 2 2 2 2 9 3 3" xfId="37550"/>
    <cellStyle name="Normal 3 2 2 2 2 9 4" xfId="25090"/>
    <cellStyle name="Normal 3 2 2 2 2 9 5" xfId="37548"/>
    <cellStyle name="Normal 3 2 2 2 2_BALANCE SHEET- BOARD-A" xfId="1463"/>
    <cellStyle name="Normal 3 2 2 2 3" xfId="1136"/>
    <cellStyle name="Normal 3 2 2 2 3 2" xfId="12566"/>
    <cellStyle name="Normal 3 2 2 2 3 2 2" xfId="25093"/>
    <cellStyle name="Normal 3 2 2 2 3 2 3" xfId="37551"/>
    <cellStyle name="Normal 3 2 2 2 3 3" xfId="12567"/>
    <cellStyle name="Normal 3 2 2 2 3 3 2" xfId="25094"/>
    <cellStyle name="Normal 3 2 2 2 3 3 3" xfId="37552"/>
    <cellStyle name="Normal 3 2 2 2 3 4" xfId="1697"/>
    <cellStyle name="Normal 3 2 2 2 3 5" xfId="14436"/>
    <cellStyle name="Normal 3 2 2 2 3 6" xfId="26894"/>
    <cellStyle name="Normal 3 2 2 2 4" xfId="1330"/>
    <cellStyle name="Normal 3 2 2 2 4 2" xfId="12568"/>
    <cellStyle name="Normal 3 2 2 2 4 2 2" xfId="25095"/>
    <cellStyle name="Normal 3 2 2 2 4 2 3" xfId="37553"/>
    <cellStyle name="Normal 3 2 2 2 4 3" xfId="12569"/>
    <cellStyle name="Normal 3 2 2 2 4 3 2" xfId="25096"/>
    <cellStyle name="Normal 3 2 2 2 4 3 3" xfId="37554"/>
    <cellStyle name="Normal 3 2 2 2 4 4" xfId="1736"/>
    <cellStyle name="Normal 3 2 2 2 4 5" xfId="14475"/>
    <cellStyle name="Normal 3 2 2 2 4 6" xfId="26933"/>
    <cellStyle name="Normal 3 2 2 2 5" xfId="1036"/>
    <cellStyle name="Normal 3 2 2 2 5 2" xfId="12571"/>
    <cellStyle name="Normal 3 2 2 2 5 2 2" xfId="25098"/>
    <cellStyle name="Normal 3 2 2 2 5 2 3" xfId="37556"/>
    <cellStyle name="Normal 3 2 2 2 5 3" xfId="12572"/>
    <cellStyle name="Normal 3 2 2 2 5 3 2" xfId="25099"/>
    <cellStyle name="Normal 3 2 2 2 5 3 3" xfId="37557"/>
    <cellStyle name="Normal 3 2 2 2 5 4" xfId="12570"/>
    <cellStyle name="Normal 3 2 2 2 5 5" xfId="25097"/>
    <cellStyle name="Normal 3 2 2 2 5 6" xfId="37555"/>
    <cellStyle name="Normal 3 2 2 2 6" xfId="12573"/>
    <cellStyle name="Normal 3 2 2 2 6 2" xfId="12574"/>
    <cellStyle name="Normal 3 2 2 2 6 2 2" xfId="25101"/>
    <cellStyle name="Normal 3 2 2 2 6 2 3" xfId="37559"/>
    <cellStyle name="Normal 3 2 2 2 6 3" xfId="12575"/>
    <cellStyle name="Normal 3 2 2 2 6 3 2" xfId="25102"/>
    <cellStyle name="Normal 3 2 2 2 6 3 3" xfId="37560"/>
    <cellStyle name="Normal 3 2 2 2 6 4" xfId="25100"/>
    <cellStyle name="Normal 3 2 2 2 6 5" xfId="37558"/>
    <cellStyle name="Normal 3 2 2 2 7" xfId="12576"/>
    <cellStyle name="Normal 3 2 2 2 7 2" xfId="12577"/>
    <cellStyle name="Normal 3 2 2 2 7 2 2" xfId="25104"/>
    <cellStyle name="Normal 3 2 2 2 7 2 3" xfId="37562"/>
    <cellStyle name="Normal 3 2 2 2 7 3" xfId="12578"/>
    <cellStyle name="Normal 3 2 2 2 7 3 2" xfId="25105"/>
    <cellStyle name="Normal 3 2 2 2 7 3 3" xfId="37563"/>
    <cellStyle name="Normal 3 2 2 2 7 4" xfId="25103"/>
    <cellStyle name="Normal 3 2 2 2 7 5" xfId="37561"/>
    <cellStyle name="Normal 3 2 2 2 8" xfId="12579"/>
    <cellStyle name="Normal 3 2 2 2 8 2" xfId="12580"/>
    <cellStyle name="Normal 3 2 2 2 8 2 2" xfId="25107"/>
    <cellStyle name="Normal 3 2 2 2 8 2 3" xfId="37565"/>
    <cellStyle name="Normal 3 2 2 2 8 3" xfId="12581"/>
    <cellStyle name="Normal 3 2 2 2 8 3 2" xfId="25108"/>
    <cellStyle name="Normal 3 2 2 2 8 3 3" xfId="37566"/>
    <cellStyle name="Normal 3 2 2 2 8 4" xfId="25106"/>
    <cellStyle name="Normal 3 2 2 2 8 5" xfId="37564"/>
    <cellStyle name="Normal 3 2 2 2 9" xfId="12582"/>
    <cellStyle name="Normal 3 2 2 2 9 2" xfId="12583"/>
    <cellStyle name="Normal 3 2 2 2 9 2 2" xfId="25110"/>
    <cellStyle name="Normal 3 2 2 2 9 2 3" xfId="37568"/>
    <cellStyle name="Normal 3 2 2 2 9 3" xfId="12584"/>
    <cellStyle name="Normal 3 2 2 2 9 3 2" xfId="25111"/>
    <cellStyle name="Normal 3 2 2 2 9 3 3" xfId="37569"/>
    <cellStyle name="Normal 3 2 2 2 9 4" xfId="25109"/>
    <cellStyle name="Normal 3 2 2 2 9 5" xfId="37567"/>
    <cellStyle name="Normal 3 2 2 2_BALANCE SHEET- BOARD-A" xfId="1462"/>
    <cellStyle name="Normal 3 2 2 3" xfId="582"/>
    <cellStyle name="Normal 3 2 2 3 10" xfId="12585"/>
    <cellStyle name="Normal 3 2 2 3 10 2" xfId="12586"/>
    <cellStyle name="Normal 3 2 2 3 10 2 2" xfId="25113"/>
    <cellStyle name="Normal 3 2 2 3 10 2 3" xfId="37571"/>
    <cellStyle name="Normal 3 2 2 3 10 3" xfId="12587"/>
    <cellStyle name="Normal 3 2 2 3 10 3 2" xfId="25114"/>
    <cellStyle name="Normal 3 2 2 3 10 3 3" xfId="37572"/>
    <cellStyle name="Normal 3 2 2 3 10 4" xfId="25112"/>
    <cellStyle name="Normal 3 2 2 3 10 5" xfId="37570"/>
    <cellStyle name="Normal 3 2 2 3 11" xfId="12588"/>
    <cellStyle name="Normal 3 2 2 3 11 2" xfId="12589"/>
    <cellStyle name="Normal 3 2 2 3 11 2 2" xfId="25116"/>
    <cellStyle name="Normal 3 2 2 3 11 2 3" xfId="37574"/>
    <cellStyle name="Normal 3 2 2 3 11 3" xfId="12590"/>
    <cellStyle name="Normal 3 2 2 3 11 3 2" xfId="25117"/>
    <cellStyle name="Normal 3 2 2 3 11 3 3" xfId="37575"/>
    <cellStyle name="Normal 3 2 2 3 11 4" xfId="25115"/>
    <cellStyle name="Normal 3 2 2 3 11 5" xfId="37573"/>
    <cellStyle name="Normal 3 2 2 3 12" xfId="12591"/>
    <cellStyle name="Normal 3 2 2 3 12 2" xfId="25118"/>
    <cellStyle name="Normal 3 2 2 3 12 3" xfId="37576"/>
    <cellStyle name="Normal 3 2 2 3 13" xfId="12592"/>
    <cellStyle name="Normal 3 2 2 3 13 2" xfId="25119"/>
    <cellStyle name="Normal 3 2 2 3 13 3" xfId="37577"/>
    <cellStyle name="Normal 3 2 2 3 14" xfId="1640"/>
    <cellStyle name="Normal 3 2 2 3 15" xfId="14379"/>
    <cellStyle name="Normal 3 2 2 3 16" xfId="26837"/>
    <cellStyle name="Normal 3 2 2 3 2" xfId="1072"/>
    <cellStyle name="Normal 3 2 2 3 2 2" xfId="12594"/>
    <cellStyle name="Normal 3 2 2 3 2 2 2" xfId="25121"/>
    <cellStyle name="Normal 3 2 2 3 2 2 3" xfId="37579"/>
    <cellStyle name="Normal 3 2 2 3 2 3" xfId="12595"/>
    <cellStyle name="Normal 3 2 2 3 2 3 2" xfId="25122"/>
    <cellStyle name="Normal 3 2 2 3 2 3 3" xfId="37580"/>
    <cellStyle name="Normal 3 2 2 3 2 4" xfId="12593"/>
    <cellStyle name="Normal 3 2 2 3 2 5" xfId="25120"/>
    <cellStyle name="Normal 3 2 2 3 2 6" xfId="37578"/>
    <cellStyle name="Normal 3 2 2 3 3" xfId="12596"/>
    <cellStyle name="Normal 3 2 2 3 3 2" xfId="12597"/>
    <cellStyle name="Normal 3 2 2 3 3 2 2" xfId="25124"/>
    <cellStyle name="Normal 3 2 2 3 3 2 3" xfId="37582"/>
    <cellStyle name="Normal 3 2 2 3 3 3" xfId="12598"/>
    <cellStyle name="Normal 3 2 2 3 3 3 2" xfId="25125"/>
    <cellStyle name="Normal 3 2 2 3 3 3 3" xfId="37583"/>
    <cellStyle name="Normal 3 2 2 3 3 4" xfId="25123"/>
    <cellStyle name="Normal 3 2 2 3 3 5" xfId="37581"/>
    <cellStyle name="Normal 3 2 2 3 4" xfId="12599"/>
    <cellStyle name="Normal 3 2 2 3 4 2" xfId="12600"/>
    <cellStyle name="Normal 3 2 2 3 4 2 2" xfId="25127"/>
    <cellStyle name="Normal 3 2 2 3 4 2 3" xfId="37585"/>
    <cellStyle name="Normal 3 2 2 3 4 3" xfId="12601"/>
    <cellStyle name="Normal 3 2 2 3 4 3 2" xfId="25128"/>
    <cellStyle name="Normal 3 2 2 3 4 3 3" xfId="37586"/>
    <cellStyle name="Normal 3 2 2 3 4 4" xfId="25126"/>
    <cellStyle name="Normal 3 2 2 3 4 5" xfId="37584"/>
    <cellStyle name="Normal 3 2 2 3 5" xfId="12602"/>
    <cellStyle name="Normal 3 2 2 3 5 2" xfId="12603"/>
    <cellStyle name="Normal 3 2 2 3 5 2 2" xfId="25130"/>
    <cellStyle name="Normal 3 2 2 3 5 2 3" xfId="37588"/>
    <cellStyle name="Normal 3 2 2 3 5 3" xfId="12604"/>
    <cellStyle name="Normal 3 2 2 3 5 3 2" xfId="25131"/>
    <cellStyle name="Normal 3 2 2 3 5 3 3" xfId="37589"/>
    <cellStyle name="Normal 3 2 2 3 5 4" xfId="25129"/>
    <cellStyle name="Normal 3 2 2 3 5 5" xfId="37587"/>
    <cellStyle name="Normal 3 2 2 3 6" xfId="12605"/>
    <cellStyle name="Normal 3 2 2 3 6 2" xfId="12606"/>
    <cellStyle name="Normal 3 2 2 3 6 2 2" xfId="25133"/>
    <cellStyle name="Normal 3 2 2 3 6 2 3" xfId="37591"/>
    <cellStyle name="Normal 3 2 2 3 6 3" xfId="12607"/>
    <cellStyle name="Normal 3 2 2 3 6 3 2" xfId="25134"/>
    <cellStyle name="Normal 3 2 2 3 6 3 3" xfId="37592"/>
    <cellStyle name="Normal 3 2 2 3 6 4" xfId="25132"/>
    <cellStyle name="Normal 3 2 2 3 6 5" xfId="37590"/>
    <cellStyle name="Normal 3 2 2 3 7" xfId="12608"/>
    <cellStyle name="Normal 3 2 2 3 7 2" xfId="12609"/>
    <cellStyle name="Normal 3 2 2 3 7 2 2" xfId="25136"/>
    <cellStyle name="Normal 3 2 2 3 7 2 3" xfId="37594"/>
    <cellStyle name="Normal 3 2 2 3 7 3" xfId="12610"/>
    <cellStyle name="Normal 3 2 2 3 7 3 2" xfId="25137"/>
    <cellStyle name="Normal 3 2 2 3 7 3 3" xfId="37595"/>
    <cellStyle name="Normal 3 2 2 3 7 4" xfId="25135"/>
    <cellStyle name="Normal 3 2 2 3 7 5" xfId="37593"/>
    <cellStyle name="Normal 3 2 2 3 8" xfId="12611"/>
    <cellStyle name="Normal 3 2 2 3 8 2" xfId="12612"/>
    <cellStyle name="Normal 3 2 2 3 8 2 2" xfId="25139"/>
    <cellStyle name="Normal 3 2 2 3 8 2 3" xfId="37597"/>
    <cellStyle name="Normal 3 2 2 3 8 3" xfId="12613"/>
    <cellStyle name="Normal 3 2 2 3 8 3 2" xfId="25140"/>
    <cellStyle name="Normal 3 2 2 3 8 3 3" xfId="37598"/>
    <cellStyle name="Normal 3 2 2 3 8 4" xfId="25138"/>
    <cellStyle name="Normal 3 2 2 3 8 5" xfId="37596"/>
    <cellStyle name="Normal 3 2 2 3 9" xfId="12614"/>
    <cellStyle name="Normal 3 2 2 3 9 2" xfId="12615"/>
    <cellStyle name="Normal 3 2 2 3 9 2 2" xfId="25142"/>
    <cellStyle name="Normal 3 2 2 3 9 2 3" xfId="37600"/>
    <cellStyle name="Normal 3 2 2 3 9 3" xfId="12616"/>
    <cellStyle name="Normal 3 2 2 3 9 3 2" xfId="25143"/>
    <cellStyle name="Normal 3 2 2 3 9 3 3" xfId="37601"/>
    <cellStyle name="Normal 3 2 2 3 9 4" xfId="25141"/>
    <cellStyle name="Normal 3 2 2 3 9 5" xfId="37599"/>
    <cellStyle name="Normal 3 2 2 3_BALANCE SHEET- BOARD-A" xfId="1464"/>
    <cellStyle name="Normal 3 2 2 4" xfId="583"/>
    <cellStyle name="Normal 3 2 2 4 2" xfId="1002"/>
    <cellStyle name="Normal 3 2 2 4 2 2" xfId="12617"/>
    <cellStyle name="Normal 3 2 2 4 2 3" xfId="25144"/>
    <cellStyle name="Normal 3 2 2 4 2 4" xfId="37602"/>
    <cellStyle name="Normal 3 2 2 4 3" xfId="12618"/>
    <cellStyle name="Normal 3 2 2 4 3 2" xfId="25145"/>
    <cellStyle name="Normal 3 2 2 4 3 3" xfId="37603"/>
    <cellStyle name="Normal 3 2 2 4 4" xfId="1570"/>
    <cellStyle name="Normal 3 2 2 4 5" xfId="14309"/>
    <cellStyle name="Normal 3 2 2 4 6" xfId="26767"/>
    <cellStyle name="Normal 3 2 2 4_BALANCE SHEET- BOARD-A" xfId="1465"/>
    <cellStyle name="Normal 3 2 2 5" xfId="12619"/>
    <cellStyle name="Normal 3 2 2 5 2" xfId="12620"/>
    <cellStyle name="Normal 3 2 2 5 2 2" xfId="25147"/>
    <cellStyle name="Normal 3 2 2 5 2 3" xfId="37605"/>
    <cellStyle name="Normal 3 2 2 5 3" xfId="12621"/>
    <cellStyle name="Normal 3 2 2 5 3 2" xfId="25148"/>
    <cellStyle name="Normal 3 2 2 5 3 3" xfId="37606"/>
    <cellStyle name="Normal 3 2 2 5 4" xfId="25146"/>
    <cellStyle name="Normal 3 2 2 5 5" xfId="37604"/>
    <cellStyle name="Normal 3 2 2 6" xfId="12622"/>
    <cellStyle name="Normal 3 2 2 6 2" xfId="12623"/>
    <cellStyle name="Normal 3 2 2 6 2 2" xfId="25150"/>
    <cellStyle name="Normal 3 2 2 6 2 3" xfId="37608"/>
    <cellStyle name="Normal 3 2 2 6 3" xfId="12624"/>
    <cellStyle name="Normal 3 2 2 6 3 2" xfId="25151"/>
    <cellStyle name="Normal 3 2 2 6 3 3" xfId="37609"/>
    <cellStyle name="Normal 3 2 2 6 4" xfId="25149"/>
    <cellStyle name="Normal 3 2 2 6 5" xfId="37607"/>
    <cellStyle name="Normal 3 2 2 7" xfId="12625"/>
    <cellStyle name="Normal 3 2 2 7 2" xfId="12626"/>
    <cellStyle name="Normal 3 2 2 7 2 2" xfId="25153"/>
    <cellStyle name="Normal 3 2 2 7 2 3" xfId="37611"/>
    <cellStyle name="Normal 3 2 2 7 3" xfId="12627"/>
    <cellStyle name="Normal 3 2 2 7 3 2" xfId="25154"/>
    <cellStyle name="Normal 3 2 2 7 3 3" xfId="37612"/>
    <cellStyle name="Normal 3 2 2 7 4" xfId="25152"/>
    <cellStyle name="Normal 3 2 2 7 5" xfId="37610"/>
    <cellStyle name="Normal 3 2 2 8" xfId="12628"/>
    <cellStyle name="Normal 3 2 2 8 2" xfId="12629"/>
    <cellStyle name="Normal 3 2 2 8 2 2" xfId="25156"/>
    <cellStyle name="Normal 3 2 2 8 2 3" xfId="37614"/>
    <cellStyle name="Normal 3 2 2 8 3" xfId="12630"/>
    <cellStyle name="Normal 3 2 2 8 3 2" xfId="25157"/>
    <cellStyle name="Normal 3 2 2 8 3 3" xfId="37615"/>
    <cellStyle name="Normal 3 2 2 8 4" xfId="25155"/>
    <cellStyle name="Normal 3 2 2 8 5" xfId="37613"/>
    <cellStyle name="Normal 3 2 2 9" xfId="12631"/>
    <cellStyle name="Normal 3 2 2 9 2" xfId="12632"/>
    <cellStyle name="Normal 3 2 2 9 2 2" xfId="25159"/>
    <cellStyle name="Normal 3 2 2 9 2 3" xfId="37617"/>
    <cellStyle name="Normal 3 2 2 9 3" xfId="12633"/>
    <cellStyle name="Normal 3 2 2 9 3 2" xfId="25160"/>
    <cellStyle name="Normal 3 2 2 9 3 3" xfId="37618"/>
    <cellStyle name="Normal 3 2 2 9 4" xfId="25158"/>
    <cellStyle name="Normal 3 2 2 9 5" xfId="37616"/>
    <cellStyle name="Normal 3 2 3" xfId="584"/>
    <cellStyle name="Normal 3 2 3 10" xfId="12634"/>
    <cellStyle name="Normal 3 2 3 10 2" xfId="12635"/>
    <cellStyle name="Normal 3 2 3 10 2 2" xfId="25162"/>
    <cellStyle name="Normal 3 2 3 10 2 3" xfId="37620"/>
    <cellStyle name="Normal 3 2 3 10 3" xfId="12636"/>
    <cellStyle name="Normal 3 2 3 10 3 2" xfId="25163"/>
    <cellStyle name="Normal 3 2 3 10 3 3" xfId="37621"/>
    <cellStyle name="Normal 3 2 3 10 4" xfId="25161"/>
    <cellStyle name="Normal 3 2 3 10 5" xfId="37619"/>
    <cellStyle name="Normal 3 2 3 11" xfId="12637"/>
    <cellStyle name="Normal 3 2 3 11 2" xfId="12638"/>
    <cellStyle name="Normal 3 2 3 11 2 2" xfId="25165"/>
    <cellStyle name="Normal 3 2 3 11 2 3" xfId="37623"/>
    <cellStyle name="Normal 3 2 3 11 3" xfId="12639"/>
    <cellStyle name="Normal 3 2 3 11 3 2" xfId="25166"/>
    <cellStyle name="Normal 3 2 3 11 3 3" xfId="37624"/>
    <cellStyle name="Normal 3 2 3 11 4" xfId="25164"/>
    <cellStyle name="Normal 3 2 3 11 5" xfId="37622"/>
    <cellStyle name="Normal 3 2 3 12" xfId="12640"/>
    <cellStyle name="Normal 3 2 3 12 2" xfId="12641"/>
    <cellStyle name="Normal 3 2 3 12 2 2" xfId="25168"/>
    <cellStyle name="Normal 3 2 3 12 2 3" xfId="37626"/>
    <cellStyle name="Normal 3 2 3 12 3" xfId="12642"/>
    <cellStyle name="Normal 3 2 3 12 3 2" xfId="25169"/>
    <cellStyle name="Normal 3 2 3 12 3 3" xfId="37627"/>
    <cellStyle name="Normal 3 2 3 12 4" xfId="25167"/>
    <cellStyle name="Normal 3 2 3 12 5" xfId="37625"/>
    <cellStyle name="Normal 3 2 3 13" xfId="12643"/>
    <cellStyle name="Normal 3 2 3 13 2" xfId="25170"/>
    <cellStyle name="Normal 3 2 3 13 3" xfId="37628"/>
    <cellStyle name="Normal 3 2 3 14" xfId="12644"/>
    <cellStyle name="Normal 3 2 3 14 2" xfId="25171"/>
    <cellStyle name="Normal 3 2 3 14 3" xfId="37629"/>
    <cellStyle name="Normal 3 2 3 2" xfId="585"/>
    <cellStyle name="Normal 3 2 3 2 10" xfId="12645"/>
    <cellStyle name="Normal 3 2 3 2 10 2" xfId="12646"/>
    <cellStyle name="Normal 3 2 3 2 10 2 2" xfId="25173"/>
    <cellStyle name="Normal 3 2 3 2 10 2 3" xfId="37631"/>
    <cellStyle name="Normal 3 2 3 2 10 3" xfId="12647"/>
    <cellStyle name="Normal 3 2 3 2 10 3 2" xfId="25174"/>
    <cellStyle name="Normal 3 2 3 2 10 3 3" xfId="37632"/>
    <cellStyle name="Normal 3 2 3 2 10 4" xfId="25172"/>
    <cellStyle name="Normal 3 2 3 2 10 5" xfId="37630"/>
    <cellStyle name="Normal 3 2 3 2 11" xfId="12648"/>
    <cellStyle name="Normal 3 2 3 2 11 2" xfId="12649"/>
    <cellStyle name="Normal 3 2 3 2 11 2 2" xfId="25176"/>
    <cellStyle name="Normal 3 2 3 2 11 2 3" xfId="37634"/>
    <cellStyle name="Normal 3 2 3 2 11 3" xfId="12650"/>
    <cellStyle name="Normal 3 2 3 2 11 3 2" xfId="25177"/>
    <cellStyle name="Normal 3 2 3 2 11 3 3" xfId="37635"/>
    <cellStyle name="Normal 3 2 3 2 11 4" xfId="25175"/>
    <cellStyle name="Normal 3 2 3 2 11 5" xfId="37633"/>
    <cellStyle name="Normal 3 2 3 2 12" xfId="12651"/>
    <cellStyle name="Normal 3 2 3 2 12 2" xfId="25178"/>
    <cellStyle name="Normal 3 2 3 2 12 3" xfId="37636"/>
    <cellStyle name="Normal 3 2 3 2 13" xfId="12652"/>
    <cellStyle name="Normal 3 2 3 2 13 2" xfId="25179"/>
    <cellStyle name="Normal 3 2 3 2 13 3" xfId="37637"/>
    <cellStyle name="Normal 3 2 3 2 14" xfId="1657"/>
    <cellStyle name="Normal 3 2 3 2 15" xfId="14396"/>
    <cellStyle name="Normal 3 2 3 2 16" xfId="26854"/>
    <cellStyle name="Normal 3 2 3 2 2" xfId="1089"/>
    <cellStyle name="Normal 3 2 3 2 2 2" xfId="12654"/>
    <cellStyle name="Normal 3 2 3 2 2 2 2" xfId="25181"/>
    <cellStyle name="Normal 3 2 3 2 2 2 3" xfId="37639"/>
    <cellStyle name="Normal 3 2 3 2 2 3" xfId="12655"/>
    <cellStyle name="Normal 3 2 3 2 2 3 2" xfId="25182"/>
    <cellStyle name="Normal 3 2 3 2 2 3 3" xfId="37640"/>
    <cellStyle name="Normal 3 2 3 2 2 4" xfId="12653"/>
    <cellStyle name="Normal 3 2 3 2 2 5" xfId="25180"/>
    <cellStyle name="Normal 3 2 3 2 2 6" xfId="37638"/>
    <cellStyle name="Normal 3 2 3 2 3" xfId="12656"/>
    <cellStyle name="Normal 3 2 3 2 3 2" xfId="12657"/>
    <cellStyle name="Normal 3 2 3 2 3 2 2" xfId="25184"/>
    <cellStyle name="Normal 3 2 3 2 3 2 3" xfId="37642"/>
    <cellStyle name="Normal 3 2 3 2 3 3" xfId="12658"/>
    <cellStyle name="Normal 3 2 3 2 3 3 2" xfId="25185"/>
    <cellStyle name="Normal 3 2 3 2 3 3 3" xfId="37643"/>
    <cellStyle name="Normal 3 2 3 2 3 4" xfId="25183"/>
    <cellStyle name="Normal 3 2 3 2 3 5" xfId="37641"/>
    <cellStyle name="Normal 3 2 3 2 4" xfId="12659"/>
    <cellStyle name="Normal 3 2 3 2 4 2" xfId="12660"/>
    <cellStyle name="Normal 3 2 3 2 4 2 2" xfId="25187"/>
    <cellStyle name="Normal 3 2 3 2 4 2 3" xfId="37645"/>
    <cellStyle name="Normal 3 2 3 2 4 3" xfId="12661"/>
    <cellStyle name="Normal 3 2 3 2 4 3 2" xfId="25188"/>
    <cellStyle name="Normal 3 2 3 2 4 3 3" xfId="37646"/>
    <cellStyle name="Normal 3 2 3 2 4 4" xfId="25186"/>
    <cellStyle name="Normal 3 2 3 2 4 5" xfId="37644"/>
    <cellStyle name="Normal 3 2 3 2 5" xfId="12662"/>
    <cellStyle name="Normal 3 2 3 2 5 2" xfId="12663"/>
    <cellStyle name="Normal 3 2 3 2 5 2 2" xfId="25190"/>
    <cellStyle name="Normal 3 2 3 2 5 2 3" xfId="37648"/>
    <cellStyle name="Normal 3 2 3 2 5 3" xfId="12664"/>
    <cellStyle name="Normal 3 2 3 2 5 3 2" xfId="25191"/>
    <cellStyle name="Normal 3 2 3 2 5 3 3" xfId="37649"/>
    <cellStyle name="Normal 3 2 3 2 5 4" xfId="25189"/>
    <cellStyle name="Normal 3 2 3 2 5 5" xfId="37647"/>
    <cellStyle name="Normal 3 2 3 2 6" xfId="12665"/>
    <cellStyle name="Normal 3 2 3 2 6 2" xfId="12666"/>
    <cellStyle name="Normal 3 2 3 2 6 2 2" xfId="25193"/>
    <cellStyle name="Normal 3 2 3 2 6 2 3" xfId="37651"/>
    <cellStyle name="Normal 3 2 3 2 6 3" xfId="12667"/>
    <cellStyle name="Normal 3 2 3 2 6 3 2" xfId="25194"/>
    <cellStyle name="Normal 3 2 3 2 6 3 3" xfId="37652"/>
    <cellStyle name="Normal 3 2 3 2 6 4" xfId="25192"/>
    <cellStyle name="Normal 3 2 3 2 6 5" xfId="37650"/>
    <cellStyle name="Normal 3 2 3 2 7" xfId="12668"/>
    <cellStyle name="Normal 3 2 3 2 7 2" xfId="12669"/>
    <cellStyle name="Normal 3 2 3 2 7 2 2" xfId="25196"/>
    <cellStyle name="Normal 3 2 3 2 7 2 3" xfId="37654"/>
    <cellStyle name="Normal 3 2 3 2 7 3" xfId="12670"/>
    <cellStyle name="Normal 3 2 3 2 7 3 2" xfId="25197"/>
    <cellStyle name="Normal 3 2 3 2 7 3 3" xfId="37655"/>
    <cellStyle name="Normal 3 2 3 2 7 4" xfId="25195"/>
    <cellStyle name="Normal 3 2 3 2 7 5" xfId="37653"/>
    <cellStyle name="Normal 3 2 3 2 8" xfId="12671"/>
    <cellStyle name="Normal 3 2 3 2 8 2" xfId="12672"/>
    <cellStyle name="Normal 3 2 3 2 8 2 2" xfId="25199"/>
    <cellStyle name="Normal 3 2 3 2 8 2 3" xfId="37657"/>
    <cellStyle name="Normal 3 2 3 2 8 3" xfId="12673"/>
    <cellStyle name="Normal 3 2 3 2 8 3 2" xfId="25200"/>
    <cellStyle name="Normal 3 2 3 2 8 3 3" xfId="37658"/>
    <cellStyle name="Normal 3 2 3 2 8 4" xfId="25198"/>
    <cellStyle name="Normal 3 2 3 2 8 5" xfId="37656"/>
    <cellStyle name="Normal 3 2 3 2 9" xfId="12674"/>
    <cellStyle name="Normal 3 2 3 2 9 2" xfId="12675"/>
    <cellStyle name="Normal 3 2 3 2 9 2 2" xfId="25202"/>
    <cellStyle name="Normal 3 2 3 2 9 2 3" xfId="37660"/>
    <cellStyle name="Normal 3 2 3 2 9 3" xfId="12676"/>
    <cellStyle name="Normal 3 2 3 2 9 3 2" xfId="25203"/>
    <cellStyle name="Normal 3 2 3 2 9 3 3" xfId="37661"/>
    <cellStyle name="Normal 3 2 3 2 9 4" xfId="25201"/>
    <cellStyle name="Normal 3 2 3 2 9 5" xfId="37659"/>
    <cellStyle name="Normal 3 2 3 2_BALANCE SHEET- BOARD-A" xfId="1466"/>
    <cellStyle name="Normal 3 2 3 3" xfId="586"/>
    <cellStyle name="Normal 3 2 3 3 2" xfId="1019"/>
    <cellStyle name="Normal 3 2 3 3 2 2" xfId="12677"/>
    <cellStyle name="Normal 3 2 3 3 2 3" xfId="25204"/>
    <cellStyle name="Normal 3 2 3 3 2 4" xfId="37662"/>
    <cellStyle name="Normal 3 2 3 3 3" xfId="12678"/>
    <cellStyle name="Normal 3 2 3 3 3 2" xfId="25205"/>
    <cellStyle name="Normal 3 2 3 3 3 3" xfId="37663"/>
    <cellStyle name="Normal 3 2 3 3 4" xfId="1587"/>
    <cellStyle name="Normal 3 2 3 3 5" xfId="14326"/>
    <cellStyle name="Normal 3 2 3 3 6" xfId="26784"/>
    <cellStyle name="Normal 3 2 3 3_BALANCE SHEET- BOARD-A" xfId="1467"/>
    <cellStyle name="Normal 3 2 3 4" xfId="1137"/>
    <cellStyle name="Normal 3 2 3 4 2" xfId="12679"/>
    <cellStyle name="Normal 3 2 3 4 2 2" xfId="25206"/>
    <cellStyle name="Normal 3 2 3 4 2 3" xfId="37664"/>
    <cellStyle name="Normal 3 2 3 4 3" xfId="12680"/>
    <cellStyle name="Normal 3 2 3 4 3 2" xfId="25207"/>
    <cellStyle name="Normal 3 2 3 4 3 3" xfId="37665"/>
    <cellStyle name="Normal 3 2 3 4 4" xfId="1698"/>
    <cellStyle name="Normal 3 2 3 4 5" xfId="14437"/>
    <cellStyle name="Normal 3 2 3 4 6" xfId="26895"/>
    <cellStyle name="Normal 3 2 3 5" xfId="1331"/>
    <cellStyle name="Normal 3 2 3 5 2" xfId="12681"/>
    <cellStyle name="Normal 3 2 3 5 2 2" xfId="25208"/>
    <cellStyle name="Normal 3 2 3 5 2 3" xfId="37666"/>
    <cellStyle name="Normal 3 2 3 5 3" xfId="12682"/>
    <cellStyle name="Normal 3 2 3 5 3 2" xfId="25209"/>
    <cellStyle name="Normal 3 2 3 5 3 3" xfId="37667"/>
    <cellStyle name="Normal 3 2 3 5 4" xfId="1737"/>
    <cellStyle name="Normal 3 2 3 5 5" xfId="14476"/>
    <cellStyle name="Normal 3 2 3 5 6" xfId="26934"/>
    <cellStyle name="Normal 3 2 3 6" xfId="12683"/>
    <cellStyle name="Normal 3 2 3 6 2" xfId="12684"/>
    <cellStyle name="Normal 3 2 3 6 2 2" xfId="25211"/>
    <cellStyle name="Normal 3 2 3 6 2 3" xfId="37669"/>
    <cellStyle name="Normal 3 2 3 6 3" xfId="12685"/>
    <cellStyle name="Normal 3 2 3 6 3 2" xfId="25212"/>
    <cellStyle name="Normal 3 2 3 6 3 3" xfId="37670"/>
    <cellStyle name="Normal 3 2 3 6 4" xfId="25210"/>
    <cellStyle name="Normal 3 2 3 6 5" xfId="37668"/>
    <cellStyle name="Normal 3 2 3 7" xfId="12686"/>
    <cellStyle name="Normal 3 2 3 7 2" xfId="12687"/>
    <cellStyle name="Normal 3 2 3 7 2 2" xfId="25214"/>
    <cellStyle name="Normal 3 2 3 7 2 3" xfId="37672"/>
    <cellStyle name="Normal 3 2 3 7 3" xfId="12688"/>
    <cellStyle name="Normal 3 2 3 7 3 2" xfId="25215"/>
    <cellStyle name="Normal 3 2 3 7 3 3" xfId="37673"/>
    <cellStyle name="Normal 3 2 3 7 4" xfId="25213"/>
    <cellStyle name="Normal 3 2 3 7 5" xfId="37671"/>
    <cellStyle name="Normal 3 2 3 8" xfId="12689"/>
    <cellStyle name="Normal 3 2 3 8 2" xfId="12690"/>
    <cellStyle name="Normal 3 2 3 8 2 2" xfId="25217"/>
    <cellStyle name="Normal 3 2 3 8 2 3" xfId="37675"/>
    <cellStyle name="Normal 3 2 3 8 3" xfId="12691"/>
    <cellStyle name="Normal 3 2 3 8 3 2" xfId="25218"/>
    <cellStyle name="Normal 3 2 3 8 3 3" xfId="37676"/>
    <cellStyle name="Normal 3 2 3 8 4" xfId="25216"/>
    <cellStyle name="Normal 3 2 3 8 5" xfId="37674"/>
    <cellStyle name="Normal 3 2 3 9" xfId="12692"/>
    <cellStyle name="Normal 3 2 3 9 2" xfId="12693"/>
    <cellStyle name="Normal 3 2 3 9 2 2" xfId="25220"/>
    <cellStyle name="Normal 3 2 3 9 2 3" xfId="37678"/>
    <cellStyle name="Normal 3 2 3 9 3" xfId="12694"/>
    <cellStyle name="Normal 3 2 3 9 3 2" xfId="25221"/>
    <cellStyle name="Normal 3 2 3 9 3 3" xfId="37679"/>
    <cellStyle name="Normal 3 2 3 9 4" xfId="25219"/>
    <cellStyle name="Normal 3 2 3 9 5" xfId="37677"/>
    <cellStyle name="Normal 3 2 4" xfId="587"/>
    <cellStyle name="Normal 3 2 4 10" xfId="12695"/>
    <cellStyle name="Normal 3 2 4 10 2" xfId="12696"/>
    <cellStyle name="Normal 3 2 4 10 2 2" xfId="25223"/>
    <cellStyle name="Normal 3 2 4 10 2 3" xfId="37681"/>
    <cellStyle name="Normal 3 2 4 10 3" xfId="12697"/>
    <cellStyle name="Normal 3 2 4 10 3 2" xfId="25224"/>
    <cellStyle name="Normal 3 2 4 10 3 3" xfId="37682"/>
    <cellStyle name="Normal 3 2 4 10 4" xfId="25222"/>
    <cellStyle name="Normal 3 2 4 10 5" xfId="37680"/>
    <cellStyle name="Normal 3 2 4 11" xfId="12698"/>
    <cellStyle name="Normal 3 2 4 11 2" xfId="12699"/>
    <cellStyle name="Normal 3 2 4 11 2 2" xfId="25226"/>
    <cellStyle name="Normal 3 2 4 11 2 3" xfId="37684"/>
    <cellStyle name="Normal 3 2 4 11 3" xfId="12700"/>
    <cellStyle name="Normal 3 2 4 11 3 2" xfId="25227"/>
    <cellStyle name="Normal 3 2 4 11 3 3" xfId="37685"/>
    <cellStyle name="Normal 3 2 4 11 4" xfId="25225"/>
    <cellStyle name="Normal 3 2 4 11 5" xfId="37683"/>
    <cellStyle name="Normal 3 2 4 12" xfId="12701"/>
    <cellStyle name="Normal 3 2 4 12 2" xfId="25228"/>
    <cellStyle name="Normal 3 2 4 12 3" xfId="37686"/>
    <cellStyle name="Normal 3 2 4 13" xfId="12702"/>
    <cellStyle name="Normal 3 2 4 13 2" xfId="25229"/>
    <cellStyle name="Normal 3 2 4 13 3" xfId="37687"/>
    <cellStyle name="Normal 3 2 4 14" xfId="1623"/>
    <cellStyle name="Normal 3 2 4 15" xfId="14362"/>
    <cellStyle name="Normal 3 2 4 16" xfId="26820"/>
    <cellStyle name="Normal 3 2 4 2" xfId="1055"/>
    <cellStyle name="Normal 3 2 4 2 2" xfId="12704"/>
    <cellStyle name="Normal 3 2 4 2 2 2" xfId="25231"/>
    <cellStyle name="Normal 3 2 4 2 2 3" xfId="37689"/>
    <cellStyle name="Normal 3 2 4 2 3" xfId="12705"/>
    <cellStyle name="Normal 3 2 4 2 3 2" xfId="25232"/>
    <cellStyle name="Normal 3 2 4 2 3 3" xfId="37690"/>
    <cellStyle name="Normal 3 2 4 2 4" xfId="12703"/>
    <cellStyle name="Normal 3 2 4 2 5" xfId="25230"/>
    <cellStyle name="Normal 3 2 4 2 6" xfId="37688"/>
    <cellStyle name="Normal 3 2 4 3" xfId="12706"/>
    <cellStyle name="Normal 3 2 4 3 2" xfId="12707"/>
    <cellStyle name="Normal 3 2 4 3 2 2" xfId="25234"/>
    <cellStyle name="Normal 3 2 4 3 2 3" xfId="37692"/>
    <cellStyle name="Normal 3 2 4 3 3" xfId="12708"/>
    <cellStyle name="Normal 3 2 4 3 3 2" xfId="25235"/>
    <cellStyle name="Normal 3 2 4 3 3 3" xfId="37693"/>
    <cellStyle name="Normal 3 2 4 3 4" xfId="25233"/>
    <cellStyle name="Normal 3 2 4 3 5" xfId="37691"/>
    <cellStyle name="Normal 3 2 4 4" xfId="12709"/>
    <cellStyle name="Normal 3 2 4 4 2" xfId="12710"/>
    <cellStyle name="Normal 3 2 4 4 2 2" xfId="25237"/>
    <cellStyle name="Normal 3 2 4 4 2 3" xfId="37695"/>
    <cellStyle name="Normal 3 2 4 4 3" xfId="12711"/>
    <cellStyle name="Normal 3 2 4 4 3 2" xfId="25238"/>
    <cellStyle name="Normal 3 2 4 4 3 3" xfId="37696"/>
    <cellStyle name="Normal 3 2 4 4 4" xfId="25236"/>
    <cellStyle name="Normal 3 2 4 4 5" xfId="37694"/>
    <cellStyle name="Normal 3 2 4 5" xfId="12712"/>
    <cellStyle name="Normal 3 2 4 5 2" xfId="12713"/>
    <cellStyle name="Normal 3 2 4 5 2 2" xfId="25240"/>
    <cellStyle name="Normal 3 2 4 5 2 3" xfId="37698"/>
    <cellStyle name="Normal 3 2 4 5 3" xfId="12714"/>
    <cellStyle name="Normal 3 2 4 5 3 2" xfId="25241"/>
    <cellStyle name="Normal 3 2 4 5 3 3" xfId="37699"/>
    <cellStyle name="Normal 3 2 4 5 4" xfId="25239"/>
    <cellStyle name="Normal 3 2 4 5 5" xfId="37697"/>
    <cellStyle name="Normal 3 2 4 6" xfId="12715"/>
    <cellStyle name="Normal 3 2 4 6 2" xfId="12716"/>
    <cellStyle name="Normal 3 2 4 6 2 2" xfId="25243"/>
    <cellStyle name="Normal 3 2 4 6 2 3" xfId="37701"/>
    <cellStyle name="Normal 3 2 4 6 3" xfId="12717"/>
    <cellStyle name="Normal 3 2 4 6 3 2" xfId="25244"/>
    <cellStyle name="Normal 3 2 4 6 3 3" xfId="37702"/>
    <cellStyle name="Normal 3 2 4 6 4" xfId="25242"/>
    <cellStyle name="Normal 3 2 4 6 5" xfId="37700"/>
    <cellStyle name="Normal 3 2 4 7" xfId="12718"/>
    <cellStyle name="Normal 3 2 4 7 2" xfId="12719"/>
    <cellStyle name="Normal 3 2 4 7 2 2" xfId="25246"/>
    <cellStyle name="Normal 3 2 4 7 2 3" xfId="37704"/>
    <cellStyle name="Normal 3 2 4 7 3" xfId="12720"/>
    <cellStyle name="Normal 3 2 4 7 3 2" xfId="25247"/>
    <cellStyle name="Normal 3 2 4 7 3 3" xfId="37705"/>
    <cellStyle name="Normal 3 2 4 7 4" xfId="25245"/>
    <cellStyle name="Normal 3 2 4 7 5" xfId="37703"/>
    <cellStyle name="Normal 3 2 4 8" xfId="12721"/>
    <cellStyle name="Normal 3 2 4 8 2" xfId="12722"/>
    <cellStyle name="Normal 3 2 4 8 2 2" xfId="25249"/>
    <cellStyle name="Normal 3 2 4 8 2 3" xfId="37707"/>
    <cellStyle name="Normal 3 2 4 8 3" xfId="12723"/>
    <cellStyle name="Normal 3 2 4 8 3 2" xfId="25250"/>
    <cellStyle name="Normal 3 2 4 8 3 3" xfId="37708"/>
    <cellStyle name="Normal 3 2 4 8 4" xfId="25248"/>
    <cellStyle name="Normal 3 2 4 8 5" xfId="37706"/>
    <cellStyle name="Normal 3 2 4 9" xfId="12724"/>
    <cellStyle name="Normal 3 2 4 9 2" xfId="12725"/>
    <cellStyle name="Normal 3 2 4 9 2 2" xfId="25252"/>
    <cellStyle name="Normal 3 2 4 9 2 3" xfId="37710"/>
    <cellStyle name="Normal 3 2 4 9 3" xfId="12726"/>
    <cellStyle name="Normal 3 2 4 9 3 2" xfId="25253"/>
    <cellStyle name="Normal 3 2 4 9 3 3" xfId="37711"/>
    <cellStyle name="Normal 3 2 4 9 4" xfId="25251"/>
    <cellStyle name="Normal 3 2 4 9 5" xfId="37709"/>
    <cellStyle name="Normal 3 2 4_BALANCE SHEET- BOARD-A" xfId="1468"/>
    <cellStyle name="Normal 3 2 5" xfId="588"/>
    <cellStyle name="Normal 3 2 5 2" xfId="985"/>
    <cellStyle name="Normal 3 2 5 2 2" xfId="12727"/>
    <cellStyle name="Normal 3 2 5 2 3" xfId="25254"/>
    <cellStyle name="Normal 3 2 5 2 4" xfId="37712"/>
    <cellStyle name="Normal 3 2 5 3" xfId="12728"/>
    <cellStyle name="Normal 3 2 5 3 2" xfId="25255"/>
    <cellStyle name="Normal 3 2 5 3 3" xfId="37713"/>
    <cellStyle name="Normal 3 2 5 4" xfId="1553"/>
    <cellStyle name="Normal 3 2 5 5" xfId="14292"/>
    <cellStyle name="Normal 3 2 5 6" xfId="26750"/>
    <cellStyle name="Normal 3 2 5_BALANCE SHEET- BOARD-A" xfId="1469"/>
    <cellStyle name="Normal 3 2 6" xfId="1752"/>
    <cellStyle name="Normal 3 2 6 2" xfId="12729"/>
    <cellStyle name="Normal 3 2 6 2 2" xfId="25256"/>
    <cellStyle name="Normal 3 2 6 2 3" xfId="37714"/>
    <cellStyle name="Normal 3 2 6 3" xfId="12730"/>
    <cellStyle name="Normal 3 2 6 3 2" xfId="25257"/>
    <cellStyle name="Normal 3 2 6 3 3" xfId="37715"/>
    <cellStyle name="Normal 3 2 7" xfId="12731"/>
    <cellStyle name="Normal 3 2 7 2" xfId="12732"/>
    <cellStyle name="Normal 3 2 7 2 2" xfId="25259"/>
    <cellStyle name="Normal 3 2 7 2 3" xfId="37717"/>
    <cellStyle name="Normal 3 2 7 3" xfId="12733"/>
    <cellStyle name="Normal 3 2 7 3 2" xfId="25260"/>
    <cellStyle name="Normal 3 2 7 3 3" xfId="37718"/>
    <cellStyle name="Normal 3 2 7 4" xfId="25258"/>
    <cellStyle name="Normal 3 2 7 5" xfId="37716"/>
    <cellStyle name="Normal 3 2 8" xfId="12734"/>
    <cellStyle name="Normal 3 2 8 2" xfId="12735"/>
    <cellStyle name="Normal 3 2 8 2 2" xfId="25262"/>
    <cellStyle name="Normal 3 2 8 2 3" xfId="37720"/>
    <cellStyle name="Normal 3 2 8 3" xfId="12736"/>
    <cellStyle name="Normal 3 2 8 3 2" xfId="25263"/>
    <cellStyle name="Normal 3 2 8 3 3" xfId="37721"/>
    <cellStyle name="Normal 3 2 8 4" xfId="25261"/>
    <cellStyle name="Normal 3 2 8 5" xfId="37719"/>
    <cellStyle name="Normal 3 2 9" xfId="12737"/>
    <cellStyle name="Normal 3 2 9 2" xfId="12738"/>
    <cellStyle name="Normal 3 2 9 2 2" xfId="25265"/>
    <cellStyle name="Normal 3 2 9 2 3" xfId="37723"/>
    <cellStyle name="Normal 3 2 9 3" xfId="12739"/>
    <cellStyle name="Normal 3 2 9 3 2" xfId="25266"/>
    <cellStyle name="Normal 3 2 9 3 3" xfId="37724"/>
    <cellStyle name="Normal 3 2 9 4" xfId="25264"/>
    <cellStyle name="Normal 3 2 9 5" xfId="37722"/>
    <cellStyle name="Normal 3 20" xfId="12740"/>
    <cellStyle name="Normal 3 20 2" xfId="12741"/>
    <cellStyle name="Normal 3 20 2 2" xfId="25268"/>
    <cellStyle name="Normal 3 20 2 3" xfId="37726"/>
    <cellStyle name="Normal 3 20 3" xfId="12742"/>
    <cellStyle name="Normal 3 20 3 2" xfId="25269"/>
    <cellStyle name="Normal 3 20 3 3" xfId="37727"/>
    <cellStyle name="Normal 3 20 4" xfId="25267"/>
    <cellStyle name="Normal 3 20 5" xfId="37725"/>
    <cellStyle name="Normal 3 21" xfId="12743"/>
    <cellStyle name="Normal 3 21 2" xfId="12744"/>
    <cellStyle name="Normal 3 21 2 2" xfId="25271"/>
    <cellStyle name="Normal 3 21 2 3" xfId="37729"/>
    <cellStyle name="Normal 3 21 3" xfId="12745"/>
    <cellStyle name="Normal 3 21 3 2" xfId="25272"/>
    <cellStyle name="Normal 3 21 3 3" xfId="37730"/>
    <cellStyle name="Normal 3 21 4" xfId="25270"/>
    <cellStyle name="Normal 3 21 5" xfId="37728"/>
    <cellStyle name="Normal 3 22" xfId="12746"/>
    <cellStyle name="Normal 3 22 2" xfId="12747"/>
    <cellStyle name="Normal 3 22 2 2" xfId="25274"/>
    <cellStyle name="Normal 3 22 2 3" xfId="37732"/>
    <cellStyle name="Normal 3 22 3" xfId="12748"/>
    <cellStyle name="Normal 3 22 3 2" xfId="25275"/>
    <cellStyle name="Normal 3 22 3 3" xfId="37733"/>
    <cellStyle name="Normal 3 22 4" xfId="25273"/>
    <cellStyle name="Normal 3 22 5" xfId="37731"/>
    <cellStyle name="Normal 3 23" xfId="12749"/>
    <cellStyle name="Normal 3 23 2" xfId="12750"/>
    <cellStyle name="Normal 3 23 2 2" xfId="25277"/>
    <cellStyle name="Normal 3 23 2 3" xfId="37735"/>
    <cellStyle name="Normal 3 23 3" xfId="12751"/>
    <cellStyle name="Normal 3 23 3 2" xfId="25278"/>
    <cellStyle name="Normal 3 23 3 3" xfId="37736"/>
    <cellStyle name="Normal 3 23 4" xfId="25276"/>
    <cellStyle name="Normal 3 23 5" xfId="37734"/>
    <cellStyle name="Normal 3 24" xfId="12752"/>
    <cellStyle name="Normal 3 24 2" xfId="12753"/>
    <cellStyle name="Normal 3 24 2 2" xfId="25280"/>
    <cellStyle name="Normal 3 24 2 3" xfId="37738"/>
    <cellStyle name="Normal 3 24 3" xfId="12754"/>
    <cellStyle name="Normal 3 24 3 2" xfId="25281"/>
    <cellStyle name="Normal 3 24 3 3" xfId="37739"/>
    <cellStyle name="Normal 3 24 4" xfId="25279"/>
    <cellStyle name="Normal 3 24 5" xfId="37737"/>
    <cellStyle name="Normal 3 25" xfId="12755"/>
    <cellStyle name="Normal 3 25 2" xfId="12756"/>
    <cellStyle name="Normal 3 25 2 2" xfId="25283"/>
    <cellStyle name="Normal 3 25 2 3" xfId="37741"/>
    <cellStyle name="Normal 3 25 3" xfId="12757"/>
    <cellStyle name="Normal 3 25 3 2" xfId="25284"/>
    <cellStyle name="Normal 3 25 3 3" xfId="37742"/>
    <cellStyle name="Normal 3 25 4" xfId="25282"/>
    <cellStyle name="Normal 3 25 5" xfId="37740"/>
    <cellStyle name="Normal 3 26" xfId="12758"/>
    <cellStyle name="Normal 3 26 2" xfId="12759"/>
    <cellStyle name="Normal 3 26 2 2" xfId="25286"/>
    <cellStyle name="Normal 3 26 2 3" xfId="37744"/>
    <cellStyle name="Normal 3 26 3" xfId="12760"/>
    <cellStyle name="Normal 3 26 3 2" xfId="25287"/>
    <cellStyle name="Normal 3 26 3 3" xfId="37745"/>
    <cellStyle name="Normal 3 26 4" xfId="25285"/>
    <cellStyle name="Normal 3 26 5" xfId="37743"/>
    <cellStyle name="Normal 3 27" xfId="12761"/>
    <cellStyle name="Normal 3 27 2" xfId="12762"/>
    <cellStyle name="Normal 3 27 2 2" xfId="25289"/>
    <cellStyle name="Normal 3 27 2 3" xfId="37747"/>
    <cellStyle name="Normal 3 27 3" xfId="12763"/>
    <cellStyle name="Normal 3 27 3 2" xfId="25290"/>
    <cellStyle name="Normal 3 27 3 3" xfId="37748"/>
    <cellStyle name="Normal 3 27 4" xfId="25288"/>
    <cellStyle name="Normal 3 27 5" xfId="37746"/>
    <cellStyle name="Normal 3 28" xfId="1506"/>
    <cellStyle name="Normal 3 29" xfId="1508"/>
    <cellStyle name="Normal 3 3" xfId="589"/>
    <cellStyle name="Normal 3 3 2" xfId="590"/>
    <cellStyle name="Normal 3 3 3" xfId="12764"/>
    <cellStyle name="Normal 3 30" xfId="14247"/>
    <cellStyle name="Normal 3 31" xfId="26705"/>
    <cellStyle name="Normal 3 4" xfId="591"/>
    <cellStyle name="Normal 3 4 10" xfId="12765"/>
    <cellStyle name="Normal 3 4 10 2" xfId="12766"/>
    <cellStyle name="Normal 3 4 10 2 2" xfId="25292"/>
    <cellStyle name="Normal 3 4 10 2 3" xfId="37750"/>
    <cellStyle name="Normal 3 4 10 3" xfId="12767"/>
    <cellStyle name="Normal 3 4 10 3 2" xfId="25293"/>
    <cellStyle name="Normal 3 4 10 3 3" xfId="37751"/>
    <cellStyle name="Normal 3 4 10 4" xfId="25291"/>
    <cellStyle name="Normal 3 4 10 5" xfId="37749"/>
    <cellStyle name="Normal 3 4 11" xfId="12768"/>
    <cellStyle name="Normal 3 4 11 2" xfId="12769"/>
    <cellStyle name="Normal 3 4 11 2 2" xfId="25295"/>
    <cellStyle name="Normal 3 4 11 2 3" xfId="37753"/>
    <cellStyle name="Normal 3 4 11 3" xfId="12770"/>
    <cellStyle name="Normal 3 4 11 3 2" xfId="25296"/>
    <cellStyle name="Normal 3 4 11 3 3" xfId="37754"/>
    <cellStyle name="Normal 3 4 11 4" xfId="25294"/>
    <cellStyle name="Normal 3 4 11 5" xfId="37752"/>
    <cellStyle name="Normal 3 4 12" xfId="12771"/>
    <cellStyle name="Normal 3 4 12 2" xfId="12772"/>
    <cellStyle name="Normal 3 4 12 2 2" xfId="25298"/>
    <cellStyle name="Normal 3 4 12 2 3" xfId="37756"/>
    <cellStyle name="Normal 3 4 12 3" xfId="12773"/>
    <cellStyle name="Normal 3 4 12 3 2" xfId="25299"/>
    <cellStyle name="Normal 3 4 12 3 3" xfId="37757"/>
    <cellStyle name="Normal 3 4 12 4" xfId="25297"/>
    <cellStyle name="Normal 3 4 12 5" xfId="37755"/>
    <cellStyle name="Normal 3 4 13" xfId="12774"/>
    <cellStyle name="Normal 3 4 13 2" xfId="12775"/>
    <cellStyle name="Normal 3 4 13 2 2" xfId="25301"/>
    <cellStyle name="Normal 3 4 13 2 3" xfId="37759"/>
    <cellStyle name="Normal 3 4 13 3" xfId="12776"/>
    <cellStyle name="Normal 3 4 13 3 2" xfId="25302"/>
    <cellStyle name="Normal 3 4 13 3 3" xfId="37760"/>
    <cellStyle name="Normal 3 4 13 4" xfId="25300"/>
    <cellStyle name="Normal 3 4 13 5" xfId="37758"/>
    <cellStyle name="Normal 3 4 14" xfId="12777"/>
    <cellStyle name="Normal 3 4 14 2" xfId="12778"/>
    <cellStyle name="Normal 3 4 14 2 2" xfId="25304"/>
    <cellStyle name="Normal 3 4 14 2 3" xfId="37762"/>
    <cellStyle name="Normal 3 4 14 3" xfId="12779"/>
    <cellStyle name="Normal 3 4 14 3 2" xfId="25305"/>
    <cellStyle name="Normal 3 4 14 3 3" xfId="37763"/>
    <cellStyle name="Normal 3 4 14 4" xfId="25303"/>
    <cellStyle name="Normal 3 4 14 5" xfId="37761"/>
    <cellStyle name="Normal 3 4 2" xfId="592"/>
    <cellStyle name="Normal 3 4 2 10" xfId="12780"/>
    <cellStyle name="Normal 3 4 2 10 2" xfId="12781"/>
    <cellStyle name="Normal 3 4 2 10 2 2" xfId="25307"/>
    <cellStyle name="Normal 3 4 2 10 2 3" xfId="37765"/>
    <cellStyle name="Normal 3 4 2 10 3" xfId="12782"/>
    <cellStyle name="Normal 3 4 2 10 3 2" xfId="25308"/>
    <cellStyle name="Normal 3 4 2 10 3 3" xfId="37766"/>
    <cellStyle name="Normal 3 4 2 10 4" xfId="25306"/>
    <cellStyle name="Normal 3 4 2 10 5" xfId="37764"/>
    <cellStyle name="Normal 3 4 2 11" xfId="12783"/>
    <cellStyle name="Normal 3 4 2 11 2" xfId="12784"/>
    <cellStyle name="Normal 3 4 2 11 2 2" xfId="25310"/>
    <cellStyle name="Normal 3 4 2 11 2 3" xfId="37768"/>
    <cellStyle name="Normal 3 4 2 11 3" xfId="12785"/>
    <cellStyle name="Normal 3 4 2 11 3 2" xfId="25311"/>
    <cellStyle name="Normal 3 4 2 11 3 3" xfId="37769"/>
    <cellStyle name="Normal 3 4 2 11 4" xfId="25309"/>
    <cellStyle name="Normal 3 4 2 11 5" xfId="37767"/>
    <cellStyle name="Normal 3 4 2 12" xfId="12786"/>
    <cellStyle name="Normal 3 4 2 12 2" xfId="12787"/>
    <cellStyle name="Normal 3 4 2 12 2 2" xfId="25313"/>
    <cellStyle name="Normal 3 4 2 12 2 3" xfId="37771"/>
    <cellStyle name="Normal 3 4 2 12 3" xfId="12788"/>
    <cellStyle name="Normal 3 4 2 12 3 2" xfId="25314"/>
    <cellStyle name="Normal 3 4 2 12 3 3" xfId="37772"/>
    <cellStyle name="Normal 3 4 2 12 4" xfId="25312"/>
    <cellStyle name="Normal 3 4 2 12 5" xfId="37770"/>
    <cellStyle name="Normal 3 4 2 13" xfId="12789"/>
    <cellStyle name="Normal 3 4 2 13 2" xfId="12790"/>
    <cellStyle name="Normal 3 4 2 13 2 2" xfId="25316"/>
    <cellStyle name="Normal 3 4 2 13 2 3" xfId="37774"/>
    <cellStyle name="Normal 3 4 2 13 3" xfId="12791"/>
    <cellStyle name="Normal 3 4 2 13 3 2" xfId="25317"/>
    <cellStyle name="Normal 3 4 2 13 3 3" xfId="37775"/>
    <cellStyle name="Normal 3 4 2 13 4" xfId="25315"/>
    <cellStyle name="Normal 3 4 2 13 5" xfId="37773"/>
    <cellStyle name="Normal 3 4 2 14" xfId="1601"/>
    <cellStyle name="Normal 3 4 2 15" xfId="14340"/>
    <cellStyle name="Normal 3 4 2 16" xfId="26798"/>
    <cellStyle name="Normal 3 4 2 2" xfId="593"/>
    <cellStyle name="Normal 3 4 2 2 10" xfId="12792"/>
    <cellStyle name="Normal 3 4 2 2 10 2" xfId="12793"/>
    <cellStyle name="Normal 3 4 2 2 10 2 2" xfId="25319"/>
    <cellStyle name="Normal 3 4 2 2 10 2 3" xfId="37777"/>
    <cellStyle name="Normal 3 4 2 2 10 3" xfId="12794"/>
    <cellStyle name="Normal 3 4 2 2 10 3 2" xfId="25320"/>
    <cellStyle name="Normal 3 4 2 2 10 3 3" xfId="37778"/>
    <cellStyle name="Normal 3 4 2 2 10 4" xfId="25318"/>
    <cellStyle name="Normal 3 4 2 2 10 5" xfId="37776"/>
    <cellStyle name="Normal 3 4 2 2 11" xfId="12795"/>
    <cellStyle name="Normal 3 4 2 2 11 2" xfId="12796"/>
    <cellStyle name="Normal 3 4 2 2 11 2 2" xfId="25322"/>
    <cellStyle name="Normal 3 4 2 2 11 2 3" xfId="37780"/>
    <cellStyle name="Normal 3 4 2 2 11 3" xfId="12797"/>
    <cellStyle name="Normal 3 4 2 2 11 3 2" xfId="25323"/>
    <cellStyle name="Normal 3 4 2 2 11 3 3" xfId="37781"/>
    <cellStyle name="Normal 3 4 2 2 11 4" xfId="25321"/>
    <cellStyle name="Normal 3 4 2 2 11 5" xfId="37779"/>
    <cellStyle name="Normal 3 4 2 2 12" xfId="12798"/>
    <cellStyle name="Normal 3 4 2 2 12 2" xfId="25324"/>
    <cellStyle name="Normal 3 4 2 2 12 3" xfId="37782"/>
    <cellStyle name="Normal 3 4 2 2 13" xfId="12799"/>
    <cellStyle name="Normal 3 4 2 2 13 2" xfId="25325"/>
    <cellStyle name="Normal 3 4 2 2 13 3" xfId="37783"/>
    <cellStyle name="Normal 3 4 2 2 14" xfId="1671"/>
    <cellStyle name="Normal 3 4 2 2 15" xfId="14410"/>
    <cellStyle name="Normal 3 4 2 2 16" xfId="26868"/>
    <cellStyle name="Normal 3 4 2 2 2" xfId="1103"/>
    <cellStyle name="Normal 3 4 2 2 2 2" xfId="12801"/>
    <cellStyle name="Normal 3 4 2 2 2 2 2" xfId="25327"/>
    <cellStyle name="Normal 3 4 2 2 2 2 3" xfId="37785"/>
    <cellStyle name="Normal 3 4 2 2 2 3" xfId="12802"/>
    <cellStyle name="Normal 3 4 2 2 2 3 2" xfId="25328"/>
    <cellStyle name="Normal 3 4 2 2 2 3 3" xfId="37786"/>
    <cellStyle name="Normal 3 4 2 2 2 4" xfId="12800"/>
    <cellStyle name="Normal 3 4 2 2 2 5" xfId="25326"/>
    <cellStyle name="Normal 3 4 2 2 2 6" xfId="37784"/>
    <cellStyle name="Normal 3 4 2 2 3" xfId="12803"/>
    <cellStyle name="Normal 3 4 2 2 3 2" xfId="12804"/>
    <cellStyle name="Normal 3 4 2 2 3 2 2" xfId="25330"/>
    <cellStyle name="Normal 3 4 2 2 3 2 3" xfId="37788"/>
    <cellStyle name="Normal 3 4 2 2 3 3" xfId="12805"/>
    <cellStyle name="Normal 3 4 2 2 3 3 2" xfId="25331"/>
    <cellStyle name="Normal 3 4 2 2 3 3 3" xfId="37789"/>
    <cellStyle name="Normal 3 4 2 2 3 4" xfId="25329"/>
    <cellStyle name="Normal 3 4 2 2 3 5" xfId="37787"/>
    <cellStyle name="Normal 3 4 2 2 4" xfId="12806"/>
    <cellStyle name="Normal 3 4 2 2 4 2" xfId="12807"/>
    <cellStyle name="Normal 3 4 2 2 4 2 2" xfId="25333"/>
    <cellStyle name="Normal 3 4 2 2 4 2 3" xfId="37791"/>
    <cellStyle name="Normal 3 4 2 2 4 3" xfId="12808"/>
    <cellStyle name="Normal 3 4 2 2 4 3 2" xfId="25334"/>
    <cellStyle name="Normal 3 4 2 2 4 3 3" xfId="37792"/>
    <cellStyle name="Normal 3 4 2 2 4 4" xfId="25332"/>
    <cellStyle name="Normal 3 4 2 2 4 5" xfId="37790"/>
    <cellStyle name="Normal 3 4 2 2 5" xfId="12809"/>
    <cellStyle name="Normal 3 4 2 2 5 2" xfId="12810"/>
    <cellStyle name="Normal 3 4 2 2 5 2 2" xfId="25336"/>
    <cellStyle name="Normal 3 4 2 2 5 2 3" xfId="37794"/>
    <cellStyle name="Normal 3 4 2 2 5 3" xfId="12811"/>
    <cellStyle name="Normal 3 4 2 2 5 3 2" xfId="25337"/>
    <cellStyle name="Normal 3 4 2 2 5 3 3" xfId="37795"/>
    <cellStyle name="Normal 3 4 2 2 5 4" xfId="25335"/>
    <cellStyle name="Normal 3 4 2 2 5 5" xfId="37793"/>
    <cellStyle name="Normal 3 4 2 2 6" xfId="12812"/>
    <cellStyle name="Normal 3 4 2 2 6 2" xfId="12813"/>
    <cellStyle name="Normal 3 4 2 2 6 2 2" xfId="25339"/>
    <cellStyle name="Normal 3 4 2 2 6 2 3" xfId="37797"/>
    <cellStyle name="Normal 3 4 2 2 6 3" xfId="12814"/>
    <cellStyle name="Normal 3 4 2 2 6 3 2" xfId="25340"/>
    <cellStyle name="Normal 3 4 2 2 6 3 3" xfId="37798"/>
    <cellStyle name="Normal 3 4 2 2 6 4" xfId="25338"/>
    <cellStyle name="Normal 3 4 2 2 6 5" xfId="37796"/>
    <cellStyle name="Normal 3 4 2 2 7" xfId="12815"/>
    <cellStyle name="Normal 3 4 2 2 7 2" xfId="12816"/>
    <cellStyle name="Normal 3 4 2 2 7 2 2" xfId="25342"/>
    <cellStyle name="Normal 3 4 2 2 7 2 3" xfId="37800"/>
    <cellStyle name="Normal 3 4 2 2 7 3" xfId="12817"/>
    <cellStyle name="Normal 3 4 2 2 7 3 2" xfId="25343"/>
    <cellStyle name="Normal 3 4 2 2 7 3 3" xfId="37801"/>
    <cellStyle name="Normal 3 4 2 2 7 4" xfId="25341"/>
    <cellStyle name="Normal 3 4 2 2 7 5" xfId="37799"/>
    <cellStyle name="Normal 3 4 2 2 8" xfId="12818"/>
    <cellStyle name="Normal 3 4 2 2 8 2" xfId="12819"/>
    <cellStyle name="Normal 3 4 2 2 8 2 2" xfId="25345"/>
    <cellStyle name="Normal 3 4 2 2 8 2 3" xfId="37803"/>
    <cellStyle name="Normal 3 4 2 2 8 3" xfId="12820"/>
    <cellStyle name="Normal 3 4 2 2 8 3 2" xfId="25346"/>
    <cellStyle name="Normal 3 4 2 2 8 3 3" xfId="37804"/>
    <cellStyle name="Normal 3 4 2 2 8 4" xfId="25344"/>
    <cellStyle name="Normal 3 4 2 2 8 5" xfId="37802"/>
    <cellStyle name="Normal 3 4 2 2 9" xfId="12821"/>
    <cellStyle name="Normal 3 4 2 2 9 2" xfId="12822"/>
    <cellStyle name="Normal 3 4 2 2 9 2 2" xfId="25348"/>
    <cellStyle name="Normal 3 4 2 2 9 2 3" xfId="37806"/>
    <cellStyle name="Normal 3 4 2 2 9 3" xfId="12823"/>
    <cellStyle name="Normal 3 4 2 2 9 3 2" xfId="25349"/>
    <cellStyle name="Normal 3 4 2 2 9 3 3" xfId="37807"/>
    <cellStyle name="Normal 3 4 2 2 9 4" xfId="25347"/>
    <cellStyle name="Normal 3 4 2 2 9 5" xfId="37805"/>
    <cellStyle name="Normal 3 4 2 2_BALANCE SHEET- BOARD-A" xfId="1471"/>
    <cellStyle name="Normal 3 4 2 3" xfId="1139"/>
    <cellStyle name="Normal 3 4 2 3 2" xfId="12824"/>
    <cellStyle name="Normal 3 4 2 3 2 2" xfId="25350"/>
    <cellStyle name="Normal 3 4 2 3 2 3" xfId="37808"/>
    <cellStyle name="Normal 3 4 2 3 3" xfId="12825"/>
    <cellStyle name="Normal 3 4 2 3 3 2" xfId="25351"/>
    <cellStyle name="Normal 3 4 2 3 3 3" xfId="37809"/>
    <cellStyle name="Normal 3 4 2 3 4" xfId="1700"/>
    <cellStyle name="Normal 3 4 2 3 5" xfId="14439"/>
    <cellStyle name="Normal 3 4 2 3 6" xfId="26897"/>
    <cellStyle name="Normal 3 4 2 4" xfId="1333"/>
    <cellStyle name="Normal 3 4 2 4 2" xfId="12826"/>
    <cellStyle name="Normal 3 4 2 4 2 2" xfId="25352"/>
    <cellStyle name="Normal 3 4 2 4 2 3" xfId="37810"/>
    <cellStyle name="Normal 3 4 2 4 3" xfId="12827"/>
    <cellStyle name="Normal 3 4 2 4 3 2" xfId="25353"/>
    <cellStyle name="Normal 3 4 2 4 3 3" xfId="37811"/>
    <cellStyle name="Normal 3 4 2 4 4" xfId="1739"/>
    <cellStyle name="Normal 3 4 2 4 5" xfId="14478"/>
    <cellStyle name="Normal 3 4 2 4 6" xfId="26936"/>
    <cellStyle name="Normal 3 4 2 5" xfId="1033"/>
    <cellStyle name="Normal 3 4 2 5 2" xfId="12829"/>
    <cellStyle name="Normal 3 4 2 5 2 2" xfId="25355"/>
    <cellStyle name="Normal 3 4 2 5 2 3" xfId="37813"/>
    <cellStyle name="Normal 3 4 2 5 3" xfId="12830"/>
    <cellStyle name="Normal 3 4 2 5 3 2" xfId="25356"/>
    <cellStyle name="Normal 3 4 2 5 3 3" xfId="37814"/>
    <cellStyle name="Normal 3 4 2 5 4" xfId="12828"/>
    <cellStyle name="Normal 3 4 2 5 5" xfId="25354"/>
    <cellStyle name="Normal 3 4 2 5 6" xfId="37812"/>
    <cellStyle name="Normal 3 4 2 6" xfId="12831"/>
    <cellStyle name="Normal 3 4 2 6 2" xfId="12832"/>
    <cellStyle name="Normal 3 4 2 6 2 2" xfId="25358"/>
    <cellStyle name="Normal 3 4 2 6 2 3" xfId="37816"/>
    <cellStyle name="Normal 3 4 2 6 3" xfId="12833"/>
    <cellStyle name="Normal 3 4 2 6 3 2" xfId="25359"/>
    <cellStyle name="Normal 3 4 2 6 3 3" xfId="37817"/>
    <cellStyle name="Normal 3 4 2 6 4" xfId="25357"/>
    <cellStyle name="Normal 3 4 2 6 5" xfId="37815"/>
    <cellStyle name="Normal 3 4 2 7" xfId="12834"/>
    <cellStyle name="Normal 3 4 2 7 2" xfId="12835"/>
    <cellStyle name="Normal 3 4 2 7 2 2" xfId="25361"/>
    <cellStyle name="Normal 3 4 2 7 2 3" xfId="37819"/>
    <cellStyle name="Normal 3 4 2 7 3" xfId="12836"/>
    <cellStyle name="Normal 3 4 2 7 3 2" xfId="25362"/>
    <cellStyle name="Normal 3 4 2 7 3 3" xfId="37820"/>
    <cellStyle name="Normal 3 4 2 7 4" xfId="25360"/>
    <cellStyle name="Normal 3 4 2 7 5" xfId="37818"/>
    <cellStyle name="Normal 3 4 2 8" xfId="12837"/>
    <cellStyle name="Normal 3 4 2 8 2" xfId="12838"/>
    <cellStyle name="Normal 3 4 2 8 2 2" xfId="25364"/>
    <cellStyle name="Normal 3 4 2 8 2 3" xfId="37822"/>
    <cellStyle name="Normal 3 4 2 8 3" xfId="12839"/>
    <cellStyle name="Normal 3 4 2 8 3 2" xfId="25365"/>
    <cellStyle name="Normal 3 4 2 8 3 3" xfId="37823"/>
    <cellStyle name="Normal 3 4 2 8 4" xfId="25363"/>
    <cellStyle name="Normal 3 4 2 8 5" xfId="37821"/>
    <cellStyle name="Normal 3 4 2 9" xfId="12840"/>
    <cellStyle name="Normal 3 4 2 9 2" xfId="12841"/>
    <cellStyle name="Normal 3 4 2 9 2 2" xfId="25367"/>
    <cellStyle name="Normal 3 4 2 9 2 3" xfId="37825"/>
    <cellStyle name="Normal 3 4 2 9 3" xfId="12842"/>
    <cellStyle name="Normal 3 4 2 9 3 2" xfId="25368"/>
    <cellStyle name="Normal 3 4 2 9 3 3" xfId="37826"/>
    <cellStyle name="Normal 3 4 2 9 4" xfId="25366"/>
    <cellStyle name="Normal 3 4 2 9 5" xfId="37824"/>
    <cellStyle name="Normal 3 4 2_BALANCE SHEET- BOARD-A" xfId="1470"/>
    <cellStyle name="Normal 3 4 3" xfId="594"/>
    <cellStyle name="Normal 3 4 3 10" xfId="12843"/>
    <cellStyle name="Normal 3 4 3 10 2" xfId="12844"/>
    <cellStyle name="Normal 3 4 3 10 2 2" xfId="25370"/>
    <cellStyle name="Normal 3 4 3 10 2 3" xfId="37828"/>
    <cellStyle name="Normal 3 4 3 10 3" xfId="12845"/>
    <cellStyle name="Normal 3 4 3 10 3 2" xfId="25371"/>
    <cellStyle name="Normal 3 4 3 10 3 3" xfId="37829"/>
    <cellStyle name="Normal 3 4 3 10 4" xfId="25369"/>
    <cellStyle name="Normal 3 4 3 10 5" xfId="37827"/>
    <cellStyle name="Normal 3 4 3 11" xfId="12846"/>
    <cellStyle name="Normal 3 4 3 11 2" xfId="12847"/>
    <cellStyle name="Normal 3 4 3 11 2 2" xfId="25373"/>
    <cellStyle name="Normal 3 4 3 11 2 3" xfId="37831"/>
    <cellStyle name="Normal 3 4 3 11 3" xfId="12848"/>
    <cellStyle name="Normal 3 4 3 11 3 2" xfId="25374"/>
    <cellStyle name="Normal 3 4 3 11 3 3" xfId="37832"/>
    <cellStyle name="Normal 3 4 3 11 4" xfId="25372"/>
    <cellStyle name="Normal 3 4 3 11 5" xfId="37830"/>
    <cellStyle name="Normal 3 4 3 12" xfId="12849"/>
    <cellStyle name="Normal 3 4 3 12 2" xfId="25375"/>
    <cellStyle name="Normal 3 4 3 12 3" xfId="37833"/>
    <cellStyle name="Normal 3 4 3 13" xfId="12850"/>
    <cellStyle name="Normal 3 4 3 13 2" xfId="25376"/>
    <cellStyle name="Normal 3 4 3 13 3" xfId="37834"/>
    <cellStyle name="Normal 3 4 3 14" xfId="1637"/>
    <cellStyle name="Normal 3 4 3 15" xfId="14376"/>
    <cellStyle name="Normal 3 4 3 16" xfId="26834"/>
    <cellStyle name="Normal 3 4 3 2" xfId="1069"/>
    <cellStyle name="Normal 3 4 3 2 2" xfId="12852"/>
    <cellStyle name="Normal 3 4 3 2 2 2" xfId="25378"/>
    <cellStyle name="Normal 3 4 3 2 2 3" xfId="37836"/>
    <cellStyle name="Normal 3 4 3 2 3" xfId="12853"/>
    <cellStyle name="Normal 3 4 3 2 3 2" xfId="25379"/>
    <cellStyle name="Normal 3 4 3 2 3 3" xfId="37837"/>
    <cellStyle name="Normal 3 4 3 2 4" xfId="12851"/>
    <cellStyle name="Normal 3 4 3 2 5" xfId="25377"/>
    <cellStyle name="Normal 3 4 3 2 6" xfId="37835"/>
    <cellStyle name="Normal 3 4 3 3" xfId="12854"/>
    <cellStyle name="Normal 3 4 3 3 2" xfId="12855"/>
    <cellStyle name="Normal 3 4 3 3 2 2" xfId="25381"/>
    <cellStyle name="Normal 3 4 3 3 2 3" xfId="37839"/>
    <cellStyle name="Normal 3 4 3 3 3" xfId="12856"/>
    <cellStyle name="Normal 3 4 3 3 3 2" xfId="25382"/>
    <cellStyle name="Normal 3 4 3 3 3 3" xfId="37840"/>
    <cellStyle name="Normal 3 4 3 3 4" xfId="25380"/>
    <cellStyle name="Normal 3 4 3 3 5" xfId="37838"/>
    <cellStyle name="Normal 3 4 3 4" xfId="12857"/>
    <cellStyle name="Normal 3 4 3 4 2" xfId="12858"/>
    <cellStyle name="Normal 3 4 3 4 2 2" xfId="25384"/>
    <cellStyle name="Normal 3 4 3 4 2 3" xfId="37842"/>
    <cellStyle name="Normal 3 4 3 4 3" xfId="12859"/>
    <cellStyle name="Normal 3 4 3 4 3 2" xfId="25385"/>
    <cellStyle name="Normal 3 4 3 4 3 3" xfId="37843"/>
    <cellStyle name="Normal 3 4 3 4 4" xfId="25383"/>
    <cellStyle name="Normal 3 4 3 4 5" xfId="37841"/>
    <cellStyle name="Normal 3 4 3 5" xfId="12860"/>
    <cellStyle name="Normal 3 4 3 5 2" xfId="12861"/>
    <cellStyle name="Normal 3 4 3 5 2 2" xfId="25387"/>
    <cellStyle name="Normal 3 4 3 5 2 3" xfId="37845"/>
    <cellStyle name="Normal 3 4 3 5 3" xfId="12862"/>
    <cellStyle name="Normal 3 4 3 5 3 2" xfId="25388"/>
    <cellStyle name="Normal 3 4 3 5 3 3" xfId="37846"/>
    <cellStyle name="Normal 3 4 3 5 4" xfId="25386"/>
    <cellStyle name="Normal 3 4 3 5 5" xfId="37844"/>
    <cellStyle name="Normal 3 4 3 6" xfId="12863"/>
    <cellStyle name="Normal 3 4 3 6 2" xfId="12864"/>
    <cellStyle name="Normal 3 4 3 6 2 2" xfId="25390"/>
    <cellStyle name="Normal 3 4 3 6 2 3" xfId="37848"/>
    <cellStyle name="Normal 3 4 3 6 3" xfId="12865"/>
    <cellStyle name="Normal 3 4 3 6 3 2" xfId="25391"/>
    <cellStyle name="Normal 3 4 3 6 3 3" xfId="37849"/>
    <cellStyle name="Normal 3 4 3 6 4" xfId="25389"/>
    <cellStyle name="Normal 3 4 3 6 5" xfId="37847"/>
    <cellStyle name="Normal 3 4 3 7" xfId="12866"/>
    <cellStyle name="Normal 3 4 3 7 2" xfId="12867"/>
    <cellStyle name="Normal 3 4 3 7 2 2" xfId="25393"/>
    <cellStyle name="Normal 3 4 3 7 2 3" xfId="37851"/>
    <cellStyle name="Normal 3 4 3 7 3" xfId="12868"/>
    <cellStyle name="Normal 3 4 3 7 3 2" xfId="25394"/>
    <cellStyle name="Normal 3 4 3 7 3 3" xfId="37852"/>
    <cellStyle name="Normal 3 4 3 7 4" xfId="25392"/>
    <cellStyle name="Normal 3 4 3 7 5" xfId="37850"/>
    <cellStyle name="Normal 3 4 3 8" xfId="12869"/>
    <cellStyle name="Normal 3 4 3 8 2" xfId="12870"/>
    <cellStyle name="Normal 3 4 3 8 2 2" xfId="25396"/>
    <cellStyle name="Normal 3 4 3 8 2 3" xfId="37854"/>
    <cellStyle name="Normal 3 4 3 8 3" xfId="12871"/>
    <cellStyle name="Normal 3 4 3 8 3 2" xfId="25397"/>
    <cellStyle name="Normal 3 4 3 8 3 3" xfId="37855"/>
    <cellStyle name="Normal 3 4 3 8 4" xfId="25395"/>
    <cellStyle name="Normal 3 4 3 8 5" xfId="37853"/>
    <cellStyle name="Normal 3 4 3 9" xfId="12872"/>
    <cellStyle name="Normal 3 4 3 9 2" xfId="12873"/>
    <cellStyle name="Normal 3 4 3 9 2 2" xfId="25399"/>
    <cellStyle name="Normal 3 4 3 9 2 3" xfId="37857"/>
    <cellStyle name="Normal 3 4 3 9 3" xfId="12874"/>
    <cellStyle name="Normal 3 4 3 9 3 2" xfId="25400"/>
    <cellStyle name="Normal 3 4 3 9 3 3" xfId="37858"/>
    <cellStyle name="Normal 3 4 3 9 4" xfId="25398"/>
    <cellStyle name="Normal 3 4 3 9 5" xfId="37856"/>
    <cellStyle name="Normal 3 4 3_BALANCE SHEET- BOARD-A" xfId="1472"/>
    <cellStyle name="Normal 3 4 4" xfId="595"/>
    <cellStyle name="Normal 3 4 4 2" xfId="999"/>
    <cellStyle name="Normal 3 4 4 2 2" xfId="12875"/>
    <cellStyle name="Normal 3 4 4 2 3" xfId="25401"/>
    <cellStyle name="Normal 3 4 4 2 4" xfId="37859"/>
    <cellStyle name="Normal 3 4 4 3" xfId="12876"/>
    <cellStyle name="Normal 3 4 4 3 2" xfId="25402"/>
    <cellStyle name="Normal 3 4 4 3 3" xfId="37860"/>
    <cellStyle name="Normal 3 4 4 4" xfId="1567"/>
    <cellStyle name="Normal 3 4 4 5" xfId="14306"/>
    <cellStyle name="Normal 3 4 4 6" xfId="26764"/>
    <cellStyle name="Normal 3 4 4_BALANCE SHEET- BOARD-A" xfId="1473"/>
    <cellStyle name="Normal 3 4 5" xfId="1138"/>
    <cellStyle name="Normal 3 4 5 2" xfId="12877"/>
    <cellStyle name="Normal 3 4 5 2 2" xfId="25403"/>
    <cellStyle name="Normal 3 4 5 2 3" xfId="37861"/>
    <cellStyle name="Normal 3 4 5 3" xfId="12878"/>
    <cellStyle name="Normal 3 4 5 3 2" xfId="25404"/>
    <cellStyle name="Normal 3 4 5 3 3" xfId="37862"/>
    <cellStyle name="Normal 3 4 5 4" xfId="1699"/>
    <cellStyle name="Normal 3 4 5 5" xfId="14438"/>
    <cellStyle name="Normal 3 4 5 6" xfId="26896"/>
    <cellStyle name="Normal 3 4 6" xfId="1332"/>
    <cellStyle name="Normal 3 4 6 2" xfId="12879"/>
    <cellStyle name="Normal 3 4 6 2 2" xfId="25405"/>
    <cellStyle name="Normal 3 4 6 2 3" xfId="37863"/>
    <cellStyle name="Normal 3 4 6 3" xfId="12880"/>
    <cellStyle name="Normal 3 4 6 3 2" xfId="25406"/>
    <cellStyle name="Normal 3 4 6 3 3" xfId="37864"/>
    <cellStyle name="Normal 3 4 6 4" xfId="1738"/>
    <cellStyle name="Normal 3 4 6 5" xfId="14477"/>
    <cellStyle name="Normal 3 4 6 6" xfId="26935"/>
    <cellStyle name="Normal 3 4 7" xfId="12881"/>
    <cellStyle name="Normal 3 4 7 2" xfId="12882"/>
    <cellStyle name="Normal 3 4 7 2 2" xfId="25408"/>
    <cellStyle name="Normal 3 4 7 2 3" xfId="37866"/>
    <cellStyle name="Normal 3 4 7 3" xfId="12883"/>
    <cellStyle name="Normal 3 4 7 3 2" xfId="25409"/>
    <cellStyle name="Normal 3 4 7 3 3" xfId="37867"/>
    <cellStyle name="Normal 3 4 7 4" xfId="25407"/>
    <cellStyle name="Normal 3 4 7 5" xfId="37865"/>
    <cellStyle name="Normal 3 4 8" xfId="12884"/>
    <cellStyle name="Normal 3 4 8 2" xfId="12885"/>
    <cellStyle name="Normal 3 4 8 2 2" xfId="25411"/>
    <cellStyle name="Normal 3 4 8 2 3" xfId="37869"/>
    <cellStyle name="Normal 3 4 8 3" xfId="12886"/>
    <cellStyle name="Normal 3 4 8 3 2" xfId="25412"/>
    <cellStyle name="Normal 3 4 8 3 3" xfId="37870"/>
    <cellStyle name="Normal 3 4 8 4" xfId="25410"/>
    <cellStyle name="Normal 3 4 8 5" xfId="37868"/>
    <cellStyle name="Normal 3 4 9" xfId="12887"/>
    <cellStyle name="Normal 3 4 9 2" xfId="12888"/>
    <cellStyle name="Normal 3 4 9 2 2" xfId="25414"/>
    <cellStyle name="Normal 3 4 9 2 3" xfId="37872"/>
    <cellStyle name="Normal 3 4 9 3" xfId="12889"/>
    <cellStyle name="Normal 3 4 9 3 2" xfId="25415"/>
    <cellStyle name="Normal 3 4 9 3 3" xfId="37873"/>
    <cellStyle name="Normal 3 4 9 4" xfId="25413"/>
    <cellStyle name="Normal 3 4 9 5" xfId="37871"/>
    <cellStyle name="Normal 3 5" xfId="596"/>
    <cellStyle name="Normal 3 5 10" xfId="12890"/>
    <cellStyle name="Normal 3 5 10 2" xfId="12891"/>
    <cellStyle name="Normal 3 5 10 2 2" xfId="25417"/>
    <cellStyle name="Normal 3 5 10 2 3" xfId="37875"/>
    <cellStyle name="Normal 3 5 10 3" xfId="12892"/>
    <cellStyle name="Normal 3 5 10 3 2" xfId="25418"/>
    <cellStyle name="Normal 3 5 10 3 3" xfId="37876"/>
    <cellStyle name="Normal 3 5 10 4" xfId="25416"/>
    <cellStyle name="Normal 3 5 10 5" xfId="37874"/>
    <cellStyle name="Normal 3 5 11" xfId="12893"/>
    <cellStyle name="Normal 3 5 11 2" xfId="12894"/>
    <cellStyle name="Normal 3 5 11 2 2" xfId="25420"/>
    <cellStyle name="Normal 3 5 11 2 3" xfId="37878"/>
    <cellStyle name="Normal 3 5 11 3" xfId="12895"/>
    <cellStyle name="Normal 3 5 11 3 2" xfId="25421"/>
    <cellStyle name="Normal 3 5 11 3 3" xfId="37879"/>
    <cellStyle name="Normal 3 5 11 4" xfId="25419"/>
    <cellStyle name="Normal 3 5 11 5" xfId="37877"/>
    <cellStyle name="Normal 3 5 12" xfId="12896"/>
    <cellStyle name="Normal 3 5 12 2" xfId="12897"/>
    <cellStyle name="Normal 3 5 12 2 2" xfId="25423"/>
    <cellStyle name="Normal 3 5 12 2 3" xfId="37881"/>
    <cellStyle name="Normal 3 5 12 3" xfId="12898"/>
    <cellStyle name="Normal 3 5 12 3 2" xfId="25424"/>
    <cellStyle name="Normal 3 5 12 3 3" xfId="37882"/>
    <cellStyle name="Normal 3 5 12 4" xfId="25422"/>
    <cellStyle name="Normal 3 5 12 5" xfId="37880"/>
    <cellStyle name="Normal 3 5 13" xfId="12899"/>
    <cellStyle name="Normal 3 5 13 2" xfId="12900"/>
    <cellStyle name="Normal 3 5 13 2 2" xfId="25426"/>
    <cellStyle name="Normal 3 5 13 2 3" xfId="37884"/>
    <cellStyle name="Normal 3 5 13 3" xfId="12901"/>
    <cellStyle name="Normal 3 5 13 3 2" xfId="25427"/>
    <cellStyle name="Normal 3 5 13 3 3" xfId="37885"/>
    <cellStyle name="Normal 3 5 13 4" xfId="25425"/>
    <cellStyle name="Normal 3 5 13 5" xfId="37883"/>
    <cellStyle name="Normal 3 5 14" xfId="1584"/>
    <cellStyle name="Normal 3 5 15" xfId="14323"/>
    <cellStyle name="Normal 3 5 16" xfId="26781"/>
    <cellStyle name="Normal 3 5 2" xfId="597"/>
    <cellStyle name="Normal 3 5 2 10" xfId="12902"/>
    <cellStyle name="Normal 3 5 2 10 2" xfId="12903"/>
    <cellStyle name="Normal 3 5 2 10 2 2" xfId="25429"/>
    <cellStyle name="Normal 3 5 2 10 2 3" xfId="37887"/>
    <cellStyle name="Normal 3 5 2 10 3" xfId="12904"/>
    <cellStyle name="Normal 3 5 2 10 3 2" xfId="25430"/>
    <cellStyle name="Normal 3 5 2 10 3 3" xfId="37888"/>
    <cellStyle name="Normal 3 5 2 10 4" xfId="25428"/>
    <cellStyle name="Normal 3 5 2 10 5" xfId="37886"/>
    <cellStyle name="Normal 3 5 2 11" xfId="12905"/>
    <cellStyle name="Normal 3 5 2 11 2" xfId="12906"/>
    <cellStyle name="Normal 3 5 2 11 2 2" xfId="25432"/>
    <cellStyle name="Normal 3 5 2 11 2 3" xfId="37890"/>
    <cellStyle name="Normal 3 5 2 11 3" xfId="12907"/>
    <cellStyle name="Normal 3 5 2 11 3 2" xfId="25433"/>
    <cellStyle name="Normal 3 5 2 11 3 3" xfId="37891"/>
    <cellStyle name="Normal 3 5 2 11 4" xfId="25431"/>
    <cellStyle name="Normal 3 5 2 11 5" xfId="37889"/>
    <cellStyle name="Normal 3 5 2 12" xfId="12908"/>
    <cellStyle name="Normal 3 5 2 12 2" xfId="12909"/>
    <cellStyle name="Normal 3 5 2 12 2 2" xfId="25435"/>
    <cellStyle name="Normal 3 5 2 12 2 3" xfId="37893"/>
    <cellStyle name="Normal 3 5 2 12 3" xfId="12910"/>
    <cellStyle name="Normal 3 5 2 12 3 2" xfId="25436"/>
    <cellStyle name="Normal 3 5 2 12 3 3" xfId="37894"/>
    <cellStyle name="Normal 3 5 2 12 4" xfId="25434"/>
    <cellStyle name="Normal 3 5 2 12 5" xfId="37892"/>
    <cellStyle name="Normal 3 5 2 13" xfId="1654"/>
    <cellStyle name="Normal 3 5 2 14" xfId="14393"/>
    <cellStyle name="Normal 3 5 2 15" xfId="26851"/>
    <cellStyle name="Normal 3 5 2 2" xfId="1086"/>
    <cellStyle name="Normal 3 5 2 2 2" xfId="12912"/>
    <cellStyle name="Normal 3 5 2 2 2 2" xfId="25438"/>
    <cellStyle name="Normal 3 5 2 2 2 3" xfId="37896"/>
    <cellStyle name="Normal 3 5 2 2 3" xfId="12913"/>
    <cellStyle name="Normal 3 5 2 2 3 2" xfId="25439"/>
    <cellStyle name="Normal 3 5 2 2 3 3" xfId="37897"/>
    <cellStyle name="Normal 3 5 2 2 4" xfId="12911"/>
    <cellStyle name="Normal 3 5 2 2 5" xfId="25437"/>
    <cellStyle name="Normal 3 5 2 2 6" xfId="37895"/>
    <cellStyle name="Normal 3 5 2 3" xfId="12914"/>
    <cellStyle name="Normal 3 5 2 3 2" xfId="12915"/>
    <cellStyle name="Normal 3 5 2 3 2 2" xfId="25441"/>
    <cellStyle name="Normal 3 5 2 3 2 3" xfId="37899"/>
    <cellStyle name="Normal 3 5 2 3 3" xfId="12916"/>
    <cellStyle name="Normal 3 5 2 3 3 2" xfId="25442"/>
    <cellStyle name="Normal 3 5 2 3 3 3" xfId="37900"/>
    <cellStyle name="Normal 3 5 2 3 4" xfId="25440"/>
    <cellStyle name="Normal 3 5 2 3 5" xfId="37898"/>
    <cellStyle name="Normal 3 5 2 4" xfId="12917"/>
    <cellStyle name="Normal 3 5 2 4 2" xfId="12918"/>
    <cellStyle name="Normal 3 5 2 4 2 2" xfId="25444"/>
    <cellStyle name="Normal 3 5 2 4 2 3" xfId="37902"/>
    <cellStyle name="Normal 3 5 2 4 3" xfId="12919"/>
    <cellStyle name="Normal 3 5 2 4 3 2" xfId="25445"/>
    <cellStyle name="Normal 3 5 2 4 3 3" xfId="37903"/>
    <cellStyle name="Normal 3 5 2 4 4" xfId="25443"/>
    <cellStyle name="Normal 3 5 2 4 5" xfId="37901"/>
    <cellStyle name="Normal 3 5 2 5" xfId="12920"/>
    <cellStyle name="Normal 3 5 2 5 2" xfId="12921"/>
    <cellStyle name="Normal 3 5 2 5 2 2" xfId="25447"/>
    <cellStyle name="Normal 3 5 2 5 2 3" xfId="37905"/>
    <cellStyle name="Normal 3 5 2 5 3" xfId="12922"/>
    <cellStyle name="Normal 3 5 2 5 3 2" xfId="25448"/>
    <cellStyle name="Normal 3 5 2 5 3 3" xfId="37906"/>
    <cellStyle name="Normal 3 5 2 5 4" xfId="25446"/>
    <cellStyle name="Normal 3 5 2 5 5" xfId="37904"/>
    <cellStyle name="Normal 3 5 2 6" xfId="12923"/>
    <cellStyle name="Normal 3 5 2 6 2" xfId="12924"/>
    <cellStyle name="Normal 3 5 2 6 2 2" xfId="25450"/>
    <cellStyle name="Normal 3 5 2 6 2 3" xfId="37908"/>
    <cellStyle name="Normal 3 5 2 6 3" xfId="12925"/>
    <cellStyle name="Normal 3 5 2 6 3 2" xfId="25451"/>
    <cellStyle name="Normal 3 5 2 6 3 3" xfId="37909"/>
    <cellStyle name="Normal 3 5 2 6 4" xfId="25449"/>
    <cellStyle name="Normal 3 5 2 6 5" xfId="37907"/>
    <cellStyle name="Normal 3 5 2 7" xfId="12926"/>
    <cellStyle name="Normal 3 5 2 7 2" xfId="12927"/>
    <cellStyle name="Normal 3 5 2 7 2 2" xfId="25453"/>
    <cellStyle name="Normal 3 5 2 7 2 3" xfId="37911"/>
    <cellStyle name="Normal 3 5 2 7 3" xfId="12928"/>
    <cellStyle name="Normal 3 5 2 7 3 2" xfId="25454"/>
    <cellStyle name="Normal 3 5 2 7 3 3" xfId="37912"/>
    <cellStyle name="Normal 3 5 2 7 4" xfId="25452"/>
    <cellStyle name="Normal 3 5 2 7 5" xfId="37910"/>
    <cellStyle name="Normal 3 5 2 8" xfId="12929"/>
    <cellStyle name="Normal 3 5 2 8 2" xfId="12930"/>
    <cellStyle name="Normal 3 5 2 8 2 2" xfId="25456"/>
    <cellStyle name="Normal 3 5 2 8 2 3" xfId="37914"/>
    <cellStyle name="Normal 3 5 2 8 3" xfId="12931"/>
    <cellStyle name="Normal 3 5 2 8 3 2" xfId="25457"/>
    <cellStyle name="Normal 3 5 2 8 3 3" xfId="37915"/>
    <cellStyle name="Normal 3 5 2 8 4" xfId="25455"/>
    <cellStyle name="Normal 3 5 2 8 5" xfId="37913"/>
    <cellStyle name="Normal 3 5 2 9" xfId="12932"/>
    <cellStyle name="Normal 3 5 2 9 2" xfId="12933"/>
    <cellStyle name="Normal 3 5 2 9 2 2" xfId="25459"/>
    <cellStyle name="Normal 3 5 2 9 2 3" xfId="37917"/>
    <cellStyle name="Normal 3 5 2 9 3" xfId="12934"/>
    <cellStyle name="Normal 3 5 2 9 3 2" xfId="25460"/>
    <cellStyle name="Normal 3 5 2 9 3 3" xfId="37918"/>
    <cellStyle name="Normal 3 5 2 9 4" xfId="25458"/>
    <cellStyle name="Normal 3 5 2 9 5" xfId="37916"/>
    <cellStyle name="Normal 3 5 2_BALANCE SHEET- BOARD-A" xfId="1475"/>
    <cellStyle name="Normal 3 5 3" xfId="1140"/>
    <cellStyle name="Normal 3 5 3 2" xfId="12935"/>
    <cellStyle name="Normal 3 5 3 2 2" xfId="25461"/>
    <cellStyle name="Normal 3 5 3 2 3" xfId="37919"/>
    <cellStyle name="Normal 3 5 3 3" xfId="12936"/>
    <cellStyle name="Normal 3 5 3 3 2" xfId="25462"/>
    <cellStyle name="Normal 3 5 3 3 3" xfId="37920"/>
    <cellStyle name="Normal 3 5 3 4" xfId="1701"/>
    <cellStyle name="Normal 3 5 3 5" xfId="14440"/>
    <cellStyle name="Normal 3 5 3 6" xfId="26898"/>
    <cellStyle name="Normal 3 5 4" xfId="1334"/>
    <cellStyle name="Normal 3 5 4 2" xfId="12937"/>
    <cellStyle name="Normal 3 5 4 2 2" xfId="25463"/>
    <cellStyle name="Normal 3 5 4 2 3" xfId="37921"/>
    <cellStyle name="Normal 3 5 4 3" xfId="12938"/>
    <cellStyle name="Normal 3 5 4 3 2" xfId="25464"/>
    <cellStyle name="Normal 3 5 4 3 3" xfId="37922"/>
    <cellStyle name="Normal 3 5 4 4" xfId="1740"/>
    <cellStyle name="Normal 3 5 4 5" xfId="14479"/>
    <cellStyle name="Normal 3 5 4 6" xfId="26937"/>
    <cellStyle name="Normal 3 5 5" xfId="1016"/>
    <cellStyle name="Normal 3 5 5 2" xfId="12940"/>
    <cellStyle name="Normal 3 5 5 2 2" xfId="25466"/>
    <cellStyle name="Normal 3 5 5 2 3" xfId="37924"/>
    <cellStyle name="Normal 3 5 5 3" xfId="12941"/>
    <cellStyle name="Normal 3 5 5 3 2" xfId="25467"/>
    <cellStyle name="Normal 3 5 5 3 3" xfId="37925"/>
    <cellStyle name="Normal 3 5 5 4" xfId="12939"/>
    <cellStyle name="Normal 3 5 5 5" xfId="25465"/>
    <cellStyle name="Normal 3 5 5 6" xfId="37923"/>
    <cellStyle name="Normal 3 5 6" xfId="12942"/>
    <cellStyle name="Normal 3 5 6 2" xfId="12943"/>
    <cellStyle name="Normal 3 5 6 2 2" xfId="25469"/>
    <cellStyle name="Normal 3 5 6 2 3" xfId="37927"/>
    <cellStyle name="Normal 3 5 6 3" xfId="12944"/>
    <cellStyle name="Normal 3 5 6 3 2" xfId="25470"/>
    <cellStyle name="Normal 3 5 6 3 3" xfId="37928"/>
    <cellStyle name="Normal 3 5 6 4" xfId="25468"/>
    <cellStyle name="Normal 3 5 6 5" xfId="37926"/>
    <cellStyle name="Normal 3 5 7" xfId="12945"/>
    <cellStyle name="Normal 3 5 7 2" xfId="12946"/>
    <cellStyle name="Normal 3 5 7 2 2" xfId="25472"/>
    <cellStyle name="Normal 3 5 7 2 3" xfId="37930"/>
    <cellStyle name="Normal 3 5 7 3" xfId="12947"/>
    <cellStyle name="Normal 3 5 7 3 2" xfId="25473"/>
    <cellStyle name="Normal 3 5 7 3 3" xfId="37931"/>
    <cellStyle name="Normal 3 5 7 4" xfId="25471"/>
    <cellStyle name="Normal 3 5 7 5" xfId="37929"/>
    <cellStyle name="Normal 3 5 8" xfId="12948"/>
    <cellStyle name="Normal 3 5 8 2" xfId="12949"/>
    <cellStyle name="Normal 3 5 8 2 2" xfId="25475"/>
    <cellStyle name="Normal 3 5 8 2 3" xfId="37933"/>
    <cellStyle name="Normal 3 5 8 3" xfId="12950"/>
    <cellStyle name="Normal 3 5 8 3 2" xfId="25476"/>
    <cellStyle name="Normal 3 5 8 3 3" xfId="37934"/>
    <cellStyle name="Normal 3 5 8 4" xfId="25474"/>
    <cellStyle name="Normal 3 5 8 5" xfId="37932"/>
    <cellStyle name="Normal 3 5 9" xfId="12951"/>
    <cellStyle name="Normal 3 5 9 2" xfId="12952"/>
    <cellStyle name="Normal 3 5 9 2 2" xfId="25478"/>
    <cellStyle name="Normal 3 5 9 2 3" xfId="37936"/>
    <cellStyle name="Normal 3 5 9 3" xfId="12953"/>
    <cellStyle name="Normal 3 5 9 3 2" xfId="25479"/>
    <cellStyle name="Normal 3 5 9 3 3" xfId="37937"/>
    <cellStyle name="Normal 3 5 9 4" xfId="25477"/>
    <cellStyle name="Normal 3 5 9 5" xfId="37935"/>
    <cellStyle name="Normal 3 5_BALANCE SHEET- BOARD-A" xfId="1474"/>
    <cellStyle name="Normal 3 6" xfId="598"/>
    <cellStyle name="Normal 3 6 10" xfId="12954"/>
    <cellStyle name="Normal 3 6 10 2" xfId="12955"/>
    <cellStyle name="Normal 3 6 10 2 2" xfId="25481"/>
    <cellStyle name="Normal 3 6 10 2 3" xfId="37939"/>
    <cellStyle name="Normal 3 6 10 3" xfId="12956"/>
    <cellStyle name="Normal 3 6 10 3 2" xfId="25482"/>
    <cellStyle name="Normal 3 6 10 3 3" xfId="37940"/>
    <cellStyle name="Normal 3 6 10 4" xfId="25480"/>
    <cellStyle name="Normal 3 6 10 5" xfId="37938"/>
    <cellStyle name="Normal 3 6 11" xfId="12957"/>
    <cellStyle name="Normal 3 6 11 2" xfId="12958"/>
    <cellStyle name="Normal 3 6 11 2 2" xfId="25484"/>
    <cellStyle name="Normal 3 6 11 2 3" xfId="37942"/>
    <cellStyle name="Normal 3 6 11 3" xfId="12959"/>
    <cellStyle name="Normal 3 6 11 3 2" xfId="25485"/>
    <cellStyle name="Normal 3 6 11 3 3" xfId="37943"/>
    <cellStyle name="Normal 3 6 11 4" xfId="25483"/>
    <cellStyle name="Normal 3 6 11 5" xfId="37941"/>
    <cellStyle name="Normal 3 6 12" xfId="12960"/>
    <cellStyle name="Normal 3 6 12 2" xfId="12961"/>
    <cellStyle name="Normal 3 6 12 2 2" xfId="25487"/>
    <cellStyle name="Normal 3 6 12 2 3" xfId="37945"/>
    <cellStyle name="Normal 3 6 12 3" xfId="12962"/>
    <cellStyle name="Normal 3 6 12 3 2" xfId="25488"/>
    <cellStyle name="Normal 3 6 12 3 3" xfId="37946"/>
    <cellStyle name="Normal 3 6 12 4" xfId="25486"/>
    <cellStyle name="Normal 3 6 12 5" xfId="37944"/>
    <cellStyle name="Normal 3 6 13" xfId="12963"/>
    <cellStyle name="Normal 3 6 13 2" xfId="12964"/>
    <cellStyle name="Normal 3 6 13 2 2" xfId="25490"/>
    <cellStyle name="Normal 3 6 13 2 3" xfId="37948"/>
    <cellStyle name="Normal 3 6 13 3" xfId="12965"/>
    <cellStyle name="Normal 3 6 13 3 2" xfId="25491"/>
    <cellStyle name="Normal 3 6 13 3 3" xfId="37949"/>
    <cellStyle name="Normal 3 6 13 4" xfId="25489"/>
    <cellStyle name="Normal 3 6 13 5" xfId="37947"/>
    <cellStyle name="Normal 3 6 14" xfId="1620"/>
    <cellStyle name="Normal 3 6 15" xfId="14359"/>
    <cellStyle name="Normal 3 6 16" xfId="26817"/>
    <cellStyle name="Normal 3 6 2" xfId="1052"/>
    <cellStyle name="Normal 3 6 2 2" xfId="12966"/>
    <cellStyle name="Normal 3 6 3" xfId="12967"/>
    <cellStyle name="Normal 3 6 3 2" xfId="12968"/>
    <cellStyle name="Normal 3 6 3 2 2" xfId="25493"/>
    <cellStyle name="Normal 3 6 3 2 3" xfId="37951"/>
    <cellStyle name="Normal 3 6 3 3" xfId="12969"/>
    <cellStyle name="Normal 3 6 3 3 2" xfId="25494"/>
    <cellStyle name="Normal 3 6 3 3 3" xfId="37952"/>
    <cellStyle name="Normal 3 6 3 4" xfId="25492"/>
    <cellStyle name="Normal 3 6 3 5" xfId="37950"/>
    <cellStyle name="Normal 3 6 4" xfId="12970"/>
    <cellStyle name="Normal 3 6 4 2" xfId="12971"/>
    <cellStyle name="Normal 3 6 4 2 2" xfId="25496"/>
    <cellStyle name="Normal 3 6 4 2 3" xfId="37954"/>
    <cellStyle name="Normal 3 6 4 3" xfId="12972"/>
    <cellStyle name="Normal 3 6 4 3 2" xfId="25497"/>
    <cellStyle name="Normal 3 6 4 3 3" xfId="37955"/>
    <cellStyle name="Normal 3 6 4 4" xfId="25495"/>
    <cellStyle name="Normal 3 6 4 5" xfId="37953"/>
    <cellStyle name="Normal 3 6 5" xfId="12973"/>
    <cellStyle name="Normal 3 6 5 2" xfId="12974"/>
    <cellStyle name="Normal 3 6 5 2 2" xfId="25499"/>
    <cellStyle name="Normal 3 6 5 2 3" xfId="37957"/>
    <cellStyle name="Normal 3 6 5 3" xfId="12975"/>
    <cellStyle name="Normal 3 6 5 3 2" xfId="25500"/>
    <cellStyle name="Normal 3 6 5 3 3" xfId="37958"/>
    <cellStyle name="Normal 3 6 5 4" xfId="25498"/>
    <cellStyle name="Normal 3 6 5 5" xfId="37956"/>
    <cellStyle name="Normal 3 6 6" xfId="12976"/>
    <cellStyle name="Normal 3 6 6 2" xfId="12977"/>
    <cellStyle name="Normal 3 6 6 2 2" xfId="25502"/>
    <cellStyle name="Normal 3 6 6 2 3" xfId="37960"/>
    <cellStyle name="Normal 3 6 6 3" xfId="12978"/>
    <cellStyle name="Normal 3 6 6 3 2" xfId="25503"/>
    <cellStyle name="Normal 3 6 6 3 3" xfId="37961"/>
    <cellStyle name="Normal 3 6 6 4" xfId="25501"/>
    <cellStyle name="Normal 3 6 6 5" xfId="37959"/>
    <cellStyle name="Normal 3 6 7" xfId="12979"/>
    <cellStyle name="Normal 3 6 7 2" xfId="12980"/>
    <cellStyle name="Normal 3 6 7 2 2" xfId="25505"/>
    <cellStyle name="Normal 3 6 7 2 3" xfId="37963"/>
    <cellStyle name="Normal 3 6 7 3" xfId="12981"/>
    <cellStyle name="Normal 3 6 7 3 2" xfId="25506"/>
    <cellStyle name="Normal 3 6 7 3 3" xfId="37964"/>
    <cellStyle name="Normal 3 6 7 4" xfId="25504"/>
    <cellStyle name="Normal 3 6 7 5" xfId="37962"/>
    <cellStyle name="Normal 3 6 8" xfId="12982"/>
    <cellStyle name="Normal 3 6 8 2" xfId="12983"/>
    <cellStyle name="Normal 3 6 8 2 2" xfId="25508"/>
    <cellStyle name="Normal 3 6 8 2 3" xfId="37966"/>
    <cellStyle name="Normal 3 6 8 3" xfId="12984"/>
    <cellStyle name="Normal 3 6 8 3 2" xfId="25509"/>
    <cellStyle name="Normal 3 6 8 3 3" xfId="37967"/>
    <cellStyle name="Normal 3 6 8 4" xfId="25507"/>
    <cellStyle name="Normal 3 6 8 5" xfId="37965"/>
    <cellStyle name="Normal 3 6 9" xfId="12985"/>
    <cellStyle name="Normal 3 6 9 2" xfId="12986"/>
    <cellStyle name="Normal 3 6 9 2 2" xfId="25511"/>
    <cellStyle name="Normal 3 6 9 2 3" xfId="37969"/>
    <cellStyle name="Normal 3 6 9 3" xfId="12987"/>
    <cellStyle name="Normal 3 6 9 3 2" xfId="25512"/>
    <cellStyle name="Normal 3 6 9 3 3" xfId="37970"/>
    <cellStyle name="Normal 3 6 9 4" xfId="25510"/>
    <cellStyle name="Normal 3 6 9 5" xfId="37968"/>
    <cellStyle name="Normal 3 6_BALANCE SHEET- BOARD-A" xfId="1476"/>
    <cellStyle name="Normal 3 7" xfId="599"/>
    <cellStyle name="Normal 3 7 2" xfId="981"/>
    <cellStyle name="Normal 3 7 2 2" xfId="12988"/>
    <cellStyle name="Normal 3 7 3" xfId="1549"/>
    <cellStyle name="Normal 3 7 4" xfId="14288"/>
    <cellStyle name="Normal 3 7 5" xfId="26746"/>
    <cellStyle name="Normal 3 7_BALANCE SHEET- BOARD-A" xfId="1477"/>
    <cellStyle name="Normal 3 8" xfId="935"/>
    <cellStyle name="Normal 3 8 2" xfId="12990"/>
    <cellStyle name="Normal 3 8 3" xfId="12989"/>
    <cellStyle name="Normal 3 9" xfId="12991"/>
    <cellStyle name="Normal 3 9 2" xfId="12992"/>
    <cellStyle name="Normal 3_BALANCE SHEET- BOARD-A" xfId="1461"/>
    <cellStyle name="Normal 30" xfId="600"/>
    <cellStyle name="Normal 31" xfId="601"/>
    <cellStyle name="Normal 32" xfId="602"/>
    <cellStyle name="Normal 33" xfId="603"/>
    <cellStyle name="Normal 34" xfId="604"/>
    <cellStyle name="Normal 35" xfId="605"/>
    <cellStyle name="Normal 36" xfId="606"/>
    <cellStyle name="Normal 37" xfId="607"/>
    <cellStyle name="Normal 38" xfId="608"/>
    <cellStyle name="Normal 39" xfId="609"/>
    <cellStyle name="Normal 4" xfId="610"/>
    <cellStyle name="Normal 4 10" xfId="611"/>
    <cellStyle name="Normal 4 10 2" xfId="12993"/>
    <cellStyle name="Normal 4 11" xfId="612"/>
    <cellStyle name="Normal 4 11 2" xfId="12994"/>
    <cellStyle name="Normal 4 12" xfId="613"/>
    <cellStyle name="Normal 4 12 2" xfId="12995"/>
    <cellStyle name="Normal 4 13" xfId="614"/>
    <cellStyle name="Normal 4 13 2" xfId="12996"/>
    <cellStyle name="Normal 4 14" xfId="615"/>
    <cellStyle name="Normal 4 15" xfId="616"/>
    <cellStyle name="Normal 4 16" xfId="617"/>
    <cellStyle name="Normal 4 17" xfId="618"/>
    <cellStyle name="Normal 4 18" xfId="619"/>
    <cellStyle name="Normal 4 19" xfId="620"/>
    <cellStyle name="Normal 4 2" xfId="621"/>
    <cellStyle name="Normal 4 2 2" xfId="622"/>
    <cellStyle name="Normal 4 2 3" xfId="623"/>
    <cellStyle name="Normal 4 2 4" xfId="624"/>
    <cellStyle name="Normal 4 20" xfId="625"/>
    <cellStyle name="Normal 4 21" xfId="626"/>
    <cellStyle name="Normal 4 22" xfId="627"/>
    <cellStyle name="Normal 4 23" xfId="628"/>
    <cellStyle name="Normal 4 24" xfId="629"/>
    <cellStyle name="Normal 4 25" xfId="630"/>
    <cellStyle name="Normal 4 26" xfId="631"/>
    <cellStyle name="Normal 4 27" xfId="632"/>
    <cellStyle name="Normal 4 28" xfId="633"/>
    <cellStyle name="Normal 4 29" xfId="634"/>
    <cellStyle name="Normal 4 3" xfId="635"/>
    <cellStyle name="Normal 4 3 2" xfId="636"/>
    <cellStyle name="Normal 4 30" xfId="637"/>
    <cellStyle name="Normal 4 31" xfId="638"/>
    <cellStyle name="Normal 4 32" xfId="639"/>
    <cellStyle name="Normal 4 33" xfId="640"/>
    <cellStyle name="Normal 4 34" xfId="641"/>
    <cellStyle name="Normal 4 35" xfId="642"/>
    <cellStyle name="Normal 4 36" xfId="643"/>
    <cellStyle name="Normal 4 37" xfId="644"/>
    <cellStyle name="Normal 4 38" xfId="645"/>
    <cellStyle name="Normal 4 39" xfId="646"/>
    <cellStyle name="Normal 4 4" xfId="647"/>
    <cellStyle name="Normal 4 4 2" xfId="648"/>
    <cellStyle name="Normal 4 40" xfId="649"/>
    <cellStyle name="Normal 4 41" xfId="650"/>
    <cellStyle name="Normal 4 42" xfId="651"/>
    <cellStyle name="Normal 4 43" xfId="652"/>
    <cellStyle name="Normal 4 44" xfId="653"/>
    <cellStyle name="Normal 4 45" xfId="654"/>
    <cellStyle name="Normal 4 46" xfId="655"/>
    <cellStyle name="Normal 4 47" xfId="656"/>
    <cellStyle name="Normal 4 48" xfId="657"/>
    <cellStyle name="Normal 4 49" xfId="658"/>
    <cellStyle name="Normal 4 5" xfId="659"/>
    <cellStyle name="Normal 4 5 2" xfId="12997"/>
    <cellStyle name="Normal 4 50" xfId="660"/>
    <cellStyle name="Normal 4 51" xfId="661"/>
    <cellStyle name="Normal 4 52" xfId="662"/>
    <cellStyle name="Normal 4 53" xfId="663"/>
    <cellStyle name="Normal 4 54" xfId="664"/>
    <cellStyle name="Normal 4 55" xfId="665"/>
    <cellStyle name="Normal 4 56" xfId="666"/>
    <cellStyle name="Normal 4 57" xfId="667"/>
    <cellStyle name="Normal 4 58" xfId="12998"/>
    <cellStyle name="Normal 4 59" xfId="12999"/>
    <cellStyle name="Normal 4 6" xfId="668"/>
    <cellStyle name="Normal 4 6 2" xfId="13000"/>
    <cellStyle name="Normal 4 7" xfId="669"/>
    <cellStyle name="Normal 4 7 2" xfId="13001"/>
    <cellStyle name="Normal 4 8" xfId="670"/>
    <cellStyle name="Normal 4 8 2" xfId="13002"/>
    <cellStyle name="Normal 4 9" xfId="671"/>
    <cellStyle name="Normal 4 9 2" xfId="13003"/>
    <cellStyle name="Normal 40" xfId="672"/>
    <cellStyle name="Normal 41" xfId="673"/>
    <cellStyle name="Normal 42" xfId="674"/>
    <cellStyle name="Normal 43" xfId="675"/>
    <cellStyle name="Normal 44" xfId="676"/>
    <cellStyle name="Normal 45" xfId="677"/>
    <cellStyle name="Normal 46" xfId="678"/>
    <cellStyle name="Normal 47" xfId="679"/>
    <cellStyle name="Normal 48" xfId="680"/>
    <cellStyle name="Normal 49" xfId="681"/>
    <cellStyle name="Normal 5" xfId="682"/>
    <cellStyle name="Normal 5 10" xfId="683"/>
    <cellStyle name="Normal 5 11" xfId="684"/>
    <cellStyle name="Normal 5 12" xfId="685"/>
    <cellStyle name="Normal 5 13" xfId="686"/>
    <cellStyle name="Normal 5 14" xfId="687"/>
    <cellStyle name="Normal 5 15" xfId="688"/>
    <cellStyle name="Normal 5 16" xfId="689"/>
    <cellStyle name="Normal 5 17" xfId="690"/>
    <cellStyle name="Normal 5 18" xfId="691"/>
    <cellStyle name="Normal 5 19" xfId="692"/>
    <cellStyle name="Normal 5 2" xfId="693"/>
    <cellStyle name="Normal 5 2 2" xfId="694"/>
    <cellStyle name="Normal 5 20" xfId="695"/>
    <cellStyle name="Normal 5 21" xfId="696"/>
    <cellStyle name="Normal 5 22" xfId="697"/>
    <cellStyle name="Normal 5 23" xfId="698"/>
    <cellStyle name="Normal 5 24" xfId="699"/>
    <cellStyle name="Normal 5 25" xfId="700"/>
    <cellStyle name="Normal 5 26" xfId="701"/>
    <cellStyle name="Normal 5 27" xfId="702"/>
    <cellStyle name="Normal 5 28" xfId="703"/>
    <cellStyle name="Normal 5 29" xfId="704"/>
    <cellStyle name="Normal 5 3" xfId="705"/>
    <cellStyle name="Normal 5 3 2" xfId="13004"/>
    <cellStyle name="Normal 5 30" xfId="706"/>
    <cellStyle name="Normal 5 31" xfId="707"/>
    <cellStyle name="Normal 5 32" xfId="708"/>
    <cellStyle name="Normal 5 33" xfId="709"/>
    <cellStyle name="Normal 5 34" xfId="710"/>
    <cellStyle name="Normal 5 35" xfId="711"/>
    <cellStyle name="Normal 5 36" xfId="712"/>
    <cellStyle name="Normal 5 37" xfId="713"/>
    <cellStyle name="Normal 5 38" xfId="714"/>
    <cellStyle name="Normal 5 39" xfId="715"/>
    <cellStyle name="Normal 5 4" xfId="716"/>
    <cellStyle name="Normal 5 4 2" xfId="13005"/>
    <cellStyle name="Normal 5 40" xfId="717"/>
    <cellStyle name="Normal 5 41" xfId="718"/>
    <cellStyle name="Normal 5 42" xfId="719"/>
    <cellStyle name="Normal 5 43" xfId="720"/>
    <cellStyle name="Normal 5 44" xfId="721"/>
    <cellStyle name="Normal 5 45" xfId="722"/>
    <cellStyle name="Normal 5 46" xfId="723"/>
    <cellStyle name="Normal 5 47" xfId="724"/>
    <cellStyle name="Normal 5 48" xfId="725"/>
    <cellStyle name="Normal 5 49" xfId="726"/>
    <cellStyle name="Normal 5 5" xfId="727"/>
    <cellStyle name="Normal 5 5 2" xfId="13006"/>
    <cellStyle name="Normal 5 50" xfId="728"/>
    <cellStyle name="Normal 5 51" xfId="729"/>
    <cellStyle name="Normal 5 52" xfId="730"/>
    <cellStyle name="Normal 5 53" xfId="731"/>
    <cellStyle name="Normal 5 54" xfId="732"/>
    <cellStyle name="Normal 5 55" xfId="733"/>
    <cellStyle name="Normal 5 56" xfId="734"/>
    <cellStyle name="Normal 5 57" xfId="735"/>
    <cellStyle name="Normal 5 58" xfId="13007"/>
    <cellStyle name="Normal 5 6" xfId="736"/>
    <cellStyle name="Normal 5 7" xfId="737"/>
    <cellStyle name="Normal 5 8" xfId="738"/>
    <cellStyle name="Normal 5 9" xfId="739"/>
    <cellStyle name="Normal 50" xfId="740"/>
    <cellStyle name="Normal 51" xfId="741"/>
    <cellStyle name="Normal 52" xfId="742"/>
    <cellStyle name="Normal 53" xfId="743"/>
    <cellStyle name="Normal 54" xfId="744"/>
    <cellStyle name="Normal 55" xfId="745"/>
    <cellStyle name="Normal 56" xfId="746"/>
    <cellStyle name="Normal 57" xfId="747"/>
    <cellStyle name="Normal 58" xfId="748"/>
    <cellStyle name="Normal 59" xfId="749"/>
    <cellStyle name="Normal 6" xfId="750"/>
    <cellStyle name="Normal 6 10" xfId="13008"/>
    <cellStyle name="Normal 6 11" xfId="13009"/>
    <cellStyle name="Normal 6 12" xfId="13010"/>
    <cellStyle name="Normal 6 13" xfId="13011"/>
    <cellStyle name="Normal 6 14" xfId="13012"/>
    <cellStyle name="Normal 6 14 2" xfId="25513"/>
    <cellStyle name="Normal 6 14 3" xfId="37971"/>
    <cellStyle name="Normal 6 15" xfId="13013"/>
    <cellStyle name="Normal 6 15 2" xfId="25514"/>
    <cellStyle name="Normal 6 15 3" xfId="37972"/>
    <cellStyle name="Normal 6 16" xfId="13014"/>
    <cellStyle name="Normal 6 16 2" xfId="25515"/>
    <cellStyle name="Normal 6 16 3" xfId="37973"/>
    <cellStyle name="Normal 6 17" xfId="13015"/>
    <cellStyle name="Normal 6 17 2" xfId="25516"/>
    <cellStyle name="Normal 6 17 3" xfId="37974"/>
    <cellStyle name="Normal 6 18" xfId="751"/>
    <cellStyle name="Normal 6 2" xfId="752"/>
    <cellStyle name="Normal 6 2 10" xfId="13016"/>
    <cellStyle name="Normal 6 2 10 2" xfId="25517"/>
    <cellStyle name="Normal 6 2 10 3" xfId="37975"/>
    <cellStyle name="Normal 6 2 11" xfId="13017"/>
    <cellStyle name="Normal 6 2 11 2" xfId="25518"/>
    <cellStyle name="Normal 6 2 11 3" xfId="37976"/>
    <cellStyle name="Normal 6 2 12" xfId="13018"/>
    <cellStyle name="Normal 6 2 12 2" xfId="25519"/>
    <cellStyle name="Normal 6 2 12 3" xfId="37977"/>
    <cellStyle name="Normal 6 2 13" xfId="13019"/>
    <cellStyle name="Normal 6 2 13 2" xfId="25520"/>
    <cellStyle name="Normal 6 2 13 3" xfId="37978"/>
    <cellStyle name="Normal 6 2 2" xfId="13020"/>
    <cellStyle name="Normal 6 2 2 2" xfId="13021"/>
    <cellStyle name="Normal 6 2 2 2 2" xfId="13022"/>
    <cellStyle name="Normal 6 2 2 2 2 2" xfId="25523"/>
    <cellStyle name="Normal 6 2 2 2 2 3" xfId="37981"/>
    <cellStyle name="Normal 6 2 2 2 3" xfId="13023"/>
    <cellStyle name="Normal 6 2 2 2 3 2" xfId="25524"/>
    <cellStyle name="Normal 6 2 2 2 3 3" xfId="37982"/>
    <cellStyle name="Normal 6 2 2 2 4" xfId="25522"/>
    <cellStyle name="Normal 6 2 2 2 5" xfId="37980"/>
    <cellStyle name="Normal 6 2 2 3" xfId="13024"/>
    <cellStyle name="Normal 6 2 2 3 2" xfId="25525"/>
    <cellStyle name="Normal 6 2 2 3 3" xfId="37983"/>
    <cellStyle name="Normal 6 2 2 4" xfId="13025"/>
    <cellStyle name="Normal 6 2 2 4 2" xfId="25526"/>
    <cellStyle name="Normal 6 2 2 4 3" xfId="37984"/>
    <cellStyle name="Normal 6 2 2 5" xfId="13026"/>
    <cellStyle name="Normal 6 2 2 5 2" xfId="25527"/>
    <cellStyle name="Normal 6 2 2 5 3" xfId="37985"/>
    <cellStyle name="Normal 6 2 2 6" xfId="25521"/>
    <cellStyle name="Normal 6 2 2 7" xfId="37979"/>
    <cellStyle name="Normal 6 2 2_Mcaid Facility" xfId="13027"/>
    <cellStyle name="Normal 6 2 3" xfId="13028"/>
    <cellStyle name="Normal 6 2 3 2" xfId="13029"/>
    <cellStyle name="Normal 6 2 3 2 2" xfId="13030"/>
    <cellStyle name="Normal 6 2 3 2 2 2" xfId="25530"/>
    <cellStyle name="Normal 6 2 3 2 2 3" xfId="37988"/>
    <cellStyle name="Normal 6 2 3 2 3" xfId="13031"/>
    <cellStyle name="Normal 6 2 3 2 3 2" xfId="25531"/>
    <cellStyle name="Normal 6 2 3 2 3 3" xfId="37989"/>
    <cellStyle name="Normal 6 2 3 2 4" xfId="25529"/>
    <cellStyle name="Normal 6 2 3 2 5" xfId="37987"/>
    <cellStyle name="Normal 6 2 3 3" xfId="13032"/>
    <cellStyle name="Normal 6 2 3 3 2" xfId="25532"/>
    <cellStyle name="Normal 6 2 3 3 3" xfId="37990"/>
    <cellStyle name="Normal 6 2 3 4" xfId="13033"/>
    <cellStyle name="Normal 6 2 3 4 2" xfId="25533"/>
    <cellStyle name="Normal 6 2 3 4 3" xfId="37991"/>
    <cellStyle name="Normal 6 2 3 5" xfId="13034"/>
    <cellStyle name="Normal 6 2 3 5 2" xfId="25534"/>
    <cellStyle name="Normal 6 2 3 5 3" xfId="37992"/>
    <cellStyle name="Normal 6 2 3 6" xfId="25528"/>
    <cellStyle name="Normal 6 2 3 7" xfId="37986"/>
    <cellStyle name="Normal 6 2 3_Mcaid Facility" xfId="13035"/>
    <cellStyle name="Normal 6 2 4" xfId="13036"/>
    <cellStyle name="Normal 6 2 4 2" xfId="13037"/>
    <cellStyle name="Normal 6 2 4 2 2" xfId="13038"/>
    <cellStyle name="Normal 6 2 4 2 2 2" xfId="25537"/>
    <cellStyle name="Normal 6 2 4 2 2 3" xfId="37995"/>
    <cellStyle name="Normal 6 2 4 2 3" xfId="13039"/>
    <cellStyle name="Normal 6 2 4 2 3 2" xfId="25538"/>
    <cellStyle name="Normal 6 2 4 2 3 3" xfId="37996"/>
    <cellStyle name="Normal 6 2 4 2 4" xfId="25536"/>
    <cellStyle name="Normal 6 2 4 2 5" xfId="37994"/>
    <cellStyle name="Normal 6 2 4 3" xfId="13040"/>
    <cellStyle name="Normal 6 2 4 3 2" xfId="25539"/>
    <cellStyle name="Normal 6 2 4 3 3" xfId="37997"/>
    <cellStyle name="Normal 6 2 4 4" xfId="13041"/>
    <cellStyle name="Normal 6 2 4 4 2" xfId="25540"/>
    <cellStyle name="Normal 6 2 4 4 3" xfId="37998"/>
    <cellStyle name="Normal 6 2 4 5" xfId="13042"/>
    <cellStyle name="Normal 6 2 4 5 2" xfId="25541"/>
    <cellStyle name="Normal 6 2 4 5 3" xfId="37999"/>
    <cellStyle name="Normal 6 2 4 6" xfId="25535"/>
    <cellStyle name="Normal 6 2 4 7" xfId="37993"/>
    <cellStyle name="Normal 6 2 4_Mcaid Facility" xfId="13043"/>
    <cellStyle name="Normal 6 2 5" xfId="13044"/>
    <cellStyle name="Normal 6 2 5 2" xfId="13045"/>
    <cellStyle name="Normal 6 2 5 2 2" xfId="25543"/>
    <cellStyle name="Normal 6 2 5 2 3" xfId="38001"/>
    <cellStyle name="Normal 6 2 5 3" xfId="13046"/>
    <cellStyle name="Normal 6 2 5 3 2" xfId="25544"/>
    <cellStyle name="Normal 6 2 5 3 3" xfId="38002"/>
    <cellStyle name="Normal 6 2 5 4" xfId="25542"/>
    <cellStyle name="Normal 6 2 5 5" xfId="38000"/>
    <cellStyle name="Normal 6 2 6" xfId="13047"/>
    <cellStyle name="Normal 6 2 6 2" xfId="25545"/>
    <cellStyle name="Normal 6 2 6 3" xfId="38003"/>
    <cellStyle name="Normal 6 2 7" xfId="13048"/>
    <cellStyle name="Normal 6 2 7 2" xfId="25546"/>
    <cellStyle name="Normal 6 2 7 3" xfId="38004"/>
    <cellStyle name="Normal 6 2 8" xfId="13049"/>
    <cellStyle name="Normal 6 2 8 2" xfId="25547"/>
    <cellStyle name="Normal 6 2 8 3" xfId="38005"/>
    <cellStyle name="Normal 6 2 9" xfId="13050"/>
    <cellStyle name="Normal 6 2 9 2" xfId="25548"/>
    <cellStyle name="Normal 6 2 9 3" xfId="38006"/>
    <cellStyle name="Normal 6 2_Mcaid Facility" xfId="13051"/>
    <cellStyle name="Normal 6 3" xfId="753"/>
    <cellStyle name="Normal 6 3 10" xfId="13052"/>
    <cellStyle name="Normal 6 3 10 2" xfId="25549"/>
    <cellStyle name="Normal 6 3 10 3" xfId="38007"/>
    <cellStyle name="Normal 6 3 11" xfId="13053"/>
    <cellStyle name="Normal 6 3 11 2" xfId="25550"/>
    <cellStyle name="Normal 6 3 11 3" xfId="38008"/>
    <cellStyle name="Normal 6 3 12" xfId="13054"/>
    <cellStyle name="Normal 6 3 12 2" xfId="25551"/>
    <cellStyle name="Normal 6 3 12 3" xfId="38009"/>
    <cellStyle name="Normal 6 3 13" xfId="13055"/>
    <cellStyle name="Normal 6 3 13 2" xfId="25552"/>
    <cellStyle name="Normal 6 3 13 3" xfId="38010"/>
    <cellStyle name="Normal 6 3 14" xfId="1535"/>
    <cellStyle name="Normal 6 3 15" xfId="14274"/>
    <cellStyle name="Normal 6 3 16" xfId="26732"/>
    <cellStyle name="Normal 6 3 2" xfId="967"/>
    <cellStyle name="Normal 6 3 2 2" xfId="13057"/>
    <cellStyle name="Normal 6 3 2 2 2" xfId="13058"/>
    <cellStyle name="Normal 6 3 2 2 2 2" xfId="25555"/>
    <cellStyle name="Normal 6 3 2 2 2 3" xfId="38013"/>
    <cellStyle name="Normal 6 3 2 2 3" xfId="13059"/>
    <cellStyle name="Normal 6 3 2 2 3 2" xfId="25556"/>
    <cellStyle name="Normal 6 3 2 2 3 3" xfId="38014"/>
    <cellStyle name="Normal 6 3 2 2 4" xfId="25554"/>
    <cellStyle name="Normal 6 3 2 2 5" xfId="38012"/>
    <cellStyle name="Normal 6 3 2 3" xfId="13060"/>
    <cellStyle name="Normal 6 3 2 3 2" xfId="25557"/>
    <cellStyle name="Normal 6 3 2 3 3" xfId="38015"/>
    <cellStyle name="Normal 6 3 2 4" xfId="13061"/>
    <cellStyle name="Normal 6 3 2 4 2" xfId="25558"/>
    <cellStyle name="Normal 6 3 2 4 3" xfId="38016"/>
    <cellStyle name="Normal 6 3 2 5" xfId="13062"/>
    <cellStyle name="Normal 6 3 2 5 2" xfId="25559"/>
    <cellStyle name="Normal 6 3 2 5 3" xfId="38017"/>
    <cellStyle name="Normal 6 3 2 6" xfId="13056"/>
    <cellStyle name="Normal 6 3 2 7" xfId="25553"/>
    <cellStyle name="Normal 6 3 2 8" xfId="38011"/>
    <cellStyle name="Normal 6 3 2_Mcaid Facility" xfId="13063"/>
    <cellStyle name="Normal 6 3 3" xfId="13064"/>
    <cellStyle name="Normal 6 3 3 2" xfId="13065"/>
    <cellStyle name="Normal 6 3 3 2 2" xfId="13066"/>
    <cellStyle name="Normal 6 3 3 2 2 2" xfId="25562"/>
    <cellStyle name="Normal 6 3 3 2 2 3" xfId="38020"/>
    <cellStyle name="Normal 6 3 3 2 3" xfId="13067"/>
    <cellStyle name="Normal 6 3 3 2 3 2" xfId="25563"/>
    <cellStyle name="Normal 6 3 3 2 3 3" xfId="38021"/>
    <cellStyle name="Normal 6 3 3 2 4" xfId="25561"/>
    <cellStyle name="Normal 6 3 3 2 5" xfId="38019"/>
    <cellStyle name="Normal 6 3 3 3" xfId="13068"/>
    <cellStyle name="Normal 6 3 3 3 2" xfId="25564"/>
    <cellStyle name="Normal 6 3 3 3 3" xfId="38022"/>
    <cellStyle name="Normal 6 3 3 4" xfId="13069"/>
    <cellStyle name="Normal 6 3 3 4 2" xfId="25565"/>
    <cellStyle name="Normal 6 3 3 4 3" xfId="38023"/>
    <cellStyle name="Normal 6 3 3 5" xfId="13070"/>
    <cellStyle name="Normal 6 3 3 5 2" xfId="25566"/>
    <cellStyle name="Normal 6 3 3 5 3" xfId="38024"/>
    <cellStyle name="Normal 6 3 3 6" xfId="25560"/>
    <cellStyle name="Normal 6 3 3 7" xfId="38018"/>
    <cellStyle name="Normal 6 3 3_Mcaid Facility" xfId="13071"/>
    <cellStyle name="Normal 6 3 4" xfId="13072"/>
    <cellStyle name="Normal 6 3 4 2" xfId="13073"/>
    <cellStyle name="Normal 6 3 4 2 2" xfId="25568"/>
    <cellStyle name="Normal 6 3 4 2 3" xfId="38026"/>
    <cellStyle name="Normal 6 3 4 3" xfId="13074"/>
    <cellStyle name="Normal 6 3 4 3 2" xfId="25569"/>
    <cellStyle name="Normal 6 3 4 3 3" xfId="38027"/>
    <cellStyle name="Normal 6 3 4 4" xfId="25567"/>
    <cellStyle name="Normal 6 3 4 5" xfId="38025"/>
    <cellStyle name="Normal 6 3 5" xfId="13075"/>
    <cellStyle name="Normal 6 3 5 2" xfId="25570"/>
    <cellStyle name="Normal 6 3 5 3" xfId="38028"/>
    <cellStyle name="Normal 6 3 6" xfId="13076"/>
    <cellStyle name="Normal 6 3 6 2" xfId="25571"/>
    <cellStyle name="Normal 6 3 6 3" xfId="38029"/>
    <cellStyle name="Normal 6 3 7" xfId="13077"/>
    <cellStyle name="Normal 6 3 7 2" xfId="25572"/>
    <cellStyle name="Normal 6 3 7 3" xfId="38030"/>
    <cellStyle name="Normal 6 3 8" xfId="13078"/>
    <cellStyle name="Normal 6 3 8 2" xfId="25573"/>
    <cellStyle name="Normal 6 3 8 3" xfId="38031"/>
    <cellStyle name="Normal 6 3 9" xfId="13079"/>
    <cellStyle name="Normal 6 3 9 2" xfId="25574"/>
    <cellStyle name="Normal 6 3 9 3" xfId="38032"/>
    <cellStyle name="Normal 6 3_BALANCE SHEET- BOARD-A" xfId="1478"/>
    <cellStyle name="Normal 6 4" xfId="754"/>
    <cellStyle name="Normal 6 4 2" xfId="13080"/>
    <cellStyle name="Normal 6 4 2 2" xfId="13081"/>
    <cellStyle name="Normal 6 4 2 2 2" xfId="25576"/>
    <cellStyle name="Normal 6 4 2 2 3" xfId="38034"/>
    <cellStyle name="Normal 6 4 2 3" xfId="13082"/>
    <cellStyle name="Normal 6 4 2 3 2" xfId="25577"/>
    <cellStyle name="Normal 6 4 2 3 3" xfId="38035"/>
    <cellStyle name="Normal 6 4 2 4" xfId="25575"/>
    <cellStyle name="Normal 6 4 2 5" xfId="38033"/>
    <cellStyle name="Normal 6 4 3" xfId="13083"/>
    <cellStyle name="Normal 6 4 3 2" xfId="25578"/>
    <cellStyle name="Normal 6 4 3 3" xfId="38036"/>
    <cellStyle name="Normal 6 4 4" xfId="13084"/>
    <cellStyle name="Normal 6 4 4 2" xfId="25579"/>
    <cellStyle name="Normal 6 4 4 3" xfId="38037"/>
    <cellStyle name="Normal 6 4 5" xfId="13085"/>
    <cellStyle name="Normal 6 4 5 2" xfId="25580"/>
    <cellStyle name="Normal 6 4 5 3" xfId="38038"/>
    <cellStyle name="Normal 6 4_Mcaid Facility" xfId="13086"/>
    <cellStyle name="Normal 6 5" xfId="755"/>
    <cellStyle name="Normal 6 5 2" xfId="13087"/>
    <cellStyle name="Normal 6 5 2 2" xfId="13088"/>
    <cellStyle name="Normal 6 5 2 2 2" xfId="25582"/>
    <cellStyle name="Normal 6 5 2 2 3" xfId="38040"/>
    <cellStyle name="Normal 6 5 2 3" xfId="13089"/>
    <cellStyle name="Normal 6 5 2 3 2" xfId="25583"/>
    <cellStyle name="Normal 6 5 2 3 3" xfId="38041"/>
    <cellStyle name="Normal 6 5 2 4" xfId="25581"/>
    <cellStyle name="Normal 6 5 2 5" xfId="38039"/>
    <cellStyle name="Normal 6 5 3" xfId="13090"/>
    <cellStyle name="Normal 6 5 3 2" xfId="25584"/>
    <cellStyle name="Normal 6 5 3 3" xfId="38042"/>
    <cellStyle name="Normal 6 5 4" xfId="13091"/>
    <cellStyle name="Normal 6 5 4 2" xfId="25585"/>
    <cellStyle name="Normal 6 5 4 3" xfId="38043"/>
    <cellStyle name="Normal 6 5 5" xfId="13092"/>
    <cellStyle name="Normal 6 5 5 2" xfId="25586"/>
    <cellStyle name="Normal 6 5 5 3" xfId="38044"/>
    <cellStyle name="Normal 6 5_Mcaid Facility" xfId="13093"/>
    <cellStyle name="Normal 6 6" xfId="13094"/>
    <cellStyle name="Normal 6 6 2" xfId="13095"/>
    <cellStyle name="Normal 6 6 2 2" xfId="13096"/>
    <cellStyle name="Normal 6 6 2 2 2" xfId="25589"/>
    <cellStyle name="Normal 6 6 2 2 3" xfId="38047"/>
    <cellStyle name="Normal 6 6 2 3" xfId="13097"/>
    <cellStyle name="Normal 6 6 2 3 2" xfId="25590"/>
    <cellStyle name="Normal 6 6 2 3 3" xfId="38048"/>
    <cellStyle name="Normal 6 6 2 4" xfId="25588"/>
    <cellStyle name="Normal 6 6 2 5" xfId="38046"/>
    <cellStyle name="Normal 6 6 3" xfId="13098"/>
    <cellStyle name="Normal 6 6 3 2" xfId="25591"/>
    <cellStyle name="Normal 6 6 3 3" xfId="38049"/>
    <cellStyle name="Normal 6 6 4" xfId="13099"/>
    <cellStyle name="Normal 6 6 4 2" xfId="25592"/>
    <cellStyle name="Normal 6 6 4 3" xfId="38050"/>
    <cellStyle name="Normal 6 6 5" xfId="13100"/>
    <cellStyle name="Normal 6 6 5 2" xfId="25593"/>
    <cellStyle name="Normal 6 6 5 3" xfId="38051"/>
    <cellStyle name="Normal 6 6 6" xfId="25587"/>
    <cellStyle name="Normal 6 6 7" xfId="38045"/>
    <cellStyle name="Normal 6 6_Mcaid Facility" xfId="13101"/>
    <cellStyle name="Normal 6 7" xfId="13102"/>
    <cellStyle name="Normal 6 7 2" xfId="13103"/>
    <cellStyle name="Normal 6 7 2 2" xfId="25594"/>
    <cellStyle name="Normal 6 7 2 3" xfId="38052"/>
    <cellStyle name="Normal 6 7 3" xfId="13104"/>
    <cellStyle name="Normal 6 7 3 2" xfId="25595"/>
    <cellStyle name="Normal 6 7 3 3" xfId="38053"/>
    <cellStyle name="Normal 6 8" xfId="13105"/>
    <cellStyle name="Normal 6 9" xfId="13106"/>
    <cellStyle name="Normal 6_Mcaid Facility" xfId="13107"/>
    <cellStyle name="Normal 60" xfId="756"/>
    <cellStyle name="Normal 61" xfId="757"/>
    <cellStyle name="Normal 62" xfId="758"/>
    <cellStyle name="Normal 63" xfId="759"/>
    <cellStyle name="Normal 64" xfId="760"/>
    <cellStyle name="Normal 65" xfId="761"/>
    <cellStyle name="Normal 66" xfId="762"/>
    <cellStyle name="Normal 67" xfId="763"/>
    <cellStyle name="Normal 68" xfId="764"/>
    <cellStyle name="Normal 69" xfId="765"/>
    <cellStyle name="Normal 7" xfId="766"/>
    <cellStyle name="Normal 7 10" xfId="13108"/>
    <cellStyle name="Normal 7 11" xfId="13109"/>
    <cellStyle name="Normal 7 11 2" xfId="13110"/>
    <cellStyle name="Normal 7 12" xfId="13111"/>
    <cellStyle name="Normal 7 12 2" xfId="13112"/>
    <cellStyle name="Normal 7 13" xfId="13113"/>
    <cellStyle name="Normal 7 13 2" xfId="13114"/>
    <cellStyle name="Normal 7 14" xfId="13115"/>
    <cellStyle name="Normal 7 15" xfId="13116"/>
    <cellStyle name="Normal 7 2" xfId="767"/>
    <cellStyle name="Normal 7 2 2" xfId="768"/>
    <cellStyle name="Normal 7 3" xfId="769"/>
    <cellStyle name="Normal 7 4" xfId="770"/>
    <cellStyle name="Normal 7 5" xfId="13117"/>
    <cellStyle name="Normal 7 6" xfId="13118"/>
    <cellStyle name="Normal 7 7" xfId="13119"/>
    <cellStyle name="Normal 7 8" xfId="13120"/>
    <cellStyle name="Normal 7 9" xfId="13121"/>
    <cellStyle name="Normal 7_Mcaid Facility" xfId="13122"/>
    <cellStyle name="Normal 70" xfId="771"/>
    <cellStyle name="Normal 71" xfId="772"/>
    <cellStyle name="Normal 72" xfId="773"/>
    <cellStyle name="Normal 73" xfId="774"/>
    <cellStyle name="Normal 74" xfId="775"/>
    <cellStyle name="Normal 75" xfId="776"/>
    <cellStyle name="Normal 76" xfId="777"/>
    <cellStyle name="Normal 77" xfId="778"/>
    <cellStyle name="Normal 78" xfId="779"/>
    <cellStyle name="Normal 79" xfId="780"/>
    <cellStyle name="Normal 8" xfId="781"/>
    <cellStyle name="Normal 8 10" xfId="13123"/>
    <cellStyle name="Normal 8 11" xfId="13124"/>
    <cellStyle name="Normal 8 12" xfId="13125"/>
    <cellStyle name="Normal 8 12 2" xfId="25596"/>
    <cellStyle name="Normal 8 12 3" xfId="38054"/>
    <cellStyle name="Normal 8 2" xfId="782"/>
    <cellStyle name="Normal 8 2 2" xfId="783"/>
    <cellStyle name="Normal 8 2 2 2" xfId="13126"/>
    <cellStyle name="Normal 8 2 2 2 2" xfId="25597"/>
    <cellStyle name="Normal 8 2 2 2 3" xfId="38055"/>
    <cellStyle name="Normal 8 2 2 3" xfId="13127"/>
    <cellStyle name="Normal 8 2 2 3 2" xfId="25598"/>
    <cellStyle name="Normal 8 2 2 3 3" xfId="38056"/>
    <cellStyle name="Normal 8 2 3" xfId="13128"/>
    <cellStyle name="Normal 8 2 3 2" xfId="25599"/>
    <cellStyle name="Normal 8 2 3 3" xfId="38057"/>
    <cellStyle name="Normal 8 2 4" xfId="13129"/>
    <cellStyle name="Normal 8 2 4 2" xfId="25600"/>
    <cellStyle name="Normal 8 2 4 3" xfId="38058"/>
    <cellStyle name="Normal 8 2 5" xfId="13130"/>
    <cellStyle name="Normal 8 2 5 2" xfId="25601"/>
    <cellStyle name="Normal 8 2 5 3" xfId="38059"/>
    <cellStyle name="Normal 8 2_Mcaid Facility" xfId="13131"/>
    <cellStyle name="Normal 8 3" xfId="784"/>
    <cellStyle name="Normal 8 3 2" xfId="13132"/>
    <cellStyle name="Normal 8 4" xfId="785"/>
    <cellStyle name="Normal 8 4 2" xfId="13133"/>
    <cellStyle name="Normal 8 4 3" xfId="13134"/>
    <cellStyle name="Normal 8 4 3 2" xfId="25602"/>
    <cellStyle name="Normal 8 4 3 3" xfId="38060"/>
    <cellStyle name="Normal 8 4 4" xfId="13135"/>
    <cellStyle name="Normal 8 4 4 2" xfId="25603"/>
    <cellStyle name="Normal 8 4 4 3" xfId="38061"/>
    <cellStyle name="Normal 8 5" xfId="13136"/>
    <cellStyle name="Normal 8 6" xfId="13137"/>
    <cellStyle name="Normal 8 7" xfId="13138"/>
    <cellStyle name="Normal 8 8" xfId="13139"/>
    <cellStyle name="Normal 8 9" xfId="13140"/>
    <cellStyle name="Normal 8_Mcaid Facility" xfId="13141"/>
    <cellStyle name="Normal 80" xfId="786"/>
    <cellStyle name="Normal 81" xfId="787"/>
    <cellStyle name="Normal 82" xfId="788"/>
    <cellStyle name="Normal 83" xfId="789"/>
    <cellStyle name="Normal 84" xfId="790"/>
    <cellStyle name="Normal 85" xfId="791"/>
    <cellStyle name="Normal 86" xfId="792"/>
    <cellStyle name="Normal 87" xfId="793"/>
    <cellStyle name="Normal 88" xfId="794"/>
    <cellStyle name="Normal 89" xfId="795"/>
    <cellStyle name="Normal 9" xfId="796"/>
    <cellStyle name="Normal 9 2" xfId="797"/>
    <cellStyle name="Normal 9 2 2" xfId="798"/>
    <cellStyle name="Normal 9 2 3" xfId="13142"/>
    <cellStyle name="Normal 9 2 3 2" xfId="25604"/>
    <cellStyle name="Normal 9 2 3 3" xfId="38062"/>
    <cellStyle name="Normal 9 2 4" xfId="13143"/>
    <cellStyle name="Normal 9 2 4 2" xfId="25605"/>
    <cellStyle name="Normal 9 2 4 3" xfId="38063"/>
    <cellStyle name="Normal 9 2 5" xfId="13144"/>
    <cellStyle name="Normal 9 2 5 2" xfId="25606"/>
    <cellStyle name="Normal 9 2 5 3" xfId="38064"/>
    <cellStyle name="Normal 9 3" xfId="799"/>
    <cellStyle name="Normal 9 4" xfId="800"/>
    <cellStyle name="Normal 9 5" xfId="13145"/>
    <cellStyle name="Normal 9 5 2" xfId="25607"/>
    <cellStyle name="Normal 9 5 3" xfId="38065"/>
    <cellStyle name="Normal 9 6" xfId="13146"/>
    <cellStyle name="Normal 9 6 2" xfId="25608"/>
    <cellStyle name="Normal 9 6 3" xfId="38066"/>
    <cellStyle name="Normal 9 7" xfId="13147"/>
    <cellStyle name="Normal 9_Mcaid Facility" xfId="13148"/>
    <cellStyle name="Normal 90" xfId="801"/>
    <cellStyle name="Normal 91" xfId="802"/>
    <cellStyle name="Normal 92" xfId="803"/>
    <cellStyle name="Normal 92 2" xfId="804"/>
    <cellStyle name="Normal 93" xfId="805"/>
    <cellStyle name="Normal 93 10" xfId="13149"/>
    <cellStyle name="Normal 93 10 2" xfId="13150"/>
    <cellStyle name="Normal 93 10 2 2" xfId="25610"/>
    <cellStyle name="Normal 93 10 2 3" xfId="38068"/>
    <cellStyle name="Normal 93 10 3" xfId="13151"/>
    <cellStyle name="Normal 93 10 3 2" xfId="25611"/>
    <cellStyle name="Normal 93 10 3 3" xfId="38069"/>
    <cellStyle name="Normal 93 10 4" xfId="25609"/>
    <cellStyle name="Normal 93 10 5" xfId="38067"/>
    <cellStyle name="Normal 93 11" xfId="13152"/>
    <cellStyle name="Normal 93 11 2" xfId="13153"/>
    <cellStyle name="Normal 93 11 2 2" xfId="25613"/>
    <cellStyle name="Normal 93 11 2 3" xfId="38071"/>
    <cellStyle name="Normal 93 11 3" xfId="13154"/>
    <cellStyle name="Normal 93 11 3 2" xfId="25614"/>
    <cellStyle name="Normal 93 11 3 3" xfId="38072"/>
    <cellStyle name="Normal 93 11 4" xfId="25612"/>
    <cellStyle name="Normal 93 11 5" xfId="38070"/>
    <cellStyle name="Normal 93 12" xfId="13155"/>
    <cellStyle name="Normal 93 12 2" xfId="13156"/>
    <cellStyle name="Normal 93 12 2 2" xfId="25616"/>
    <cellStyle name="Normal 93 12 2 3" xfId="38074"/>
    <cellStyle name="Normal 93 12 3" xfId="13157"/>
    <cellStyle name="Normal 93 12 3 2" xfId="25617"/>
    <cellStyle name="Normal 93 12 3 3" xfId="38075"/>
    <cellStyle name="Normal 93 12 4" xfId="25615"/>
    <cellStyle name="Normal 93 12 5" xfId="38073"/>
    <cellStyle name="Normal 93 13" xfId="13158"/>
    <cellStyle name="Normal 93 13 2" xfId="13159"/>
    <cellStyle name="Normal 93 13 2 2" xfId="25619"/>
    <cellStyle name="Normal 93 13 2 3" xfId="38077"/>
    <cellStyle name="Normal 93 13 3" xfId="13160"/>
    <cellStyle name="Normal 93 13 3 2" xfId="25620"/>
    <cellStyle name="Normal 93 13 3 3" xfId="38078"/>
    <cellStyle name="Normal 93 13 4" xfId="25618"/>
    <cellStyle name="Normal 93 13 5" xfId="38076"/>
    <cellStyle name="Normal 93 14" xfId="13161"/>
    <cellStyle name="Normal 93 14 2" xfId="13162"/>
    <cellStyle name="Normal 93 14 2 2" xfId="25622"/>
    <cellStyle name="Normal 93 14 2 3" xfId="38080"/>
    <cellStyle name="Normal 93 14 3" xfId="13163"/>
    <cellStyle name="Normal 93 14 3 2" xfId="25623"/>
    <cellStyle name="Normal 93 14 3 3" xfId="38081"/>
    <cellStyle name="Normal 93 14 4" xfId="25621"/>
    <cellStyle name="Normal 93 14 5" xfId="38079"/>
    <cellStyle name="Normal 93 15" xfId="13164"/>
    <cellStyle name="Normal 93 15 2" xfId="25624"/>
    <cellStyle name="Normal 93 15 3" xfId="38082"/>
    <cellStyle name="Normal 93 16" xfId="13165"/>
    <cellStyle name="Normal 93 16 2" xfId="25625"/>
    <cellStyle name="Normal 93 16 3" xfId="38083"/>
    <cellStyle name="Normal 93 17" xfId="1550"/>
    <cellStyle name="Normal 93 18" xfId="14289"/>
    <cellStyle name="Normal 93 19" xfId="26747"/>
    <cellStyle name="Normal 93 2" xfId="806"/>
    <cellStyle name="Normal 93 2 10" xfId="13166"/>
    <cellStyle name="Normal 93 2 10 2" xfId="13167"/>
    <cellStyle name="Normal 93 2 10 2 2" xfId="25627"/>
    <cellStyle name="Normal 93 2 10 2 3" xfId="38085"/>
    <cellStyle name="Normal 93 2 10 3" xfId="13168"/>
    <cellStyle name="Normal 93 2 10 3 2" xfId="25628"/>
    <cellStyle name="Normal 93 2 10 3 3" xfId="38086"/>
    <cellStyle name="Normal 93 2 10 4" xfId="25626"/>
    <cellStyle name="Normal 93 2 10 5" xfId="38084"/>
    <cellStyle name="Normal 93 2 11" xfId="13169"/>
    <cellStyle name="Normal 93 2 11 2" xfId="13170"/>
    <cellStyle name="Normal 93 2 11 2 2" xfId="25630"/>
    <cellStyle name="Normal 93 2 11 2 3" xfId="38088"/>
    <cellStyle name="Normal 93 2 11 3" xfId="13171"/>
    <cellStyle name="Normal 93 2 11 3 2" xfId="25631"/>
    <cellStyle name="Normal 93 2 11 3 3" xfId="38089"/>
    <cellStyle name="Normal 93 2 11 4" xfId="25629"/>
    <cellStyle name="Normal 93 2 11 5" xfId="38087"/>
    <cellStyle name="Normal 93 2 12" xfId="13172"/>
    <cellStyle name="Normal 93 2 12 2" xfId="13173"/>
    <cellStyle name="Normal 93 2 12 2 2" xfId="25633"/>
    <cellStyle name="Normal 93 2 12 2 3" xfId="38091"/>
    <cellStyle name="Normal 93 2 12 3" xfId="13174"/>
    <cellStyle name="Normal 93 2 12 3 2" xfId="25634"/>
    <cellStyle name="Normal 93 2 12 3 3" xfId="38092"/>
    <cellStyle name="Normal 93 2 12 4" xfId="25632"/>
    <cellStyle name="Normal 93 2 12 5" xfId="38090"/>
    <cellStyle name="Normal 93 2 13" xfId="13175"/>
    <cellStyle name="Normal 93 2 13 2" xfId="13176"/>
    <cellStyle name="Normal 93 2 13 2 2" xfId="25636"/>
    <cellStyle name="Normal 93 2 13 2 3" xfId="38094"/>
    <cellStyle name="Normal 93 2 13 3" xfId="13177"/>
    <cellStyle name="Normal 93 2 13 3 2" xfId="25637"/>
    <cellStyle name="Normal 93 2 13 3 3" xfId="38095"/>
    <cellStyle name="Normal 93 2 13 4" xfId="25635"/>
    <cellStyle name="Normal 93 2 13 5" xfId="38093"/>
    <cellStyle name="Normal 93 2 14" xfId="13178"/>
    <cellStyle name="Normal 93 2 14 2" xfId="25638"/>
    <cellStyle name="Normal 93 2 14 3" xfId="38096"/>
    <cellStyle name="Normal 93 2 15" xfId="13179"/>
    <cellStyle name="Normal 93 2 15 2" xfId="25639"/>
    <cellStyle name="Normal 93 2 15 3" xfId="38097"/>
    <cellStyle name="Normal 93 2 16" xfId="1568"/>
    <cellStyle name="Normal 93 2 17" xfId="14307"/>
    <cellStyle name="Normal 93 2 18" xfId="26765"/>
    <cellStyle name="Normal 93 2 2" xfId="807"/>
    <cellStyle name="Normal 93 2 2 10" xfId="13180"/>
    <cellStyle name="Normal 93 2 2 10 2" xfId="13181"/>
    <cellStyle name="Normal 93 2 2 10 2 2" xfId="25641"/>
    <cellStyle name="Normal 93 2 2 10 2 3" xfId="38099"/>
    <cellStyle name="Normal 93 2 2 10 3" xfId="13182"/>
    <cellStyle name="Normal 93 2 2 10 3 2" xfId="25642"/>
    <cellStyle name="Normal 93 2 2 10 3 3" xfId="38100"/>
    <cellStyle name="Normal 93 2 2 10 4" xfId="25640"/>
    <cellStyle name="Normal 93 2 2 10 5" xfId="38098"/>
    <cellStyle name="Normal 93 2 2 11" xfId="13183"/>
    <cellStyle name="Normal 93 2 2 11 2" xfId="13184"/>
    <cellStyle name="Normal 93 2 2 11 2 2" xfId="25644"/>
    <cellStyle name="Normal 93 2 2 11 2 3" xfId="38102"/>
    <cellStyle name="Normal 93 2 2 11 3" xfId="13185"/>
    <cellStyle name="Normal 93 2 2 11 3 2" xfId="25645"/>
    <cellStyle name="Normal 93 2 2 11 3 3" xfId="38103"/>
    <cellStyle name="Normal 93 2 2 11 4" xfId="25643"/>
    <cellStyle name="Normal 93 2 2 11 5" xfId="38101"/>
    <cellStyle name="Normal 93 2 2 12" xfId="13186"/>
    <cellStyle name="Normal 93 2 2 12 2" xfId="13187"/>
    <cellStyle name="Normal 93 2 2 12 2 2" xfId="25647"/>
    <cellStyle name="Normal 93 2 2 12 2 3" xfId="38105"/>
    <cellStyle name="Normal 93 2 2 12 3" xfId="13188"/>
    <cellStyle name="Normal 93 2 2 12 3 2" xfId="25648"/>
    <cellStyle name="Normal 93 2 2 12 3 3" xfId="38106"/>
    <cellStyle name="Normal 93 2 2 12 4" xfId="25646"/>
    <cellStyle name="Normal 93 2 2 12 5" xfId="38104"/>
    <cellStyle name="Normal 93 2 2 13" xfId="13189"/>
    <cellStyle name="Normal 93 2 2 13 2" xfId="25649"/>
    <cellStyle name="Normal 93 2 2 13 3" xfId="38107"/>
    <cellStyle name="Normal 93 2 2 14" xfId="13190"/>
    <cellStyle name="Normal 93 2 2 14 2" xfId="25650"/>
    <cellStyle name="Normal 93 2 2 14 3" xfId="38108"/>
    <cellStyle name="Normal 93 2 2 15" xfId="1602"/>
    <cellStyle name="Normal 93 2 2 16" xfId="14341"/>
    <cellStyle name="Normal 93 2 2 17" xfId="26799"/>
    <cellStyle name="Normal 93 2 2 2" xfId="808"/>
    <cellStyle name="Normal 93 2 2 2 10" xfId="13191"/>
    <cellStyle name="Normal 93 2 2 2 10 2" xfId="13192"/>
    <cellStyle name="Normal 93 2 2 2 10 2 2" xfId="25652"/>
    <cellStyle name="Normal 93 2 2 2 10 2 3" xfId="38110"/>
    <cellStyle name="Normal 93 2 2 2 10 3" xfId="13193"/>
    <cellStyle name="Normal 93 2 2 2 10 3 2" xfId="25653"/>
    <cellStyle name="Normal 93 2 2 2 10 3 3" xfId="38111"/>
    <cellStyle name="Normal 93 2 2 2 10 4" xfId="25651"/>
    <cellStyle name="Normal 93 2 2 2 10 5" xfId="38109"/>
    <cellStyle name="Normal 93 2 2 2 11" xfId="13194"/>
    <cellStyle name="Normal 93 2 2 2 11 2" xfId="13195"/>
    <cellStyle name="Normal 93 2 2 2 11 2 2" xfId="25655"/>
    <cellStyle name="Normal 93 2 2 2 11 2 3" xfId="38113"/>
    <cellStyle name="Normal 93 2 2 2 11 3" xfId="13196"/>
    <cellStyle name="Normal 93 2 2 2 11 3 2" xfId="25656"/>
    <cellStyle name="Normal 93 2 2 2 11 3 3" xfId="38114"/>
    <cellStyle name="Normal 93 2 2 2 11 4" xfId="25654"/>
    <cellStyle name="Normal 93 2 2 2 11 5" xfId="38112"/>
    <cellStyle name="Normal 93 2 2 2 12" xfId="13197"/>
    <cellStyle name="Normal 93 2 2 2 12 2" xfId="25657"/>
    <cellStyle name="Normal 93 2 2 2 12 3" xfId="38115"/>
    <cellStyle name="Normal 93 2 2 2 13" xfId="13198"/>
    <cellStyle name="Normal 93 2 2 2 13 2" xfId="25658"/>
    <cellStyle name="Normal 93 2 2 2 13 3" xfId="38116"/>
    <cellStyle name="Normal 93 2 2 2 14" xfId="1672"/>
    <cellStyle name="Normal 93 2 2 2 15" xfId="14411"/>
    <cellStyle name="Normal 93 2 2 2 16" xfId="26869"/>
    <cellStyle name="Normal 93 2 2 2 2" xfId="1104"/>
    <cellStyle name="Normal 93 2 2 2 2 2" xfId="13200"/>
    <cellStyle name="Normal 93 2 2 2 2 2 2" xfId="25660"/>
    <cellStyle name="Normal 93 2 2 2 2 2 3" xfId="38118"/>
    <cellStyle name="Normal 93 2 2 2 2 3" xfId="13201"/>
    <cellStyle name="Normal 93 2 2 2 2 3 2" xfId="25661"/>
    <cellStyle name="Normal 93 2 2 2 2 3 3" xfId="38119"/>
    <cellStyle name="Normal 93 2 2 2 2 4" xfId="13199"/>
    <cellStyle name="Normal 93 2 2 2 2 5" xfId="25659"/>
    <cellStyle name="Normal 93 2 2 2 2 6" xfId="38117"/>
    <cellStyle name="Normal 93 2 2 2 3" xfId="13202"/>
    <cellStyle name="Normal 93 2 2 2 3 2" xfId="13203"/>
    <cellStyle name="Normal 93 2 2 2 3 2 2" xfId="25663"/>
    <cellStyle name="Normal 93 2 2 2 3 2 3" xfId="38121"/>
    <cellStyle name="Normal 93 2 2 2 3 3" xfId="13204"/>
    <cellStyle name="Normal 93 2 2 2 3 3 2" xfId="25664"/>
    <cellStyle name="Normal 93 2 2 2 3 3 3" xfId="38122"/>
    <cellStyle name="Normal 93 2 2 2 3 4" xfId="25662"/>
    <cellStyle name="Normal 93 2 2 2 3 5" xfId="38120"/>
    <cellStyle name="Normal 93 2 2 2 4" xfId="13205"/>
    <cellStyle name="Normal 93 2 2 2 4 2" xfId="13206"/>
    <cellStyle name="Normal 93 2 2 2 4 2 2" xfId="25666"/>
    <cellStyle name="Normal 93 2 2 2 4 2 3" xfId="38124"/>
    <cellStyle name="Normal 93 2 2 2 4 3" xfId="13207"/>
    <cellStyle name="Normal 93 2 2 2 4 3 2" xfId="25667"/>
    <cellStyle name="Normal 93 2 2 2 4 3 3" xfId="38125"/>
    <cellStyle name="Normal 93 2 2 2 4 4" xfId="25665"/>
    <cellStyle name="Normal 93 2 2 2 4 5" xfId="38123"/>
    <cellStyle name="Normal 93 2 2 2 5" xfId="13208"/>
    <cellStyle name="Normal 93 2 2 2 5 2" xfId="13209"/>
    <cellStyle name="Normal 93 2 2 2 5 2 2" xfId="25669"/>
    <cellStyle name="Normal 93 2 2 2 5 2 3" xfId="38127"/>
    <cellStyle name="Normal 93 2 2 2 5 3" xfId="13210"/>
    <cellStyle name="Normal 93 2 2 2 5 3 2" xfId="25670"/>
    <cellStyle name="Normal 93 2 2 2 5 3 3" xfId="38128"/>
    <cellStyle name="Normal 93 2 2 2 5 4" xfId="25668"/>
    <cellStyle name="Normal 93 2 2 2 5 5" xfId="38126"/>
    <cellStyle name="Normal 93 2 2 2 6" xfId="13211"/>
    <cellStyle name="Normal 93 2 2 2 6 2" xfId="13212"/>
    <cellStyle name="Normal 93 2 2 2 6 2 2" xfId="25672"/>
    <cellStyle name="Normal 93 2 2 2 6 2 3" xfId="38130"/>
    <cellStyle name="Normal 93 2 2 2 6 3" xfId="13213"/>
    <cellStyle name="Normal 93 2 2 2 6 3 2" xfId="25673"/>
    <cellStyle name="Normal 93 2 2 2 6 3 3" xfId="38131"/>
    <cellStyle name="Normal 93 2 2 2 6 4" xfId="25671"/>
    <cellStyle name="Normal 93 2 2 2 6 5" xfId="38129"/>
    <cellStyle name="Normal 93 2 2 2 7" xfId="13214"/>
    <cellStyle name="Normal 93 2 2 2 7 2" xfId="13215"/>
    <cellStyle name="Normal 93 2 2 2 7 2 2" xfId="25675"/>
    <cellStyle name="Normal 93 2 2 2 7 2 3" xfId="38133"/>
    <cellStyle name="Normal 93 2 2 2 7 3" xfId="13216"/>
    <cellStyle name="Normal 93 2 2 2 7 3 2" xfId="25676"/>
    <cellStyle name="Normal 93 2 2 2 7 3 3" xfId="38134"/>
    <cellStyle name="Normal 93 2 2 2 7 4" xfId="25674"/>
    <cellStyle name="Normal 93 2 2 2 7 5" xfId="38132"/>
    <cellStyle name="Normal 93 2 2 2 8" xfId="13217"/>
    <cellStyle name="Normal 93 2 2 2 8 2" xfId="13218"/>
    <cellStyle name="Normal 93 2 2 2 8 2 2" xfId="25678"/>
    <cellStyle name="Normal 93 2 2 2 8 2 3" xfId="38136"/>
    <cellStyle name="Normal 93 2 2 2 8 3" xfId="13219"/>
    <cellStyle name="Normal 93 2 2 2 8 3 2" xfId="25679"/>
    <cellStyle name="Normal 93 2 2 2 8 3 3" xfId="38137"/>
    <cellStyle name="Normal 93 2 2 2 8 4" xfId="25677"/>
    <cellStyle name="Normal 93 2 2 2 8 5" xfId="38135"/>
    <cellStyle name="Normal 93 2 2 2 9" xfId="13220"/>
    <cellStyle name="Normal 93 2 2 2 9 2" xfId="13221"/>
    <cellStyle name="Normal 93 2 2 2 9 2 2" xfId="25681"/>
    <cellStyle name="Normal 93 2 2 2 9 2 3" xfId="38139"/>
    <cellStyle name="Normal 93 2 2 2 9 3" xfId="13222"/>
    <cellStyle name="Normal 93 2 2 2 9 3 2" xfId="25682"/>
    <cellStyle name="Normal 93 2 2 2 9 3 3" xfId="38140"/>
    <cellStyle name="Normal 93 2 2 2 9 4" xfId="25680"/>
    <cellStyle name="Normal 93 2 2 2 9 5" xfId="38138"/>
    <cellStyle name="Normal 93 2 2 2_BALANCE SHEET- BOARD-A" xfId="1482"/>
    <cellStyle name="Normal 93 2 2 3" xfId="1143"/>
    <cellStyle name="Normal 93 2 2 3 2" xfId="13223"/>
    <cellStyle name="Normal 93 2 2 3 2 2" xfId="25683"/>
    <cellStyle name="Normal 93 2 2 3 2 3" xfId="38141"/>
    <cellStyle name="Normal 93 2 2 3 3" xfId="13224"/>
    <cellStyle name="Normal 93 2 2 3 3 2" xfId="25684"/>
    <cellStyle name="Normal 93 2 2 3 3 3" xfId="38142"/>
    <cellStyle name="Normal 93 2 2 3 4" xfId="1704"/>
    <cellStyle name="Normal 93 2 2 3 5" xfId="14443"/>
    <cellStyle name="Normal 93 2 2 3 6" xfId="26901"/>
    <cellStyle name="Normal 93 2 2 4" xfId="1337"/>
    <cellStyle name="Normal 93 2 2 4 2" xfId="13225"/>
    <cellStyle name="Normal 93 2 2 4 2 2" xfId="25685"/>
    <cellStyle name="Normal 93 2 2 4 2 3" xfId="38143"/>
    <cellStyle name="Normal 93 2 2 4 3" xfId="13226"/>
    <cellStyle name="Normal 93 2 2 4 3 2" xfId="25686"/>
    <cellStyle name="Normal 93 2 2 4 3 3" xfId="38144"/>
    <cellStyle name="Normal 93 2 2 4 4" xfId="1743"/>
    <cellStyle name="Normal 93 2 2 4 5" xfId="14482"/>
    <cellStyle name="Normal 93 2 2 4 6" xfId="26940"/>
    <cellStyle name="Normal 93 2 2 5" xfId="1034"/>
    <cellStyle name="Normal 93 2 2 5 2" xfId="13228"/>
    <cellStyle name="Normal 93 2 2 5 2 2" xfId="25688"/>
    <cellStyle name="Normal 93 2 2 5 2 3" xfId="38146"/>
    <cellStyle name="Normal 93 2 2 5 3" xfId="13229"/>
    <cellStyle name="Normal 93 2 2 5 3 2" xfId="25689"/>
    <cellStyle name="Normal 93 2 2 5 3 3" xfId="38147"/>
    <cellStyle name="Normal 93 2 2 5 4" xfId="13227"/>
    <cellStyle name="Normal 93 2 2 5 5" xfId="25687"/>
    <cellStyle name="Normal 93 2 2 5 6" xfId="38145"/>
    <cellStyle name="Normal 93 2 2 6" xfId="13230"/>
    <cellStyle name="Normal 93 2 2 6 2" xfId="13231"/>
    <cellStyle name="Normal 93 2 2 6 2 2" xfId="25691"/>
    <cellStyle name="Normal 93 2 2 6 2 3" xfId="38149"/>
    <cellStyle name="Normal 93 2 2 6 3" xfId="13232"/>
    <cellStyle name="Normal 93 2 2 6 3 2" xfId="25692"/>
    <cellStyle name="Normal 93 2 2 6 3 3" xfId="38150"/>
    <cellStyle name="Normal 93 2 2 6 4" xfId="25690"/>
    <cellStyle name="Normal 93 2 2 6 5" xfId="38148"/>
    <cellStyle name="Normal 93 2 2 7" xfId="13233"/>
    <cellStyle name="Normal 93 2 2 7 2" xfId="13234"/>
    <cellStyle name="Normal 93 2 2 7 2 2" xfId="25694"/>
    <cellStyle name="Normal 93 2 2 7 2 3" xfId="38152"/>
    <cellStyle name="Normal 93 2 2 7 3" xfId="13235"/>
    <cellStyle name="Normal 93 2 2 7 3 2" xfId="25695"/>
    <cellStyle name="Normal 93 2 2 7 3 3" xfId="38153"/>
    <cellStyle name="Normal 93 2 2 7 4" xfId="25693"/>
    <cellStyle name="Normal 93 2 2 7 5" xfId="38151"/>
    <cellStyle name="Normal 93 2 2 8" xfId="13236"/>
    <cellStyle name="Normal 93 2 2 8 2" xfId="13237"/>
    <cellStyle name="Normal 93 2 2 8 2 2" xfId="25697"/>
    <cellStyle name="Normal 93 2 2 8 2 3" xfId="38155"/>
    <cellStyle name="Normal 93 2 2 8 3" xfId="13238"/>
    <cellStyle name="Normal 93 2 2 8 3 2" xfId="25698"/>
    <cellStyle name="Normal 93 2 2 8 3 3" xfId="38156"/>
    <cellStyle name="Normal 93 2 2 8 4" xfId="25696"/>
    <cellStyle name="Normal 93 2 2 8 5" xfId="38154"/>
    <cellStyle name="Normal 93 2 2 9" xfId="13239"/>
    <cellStyle name="Normal 93 2 2 9 2" xfId="13240"/>
    <cellStyle name="Normal 93 2 2 9 2 2" xfId="25700"/>
    <cellStyle name="Normal 93 2 2 9 2 3" xfId="38158"/>
    <cellStyle name="Normal 93 2 2 9 3" xfId="13241"/>
    <cellStyle name="Normal 93 2 2 9 3 2" xfId="25701"/>
    <cellStyle name="Normal 93 2 2 9 3 3" xfId="38159"/>
    <cellStyle name="Normal 93 2 2 9 4" xfId="25699"/>
    <cellStyle name="Normal 93 2 2 9 5" xfId="38157"/>
    <cellStyle name="Normal 93 2 2_BALANCE SHEET- BOARD-A" xfId="1481"/>
    <cellStyle name="Normal 93 2 3" xfId="809"/>
    <cellStyle name="Normal 93 2 3 10" xfId="13242"/>
    <cellStyle name="Normal 93 2 3 10 2" xfId="13243"/>
    <cellStyle name="Normal 93 2 3 10 2 2" xfId="25703"/>
    <cellStyle name="Normal 93 2 3 10 2 3" xfId="38161"/>
    <cellStyle name="Normal 93 2 3 10 3" xfId="13244"/>
    <cellStyle name="Normal 93 2 3 10 3 2" xfId="25704"/>
    <cellStyle name="Normal 93 2 3 10 3 3" xfId="38162"/>
    <cellStyle name="Normal 93 2 3 10 4" xfId="25702"/>
    <cellStyle name="Normal 93 2 3 10 5" xfId="38160"/>
    <cellStyle name="Normal 93 2 3 11" xfId="13245"/>
    <cellStyle name="Normal 93 2 3 11 2" xfId="13246"/>
    <cellStyle name="Normal 93 2 3 11 2 2" xfId="25706"/>
    <cellStyle name="Normal 93 2 3 11 2 3" xfId="38164"/>
    <cellStyle name="Normal 93 2 3 11 3" xfId="13247"/>
    <cellStyle name="Normal 93 2 3 11 3 2" xfId="25707"/>
    <cellStyle name="Normal 93 2 3 11 3 3" xfId="38165"/>
    <cellStyle name="Normal 93 2 3 11 4" xfId="25705"/>
    <cellStyle name="Normal 93 2 3 11 5" xfId="38163"/>
    <cellStyle name="Normal 93 2 3 12" xfId="13248"/>
    <cellStyle name="Normal 93 2 3 12 2" xfId="25708"/>
    <cellStyle name="Normal 93 2 3 12 3" xfId="38166"/>
    <cellStyle name="Normal 93 2 3 13" xfId="13249"/>
    <cellStyle name="Normal 93 2 3 13 2" xfId="25709"/>
    <cellStyle name="Normal 93 2 3 13 3" xfId="38167"/>
    <cellStyle name="Normal 93 2 3 14" xfId="1638"/>
    <cellStyle name="Normal 93 2 3 15" xfId="14377"/>
    <cellStyle name="Normal 93 2 3 16" xfId="26835"/>
    <cellStyle name="Normal 93 2 3 2" xfId="1070"/>
    <cellStyle name="Normal 93 2 3 2 2" xfId="13251"/>
    <cellStyle name="Normal 93 2 3 2 2 2" xfId="25711"/>
    <cellStyle name="Normal 93 2 3 2 2 3" xfId="38169"/>
    <cellStyle name="Normal 93 2 3 2 3" xfId="13252"/>
    <cellStyle name="Normal 93 2 3 2 3 2" xfId="25712"/>
    <cellStyle name="Normal 93 2 3 2 3 3" xfId="38170"/>
    <cellStyle name="Normal 93 2 3 2 4" xfId="13250"/>
    <cellStyle name="Normal 93 2 3 2 5" xfId="25710"/>
    <cellStyle name="Normal 93 2 3 2 6" xfId="38168"/>
    <cellStyle name="Normal 93 2 3 3" xfId="13253"/>
    <cellStyle name="Normal 93 2 3 3 2" xfId="13254"/>
    <cellStyle name="Normal 93 2 3 3 2 2" xfId="25714"/>
    <cellStyle name="Normal 93 2 3 3 2 3" xfId="38172"/>
    <cellStyle name="Normal 93 2 3 3 3" xfId="13255"/>
    <cellStyle name="Normal 93 2 3 3 3 2" xfId="25715"/>
    <cellStyle name="Normal 93 2 3 3 3 3" xfId="38173"/>
    <cellStyle name="Normal 93 2 3 3 4" xfId="25713"/>
    <cellStyle name="Normal 93 2 3 3 5" xfId="38171"/>
    <cellStyle name="Normal 93 2 3 4" xfId="13256"/>
    <cellStyle name="Normal 93 2 3 4 2" xfId="13257"/>
    <cellStyle name="Normal 93 2 3 4 2 2" xfId="25717"/>
    <cellStyle name="Normal 93 2 3 4 2 3" xfId="38175"/>
    <cellStyle name="Normal 93 2 3 4 3" xfId="13258"/>
    <cellStyle name="Normal 93 2 3 4 3 2" xfId="25718"/>
    <cellStyle name="Normal 93 2 3 4 3 3" xfId="38176"/>
    <cellStyle name="Normal 93 2 3 4 4" xfId="25716"/>
    <cellStyle name="Normal 93 2 3 4 5" xfId="38174"/>
    <cellStyle name="Normal 93 2 3 5" xfId="13259"/>
    <cellStyle name="Normal 93 2 3 5 2" xfId="13260"/>
    <cellStyle name="Normal 93 2 3 5 2 2" xfId="25720"/>
    <cellStyle name="Normal 93 2 3 5 2 3" xfId="38178"/>
    <cellStyle name="Normal 93 2 3 5 3" xfId="13261"/>
    <cellStyle name="Normal 93 2 3 5 3 2" xfId="25721"/>
    <cellStyle name="Normal 93 2 3 5 3 3" xfId="38179"/>
    <cellStyle name="Normal 93 2 3 5 4" xfId="25719"/>
    <cellStyle name="Normal 93 2 3 5 5" xfId="38177"/>
    <cellStyle name="Normal 93 2 3 6" xfId="13262"/>
    <cellStyle name="Normal 93 2 3 6 2" xfId="13263"/>
    <cellStyle name="Normal 93 2 3 6 2 2" xfId="25723"/>
    <cellStyle name="Normal 93 2 3 6 2 3" xfId="38181"/>
    <cellStyle name="Normal 93 2 3 6 3" xfId="13264"/>
    <cellStyle name="Normal 93 2 3 6 3 2" xfId="25724"/>
    <cellStyle name="Normal 93 2 3 6 3 3" xfId="38182"/>
    <cellStyle name="Normal 93 2 3 6 4" xfId="25722"/>
    <cellStyle name="Normal 93 2 3 6 5" xfId="38180"/>
    <cellStyle name="Normal 93 2 3 7" xfId="13265"/>
    <cellStyle name="Normal 93 2 3 7 2" xfId="13266"/>
    <cellStyle name="Normal 93 2 3 7 2 2" xfId="25726"/>
    <cellStyle name="Normal 93 2 3 7 2 3" xfId="38184"/>
    <cellStyle name="Normal 93 2 3 7 3" xfId="13267"/>
    <cellStyle name="Normal 93 2 3 7 3 2" xfId="25727"/>
    <cellStyle name="Normal 93 2 3 7 3 3" xfId="38185"/>
    <cellStyle name="Normal 93 2 3 7 4" xfId="25725"/>
    <cellStyle name="Normal 93 2 3 7 5" xfId="38183"/>
    <cellStyle name="Normal 93 2 3 8" xfId="13268"/>
    <cellStyle name="Normal 93 2 3 8 2" xfId="13269"/>
    <cellStyle name="Normal 93 2 3 8 2 2" xfId="25729"/>
    <cellStyle name="Normal 93 2 3 8 2 3" xfId="38187"/>
    <cellStyle name="Normal 93 2 3 8 3" xfId="13270"/>
    <cellStyle name="Normal 93 2 3 8 3 2" xfId="25730"/>
    <cellStyle name="Normal 93 2 3 8 3 3" xfId="38188"/>
    <cellStyle name="Normal 93 2 3 8 4" xfId="25728"/>
    <cellStyle name="Normal 93 2 3 8 5" xfId="38186"/>
    <cellStyle name="Normal 93 2 3 9" xfId="13271"/>
    <cellStyle name="Normal 93 2 3 9 2" xfId="13272"/>
    <cellStyle name="Normal 93 2 3 9 2 2" xfId="25732"/>
    <cellStyle name="Normal 93 2 3 9 2 3" xfId="38190"/>
    <cellStyle name="Normal 93 2 3 9 3" xfId="13273"/>
    <cellStyle name="Normal 93 2 3 9 3 2" xfId="25733"/>
    <cellStyle name="Normal 93 2 3 9 3 3" xfId="38191"/>
    <cellStyle name="Normal 93 2 3 9 4" xfId="25731"/>
    <cellStyle name="Normal 93 2 3 9 5" xfId="38189"/>
    <cellStyle name="Normal 93 2 3_BALANCE SHEET- BOARD-A" xfId="1483"/>
    <cellStyle name="Normal 93 2 4" xfId="1142"/>
    <cellStyle name="Normal 93 2 4 2" xfId="13274"/>
    <cellStyle name="Normal 93 2 4 2 2" xfId="25734"/>
    <cellStyle name="Normal 93 2 4 2 3" xfId="38192"/>
    <cellStyle name="Normal 93 2 4 3" xfId="13275"/>
    <cellStyle name="Normal 93 2 4 3 2" xfId="25735"/>
    <cellStyle name="Normal 93 2 4 3 3" xfId="38193"/>
    <cellStyle name="Normal 93 2 4 4" xfId="1703"/>
    <cellStyle name="Normal 93 2 4 5" xfId="14442"/>
    <cellStyle name="Normal 93 2 4 6" xfId="26900"/>
    <cellStyle name="Normal 93 2 5" xfId="1336"/>
    <cellStyle name="Normal 93 2 5 2" xfId="13276"/>
    <cellStyle name="Normal 93 2 5 2 2" xfId="25736"/>
    <cellStyle name="Normal 93 2 5 2 3" xfId="38194"/>
    <cellStyle name="Normal 93 2 5 3" xfId="13277"/>
    <cellStyle name="Normal 93 2 5 3 2" xfId="25737"/>
    <cellStyle name="Normal 93 2 5 3 3" xfId="38195"/>
    <cellStyle name="Normal 93 2 5 4" xfId="1742"/>
    <cellStyle name="Normal 93 2 5 5" xfId="14481"/>
    <cellStyle name="Normal 93 2 5 6" xfId="26939"/>
    <cellStyle name="Normal 93 2 6" xfId="1000"/>
    <cellStyle name="Normal 93 2 6 2" xfId="13279"/>
    <cellStyle name="Normal 93 2 6 2 2" xfId="25739"/>
    <cellStyle name="Normal 93 2 6 2 3" xfId="38197"/>
    <cellStyle name="Normal 93 2 6 3" xfId="13280"/>
    <cellStyle name="Normal 93 2 6 3 2" xfId="25740"/>
    <cellStyle name="Normal 93 2 6 3 3" xfId="38198"/>
    <cellStyle name="Normal 93 2 6 4" xfId="13278"/>
    <cellStyle name="Normal 93 2 6 5" xfId="25738"/>
    <cellStyle name="Normal 93 2 6 6" xfId="38196"/>
    <cellStyle name="Normal 93 2 7" xfId="13281"/>
    <cellStyle name="Normal 93 2 7 2" xfId="13282"/>
    <cellStyle name="Normal 93 2 7 2 2" xfId="25742"/>
    <cellStyle name="Normal 93 2 7 2 3" xfId="38200"/>
    <cellStyle name="Normal 93 2 7 3" xfId="13283"/>
    <cellStyle name="Normal 93 2 7 3 2" xfId="25743"/>
    <cellStyle name="Normal 93 2 7 3 3" xfId="38201"/>
    <cellStyle name="Normal 93 2 7 4" xfId="25741"/>
    <cellStyle name="Normal 93 2 7 5" xfId="38199"/>
    <cellStyle name="Normal 93 2 8" xfId="13284"/>
    <cellStyle name="Normal 93 2 8 2" xfId="13285"/>
    <cellStyle name="Normal 93 2 8 2 2" xfId="25745"/>
    <cellStyle name="Normal 93 2 8 2 3" xfId="38203"/>
    <cellStyle name="Normal 93 2 8 3" xfId="13286"/>
    <cellStyle name="Normal 93 2 8 3 2" xfId="25746"/>
    <cellStyle name="Normal 93 2 8 3 3" xfId="38204"/>
    <cellStyle name="Normal 93 2 8 4" xfId="25744"/>
    <cellStyle name="Normal 93 2 8 5" xfId="38202"/>
    <cellStyle name="Normal 93 2 9" xfId="13287"/>
    <cellStyle name="Normal 93 2 9 2" xfId="13288"/>
    <cellStyle name="Normal 93 2 9 2 2" xfId="25748"/>
    <cellStyle name="Normal 93 2 9 2 3" xfId="38206"/>
    <cellStyle name="Normal 93 2 9 3" xfId="13289"/>
    <cellStyle name="Normal 93 2 9 3 2" xfId="25749"/>
    <cellStyle name="Normal 93 2 9 3 3" xfId="38207"/>
    <cellStyle name="Normal 93 2 9 4" xfId="25747"/>
    <cellStyle name="Normal 93 2 9 5" xfId="38205"/>
    <cellStyle name="Normal 93 2_BALANCE SHEET- BOARD-A" xfId="1480"/>
    <cellStyle name="Normal 93 3" xfId="810"/>
    <cellStyle name="Normal 93 3 10" xfId="13290"/>
    <cellStyle name="Normal 93 3 10 2" xfId="13291"/>
    <cellStyle name="Normal 93 3 10 2 2" xfId="25751"/>
    <cellStyle name="Normal 93 3 10 2 3" xfId="38209"/>
    <cellStyle name="Normal 93 3 10 3" xfId="13292"/>
    <cellStyle name="Normal 93 3 10 3 2" xfId="25752"/>
    <cellStyle name="Normal 93 3 10 3 3" xfId="38210"/>
    <cellStyle name="Normal 93 3 10 4" xfId="25750"/>
    <cellStyle name="Normal 93 3 10 5" xfId="38208"/>
    <cellStyle name="Normal 93 3 11" xfId="13293"/>
    <cellStyle name="Normal 93 3 11 2" xfId="13294"/>
    <cellStyle name="Normal 93 3 11 2 2" xfId="25754"/>
    <cellStyle name="Normal 93 3 11 2 3" xfId="38212"/>
    <cellStyle name="Normal 93 3 11 3" xfId="13295"/>
    <cellStyle name="Normal 93 3 11 3 2" xfId="25755"/>
    <cellStyle name="Normal 93 3 11 3 3" xfId="38213"/>
    <cellStyle name="Normal 93 3 11 4" xfId="25753"/>
    <cellStyle name="Normal 93 3 11 5" xfId="38211"/>
    <cellStyle name="Normal 93 3 12" xfId="13296"/>
    <cellStyle name="Normal 93 3 12 2" xfId="13297"/>
    <cellStyle name="Normal 93 3 12 2 2" xfId="25757"/>
    <cellStyle name="Normal 93 3 12 2 3" xfId="38215"/>
    <cellStyle name="Normal 93 3 12 3" xfId="13298"/>
    <cellStyle name="Normal 93 3 12 3 2" xfId="25758"/>
    <cellStyle name="Normal 93 3 12 3 3" xfId="38216"/>
    <cellStyle name="Normal 93 3 12 4" xfId="25756"/>
    <cellStyle name="Normal 93 3 12 5" xfId="38214"/>
    <cellStyle name="Normal 93 3 13" xfId="13299"/>
    <cellStyle name="Normal 93 3 13 2" xfId="25759"/>
    <cellStyle name="Normal 93 3 13 3" xfId="38217"/>
    <cellStyle name="Normal 93 3 14" xfId="13300"/>
    <cellStyle name="Normal 93 3 14 2" xfId="25760"/>
    <cellStyle name="Normal 93 3 14 3" xfId="38218"/>
    <cellStyle name="Normal 93 3 15" xfId="1585"/>
    <cellStyle name="Normal 93 3 16" xfId="14324"/>
    <cellStyle name="Normal 93 3 17" xfId="26782"/>
    <cellStyle name="Normal 93 3 2" xfId="811"/>
    <cellStyle name="Normal 93 3 2 10" xfId="13301"/>
    <cellStyle name="Normal 93 3 2 10 2" xfId="13302"/>
    <cellStyle name="Normal 93 3 2 10 2 2" xfId="25762"/>
    <cellStyle name="Normal 93 3 2 10 2 3" xfId="38220"/>
    <cellStyle name="Normal 93 3 2 10 3" xfId="13303"/>
    <cellStyle name="Normal 93 3 2 10 3 2" xfId="25763"/>
    <cellStyle name="Normal 93 3 2 10 3 3" xfId="38221"/>
    <cellStyle name="Normal 93 3 2 10 4" xfId="25761"/>
    <cellStyle name="Normal 93 3 2 10 5" xfId="38219"/>
    <cellStyle name="Normal 93 3 2 11" xfId="13304"/>
    <cellStyle name="Normal 93 3 2 11 2" xfId="13305"/>
    <cellStyle name="Normal 93 3 2 11 2 2" xfId="25765"/>
    <cellStyle name="Normal 93 3 2 11 2 3" xfId="38223"/>
    <cellStyle name="Normal 93 3 2 11 3" xfId="13306"/>
    <cellStyle name="Normal 93 3 2 11 3 2" xfId="25766"/>
    <cellStyle name="Normal 93 3 2 11 3 3" xfId="38224"/>
    <cellStyle name="Normal 93 3 2 11 4" xfId="25764"/>
    <cellStyle name="Normal 93 3 2 11 5" xfId="38222"/>
    <cellStyle name="Normal 93 3 2 12" xfId="13307"/>
    <cellStyle name="Normal 93 3 2 12 2" xfId="25767"/>
    <cellStyle name="Normal 93 3 2 12 3" xfId="38225"/>
    <cellStyle name="Normal 93 3 2 13" xfId="13308"/>
    <cellStyle name="Normal 93 3 2 13 2" xfId="25768"/>
    <cellStyle name="Normal 93 3 2 13 3" xfId="38226"/>
    <cellStyle name="Normal 93 3 2 14" xfId="1655"/>
    <cellStyle name="Normal 93 3 2 15" xfId="14394"/>
    <cellStyle name="Normal 93 3 2 16" xfId="26852"/>
    <cellStyle name="Normal 93 3 2 2" xfId="1087"/>
    <cellStyle name="Normal 93 3 2 2 2" xfId="13310"/>
    <cellStyle name="Normal 93 3 2 2 2 2" xfId="25770"/>
    <cellStyle name="Normal 93 3 2 2 2 3" xfId="38228"/>
    <cellStyle name="Normal 93 3 2 2 3" xfId="13311"/>
    <cellStyle name="Normal 93 3 2 2 3 2" xfId="25771"/>
    <cellStyle name="Normal 93 3 2 2 3 3" xfId="38229"/>
    <cellStyle name="Normal 93 3 2 2 4" xfId="13309"/>
    <cellStyle name="Normal 93 3 2 2 5" xfId="25769"/>
    <cellStyle name="Normal 93 3 2 2 6" xfId="38227"/>
    <cellStyle name="Normal 93 3 2 3" xfId="13312"/>
    <cellStyle name="Normal 93 3 2 3 2" xfId="13313"/>
    <cellStyle name="Normal 93 3 2 3 2 2" xfId="25773"/>
    <cellStyle name="Normal 93 3 2 3 2 3" xfId="38231"/>
    <cellStyle name="Normal 93 3 2 3 3" xfId="13314"/>
    <cellStyle name="Normal 93 3 2 3 3 2" xfId="25774"/>
    <cellStyle name="Normal 93 3 2 3 3 3" xfId="38232"/>
    <cellStyle name="Normal 93 3 2 3 4" xfId="25772"/>
    <cellStyle name="Normal 93 3 2 3 5" xfId="38230"/>
    <cellStyle name="Normal 93 3 2 4" xfId="13315"/>
    <cellStyle name="Normal 93 3 2 4 2" xfId="13316"/>
    <cellStyle name="Normal 93 3 2 4 2 2" xfId="25776"/>
    <cellStyle name="Normal 93 3 2 4 2 3" xfId="38234"/>
    <cellStyle name="Normal 93 3 2 4 3" xfId="13317"/>
    <cellStyle name="Normal 93 3 2 4 3 2" xfId="25777"/>
    <cellStyle name="Normal 93 3 2 4 3 3" xfId="38235"/>
    <cellStyle name="Normal 93 3 2 4 4" xfId="25775"/>
    <cellStyle name="Normal 93 3 2 4 5" xfId="38233"/>
    <cellStyle name="Normal 93 3 2 5" xfId="13318"/>
    <cellStyle name="Normal 93 3 2 5 2" xfId="13319"/>
    <cellStyle name="Normal 93 3 2 5 2 2" xfId="25779"/>
    <cellStyle name="Normal 93 3 2 5 2 3" xfId="38237"/>
    <cellStyle name="Normal 93 3 2 5 3" xfId="13320"/>
    <cellStyle name="Normal 93 3 2 5 3 2" xfId="25780"/>
    <cellStyle name="Normal 93 3 2 5 3 3" xfId="38238"/>
    <cellStyle name="Normal 93 3 2 5 4" xfId="25778"/>
    <cellStyle name="Normal 93 3 2 5 5" xfId="38236"/>
    <cellStyle name="Normal 93 3 2 6" xfId="13321"/>
    <cellStyle name="Normal 93 3 2 6 2" xfId="13322"/>
    <cellStyle name="Normal 93 3 2 6 2 2" xfId="25782"/>
    <cellStyle name="Normal 93 3 2 6 2 3" xfId="38240"/>
    <cellStyle name="Normal 93 3 2 6 3" xfId="13323"/>
    <cellStyle name="Normal 93 3 2 6 3 2" xfId="25783"/>
    <cellStyle name="Normal 93 3 2 6 3 3" xfId="38241"/>
    <cellStyle name="Normal 93 3 2 6 4" xfId="25781"/>
    <cellStyle name="Normal 93 3 2 6 5" xfId="38239"/>
    <cellStyle name="Normal 93 3 2 7" xfId="13324"/>
    <cellStyle name="Normal 93 3 2 7 2" xfId="13325"/>
    <cellStyle name="Normal 93 3 2 7 2 2" xfId="25785"/>
    <cellStyle name="Normal 93 3 2 7 2 3" xfId="38243"/>
    <cellStyle name="Normal 93 3 2 7 3" xfId="13326"/>
    <cellStyle name="Normal 93 3 2 7 3 2" xfId="25786"/>
    <cellStyle name="Normal 93 3 2 7 3 3" xfId="38244"/>
    <cellStyle name="Normal 93 3 2 7 4" xfId="25784"/>
    <cellStyle name="Normal 93 3 2 7 5" xfId="38242"/>
    <cellStyle name="Normal 93 3 2 8" xfId="13327"/>
    <cellStyle name="Normal 93 3 2 8 2" xfId="13328"/>
    <cellStyle name="Normal 93 3 2 8 2 2" xfId="25788"/>
    <cellStyle name="Normal 93 3 2 8 2 3" xfId="38246"/>
    <cellStyle name="Normal 93 3 2 8 3" xfId="13329"/>
    <cellStyle name="Normal 93 3 2 8 3 2" xfId="25789"/>
    <cellStyle name="Normal 93 3 2 8 3 3" xfId="38247"/>
    <cellStyle name="Normal 93 3 2 8 4" xfId="25787"/>
    <cellStyle name="Normal 93 3 2 8 5" xfId="38245"/>
    <cellStyle name="Normal 93 3 2 9" xfId="13330"/>
    <cellStyle name="Normal 93 3 2 9 2" xfId="13331"/>
    <cellStyle name="Normal 93 3 2 9 2 2" xfId="25791"/>
    <cellStyle name="Normal 93 3 2 9 2 3" xfId="38249"/>
    <cellStyle name="Normal 93 3 2 9 3" xfId="13332"/>
    <cellStyle name="Normal 93 3 2 9 3 2" xfId="25792"/>
    <cellStyle name="Normal 93 3 2 9 3 3" xfId="38250"/>
    <cellStyle name="Normal 93 3 2 9 4" xfId="25790"/>
    <cellStyle name="Normal 93 3 2 9 5" xfId="38248"/>
    <cellStyle name="Normal 93 3 2_BALANCE SHEET- BOARD-A" xfId="1485"/>
    <cellStyle name="Normal 93 3 3" xfId="1144"/>
    <cellStyle name="Normal 93 3 3 2" xfId="13333"/>
    <cellStyle name="Normal 93 3 3 2 2" xfId="25793"/>
    <cellStyle name="Normal 93 3 3 2 3" xfId="38251"/>
    <cellStyle name="Normal 93 3 3 3" xfId="13334"/>
    <cellStyle name="Normal 93 3 3 3 2" xfId="25794"/>
    <cellStyle name="Normal 93 3 3 3 3" xfId="38252"/>
    <cellStyle name="Normal 93 3 3 4" xfId="1705"/>
    <cellStyle name="Normal 93 3 3 5" xfId="14444"/>
    <cellStyle name="Normal 93 3 3 6" xfId="26902"/>
    <cellStyle name="Normal 93 3 4" xfId="1338"/>
    <cellStyle name="Normal 93 3 4 2" xfId="13335"/>
    <cellStyle name="Normal 93 3 4 2 2" xfId="25795"/>
    <cellStyle name="Normal 93 3 4 2 3" xfId="38253"/>
    <cellStyle name="Normal 93 3 4 3" xfId="13336"/>
    <cellStyle name="Normal 93 3 4 3 2" xfId="25796"/>
    <cellStyle name="Normal 93 3 4 3 3" xfId="38254"/>
    <cellStyle name="Normal 93 3 4 4" xfId="1744"/>
    <cellStyle name="Normal 93 3 4 5" xfId="14483"/>
    <cellStyle name="Normal 93 3 4 6" xfId="26941"/>
    <cellStyle name="Normal 93 3 5" xfId="1017"/>
    <cellStyle name="Normal 93 3 5 2" xfId="13338"/>
    <cellStyle name="Normal 93 3 5 2 2" xfId="25798"/>
    <cellStyle name="Normal 93 3 5 2 3" xfId="38256"/>
    <cellStyle name="Normal 93 3 5 3" xfId="13339"/>
    <cellStyle name="Normal 93 3 5 3 2" xfId="25799"/>
    <cellStyle name="Normal 93 3 5 3 3" xfId="38257"/>
    <cellStyle name="Normal 93 3 5 4" xfId="13337"/>
    <cellStyle name="Normal 93 3 5 5" xfId="25797"/>
    <cellStyle name="Normal 93 3 5 6" xfId="38255"/>
    <cellStyle name="Normal 93 3 6" xfId="13340"/>
    <cellStyle name="Normal 93 3 6 2" xfId="13341"/>
    <cellStyle name="Normal 93 3 6 2 2" xfId="25801"/>
    <cellStyle name="Normal 93 3 6 2 3" xfId="38259"/>
    <cellStyle name="Normal 93 3 6 3" xfId="13342"/>
    <cellStyle name="Normal 93 3 6 3 2" xfId="25802"/>
    <cellStyle name="Normal 93 3 6 3 3" xfId="38260"/>
    <cellStyle name="Normal 93 3 6 4" xfId="25800"/>
    <cellStyle name="Normal 93 3 6 5" xfId="38258"/>
    <cellStyle name="Normal 93 3 7" xfId="13343"/>
    <cellStyle name="Normal 93 3 7 2" xfId="13344"/>
    <cellStyle name="Normal 93 3 7 2 2" xfId="25804"/>
    <cellStyle name="Normal 93 3 7 2 3" xfId="38262"/>
    <cellStyle name="Normal 93 3 7 3" xfId="13345"/>
    <cellStyle name="Normal 93 3 7 3 2" xfId="25805"/>
    <cellStyle name="Normal 93 3 7 3 3" xfId="38263"/>
    <cellStyle name="Normal 93 3 7 4" xfId="25803"/>
    <cellStyle name="Normal 93 3 7 5" xfId="38261"/>
    <cellStyle name="Normal 93 3 8" xfId="13346"/>
    <cellStyle name="Normal 93 3 8 2" xfId="13347"/>
    <cellStyle name="Normal 93 3 8 2 2" xfId="25807"/>
    <cellStyle name="Normal 93 3 8 2 3" xfId="38265"/>
    <cellStyle name="Normal 93 3 8 3" xfId="13348"/>
    <cellStyle name="Normal 93 3 8 3 2" xfId="25808"/>
    <cellStyle name="Normal 93 3 8 3 3" xfId="38266"/>
    <cellStyle name="Normal 93 3 8 4" xfId="25806"/>
    <cellStyle name="Normal 93 3 8 5" xfId="38264"/>
    <cellStyle name="Normal 93 3 9" xfId="13349"/>
    <cellStyle name="Normal 93 3 9 2" xfId="13350"/>
    <cellStyle name="Normal 93 3 9 2 2" xfId="25810"/>
    <cellStyle name="Normal 93 3 9 2 3" xfId="38268"/>
    <cellStyle name="Normal 93 3 9 3" xfId="13351"/>
    <cellStyle name="Normal 93 3 9 3 2" xfId="25811"/>
    <cellStyle name="Normal 93 3 9 3 3" xfId="38269"/>
    <cellStyle name="Normal 93 3 9 4" xfId="25809"/>
    <cellStyle name="Normal 93 3 9 5" xfId="38267"/>
    <cellStyle name="Normal 93 3_BALANCE SHEET- BOARD-A" xfId="1484"/>
    <cellStyle name="Normal 93 4" xfId="812"/>
    <cellStyle name="Normal 93 4 10" xfId="13352"/>
    <cellStyle name="Normal 93 4 10 2" xfId="13353"/>
    <cellStyle name="Normal 93 4 10 2 2" xfId="25813"/>
    <cellStyle name="Normal 93 4 10 2 3" xfId="38271"/>
    <cellStyle name="Normal 93 4 10 3" xfId="13354"/>
    <cellStyle name="Normal 93 4 10 3 2" xfId="25814"/>
    <cellStyle name="Normal 93 4 10 3 3" xfId="38272"/>
    <cellStyle name="Normal 93 4 10 4" xfId="25812"/>
    <cellStyle name="Normal 93 4 10 5" xfId="38270"/>
    <cellStyle name="Normal 93 4 11" xfId="13355"/>
    <cellStyle name="Normal 93 4 11 2" xfId="13356"/>
    <cellStyle name="Normal 93 4 11 2 2" xfId="25816"/>
    <cellStyle name="Normal 93 4 11 2 3" xfId="38274"/>
    <cellStyle name="Normal 93 4 11 3" xfId="13357"/>
    <cellStyle name="Normal 93 4 11 3 2" xfId="25817"/>
    <cellStyle name="Normal 93 4 11 3 3" xfId="38275"/>
    <cellStyle name="Normal 93 4 11 4" xfId="25815"/>
    <cellStyle name="Normal 93 4 11 5" xfId="38273"/>
    <cellStyle name="Normal 93 4 12" xfId="13358"/>
    <cellStyle name="Normal 93 4 12 2" xfId="25818"/>
    <cellStyle name="Normal 93 4 12 3" xfId="38276"/>
    <cellStyle name="Normal 93 4 13" xfId="13359"/>
    <cellStyle name="Normal 93 4 13 2" xfId="25819"/>
    <cellStyle name="Normal 93 4 13 3" xfId="38277"/>
    <cellStyle name="Normal 93 4 14" xfId="1621"/>
    <cellStyle name="Normal 93 4 15" xfId="14360"/>
    <cellStyle name="Normal 93 4 16" xfId="26818"/>
    <cellStyle name="Normal 93 4 2" xfId="1053"/>
    <cellStyle name="Normal 93 4 2 2" xfId="13361"/>
    <cellStyle name="Normal 93 4 2 2 2" xfId="25821"/>
    <cellStyle name="Normal 93 4 2 2 3" xfId="38279"/>
    <cellStyle name="Normal 93 4 2 3" xfId="13362"/>
    <cellStyle name="Normal 93 4 2 3 2" xfId="25822"/>
    <cellStyle name="Normal 93 4 2 3 3" xfId="38280"/>
    <cellStyle name="Normal 93 4 2 4" xfId="13360"/>
    <cellStyle name="Normal 93 4 2 5" xfId="25820"/>
    <cellStyle name="Normal 93 4 2 6" xfId="38278"/>
    <cellStyle name="Normal 93 4 3" xfId="13363"/>
    <cellStyle name="Normal 93 4 3 2" xfId="13364"/>
    <cellStyle name="Normal 93 4 3 2 2" xfId="25824"/>
    <cellStyle name="Normal 93 4 3 2 3" xfId="38282"/>
    <cellStyle name="Normal 93 4 3 3" xfId="13365"/>
    <cellStyle name="Normal 93 4 3 3 2" xfId="25825"/>
    <cellStyle name="Normal 93 4 3 3 3" xfId="38283"/>
    <cellStyle name="Normal 93 4 3 4" xfId="25823"/>
    <cellStyle name="Normal 93 4 3 5" xfId="38281"/>
    <cellStyle name="Normal 93 4 4" xfId="13366"/>
    <cellStyle name="Normal 93 4 4 2" xfId="13367"/>
    <cellStyle name="Normal 93 4 4 2 2" xfId="25827"/>
    <cellStyle name="Normal 93 4 4 2 3" xfId="38285"/>
    <cellStyle name="Normal 93 4 4 3" xfId="13368"/>
    <cellStyle name="Normal 93 4 4 3 2" xfId="25828"/>
    <cellStyle name="Normal 93 4 4 3 3" xfId="38286"/>
    <cellStyle name="Normal 93 4 4 4" xfId="25826"/>
    <cellStyle name="Normal 93 4 4 5" xfId="38284"/>
    <cellStyle name="Normal 93 4 5" xfId="13369"/>
    <cellStyle name="Normal 93 4 5 2" xfId="13370"/>
    <cellStyle name="Normal 93 4 5 2 2" xfId="25830"/>
    <cellStyle name="Normal 93 4 5 2 3" xfId="38288"/>
    <cellStyle name="Normal 93 4 5 3" xfId="13371"/>
    <cellStyle name="Normal 93 4 5 3 2" xfId="25831"/>
    <cellStyle name="Normal 93 4 5 3 3" xfId="38289"/>
    <cellStyle name="Normal 93 4 5 4" xfId="25829"/>
    <cellStyle name="Normal 93 4 5 5" xfId="38287"/>
    <cellStyle name="Normal 93 4 6" xfId="13372"/>
    <cellStyle name="Normal 93 4 6 2" xfId="13373"/>
    <cellStyle name="Normal 93 4 6 2 2" xfId="25833"/>
    <cellStyle name="Normal 93 4 6 2 3" xfId="38291"/>
    <cellStyle name="Normal 93 4 6 3" xfId="13374"/>
    <cellStyle name="Normal 93 4 6 3 2" xfId="25834"/>
    <cellStyle name="Normal 93 4 6 3 3" xfId="38292"/>
    <cellStyle name="Normal 93 4 6 4" xfId="25832"/>
    <cellStyle name="Normal 93 4 6 5" xfId="38290"/>
    <cellStyle name="Normal 93 4 7" xfId="13375"/>
    <cellStyle name="Normal 93 4 7 2" xfId="13376"/>
    <cellStyle name="Normal 93 4 7 2 2" xfId="25836"/>
    <cellStyle name="Normal 93 4 7 2 3" xfId="38294"/>
    <cellStyle name="Normal 93 4 7 3" xfId="13377"/>
    <cellStyle name="Normal 93 4 7 3 2" xfId="25837"/>
    <cellStyle name="Normal 93 4 7 3 3" xfId="38295"/>
    <cellStyle name="Normal 93 4 7 4" xfId="25835"/>
    <cellStyle name="Normal 93 4 7 5" xfId="38293"/>
    <cellStyle name="Normal 93 4 8" xfId="13378"/>
    <cellStyle name="Normal 93 4 8 2" xfId="13379"/>
    <cellStyle name="Normal 93 4 8 2 2" xfId="25839"/>
    <cellStyle name="Normal 93 4 8 2 3" xfId="38297"/>
    <cellStyle name="Normal 93 4 8 3" xfId="13380"/>
    <cellStyle name="Normal 93 4 8 3 2" xfId="25840"/>
    <cellStyle name="Normal 93 4 8 3 3" xfId="38298"/>
    <cellStyle name="Normal 93 4 8 4" xfId="25838"/>
    <cellStyle name="Normal 93 4 8 5" xfId="38296"/>
    <cellStyle name="Normal 93 4 9" xfId="13381"/>
    <cellStyle name="Normal 93 4 9 2" xfId="13382"/>
    <cellStyle name="Normal 93 4 9 2 2" xfId="25842"/>
    <cellStyle name="Normal 93 4 9 2 3" xfId="38300"/>
    <cellStyle name="Normal 93 4 9 3" xfId="13383"/>
    <cellStyle name="Normal 93 4 9 3 2" xfId="25843"/>
    <cellStyle name="Normal 93 4 9 3 3" xfId="38301"/>
    <cellStyle name="Normal 93 4 9 4" xfId="25841"/>
    <cellStyle name="Normal 93 4 9 5" xfId="38299"/>
    <cellStyle name="Normal 93 4_BALANCE SHEET- BOARD-A" xfId="1486"/>
    <cellStyle name="Normal 93 5" xfId="1141"/>
    <cellStyle name="Normal 93 5 2" xfId="13384"/>
    <cellStyle name="Normal 93 5 2 2" xfId="25844"/>
    <cellStyle name="Normal 93 5 2 3" xfId="38302"/>
    <cellStyle name="Normal 93 5 3" xfId="13385"/>
    <cellStyle name="Normal 93 5 3 2" xfId="25845"/>
    <cellStyle name="Normal 93 5 3 3" xfId="38303"/>
    <cellStyle name="Normal 93 5 4" xfId="1702"/>
    <cellStyle name="Normal 93 5 5" xfId="14441"/>
    <cellStyle name="Normal 93 5 6" xfId="26899"/>
    <cellStyle name="Normal 93 6" xfId="1335"/>
    <cellStyle name="Normal 93 6 2" xfId="13386"/>
    <cellStyle name="Normal 93 6 2 2" xfId="25846"/>
    <cellStyle name="Normal 93 6 2 3" xfId="38304"/>
    <cellStyle name="Normal 93 6 3" xfId="13387"/>
    <cellStyle name="Normal 93 6 3 2" xfId="25847"/>
    <cellStyle name="Normal 93 6 3 3" xfId="38305"/>
    <cellStyle name="Normal 93 6 4" xfId="1741"/>
    <cellStyle name="Normal 93 6 5" xfId="14480"/>
    <cellStyle name="Normal 93 6 6" xfId="26938"/>
    <cellStyle name="Normal 93 7" xfId="982"/>
    <cellStyle name="Normal 93 7 2" xfId="13389"/>
    <cellStyle name="Normal 93 7 2 2" xfId="25849"/>
    <cellStyle name="Normal 93 7 2 3" xfId="38307"/>
    <cellStyle name="Normal 93 7 3" xfId="13390"/>
    <cellStyle name="Normal 93 7 3 2" xfId="25850"/>
    <cellStyle name="Normal 93 7 3 3" xfId="38308"/>
    <cellStyle name="Normal 93 7 4" xfId="13388"/>
    <cellStyle name="Normal 93 7 5" xfId="25848"/>
    <cellStyle name="Normal 93 7 6" xfId="38306"/>
    <cellStyle name="Normal 93 8" xfId="13391"/>
    <cellStyle name="Normal 93 8 2" xfId="13392"/>
    <cellStyle name="Normal 93 8 2 2" xfId="25852"/>
    <cellStyle name="Normal 93 8 2 3" xfId="38310"/>
    <cellStyle name="Normal 93 8 3" xfId="13393"/>
    <cellStyle name="Normal 93 8 3 2" xfId="25853"/>
    <cellStyle name="Normal 93 8 3 3" xfId="38311"/>
    <cellStyle name="Normal 93 8 4" xfId="25851"/>
    <cellStyle name="Normal 93 8 5" xfId="38309"/>
    <cellStyle name="Normal 93 9" xfId="13394"/>
    <cellStyle name="Normal 93 9 2" xfId="13395"/>
    <cellStyle name="Normal 93 9 2 2" xfId="25855"/>
    <cellStyle name="Normal 93 9 2 3" xfId="38313"/>
    <cellStyle name="Normal 93 9 3" xfId="13396"/>
    <cellStyle name="Normal 93 9 3 2" xfId="25856"/>
    <cellStyle name="Normal 93 9 3 3" xfId="38314"/>
    <cellStyle name="Normal 93 9 4" xfId="25854"/>
    <cellStyle name="Normal 93 9 5" xfId="38312"/>
    <cellStyle name="Normal 93_BALANCE SHEET- BOARD-A" xfId="1479"/>
    <cellStyle name="Normal 94" xfId="813"/>
    <cellStyle name="Normal 95" xfId="814"/>
    <cellStyle name="Normal 95 2" xfId="815"/>
    <cellStyle name="Normal 96" xfId="816"/>
    <cellStyle name="Normal 96 10" xfId="13397"/>
    <cellStyle name="Normal 96 10 2" xfId="13398"/>
    <cellStyle name="Normal 96 10 2 2" xfId="25858"/>
    <cellStyle name="Normal 96 10 2 3" xfId="38316"/>
    <cellStyle name="Normal 96 10 3" xfId="13399"/>
    <cellStyle name="Normal 96 10 3 2" xfId="25859"/>
    <cellStyle name="Normal 96 10 3 3" xfId="38317"/>
    <cellStyle name="Normal 96 10 4" xfId="25857"/>
    <cellStyle name="Normal 96 10 5" xfId="38315"/>
    <cellStyle name="Normal 96 11" xfId="13400"/>
    <cellStyle name="Normal 96 11 2" xfId="13401"/>
    <cellStyle name="Normal 96 11 2 2" xfId="25861"/>
    <cellStyle name="Normal 96 11 2 3" xfId="38319"/>
    <cellStyle name="Normal 96 11 3" xfId="13402"/>
    <cellStyle name="Normal 96 11 3 2" xfId="25862"/>
    <cellStyle name="Normal 96 11 3 3" xfId="38320"/>
    <cellStyle name="Normal 96 11 4" xfId="25860"/>
    <cellStyle name="Normal 96 11 5" xfId="38318"/>
    <cellStyle name="Normal 96 12" xfId="13403"/>
    <cellStyle name="Normal 96 12 2" xfId="13404"/>
    <cellStyle name="Normal 96 12 2 2" xfId="25864"/>
    <cellStyle name="Normal 96 12 2 3" xfId="38322"/>
    <cellStyle name="Normal 96 12 3" xfId="13405"/>
    <cellStyle name="Normal 96 12 3 2" xfId="25865"/>
    <cellStyle name="Normal 96 12 3 3" xfId="38323"/>
    <cellStyle name="Normal 96 12 4" xfId="25863"/>
    <cellStyle name="Normal 96 12 5" xfId="38321"/>
    <cellStyle name="Normal 96 13" xfId="13406"/>
    <cellStyle name="Normal 96 13 2" xfId="13407"/>
    <cellStyle name="Normal 96 13 2 2" xfId="25867"/>
    <cellStyle name="Normal 96 13 2 3" xfId="38325"/>
    <cellStyle name="Normal 96 13 3" xfId="13408"/>
    <cellStyle name="Normal 96 13 3 2" xfId="25868"/>
    <cellStyle name="Normal 96 13 3 3" xfId="38326"/>
    <cellStyle name="Normal 96 13 4" xfId="25866"/>
    <cellStyle name="Normal 96 13 5" xfId="38324"/>
    <cellStyle name="Normal 96 14" xfId="13409"/>
    <cellStyle name="Normal 96 14 2" xfId="25869"/>
    <cellStyle name="Normal 96 14 3" xfId="38327"/>
    <cellStyle name="Normal 96 15" xfId="13410"/>
    <cellStyle name="Normal 96 15 2" xfId="25870"/>
    <cellStyle name="Normal 96 15 3" xfId="38328"/>
    <cellStyle name="Normal 96 16" xfId="1554"/>
    <cellStyle name="Normal 96 17" xfId="14293"/>
    <cellStyle name="Normal 96 18" xfId="26751"/>
    <cellStyle name="Normal 96 2" xfId="817"/>
    <cellStyle name="Normal 96 2 10" xfId="13411"/>
    <cellStyle name="Normal 96 2 10 2" xfId="13412"/>
    <cellStyle name="Normal 96 2 10 2 2" xfId="25872"/>
    <cellStyle name="Normal 96 2 10 2 3" xfId="38330"/>
    <cellStyle name="Normal 96 2 10 3" xfId="13413"/>
    <cellStyle name="Normal 96 2 10 3 2" xfId="25873"/>
    <cellStyle name="Normal 96 2 10 3 3" xfId="38331"/>
    <cellStyle name="Normal 96 2 10 4" xfId="25871"/>
    <cellStyle name="Normal 96 2 10 5" xfId="38329"/>
    <cellStyle name="Normal 96 2 11" xfId="13414"/>
    <cellStyle name="Normal 96 2 11 2" xfId="13415"/>
    <cellStyle name="Normal 96 2 11 2 2" xfId="25875"/>
    <cellStyle name="Normal 96 2 11 2 3" xfId="38333"/>
    <cellStyle name="Normal 96 2 11 3" xfId="13416"/>
    <cellStyle name="Normal 96 2 11 3 2" xfId="25876"/>
    <cellStyle name="Normal 96 2 11 3 3" xfId="38334"/>
    <cellStyle name="Normal 96 2 11 4" xfId="25874"/>
    <cellStyle name="Normal 96 2 11 5" xfId="38332"/>
    <cellStyle name="Normal 96 2 12" xfId="13417"/>
    <cellStyle name="Normal 96 2 12 2" xfId="13418"/>
    <cellStyle name="Normal 96 2 12 2 2" xfId="25878"/>
    <cellStyle name="Normal 96 2 12 2 3" xfId="38336"/>
    <cellStyle name="Normal 96 2 12 3" xfId="13419"/>
    <cellStyle name="Normal 96 2 12 3 2" xfId="25879"/>
    <cellStyle name="Normal 96 2 12 3 3" xfId="38337"/>
    <cellStyle name="Normal 96 2 12 4" xfId="25877"/>
    <cellStyle name="Normal 96 2 12 5" xfId="38335"/>
    <cellStyle name="Normal 96 2 13" xfId="13420"/>
    <cellStyle name="Normal 96 2 13 2" xfId="25880"/>
    <cellStyle name="Normal 96 2 13 3" xfId="38338"/>
    <cellStyle name="Normal 96 2 14" xfId="13421"/>
    <cellStyle name="Normal 96 2 14 2" xfId="25881"/>
    <cellStyle name="Normal 96 2 14 3" xfId="38339"/>
    <cellStyle name="Normal 96 2 15" xfId="1588"/>
    <cellStyle name="Normal 96 2 16" xfId="14327"/>
    <cellStyle name="Normal 96 2 17" xfId="26785"/>
    <cellStyle name="Normal 96 2 2" xfId="818"/>
    <cellStyle name="Normal 96 2 2 10" xfId="13422"/>
    <cellStyle name="Normal 96 2 2 10 2" xfId="13423"/>
    <cellStyle name="Normal 96 2 2 10 2 2" xfId="25883"/>
    <cellStyle name="Normal 96 2 2 10 2 3" xfId="38341"/>
    <cellStyle name="Normal 96 2 2 10 3" xfId="13424"/>
    <cellStyle name="Normal 96 2 2 10 3 2" xfId="25884"/>
    <cellStyle name="Normal 96 2 2 10 3 3" xfId="38342"/>
    <cellStyle name="Normal 96 2 2 10 4" xfId="25882"/>
    <cellStyle name="Normal 96 2 2 10 5" xfId="38340"/>
    <cellStyle name="Normal 96 2 2 11" xfId="13425"/>
    <cellStyle name="Normal 96 2 2 11 2" xfId="13426"/>
    <cellStyle name="Normal 96 2 2 11 2 2" xfId="25886"/>
    <cellStyle name="Normal 96 2 2 11 2 3" xfId="38344"/>
    <cellStyle name="Normal 96 2 2 11 3" xfId="13427"/>
    <cellStyle name="Normal 96 2 2 11 3 2" xfId="25887"/>
    <cellStyle name="Normal 96 2 2 11 3 3" xfId="38345"/>
    <cellStyle name="Normal 96 2 2 11 4" xfId="25885"/>
    <cellStyle name="Normal 96 2 2 11 5" xfId="38343"/>
    <cellStyle name="Normal 96 2 2 12" xfId="13428"/>
    <cellStyle name="Normal 96 2 2 12 2" xfId="25888"/>
    <cellStyle name="Normal 96 2 2 12 3" xfId="38346"/>
    <cellStyle name="Normal 96 2 2 13" xfId="13429"/>
    <cellStyle name="Normal 96 2 2 13 2" xfId="25889"/>
    <cellStyle name="Normal 96 2 2 13 3" xfId="38347"/>
    <cellStyle name="Normal 96 2 2 14" xfId="1658"/>
    <cellStyle name="Normal 96 2 2 15" xfId="14397"/>
    <cellStyle name="Normal 96 2 2 16" xfId="26855"/>
    <cellStyle name="Normal 96 2 2 2" xfId="1090"/>
    <cellStyle name="Normal 96 2 2 2 2" xfId="13431"/>
    <cellStyle name="Normal 96 2 2 2 2 2" xfId="25891"/>
    <cellStyle name="Normal 96 2 2 2 2 3" xfId="38349"/>
    <cellStyle name="Normal 96 2 2 2 3" xfId="13432"/>
    <cellStyle name="Normal 96 2 2 2 3 2" xfId="25892"/>
    <cellStyle name="Normal 96 2 2 2 3 3" xfId="38350"/>
    <cellStyle name="Normal 96 2 2 2 4" xfId="13430"/>
    <cellStyle name="Normal 96 2 2 2 5" xfId="25890"/>
    <cellStyle name="Normal 96 2 2 2 6" xfId="38348"/>
    <cellStyle name="Normal 96 2 2 3" xfId="13433"/>
    <cellStyle name="Normal 96 2 2 3 2" xfId="13434"/>
    <cellStyle name="Normal 96 2 2 3 2 2" xfId="25894"/>
    <cellStyle name="Normal 96 2 2 3 2 3" xfId="38352"/>
    <cellStyle name="Normal 96 2 2 3 3" xfId="13435"/>
    <cellStyle name="Normal 96 2 2 3 3 2" xfId="25895"/>
    <cellStyle name="Normal 96 2 2 3 3 3" xfId="38353"/>
    <cellStyle name="Normal 96 2 2 3 4" xfId="25893"/>
    <cellStyle name="Normal 96 2 2 3 5" xfId="38351"/>
    <cellStyle name="Normal 96 2 2 4" xfId="13436"/>
    <cellStyle name="Normal 96 2 2 4 2" xfId="13437"/>
    <cellStyle name="Normal 96 2 2 4 2 2" xfId="25897"/>
    <cellStyle name="Normal 96 2 2 4 2 3" xfId="38355"/>
    <cellStyle name="Normal 96 2 2 4 3" xfId="13438"/>
    <cellStyle name="Normal 96 2 2 4 3 2" xfId="25898"/>
    <cellStyle name="Normal 96 2 2 4 3 3" xfId="38356"/>
    <cellStyle name="Normal 96 2 2 4 4" xfId="25896"/>
    <cellStyle name="Normal 96 2 2 4 5" xfId="38354"/>
    <cellStyle name="Normal 96 2 2 5" xfId="13439"/>
    <cellStyle name="Normal 96 2 2 5 2" xfId="13440"/>
    <cellStyle name="Normal 96 2 2 5 2 2" xfId="25900"/>
    <cellStyle name="Normal 96 2 2 5 2 3" xfId="38358"/>
    <cellStyle name="Normal 96 2 2 5 3" xfId="13441"/>
    <cellStyle name="Normal 96 2 2 5 3 2" xfId="25901"/>
    <cellStyle name="Normal 96 2 2 5 3 3" xfId="38359"/>
    <cellStyle name="Normal 96 2 2 5 4" xfId="25899"/>
    <cellStyle name="Normal 96 2 2 5 5" xfId="38357"/>
    <cellStyle name="Normal 96 2 2 6" xfId="13442"/>
    <cellStyle name="Normal 96 2 2 6 2" xfId="13443"/>
    <cellStyle name="Normal 96 2 2 6 2 2" xfId="25903"/>
    <cellStyle name="Normal 96 2 2 6 2 3" xfId="38361"/>
    <cellStyle name="Normal 96 2 2 6 3" xfId="13444"/>
    <cellStyle name="Normal 96 2 2 6 3 2" xfId="25904"/>
    <cellStyle name="Normal 96 2 2 6 3 3" xfId="38362"/>
    <cellStyle name="Normal 96 2 2 6 4" xfId="25902"/>
    <cellStyle name="Normal 96 2 2 6 5" xfId="38360"/>
    <cellStyle name="Normal 96 2 2 7" xfId="13445"/>
    <cellStyle name="Normal 96 2 2 7 2" xfId="13446"/>
    <cellStyle name="Normal 96 2 2 7 2 2" xfId="25906"/>
    <cellStyle name="Normal 96 2 2 7 2 3" xfId="38364"/>
    <cellStyle name="Normal 96 2 2 7 3" xfId="13447"/>
    <cellStyle name="Normal 96 2 2 7 3 2" xfId="25907"/>
    <cellStyle name="Normal 96 2 2 7 3 3" xfId="38365"/>
    <cellStyle name="Normal 96 2 2 7 4" xfId="25905"/>
    <cellStyle name="Normal 96 2 2 7 5" xfId="38363"/>
    <cellStyle name="Normal 96 2 2 8" xfId="13448"/>
    <cellStyle name="Normal 96 2 2 8 2" xfId="13449"/>
    <cellStyle name="Normal 96 2 2 8 2 2" xfId="25909"/>
    <cellStyle name="Normal 96 2 2 8 2 3" xfId="38367"/>
    <cellStyle name="Normal 96 2 2 8 3" xfId="13450"/>
    <cellStyle name="Normal 96 2 2 8 3 2" xfId="25910"/>
    <cellStyle name="Normal 96 2 2 8 3 3" xfId="38368"/>
    <cellStyle name="Normal 96 2 2 8 4" xfId="25908"/>
    <cellStyle name="Normal 96 2 2 8 5" xfId="38366"/>
    <cellStyle name="Normal 96 2 2 9" xfId="13451"/>
    <cellStyle name="Normal 96 2 2 9 2" xfId="13452"/>
    <cellStyle name="Normal 96 2 2 9 2 2" xfId="25912"/>
    <cellStyle name="Normal 96 2 2 9 2 3" xfId="38370"/>
    <cellStyle name="Normal 96 2 2 9 3" xfId="13453"/>
    <cellStyle name="Normal 96 2 2 9 3 2" xfId="25913"/>
    <cellStyle name="Normal 96 2 2 9 3 3" xfId="38371"/>
    <cellStyle name="Normal 96 2 2 9 4" xfId="25911"/>
    <cellStyle name="Normal 96 2 2 9 5" xfId="38369"/>
    <cellStyle name="Normal 96 2 2_BALANCE SHEET- BOARD-A" xfId="1489"/>
    <cellStyle name="Normal 96 2 3" xfId="1146"/>
    <cellStyle name="Normal 96 2 3 2" xfId="13454"/>
    <cellStyle name="Normal 96 2 3 2 2" xfId="25914"/>
    <cellStyle name="Normal 96 2 3 2 3" xfId="38372"/>
    <cellStyle name="Normal 96 2 3 3" xfId="13455"/>
    <cellStyle name="Normal 96 2 3 3 2" xfId="25915"/>
    <cellStyle name="Normal 96 2 3 3 3" xfId="38373"/>
    <cellStyle name="Normal 96 2 3 4" xfId="1707"/>
    <cellStyle name="Normal 96 2 3 5" xfId="14446"/>
    <cellStyle name="Normal 96 2 3 6" xfId="26904"/>
    <cellStyle name="Normal 96 2 4" xfId="1340"/>
    <cellStyle name="Normal 96 2 4 2" xfId="13456"/>
    <cellStyle name="Normal 96 2 4 2 2" xfId="25916"/>
    <cellStyle name="Normal 96 2 4 2 3" xfId="38374"/>
    <cellStyle name="Normal 96 2 4 3" xfId="13457"/>
    <cellStyle name="Normal 96 2 4 3 2" xfId="25917"/>
    <cellStyle name="Normal 96 2 4 3 3" xfId="38375"/>
    <cellStyle name="Normal 96 2 4 4" xfId="1746"/>
    <cellStyle name="Normal 96 2 4 5" xfId="14485"/>
    <cellStyle name="Normal 96 2 4 6" xfId="26943"/>
    <cellStyle name="Normal 96 2 5" xfId="1020"/>
    <cellStyle name="Normal 96 2 5 2" xfId="13459"/>
    <cellStyle name="Normal 96 2 5 2 2" xfId="25919"/>
    <cellStyle name="Normal 96 2 5 2 3" xfId="38377"/>
    <cellStyle name="Normal 96 2 5 3" xfId="13460"/>
    <cellStyle name="Normal 96 2 5 3 2" xfId="25920"/>
    <cellStyle name="Normal 96 2 5 3 3" xfId="38378"/>
    <cellStyle name="Normal 96 2 5 4" xfId="13458"/>
    <cellStyle name="Normal 96 2 5 5" xfId="25918"/>
    <cellStyle name="Normal 96 2 5 6" xfId="38376"/>
    <cellStyle name="Normal 96 2 6" xfId="13461"/>
    <cellStyle name="Normal 96 2 6 2" xfId="13462"/>
    <cellStyle name="Normal 96 2 6 2 2" xfId="25922"/>
    <cellStyle name="Normal 96 2 6 2 3" xfId="38380"/>
    <cellStyle name="Normal 96 2 6 3" xfId="13463"/>
    <cellStyle name="Normal 96 2 6 3 2" xfId="25923"/>
    <cellStyle name="Normal 96 2 6 3 3" xfId="38381"/>
    <cellStyle name="Normal 96 2 6 4" xfId="25921"/>
    <cellStyle name="Normal 96 2 6 5" xfId="38379"/>
    <cellStyle name="Normal 96 2 7" xfId="13464"/>
    <cellStyle name="Normal 96 2 7 2" xfId="13465"/>
    <cellStyle name="Normal 96 2 7 2 2" xfId="25925"/>
    <cellStyle name="Normal 96 2 7 2 3" xfId="38383"/>
    <cellStyle name="Normal 96 2 7 3" xfId="13466"/>
    <cellStyle name="Normal 96 2 7 3 2" xfId="25926"/>
    <cellStyle name="Normal 96 2 7 3 3" xfId="38384"/>
    <cellStyle name="Normal 96 2 7 4" xfId="25924"/>
    <cellStyle name="Normal 96 2 7 5" xfId="38382"/>
    <cellStyle name="Normal 96 2 8" xfId="13467"/>
    <cellStyle name="Normal 96 2 8 2" xfId="13468"/>
    <cellStyle name="Normal 96 2 8 2 2" xfId="25928"/>
    <cellStyle name="Normal 96 2 8 2 3" xfId="38386"/>
    <cellStyle name="Normal 96 2 8 3" xfId="13469"/>
    <cellStyle name="Normal 96 2 8 3 2" xfId="25929"/>
    <cellStyle name="Normal 96 2 8 3 3" xfId="38387"/>
    <cellStyle name="Normal 96 2 8 4" xfId="25927"/>
    <cellStyle name="Normal 96 2 8 5" xfId="38385"/>
    <cellStyle name="Normal 96 2 9" xfId="13470"/>
    <cellStyle name="Normal 96 2 9 2" xfId="13471"/>
    <cellStyle name="Normal 96 2 9 2 2" xfId="25931"/>
    <cellStyle name="Normal 96 2 9 2 3" xfId="38389"/>
    <cellStyle name="Normal 96 2 9 3" xfId="13472"/>
    <cellStyle name="Normal 96 2 9 3 2" xfId="25932"/>
    <cellStyle name="Normal 96 2 9 3 3" xfId="38390"/>
    <cellStyle name="Normal 96 2 9 4" xfId="25930"/>
    <cellStyle name="Normal 96 2 9 5" xfId="38388"/>
    <cellStyle name="Normal 96 2_BALANCE SHEET- BOARD-A" xfId="1488"/>
    <cellStyle name="Normal 96 3" xfId="819"/>
    <cellStyle name="Normal 96 3 10" xfId="13473"/>
    <cellStyle name="Normal 96 3 10 2" xfId="13474"/>
    <cellStyle name="Normal 96 3 10 2 2" xfId="25934"/>
    <cellStyle name="Normal 96 3 10 2 3" xfId="38392"/>
    <cellStyle name="Normal 96 3 10 3" xfId="13475"/>
    <cellStyle name="Normal 96 3 10 3 2" xfId="25935"/>
    <cellStyle name="Normal 96 3 10 3 3" xfId="38393"/>
    <cellStyle name="Normal 96 3 10 4" xfId="25933"/>
    <cellStyle name="Normal 96 3 10 5" xfId="38391"/>
    <cellStyle name="Normal 96 3 11" xfId="13476"/>
    <cellStyle name="Normal 96 3 11 2" xfId="13477"/>
    <cellStyle name="Normal 96 3 11 2 2" xfId="25937"/>
    <cellStyle name="Normal 96 3 11 2 3" xfId="38395"/>
    <cellStyle name="Normal 96 3 11 3" xfId="13478"/>
    <cellStyle name="Normal 96 3 11 3 2" xfId="25938"/>
    <cellStyle name="Normal 96 3 11 3 3" xfId="38396"/>
    <cellStyle name="Normal 96 3 11 4" xfId="25936"/>
    <cellStyle name="Normal 96 3 11 5" xfId="38394"/>
    <cellStyle name="Normal 96 3 12" xfId="13479"/>
    <cellStyle name="Normal 96 3 12 2" xfId="25939"/>
    <cellStyle name="Normal 96 3 12 3" xfId="38397"/>
    <cellStyle name="Normal 96 3 13" xfId="13480"/>
    <cellStyle name="Normal 96 3 13 2" xfId="25940"/>
    <cellStyle name="Normal 96 3 13 3" xfId="38398"/>
    <cellStyle name="Normal 96 3 14" xfId="1624"/>
    <cellStyle name="Normal 96 3 15" xfId="14363"/>
    <cellStyle name="Normal 96 3 16" xfId="26821"/>
    <cellStyle name="Normal 96 3 2" xfId="1056"/>
    <cellStyle name="Normal 96 3 2 2" xfId="13482"/>
    <cellStyle name="Normal 96 3 2 2 2" xfId="25942"/>
    <cellStyle name="Normal 96 3 2 2 3" xfId="38400"/>
    <cellStyle name="Normal 96 3 2 3" xfId="13483"/>
    <cellStyle name="Normal 96 3 2 3 2" xfId="25943"/>
    <cellStyle name="Normal 96 3 2 3 3" xfId="38401"/>
    <cellStyle name="Normal 96 3 2 4" xfId="13481"/>
    <cellStyle name="Normal 96 3 2 5" xfId="25941"/>
    <cellStyle name="Normal 96 3 2 6" xfId="38399"/>
    <cellStyle name="Normal 96 3 3" xfId="13484"/>
    <cellStyle name="Normal 96 3 3 2" xfId="13485"/>
    <cellStyle name="Normal 96 3 3 2 2" xfId="25945"/>
    <cellStyle name="Normal 96 3 3 2 3" xfId="38403"/>
    <cellStyle name="Normal 96 3 3 3" xfId="13486"/>
    <cellStyle name="Normal 96 3 3 3 2" xfId="25946"/>
    <cellStyle name="Normal 96 3 3 3 3" xfId="38404"/>
    <cellStyle name="Normal 96 3 3 4" xfId="25944"/>
    <cellStyle name="Normal 96 3 3 5" xfId="38402"/>
    <cellStyle name="Normal 96 3 4" xfId="13487"/>
    <cellStyle name="Normal 96 3 4 2" xfId="13488"/>
    <cellStyle name="Normal 96 3 4 2 2" xfId="25948"/>
    <cellStyle name="Normal 96 3 4 2 3" xfId="38406"/>
    <cellStyle name="Normal 96 3 4 3" xfId="13489"/>
    <cellStyle name="Normal 96 3 4 3 2" xfId="25949"/>
    <cellStyle name="Normal 96 3 4 3 3" xfId="38407"/>
    <cellStyle name="Normal 96 3 4 4" xfId="25947"/>
    <cellStyle name="Normal 96 3 4 5" xfId="38405"/>
    <cellStyle name="Normal 96 3 5" xfId="13490"/>
    <cellStyle name="Normal 96 3 5 2" xfId="13491"/>
    <cellStyle name="Normal 96 3 5 2 2" xfId="25951"/>
    <cellStyle name="Normal 96 3 5 2 3" xfId="38409"/>
    <cellStyle name="Normal 96 3 5 3" xfId="13492"/>
    <cellStyle name="Normal 96 3 5 3 2" xfId="25952"/>
    <cellStyle name="Normal 96 3 5 3 3" xfId="38410"/>
    <cellStyle name="Normal 96 3 5 4" xfId="25950"/>
    <cellStyle name="Normal 96 3 5 5" xfId="38408"/>
    <cellStyle name="Normal 96 3 6" xfId="13493"/>
    <cellStyle name="Normal 96 3 6 2" xfId="13494"/>
    <cellStyle name="Normal 96 3 6 2 2" xfId="25954"/>
    <cellStyle name="Normal 96 3 6 2 3" xfId="38412"/>
    <cellStyle name="Normal 96 3 6 3" xfId="13495"/>
    <cellStyle name="Normal 96 3 6 3 2" xfId="25955"/>
    <cellStyle name="Normal 96 3 6 3 3" xfId="38413"/>
    <cellStyle name="Normal 96 3 6 4" xfId="25953"/>
    <cellStyle name="Normal 96 3 6 5" xfId="38411"/>
    <cellStyle name="Normal 96 3 7" xfId="13496"/>
    <cellStyle name="Normal 96 3 7 2" xfId="13497"/>
    <cellStyle name="Normal 96 3 7 2 2" xfId="25957"/>
    <cellStyle name="Normal 96 3 7 2 3" xfId="38415"/>
    <cellStyle name="Normal 96 3 7 3" xfId="13498"/>
    <cellStyle name="Normal 96 3 7 3 2" xfId="25958"/>
    <cellStyle name="Normal 96 3 7 3 3" xfId="38416"/>
    <cellStyle name="Normal 96 3 7 4" xfId="25956"/>
    <cellStyle name="Normal 96 3 7 5" xfId="38414"/>
    <cellStyle name="Normal 96 3 8" xfId="13499"/>
    <cellStyle name="Normal 96 3 8 2" xfId="13500"/>
    <cellStyle name="Normal 96 3 8 2 2" xfId="25960"/>
    <cellStyle name="Normal 96 3 8 2 3" xfId="38418"/>
    <cellStyle name="Normal 96 3 8 3" xfId="13501"/>
    <cellStyle name="Normal 96 3 8 3 2" xfId="25961"/>
    <cellStyle name="Normal 96 3 8 3 3" xfId="38419"/>
    <cellStyle name="Normal 96 3 8 4" xfId="25959"/>
    <cellStyle name="Normal 96 3 8 5" xfId="38417"/>
    <cellStyle name="Normal 96 3 9" xfId="13502"/>
    <cellStyle name="Normal 96 3 9 2" xfId="13503"/>
    <cellStyle name="Normal 96 3 9 2 2" xfId="25963"/>
    <cellStyle name="Normal 96 3 9 2 3" xfId="38421"/>
    <cellStyle name="Normal 96 3 9 3" xfId="13504"/>
    <cellStyle name="Normal 96 3 9 3 2" xfId="25964"/>
    <cellStyle name="Normal 96 3 9 3 3" xfId="38422"/>
    <cellStyle name="Normal 96 3 9 4" xfId="25962"/>
    <cellStyle name="Normal 96 3 9 5" xfId="38420"/>
    <cellStyle name="Normal 96 3_BALANCE SHEET- BOARD-A" xfId="1490"/>
    <cellStyle name="Normal 96 4" xfId="1145"/>
    <cellStyle name="Normal 96 4 2" xfId="13505"/>
    <cellStyle name="Normal 96 4 2 2" xfId="25965"/>
    <cellStyle name="Normal 96 4 2 3" xfId="38423"/>
    <cellStyle name="Normal 96 4 3" xfId="13506"/>
    <cellStyle name="Normal 96 4 3 2" xfId="25966"/>
    <cellStyle name="Normal 96 4 3 3" xfId="38424"/>
    <cellStyle name="Normal 96 4 4" xfId="1706"/>
    <cellStyle name="Normal 96 4 5" xfId="14445"/>
    <cellStyle name="Normal 96 4 6" xfId="26903"/>
    <cellStyle name="Normal 96 5" xfId="1339"/>
    <cellStyle name="Normal 96 5 2" xfId="13507"/>
    <cellStyle name="Normal 96 5 2 2" xfId="25967"/>
    <cellStyle name="Normal 96 5 2 3" xfId="38425"/>
    <cellStyle name="Normal 96 5 3" xfId="13508"/>
    <cellStyle name="Normal 96 5 3 2" xfId="25968"/>
    <cellStyle name="Normal 96 5 3 3" xfId="38426"/>
    <cellStyle name="Normal 96 5 4" xfId="1745"/>
    <cellStyle name="Normal 96 5 5" xfId="14484"/>
    <cellStyle name="Normal 96 5 6" xfId="26942"/>
    <cellStyle name="Normal 96 6" xfId="986"/>
    <cellStyle name="Normal 96 6 2" xfId="13510"/>
    <cellStyle name="Normal 96 6 2 2" xfId="25970"/>
    <cellStyle name="Normal 96 6 2 3" xfId="38428"/>
    <cellStyle name="Normal 96 6 3" xfId="13511"/>
    <cellStyle name="Normal 96 6 3 2" xfId="25971"/>
    <cellStyle name="Normal 96 6 3 3" xfId="38429"/>
    <cellStyle name="Normal 96 6 4" xfId="13509"/>
    <cellStyle name="Normal 96 6 5" xfId="25969"/>
    <cellStyle name="Normal 96 6 6" xfId="38427"/>
    <cellStyle name="Normal 96 7" xfId="13512"/>
    <cellStyle name="Normal 96 7 2" xfId="13513"/>
    <cellStyle name="Normal 96 7 2 2" xfId="25973"/>
    <cellStyle name="Normal 96 7 2 3" xfId="38431"/>
    <cellStyle name="Normal 96 7 3" xfId="13514"/>
    <cellStyle name="Normal 96 7 3 2" xfId="25974"/>
    <cellStyle name="Normal 96 7 3 3" xfId="38432"/>
    <cellStyle name="Normal 96 7 4" xfId="25972"/>
    <cellStyle name="Normal 96 7 5" xfId="38430"/>
    <cellStyle name="Normal 96 8" xfId="13515"/>
    <cellStyle name="Normal 96 8 2" xfId="13516"/>
    <cellStyle name="Normal 96 8 2 2" xfId="25976"/>
    <cellStyle name="Normal 96 8 2 3" xfId="38434"/>
    <cellStyle name="Normal 96 8 3" xfId="13517"/>
    <cellStyle name="Normal 96 8 3 2" xfId="25977"/>
    <cellStyle name="Normal 96 8 3 3" xfId="38435"/>
    <cellStyle name="Normal 96 8 4" xfId="25975"/>
    <cellStyle name="Normal 96 8 5" xfId="38433"/>
    <cellStyle name="Normal 96 9" xfId="13518"/>
    <cellStyle name="Normal 96 9 2" xfId="13519"/>
    <cellStyle name="Normal 96 9 2 2" xfId="25979"/>
    <cellStyle name="Normal 96 9 2 3" xfId="38437"/>
    <cellStyle name="Normal 96 9 3" xfId="13520"/>
    <cellStyle name="Normal 96 9 3 2" xfId="25980"/>
    <cellStyle name="Normal 96 9 3 3" xfId="38438"/>
    <cellStyle name="Normal 96 9 4" xfId="25978"/>
    <cellStyle name="Normal 96 9 5" xfId="38436"/>
    <cellStyle name="Normal 96_BALANCE SHEET- BOARD-A" xfId="1487"/>
    <cellStyle name="Normal 97" xfId="820"/>
    <cellStyle name="Normal 97 2" xfId="821"/>
    <cellStyle name="Normal 98" xfId="822"/>
    <cellStyle name="Normal 98 10" xfId="13521"/>
    <cellStyle name="Normal 98 10 2" xfId="13522"/>
    <cellStyle name="Normal 98 10 2 2" xfId="25982"/>
    <cellStyle name="Normal 98 10 2 3" xfId="38440"/>
    <cellStyle name="Normal 98 10 3" xfId="13523"/>
    <cellStyle name="Normal 98 10 3 2" xfId="25983"/>
    <cellStyle name="Normal 98 10 3 3" xfId="38441"/>
    <cellStyle name="Normal 98 10 4" xfId="25981"/>
    <cellStyle name="Normal 98 10 5" xfId="38439"/>
    <cellStyle name="Normal 98 11" xfId="13524"/>
    <cellStyle name="Normal 98 11 2" xfId="13525"/>
    <cellStyle name="Normal 98 11 2 2" xfId="25985"/>
    <cellStyle name="Normal 98 11 2 3" xfId="38443"/>
    <cellStyle name="Normal 98 11 3" xfId="13526"/>
    <cellStyle name="Normal 98 11 3 2" xfId="25986"/>
    <cellStyle name="Normal 98 11 3 3" xfId="38444"/>
    <cellStyle name="Normal 98 11 4" xfId="25984"/>
    <cellStyle name="Normal 98 11 5" xfId="38442"/>
    <cellStyle name="Normal 98 12" xfId="13527"/>
    <cellStyle name="Normal 98 12 2" xfId="13528"/>
    <cellStyle name="Normal 98 12 2 2" xfId="25988"/>
    <cellStyle name="Normal 98 12 2 3" xfId="38446"/>
    <cellStyle name="Normal 98 12 3" xfId="13529"/>
    <cellStyle name="Normal 98 12 3 2" xfId="25989"/>
    <cellStyle name="Normal 98 12 3 3" xfId="38447"/>
    <cellStyle name="Normal 98 12 4" xfId="25987"/>
    <cellStyle name="Normal 98 12 5" xfId="38445"/>
    <cellStyle name="Normal 98 13" xfId="13530"/>
    <cellStyle name="Normal 98 13 2" xfId="25990"/>
    <cellStyle name="Normal 98 13 3" xfId="38448"/>
    <cellStyle name="Normal 98 14" xfId="13531"/>
    <cellStyle name="Normal 98 14 2" xfId="25991"/>
    <cellStyle name="Normal 98 14 3" xfId="38449"/>
    <cellStyle name="Normal 98 15" xfId="1571"/>
    <cellStyle name="Normal 98 16" xfId="14310"/>
    <cellStyle name="Normal 98 17" xfId="26768"/>
    <cellStyle name="Normal 98 2" xfId="823"/>
    <cellStyle name="Normal 98 2 10" xfId="13532"/>
    <cellStyle name="Normal 98 2 10 2" xfId="13533"/>
    <cellStyle name="Normal 98 2 10 2 2" xfId="25993"/>
    <cellStyle name="Normal 98 2 10 2 3" xfId="38451"/>
    <cellStyle name="Normal 98 2 10 3" xfId="13534"/>
    <cellStyle name="Normal 98 2 10 3 2" xfId="25994"/>
    <cellStyle name="Normal 98 2 10 3 3" xfId="38452"/>
    <cellStyle name="Normal 98 2 10 4" xfId="25992"/>
    <cellStyle name="Normal 98 2 10 5" xfId="38450"/>
    <cellStyle name="Normal 98 2 11" xfId="13535"/>
    <cellStyle name="Normal 98 2 11 2" xfId="13536"/>
    <cellStyle name="Normal 98 2 11 2 2" xfId="25996"/>
    <cellStyle name="Normal 98 2 11 2 3" xfId="38454"/>
    <cellStyle name="Normal 98 2 11 3" xfId="13537"/>
    <cellStyle name="Normal 98 2 11 3 2" xfId="25997"/>
    <cellStyle name="Normal 98 2 11 3 3" xfId="38455"/>
    <cellStyle name="Normal 98 2 11 4" xfId="25995"/>
    <cellStyle name="Normal 98 2 11 5" xfId="38453"/>
    <cellStyle name="Normal 98 2 12" xfId="13538"/>
    <cellStyle name="Normal 98 2 12 2" xfId="25998"/>
    <cellStyle name="Normal 98 2 12 3" xfId="38456"/>
    <cellStyle name="Normal 98 2 13" xfId="13539"/>
    <cellStyle name="Normal 98 2 13 2" xfId="25999"/>
    <cellStyle name="Normal 98 2 13 3" xfId="38457"/>
    <cellStyle name="Normal 98 2 14" xfId="1641"/>
    <cellStyle name="Normal 98 2 15" xfId="14380"/>
    <cellStyle name="Normal 98 2 16" xfId="26838"/>
    <cellStyle name="Normal 98 2 2" xfId="1073"/>
    <cellStyle name="Normal 98 2 2 2" xfId="13541"/>
    <cellStyle name="Normal 98 2 2 2 2" xfId="26001"/>
    <cellStyle name="Normal 98 2 2 2 3" xfId="38459"/>
    <cellStyle name="Normal 98 2 2 3" xfId="13542"/>
    <cellStyle name="Normal 98 2 2 3 2" xfId="26002"/>
    <cellStyle name="Normal 98 2 2 3 3" xfId="38460"/>
    <cellStyle name="Normal 98 2 2 4" xfId="13540"/>
    <cellStyle name="Normal 98 2 2 5" xfId="26000"/>
    <cellStyle name="Normal 98 2 2 6" xfId="38458"/>
    <cellStyle name="Normal 98 2 3" xfId="13543"/>
    <cellStyle name="Normal 98 2 3 2" xfId="13544"/>
    <cellStyle name="Normal 98 2 3 2 2" xfId="26004"/>
    <cellStyle name="Normal 98 2 3 2 3" xfId="38462"/>
    <cellStyle name="Normal 98 2 3 3" xfId="13545"/>
    <cellStyle name="Normal 98 2 3 3 2" xfId="26005"/>
    <cellStyle name="Normal 98 2 3 3 3" xfId="38463"/>
    <cellStyle name="Normal 98 2 3 4" xfId="26003"/>
    <cellStyle name="Normal 98 2 3 5" xfId="38461"/>
    <cellStyle name="Normal 98 2 4" xfId="13546"/>
    <cellStyle name="Normal 98 2 4 2" xfId="13547"/>
    <cellStyle name="Normal 98 2 4 2 2" xfId="26007"/>
    <cellStyle name="Normal 98 2 4 2 3" xfId="38465"/>
    <cellStyle name="Normal 98 2 4 3" xfId="13548"/>
    <cellStyle name="Normal 98 2 4 3 2" xfId="26008"/>
    <cellStyle name="Normal 98 2 4 3 3" xfId="38466"/>
    <cellStyle name="Normal 98 2 4 4" xfId="26006"/>
    <cellStyle name="Normal 98 2 4 5" xfId="38464"/>
    <cellStyle name="Normal 98 2 5" xfId="13549"/>
    <cellStyle name="Normal 98 2 5 2" xfId="13550"/>
    <cellStyle name="Normal 98 2 5 2 2" xfId="26010"/>
    <cellStyle name="Normal 98 2 5 2 3" xfId="38468"/>
    <cellStyle name="Normal 98 2 5 3" xfId="13551"/>
    <cellStyle name="Normal 98 2 5 3 2" xfId="26011"/>
    <cellStyle name="Normal 98 2 5 3 3" xfId="38469"/>
    <cellStyle name="Normal 98 2 5 4" xfId="26009"/>
    <cellStyle name="Normal 98 2 5 5" xfId="38467"/>
    <cellStyle name="Normal 98 2 6" xfId="13552"/>
    <cellStyle name="Normal 98 2 6 2" xfId="13553"/>
    <cellStyle name="Normal 98 2 6 2 2" xfId="26013"/>
    <cellStyle name="Normal 98 2 6 2 3" xfId="38471"/>
    <cellStyle name="Normal 98 2 6 3" xfId="13554"/>
    <cellStyle name="Normal 98 2 6 3 2" xfId="26014"/>
    <cellStyle name="Normal 98 2 6 3 3" xfId="38472"/>
    <cellStyle name="Normal 98 2 6 4" xfId="26012"/>
    <cellStyle name="Normal 98 2 6 5" xfId="38470"/>
    <cellStyle name="Normal 98 2 7" xfId="13555"/>
    <cellStyle name="Normal 98 2 7 2" xfId="13556"/>
    <cellStyle name="Normal 98 2 7 2 2" xfId="26016"/>
    <cellStyle name="Normal 98 2 7 2 3" xfId="38474"/>
    <cellStyle name="Normal 98 2 7 3" xfId="13557"/>
    <cellStyle name="Normal 98 2 7 3 2" xfId="26017"/>
    <cellStyle name="Normal 98 2 7 3 3" xfId="38475"/>
    <cellStyle name="Normal 98 2 7 4" xfId="26015"/>
    <cellStyle name="Normal 98 2 7 5" xfId="38473"/>
    <cellStyle name="Normal 98 2 8" xfId="13558"/>
    <cellStyle name="Normal 98 2 8 2" xfId="13559"/>
    <cellStyle name="Normal 98 2 8 2 2" xfId="26019"/>
    <cellStyle name="Normal 98 2 8 2 3" xfId="38477"/>
    <cellStyle name="Normal 98 2 8 3" xfId="13560"/>
    <cellStyle name="Normal 98 2 8 3 2" xfId="26020"/>
    <cellStyle name="Normal 98 2 8 3 3" xfId="38478"/>
    <cellStyle name="Normal 98 2 8 4" xfId="26018"/>
    <cellStyle name="Normal 98 2 8 5" xfId="38476"/>
    <cellStyle name="Normal 98 2 9" xfId="13561"/>
    <cellStyle name="Normal 98 2 9 2" xfId="13562"/>
    <cellStyle name="Normal 98 2 9 2 2" xfId="26022"/>
    <cellStyle name="Normal 98 2 9 2 3" xfId="38480"/>
    <cellStyle name="Normal 98 2 9 3" xfId="13563"/>
    <cellStyle name="Normal 98 2 9 3 2" xfId="26023"/>
    <cellStyle name="Normal 98 2 9 3 3" xfId="38481"/>
    <cellStyle name="Normal 98 2 9 4" xfId="26021"/>
    <cellStyle name="Normal 98 2 9 5" xfId="38479"/>
    <cellStyle name="Normal 98 2_BALANCE SHEET- BOARD-A" xfId="1492"/>
    <cellStyle name="Normal 98 3" xfId="1147"/>
    <cellStyle name="Normal 98 3 2" xfId="13564"/>
    <cellStyle name="Normal 98 3 2 2" xfId="26024"/>
    <cellStyle name="Normal 98 3 2 3" xfId="38482"/>
    <cellStyle name="Normal 98 3 3" xfId="13565"/>
    <cellStyle name="Normal 98 3 3 2" xfId="26025"/>
    <cellStyle name="Normal 98 3 3 3" xfId="38483"/>
    <cellStyle name="Normal 98 3 4" xfId="1708"/>
    <cellStyle name="Normal 98 3 5" xfId="14447"/>
    <cellStyle name="Normal 98 3 6" xfId="26905"/>
    <cellStyle name="Normal 98 4" xfId="1341"/>
    <cellStyle name="Normal 98 4 2" xfId="13566"/>
    <cellStyle name="Normal 98 4 2 2" xfId="26026"/>
    <cellStyle name="Normal 98 4 2 3" xfId="38484"/>
    <cellStyle name="Normal 98 4 3" xfId="13567"/>
    <cellStyle name="Normal 98 4 3 2" xfId="26027"/>
    <cellStyle name="Normal 98 4 3 3" xfId="38485"/>
    <cellStyle name="Normal 98 4 4" xfId="1747"/>
    <cellStyle name="Normal 98 4 5" xfId="14486"/>
    <cellStyle name="Normal 98 4 6" xfId="26944"/>
    <cellStyle name="Normal 98 5" xfId="1003"/>
    <cellStyle name="Normal 98 5 2" xfId="13569"/>
    <cellStyle name="Normal 98 5 2 2" xfId="26029"/>
    <cellStyle name="Normal 98 5 2 3" xfId="38487"/>
    <cellStyle name="Normal 98 5 3" xfId="13570"/>
    <cellStyle name="Normal 98 5 3 2" xfId="26030"/>
    <cellStyle name="Normal 98 5 3 3" xfId="38488"/>
    <cellStyle name="Normal 98 5 4" xfId="13568"/>
    <cellStyle name="Normal 98 5 5" xfId="26028"/>
    <cellStyle name="Normal 98 5 6" xfId="38486"/>
    <cellStyle name="Normal 98 6" xfId="13571"/>
    <cellStyle name="Normal 98 6 2" xfId="13572"/>
    <cellStyle name="Normal 98 6 2 2" xfId="26032"/>
    <cellStyle name="Normal 98 6 2 3" xfId="38490"/>
    <cellStyle name="Normal 98 6 3" xfId="13573"/>
    <cellStyle name="Normal 98 6 3 2" xfId="26033"/>
    <cellStyle name="Normal 98 6 3 3" xfId="38491"/>
    <cellStyle name="Normal 98 6 4" xfId="26031"/>
    <cellStyle name="Normal 98 6 5" xfId="38489"/>
    <cellStyle name="Normal 98 7" xfId="13574"/>
    <cellStyle name="Normal 98 7 2" xfId="13575"/>
    <cellStyle name="Normal 98 7 2 2" xfId="26035"/>
    <cellStyle name="Normal 98 7 2 3" xfId="38493"/>
    <cellStyle name="Normal 98 7 3" xfId="13576"/>
    <cellStyle name="Normal 98 7 3 2" xfId="26036"/>
    <cellStyle name="Normal 98 7 3 3" xfId="38494"/>
    <cellStyle name="Normal 98 7 4" xfId="26034"/>
    <cellStyle name="Normal 98 7 5" xfId="38492"/>
    <cellStyle name="Normal 98 8" xfId="13577"/>
    <cellStyle name="Normal 98 8 2" xfId="13578"/>
    <cellStyle name="Normal 98 8 2 2" xfId="26038"/>
    <cellStyle name="Normal 98 8 2 3" xfId="38496"/>
    <cellStyle name="Normal 98 8 3" xfId="13579"/>
    <cellStyle name="Normal 98 8 3 2" xfId="26039"/>
    <cellStyle name="Normal 98 8 3 3" xfId="38497"/>
    <cellStyle name="Normal 98 8 4" xfId="26037"/>
    <cellStyle name="Normal 98 8 5" xfId="38495"/>
    <cellStyle name="Normal 98 9" xfId="13580"/>
    <cellStyle name="Normal 98 9 2" xfId="13581"/>
    <cellStyle name="Normal 98 9 2 2" xfId="26041"/>
    <cellStyle name="Normal 98 9 2 3" xfId="38499"/>
    <cellStyle name="Normal 98 9 3" xfId="13582"/>
    <cellStyle name="Normal 98 9 3 2" xfId="26042"/>
    <cellStyle name="Normal 98 9 3 3" xfId="38500"/>
    <cellStyle name="Normal 98 9 4" xfId="26040"/>
    <cellStyle name="Normal 98 9 5" xfId="38498"/>
    <cellStyle name="Normal 98_BALANCE SHEET- BOARD-A" xfId="1491"/>
    <cellStyle name="Normal 99" xfId="824"/>
    <cellStyle name="Normal 99 2" xfId="825"/>
    <cellStyle name="Normal 99 3" xfId="826"/>
    <cellStyle name="Normal_B04H32" xfId="3"/>
    <cellStyle name="Normal2" xfId="827"/>
    <cellStyle name="Note 10" xfId="1273"/>
    <cellStyle name="Note 11" xfId="1225"/>
    <cellStyle name="Note 12" xfId="936"/>
    <cellStyle name="Note 2" xfId="828"/>
    <cellStyle name="Note 2 10" xfId="1172"/>
    <cellStyle name="Note 2 10 2" xfId="13583"/>
    <cellStyle name="Note 2 10 2 2" xfId="13584"/>
    <cellStyle name="Note 2 10 2 2 2" xfId="26044"/>
    <cellStyle name="Note 2 10 2 2 3" xfId="38502"/>
    <cellStyle name="Note 2 10 2 3" xfId="13585"/>
    <cellStyle name="Note 2 10 2 3 2" xfId="26045"/>
    <cellStyle name="Note 2 10 2 3 3" xfId="38503"/>
    <cellStyle name="Note 2 10 2 4" xfId="26043"/>
    <cellStyle name="Note 2 10 2 5" xfId="38501"/>
    <cellStyle name="Note 2 10 3" xfId="13586"/>
    <cellStyle name="Note 2 10 3 2" xfId="26046"/>
    <cellStyle name="Note 2 10 3 3" xfId="38504"/>
    <cellStyle name="Note 2 10 4" xfId="13587"/>
    <cellStyle name="Note 2 10 4 2" xfId="26047"/>
    <cellStyle name="Note 2 10 4 3" xfId="38505"/>
    <cellStyle name="Note 2 11" xfId="1200"/>
    <cellStyle name="Note 2 11 2" xfId="13588"/>
    <cellStyle name="Note 2 11 2 2" xfId="26048"/>
    <cellStyle name="Note 2 11 2 3" xfId="38506"/>
    <cellStyle name="Note 2 11 3" xfId="13589"/>
    <cellStyle name="Note 2 11 3 2" xfId="26049"/>
    <cellStyle name="Note 2 11 3 3" xfId="38507"/>
    <cellStyle name="Note 2 12" xfId="13590"/>
    <cellStyle name="Note 2 12 2" xfId="13591"/>
    <cellStyle name="Note 2 12 2 2" xfId="26051"/>
    <cellStyle name="Note 2 12 2 3" xfId="38509"/>
    <cellStyle name="Note 2 12 3" xfId="13592"/>
    <cellStyle name="Note 2 12 3 2" xfId="26052"/>
    <cellStyle name="Note 2 12 3 3" xfId="38510"/>
    <cellStyle name="Note 2 12 4" xfId="26050"/>
    <cellStyle name="Note 2 12 5" xfId="38508"/>
    <cellStyle name="Note 2 13" xfId="13593"/>
    <cellStyle name="Note 2 13 2" xfId="13594"/>
    <cellStyle name="Note 2 13 2 2" xfId="26054"/>
    <cellStyle name="Note 2 13 2 3" xfId="38512"/>
    <cellStyle name="Note 2 13 3" xfId="13595"/>
    <cellStyle name="Note 2 13 3 2" xfId="26055"/>
    <cellStyle name="Note 2 13 3 3" xfId="38513"/>
    <cellStyle name="Note 2 13 4" xfId="26053"/>
    <cellStyle name="Note 2 13 5" xfId="38511"/>
    <cellStyle name="Note 2 14" xfId="13596"/>
    <cellStyle name="Note 2 14 2" xfId="13597"/>
    <cellStyle name="Note 2 14 2 2" xfId="26057"/>
    <cellStyle name="Note 2 14 2 3" xfId="38515"/>
    <cellStyle name="Note 2 14 3" xfId="13598"/>
    <cellStyle name="Note 2 14 3 2" xfId="26058"/>
    <cellStyle name="Note 2 14 3 3" xfId="38516"/>
    <cellStyle name="Note 2 14 4" xfId="26056"/>
    <cellStyle name="Note 2 14 5" xfId="38514"/>
    <cellStyle name="Note 2 15" xfId="13599"/>
    <cellStyle name="Note 2 15 2" xfId="13600"/>
    <cellStyle name="Note 2 15 2 2" xfId="26060"/>
    <cellStyle name="Note 2 15 2 3" xfId="38518"/>
    <cellStyle name="Note 2 15 3" xfId="13601"/>
    <cellStyle name="Note 2 15 3 2" xfId="26061"/>
    <cellStyle name="Note 2 15 3 3" xfId="38519"/>
    <cellStyle name="Note 2 15 4" xfId="26059"/>
    <cellStyle name="Note 2 15 5" xfId="38517"/>
    <cellStyle name="Note 2 16" xfId="13602"/>
    <cellStyle name="Note 2 16 2" xfId="13603"/>
    <cellStyle name="Note 2 16 2 2" xfId="26063"/>
    <cellStyle name="Note 2 16 2 3" xfId="38521"/>
    <cellStyle name="Note 2 16 3" xfId="13604"/>
    <cellStyle name="Note 2 16 3 2" xfId="26064"/>
    <cellStyle name="Note 2 16 3 3" xfId="38522"/>
    <cellStyle name="Note 2 16 4" xfId="26062"/>
    <cellStyle name="Note 2 16 5" xfId="38520"/>
    <cellStyle name="Note 2 17" xfId="13605"/>
    <cellStyle name="Note 2 17 2" xfId="13606"/>
    <cellStyle name="Note 2 17 2 2" xfId="26066"/>
    <cellStyle name="Note 2 17 2 3" xfId="38524"/>
    <cellStyle name="Note 2 17 3" xfId="13607"/>
    <cellStyle name="Note 2 17 3 2" xfId="26067"/>
    <cellStyle name="Note 2 17 3 3" xfId="38525"/>
    <cellStyle name="Note 2 17 4" xfId="26065"/>
    <cellStyle name="Note 2 17 5" xfId="38523"/>
    <cellStyle name="Note 2 18" xfId="13608"/>
    <cellStyle name="Note 2 18 2" xfId="26068"/>
    <cellStyle name="Note 2 18 3" xfId="38526"/>
    <cellStyle name="Note 2 19" xfId="13609"/>
    <cellStyle name="Note 2 19 2" xfId="26069"/>
    <cellStyle name="Note 2 19 3" xfId="38527"/>
    <cellStyle name="Note 2 2" xfId="829"/>
    <cellStyle name="Note 2 2 10" xfId="1249"/>
    <cellStyle name="Note 2 2 10 2" xfId="13610"/>
    <cellStyle name="Note 2 2 10 2 2" xfId="26070"/>
    <cellStyle name="Note 2 2 10 2 3" xfId="38528"/>
    <cellStyle name="Note 2 2 10 3" xfId="13611"/>
    <cellStyle name="Note 2 2 10 3 2" xfId="26071"/>
    <cellStyle name="Note 2 2 10 3 3" xfId="38529"/>
    <cellStyle name="Note 2 2 11" xfId="13612"/>
    <cellStyle name="Note 2 2 11 2" xfId="13613"/>
    <cellStyle name="Note 2 2 11 2 2" xfId="26073"/>
    <cellStyle name="Note 2 2 11 2 3" xfId="38531"/>
    <cellStyle name="Note 2 2 11 3" xfId="13614"/>
    <cellStyle name="Note 2 2 11 3 2" xfId="26074"/>
    <cellStyle name="Note 2 2 11 3 3" xfId="38532"/>
    <cellStyle name="Note 2 2 11 4" xfId="26072"/>
    <cellStyle name="Note 2 2 11 5" xfId="38530"/>
    <cellStyle name="Note 2 2 12" xfId="13615"/>
    <cellStyle name="Note 2 2 12 2" xfId="13616"/>
    <cellStyle name="Note 2 2 12 2 2" xfId="26076"/>
    <cellStyle name="Note 2 2 12 2 3" xfId="38534"/>
    <cellStyle name="Note 2 2 12 3" xfId="13617"/>
    <cellStyle name="Note 2 2 12 3 2" xfId="26077"/>
    <cellStyle name="Note 2 2 12 3 3" xfId="38535"/>
    <cellStyle name="Note 2 2 12 4" xfId="26075"/>
    <cellStyle name="Note 2 2 12 5" xfId="38533"/>
    <cellStyle name="Note 2 2 13" xfId="13618"/>
    <cellStyle name="Note 2 2 13 2" xfId="13619"/>
    <cellStyle name="Note 2 2 13 2 2" xfId="26079"/>
    <cellStyle name="Note 2 2 13 2 3" xfId="38537"/>
    <cellStyle name="Note 2 2 13 3" xfId="13620"/>
    <cellStyle name="Note 2 2 13 3 2" xfId="26080"/>
    <cellStyle name="Note 2 2 13 3 3" xfId="38538"/>
    <cellStyle name="Note 2 2 13 4" xfId="26078"/>
    <cellStyle name="Note 2 2 13 5" xfId="38536"/>
    <cellStyle name="Note 2 2 14" xfId="13621"/>
    <cellStyle name="Note 2 2 14 2" xfId="13622"/>
    <cellStyle name="Note 2 2 14 2 2" xfId="26082"/>
    <cellStyle name="Note 2 2 14 2 3" xfId="38540"/>
    <cellStyle name="Note 2 2 14 3" xfId="13623"/>
    <cellStyle name="Note 2 2 14 3 2" xfId="26083"/>
    <cellStyle name="Note 2 2 14 3 3" xfId="38541"/>
    <cellStyle name="Note 2 2 14 4" xfId="26081"/>
    <cellStyle name="Note 2 2 14 5" xfId="38539"/>
    <cellStyle name="Note 2 2 15" xfId="13624"/>
    <cellStyle name="Note 2 2 15 2" xfId="13625"/>
    <cellStyle name="Note 2 2 15 2 2" xfId="26085"/>
    <cellStyle name="Note 2 2 15 2 3" xfId="38543"/>
    <cellStyle name="Note 2 2 15 3" xfId="13626"/>
    <cellStyle name="Note 2 2 15 3 2" xfId="26086"/>
    <cellStyle name="Note 2 2 15 3 3" xfId="38544"/>
    <cellStyle name="Note 2 2 15 4" xfId="26084"/>
    <cellStyle name="Note 2 2 15 5" xfId="38542"/>
    <cellStyle name="Note 2 2 16" xfId="13627"/>
    <cellStyle name="Note 2 2 16 2" xfId="26087"/>
    <cellStyle name="Note 2 2 16 3" xfId="38545"/>
    <cellStyle name="Note 2 2 17" xfId="13628"/>
    <cellStyle name="Note 2 2 17 2" xfId="26088"/>
    <cellStyle name="Note 2 2 17 3" xfId="38546"/>
    <cellStyle name="Note 2 2 2" xfId="830"/>
    <cellStyle name="Note 2 2 2 10" xfId="13629"/>
    <cellStyle name="Note 2 2 2 10 2" xfId="13630"/>
    <cellStyle name="Note 2 2 2 10 2 2" xfId="26090"/>
    <cellStyle name="Note 2 2 2 10 2 3" xfId="38548"/>
    <cellStyle name="Note 2 2 2 10 3" xfId="13631"/>
    <cellStyle name="Note 2 2 2 10 3 2" xfId="26091"/>
    <cellStyle name="Note 2 2 2 10 3 3" xfId="38549"/>
    <cellStyle name="Note 2 2 2 10 4" xfId="26089"/>
    <cellStyle name="Note 2 2 2 10 5" xfId="38547"/>
    <cellStyle name="Note 2 2 2 11" xfId="13632"/>
    <cellStyle name="Note 2 2 2 11 2" xfId="13633"/>
    <cellStyle name="Note 2 2 2 11 2 2" xfId="26093"/>
    <cellStyle name="Note 2 2 2 11 2 3" xfId="38551"/>
    <cellStyle name="Note 2 2 2 11 3" xfId="13634"/>
    <cellStyle name="Note 2 2 2 11 3 2" xfId="26094"/>
    <cellStyle name="Note 2 2 2 11 3 3" xfId="38552"/>
    <cellStyle name="Note 2 2 2 11 4" xfId="26092"/>
    <cellStyle name="Note 2 2 2 11 5" xfId="38550"/>
    <cellStyle name="Note 2 2 2 12" xfId="13635"/>
    <cellStyle name="Note 2 2 2 12 2" xfId="13636"/>
    <cellStyle name="Note 2 2 2 12 2 2" xfId="26096"/>
    <cellStyle name="Note 2 2 2 12 2 3" xfId="38554"/>
    <cellStyle name="Note 2 2 2 12 3" xfId="13637"/>
    <cellStyle name="Note 2 2 2 12 3 2" xfId="26097"/>
    <cellStyle name="Note 2 2 2 12 3 3" xfId="38555"/>
    <cellStyle name="Note 2 2 2 12 4" xfId="26095"/>
    <cellStyle name="Note 2 2 2 12 5" xfId="38553"/>
    <cellStyle name="Note 2 2 2 13" xfId="13638"/>
    <cellStyle name="Note 2 2 2 13 2" xfId="13639"/>
    <cellStyle name="Note 2 2 2 13 2 2" xfId="26099"/>
    <cellStyle name="Note 2 2 2 13 2 3" xfId="38557"/>
    <cellStyle name="Note 2 2 2 13 3" xfId="13640"/>
    <cellStyle name="Note 2 2 2 13 3 2" xfId="26100"/>
    <cellStyle name="Note 2 2 2 13 3 3" xfId="38558"/>
    <cellStyle name="Note 2 2 2 13 4" xfId="26098"/>
    <cellStyle name="Note 2 2 2 13 5" xfId="38556"/>
    <cellStyle name="Note 2 2 2 14" xfId="13641"/>
    <cellStyle name="Note 2 2 2 14 2" xfId="13642"/>
    <cellStyle name="Note 2 2 2 14 2 2" xfId="26102"/>
    <cellStyle name="Note 2 2 2 14 2 3" xfId="38560"/>
    <cellStyle name="Note 2 2 2 14 3" xfId="13643"/>
    <cellStyle name="Note 2 2 2 14 3 2" xfId="26103"/>
    <cellStyle name="Note 2 2 2 14 3 3" xfId="38561"/>
    <cellStyle name="Note 2 2 2 14 4" xfId="26101"/>
    <cellStyle name="Note 2 2 2 14 5" xfId="38559"/>
    <cellStyle name="Note 2 2 2 15" xfId="13644"/>
    <cellStyle name="Note 2 2 2 15 2" xfId="26104"/>
    <cellStyle name="Note 2 2 2 15 3" xfId="38562"/>
    <cellStyle name="Note 2 2 2 16" xfId="13645"/>
    <cellStyle name="Note 2 2 2 16 2" xfId="26105"/>
    <cellStyle name="Note 2 2 2 16 3" xfId="38563"/>
    <cellStyle name="Note 2 2 2 17" xfId="1603"/>
    <cellStyle name="Note 2 2 2 18" xfId="14342"/>
    <cellStyle name="Note 2 2 2 19" xfId="26800"/>
    <cellStyle name="Note 2 2 2 2" xfId="831"/>
    <cellStyle name="Note 2 2 2 2 10" xfId="13646"/>
    <cellStyle name="Note 2 2 2 2 10 2" xfId="13647"/>
    <cellStyle name="Note 2 2 2 2 10 2 2" xfId="26107"/>
    <cellStyle name="Note 2 2 2 2 10 2 3" xfId="38565"/>
    <cellStyle name="Note 2 2 2 2 10 3" xfId="13648"/>
    <cellStyle name="Note 2 2 2 2 10 3 2" xfId="26108"/>
    <cellStyle name="Note 2 2 2 2 10 3 3" xfId="38566"/>
    <cellStyle name="Note 2 2 2 2 10 4" xfId="26106"/>
    <cellStyle name="Note 2 2 2 2 10 5" xfId="38564"/>
    <cellStyle name="Note 2 2 2 2 11" xfId="13649"/>
    <cellStyle name="Note 2 2 2 2 11 2" xfId="13650"/>
    <cellStyle name="Note 2 2 2 2 11 2 2" xfId="26110"/>
    <cellStyle name="Note 2 2 2 2 11 2 3" xfId="38568"/>
    <cellStyle name="Note 2 2 2 2 11 3" xfId="13651"/>
    <cellStyle name="Note 2 2 2 2 11 3 2" xfId="26111"/>
    <cellStyle name="Note 2 2 2 2 11 3 3" xfId="38569"/>
    <cellStyle name="Note 2 2 2 2 11 4" xfId="26109"/>
    <cellStyle name="Note 2 2 2 2 11 5" xfId="38567"/>
    <cellStyle name="Note 2 2 2 2 12" xfId="13652"/>
    <cellStyle name="Note 2 2 2 2 12 2" xfId="13653"/>
    <cellStyle name="Note 2 2 2 2 12 2 2" xfId="26113"/>
    <cellStyle name="Note 2 2 2 2 12 2 3" xfId="38571"/>
    <cellStyle name="Note 2 2 2 2 12 3" xfId="13654"/>
    <cellStyle name="Note 2 2 2 2 12 3 2" xfId="26114"/>
    <cellStyle name="Note 2 2 2 2 12 3 3" xfId="38572"/>
    <cellStyle name="Note 2 2 2 2 12 4" xfId="26112"/>
    <cellStyle name="Note 2 2 2 2 12 5" xfId="38570"/>
    <cellStyle name="Note 2 2 2 2 13" xfId="13655"/>
    <cellStyle name="Note 2 2 2 2 13 2" xfId="13656"/>
    <cellStyle name="Note 2 2 2 2 13 2 2" xfId="26116"/>
    <cellStyle name="Note 2 2 2 2 13 2 3" xfId="38574"/>
    <cellStyle name="Note 2 2 2 2 13 3" xfId="13657"/>
    <cellStyle name="Note 2 2 2 2 13 3 2" xfId="26117"/>
    <cellStyle name="Note 2 2 2 2 13 3 3" xfId="38575"/>
    <cellStyle name="Note 2 2 2 2 13 4" xfId="26115"/>
    <cellStyle name="Note 2 2 2 2 13 5" xfId="38573"/>
    <cellStyle name="Note 2 2 2 2 14" xfId="13658"/>
    <cellStyle name="Note 2 2 2 2 14 2" xfId="26118"/>
    <cellStyle name="Note 2 2 2 2 14 3" xfId="38576"/>
    <cellStyle name="Note 2 2 2 2 15" xfId="13659"/>
    <cellStyle name="Note 2 2 2 2 15 2" xfId="26119"/>
    <cellStyle name="Note 2 2 2 2 15 3" xfId="38577"/>
    <cellStyle name="Note 2 2 2 2 16" xfId="1673"/>
    <cellStyle name="Note 2 2 2 2 17" xfId="14412"/>
    <cellStyle name="Note 2 2 2 2 18" xfId="26870"/>
    <cellStyle name="Note 2 2 2 2 2" xfId="1105"/>
    <cellStyle name="Note 2 2 2 2 2 10" xfId="38578"/>
    <cellStyle name="Note 2 2 2 2 2 2" xfId="13661"/>
    <cellStyle name="Note 2 2 2 2 2 2 2" xfId="13662"/>
    <cellStyle name="Note 2 2 2 2 2 2 2 2" xfId="26122"/>
    <cellStyle name="Note 2 2 2 2 2 2 2 3" xfId="38580"/>
    <cellStyle name="Note 2 2 2 2 2 2 3" xfId="13663"/>
    <cellStyle name="Note 2 2 2 2 2 2 3 2" xfId="26123"/>
    <cellStyle name="Note 2 2 2 2 2 2 3 3" xfId="38581"/>
    <cellStyle name="Note 2 2 2 2 2 2 4" xfId="26121"/>
    <cellStyle name="Note 2 2 2 2 2 2 5" xfId="38579"/>
    <cellStyle name="Note 2 2 2 2 2 3" xfId="13664"/>
    <cellStyle name="Note 2 2 2 2 2 3 2" xfId="13665"/>
    <cellStyle name="Note 2 2 2 2 2 3 2 2" xfId="26125"/>
    <cellStyle name="Note 2 2 2 2 2 3 2 3" xfId="38583"/>
    <cellStyle name="Note 2 2 2 2 2 3 3" xfId="13666"/>
    <cellStyle name="Note 2 2 2 2 2 3 3 2" xfId="26126"/>
    <cellStyle name="Note 2 2 2 2 2 3 3 3" xfId="38584"/>
    <cellStyle name="Note 2 2 2 2 2 3 4" xfId="26124"/>
    <cellStyle name="Note 2 2 2 2 2 3 5" xfId="38582"/>
    <cellStyle name="Note 2 2 2 2 2 4" xfId="13667"/>
    <cellStyle name="Note 2 2 2 2 2 4 2" xfId="13668"/>
    <cellStyle name="Note 2 2 2 2 2 4 2 2" xfId="26128"/>
    <cellStyle name="Note 2 2 2 2 2 4 2 3" xfId="38586"/>
    <cellStyle name="Note 2 2 2 2 2 4 3" xfId="13669"/>
    <cellStyle name="Note 2 2 2 2 2 4 3 2" xfId="26129"/>
    <cellStyle name="Note 2 2 2 2 2 4 3 3" xfId="38587"/>
    <cellStyle name="Note 2 2 2 2 2 4 4" xfId="26127"/>
    <cellStyle name="Note 2 2 2 2 2 4 5" xfId="38585"/>
    <cellStyle name="Note 2 2 2 2 2 5" xfId="13670"/>
    <cellStyle name="Note 2 2 2 2 2 5 2" xfId="13671"/>
    <cellStyle name="Note 2 2 2 2 2 5 2 2" xfId="26131"/>
    <cellStyle name="Note 2 2 2 2 2 5 2 3" xfId="38589"/>
    <cellStyle name="Note 2 2 2 2 2 5 3" xfId="13672"/>
    <cellStyle name="Note 2 2 2 2 2 5 3 2" xfId="26132"/>
    <cellStyle name="Note 2 2 2 2 2 5 3 3" xfId="38590"/>
    <cellStyle name="Note 2 2 2 2 2 5 4" xfId="26130"/>
    <cellStyle name="Note 2 2 2 2 2 5 5" xfId="38588"/>
    <cellStyle name="Note 2 2 2 2 2 6" xfId="13673"/>
    <cellStyle name="Note 2 2 2 2 2 6 2" xfId="26133"/>
    <cellStyle name="Note 2 2 2 2 2 6 3" xfId="38591"/>
    <cellStyle name="Note 2 2 2 2 2 7" xfId="13674"/>
    <cellStyle name="Note 2 2 2 2 2 7 2" xfId="26134"/>
    <cellStyle name="Note 2 2 2 2 2 7 3" xfId="38592"/>
    <cellStyle name="Note 2 2 2 2 2 8" xfId="13660"/>
    <cellStyle name="Note 2 2 2 2 2 9" xfId="26120"/>
    <cellStyle name="Note 2 2 2 2 3" xfId="13675"/>
    <cellStyle name="Note 2 2 2 2 3 2" xfId="13676"/>
    <cellStyle name="Note 2 2 2 2 3 2 2" xfId="13677"/>
    <cellStyle name="Note 2 2 2 2 3 2 2 2" xfId="26137"/>
    <cellStyle name="Note 2 2 2 2 3 2 2 3" xfId="38595"/>
    <cellStyle name="Note 2 2 2 2 3 2 3" xfId="13678"/>
    <cellStyle name="Note 2 2 2 2 3 2 3 2" xfId="26138"/>
    <cellStyle name="Note 2 2 2 2 3 2 3 3" xfId="38596"/>
    <cellStyle name="Note 2 2 2 2 3 2 4" xfId="26136"/>
    <cellStyle name="Note 2 2 2 2 3 2 5" xfId="38594"/>
    <cellStyle name="Note 2 2 2 2 3 3" xfId="13679"/>
    <cellStyle name="Note 2 2 2 2 3 3 2" xfId="13680"/>
    <cellStyle name="Note 2 2 2 2 3 3 2 2" xfId="26140"/>
    <cellStyle name="Note 2 2 2 2 3 3 2 3" xfId="38598"/>
    <cellStyle name="Note 2 2 2 2 3 3 3" xfId="13681"/>
    <cellStyle name="Note 2 2 2 2 3 3 3 2" xfId="26141"/>
    <cellStyle name="Note 2 2 2 2 3 3 3 3" xfId="38599"/>
    <cellStyle name="Note 2 2 2 2 3 3 4" xfId="26139"/>
    <cellStyle name="Note 2 2 2 2 3 3 5" xfId="38597"/>
    <cellStyle name="Note 2 2 2 2 3 4" xfId="13682"/>
    <cellStyle name="Note 2 2 2 2 3 4 2" xfId="13683"/>
    <cellStyle name="Note 2 2 2 2 3 4 2 2" xfId="26143"/>
    <cellStyle name="Note 2 2 2 2 3 4 2 3" xfId="38601"/>
    <cellStyle name="Note 2 2 2 2 3 4 3" xfId="13684"/>
    <cellStyle name="Note 2 2 2 2 3 4 3 2" xfId="26144"/>
    <cellStyle name="Note 2 2 2 2 3 4 3 3" xfId="38602"/>
    <cellStyle name="Note 2 2 2 2 3 4 4" xfId="26142"/>
    <cellStyle name="Note 2 2 2 2 3 4 5" xfId="38600"/>
    <cellStyle name="Note 2 2 2 2 3 5" xfId="13685"/>
    <cellStyle name="Note 2 2 2 2 3 5 2" xfId="13686"/>
    <cellStyle name="Note 2 2 2 2 3 5 2 2" xfId="26146"/>
    <cellStyle name="Note 2 2 2 2 3 5 2 3" xfId="38604"/>
    <cellStyle name="Note 2 2 2 2 3 5 3" xfId="13687"/>
    <cellStyle name="Note 2 2 2 2 3 5 3 2" xfId="26147"/>
    <cellStyle name="Note 2 2 2 2 3 5 3 3" xfId="38605"/>
    <cellStyle name="Note 2 2 2 2 3 5 4" xfId="26145"/>
    <cellStyle name="Note 2 2 2 2 3 5 5" xfId="38603"/>
    <cellStyle name="Note 2 2 2 2 3 6" xfId="13688"/>
    <cellStyle name="Note 2 2 2 2 3 6 2" xfId="26148"/>
    <cellStyle name="Note 2 2 2 2 3 6 3" xfId="38606"/>
    <cellStyle name="Note 2 2 2 2 3 7" xfId="13689"/>
    <cellStyle name="Note 2 2 2 2 3 7 2" xfId="26149"/>
    <cellStyle name="Note 2 2 2 2 3 7 3" xfId="38607"/>
    <cellStyle name="Note 2 2 2 2 3 8" xfId="26135"/>
    <cellStyle name="Note 2 2 2 2 3 9" xfId="38593"/>
    <cellStyle name="Note 2 2 2 2 4" xfId="13690"/>
    <cellStyle name="Note 2 2 2 2 4 2" xfId="13691"/>
    <cellStyle name="Note 2 2 2 2 4 2 2" xfId="13692"/>
    <cellStyle name="Note 2 2 2 2 4 2 2 2" xfId="26152"/>
    <cellStyle name="Note 2 2 2 2 4 2 2 3" xfId="38610"/>
    <cellStyle name="Note 2 2 2 2 4 2 3" xfId="13693"/>
    <cellStyle name="Note 2 2 2 2 4 2 3 2" xfId="26153"/>
    <cellStyle name="Note 2 2 2 2 4 2 3 3" xfId="38611"/>
    <cellStyle name="Note 2 2 2 2 4 2 4" xfId="26151"/>
    <cellStyle name="Note 2 2 2 2 4 2 5" xfId="38609"/>
    <cellStyle name="Note 2 2 2 2 4 3" xfId="13694"/>
    <cellStyle name="Note 2 2 2 2 4 3 2" xfId="26154"/>
    <cellStyle name="Note 2 2 2 2 4 3 3" xfId="38612"/>
    <cellStyle name="Note 2 2 2 2 4 4" xfId="13695"/>
    <cellStyle name="Note 2 2 2 2 4 4 2" xfId="26155"/>
    <cellStyle name="Note 2 2 2 2 4 4 3" xfId="38613"/>
    <cellStyle name="Note 2 2 2 2 4 5" xfId="26150"/>
    <cellStyle name="Note 2 2 2 2 4 6" xfId="38608"/>
    <cellStyle name="Note 2 2 2 2 5" xfId="13696"/>
    <cellStyle name="Note 2 2 2 2 5 2" xfId="13697"/>
    <cellStyle name="Note 2 2 2 2 5 2 2" xfId="13698"/>
    <cellStyle name="Note 2 2 2 2 5 2 2 2" xfId="26158"/>
    <cellStyle name="Note 2 2 2 2 5 2 2 3" xfId="38616"/>
    <cellStyle name="Note 2 2 2 2 5 2 3" xfId="13699"/>
    <cellStyle name="Note 2 2 2 2 5 2 3 2" xfId="26159"/>
    <cellStyle name="Note 2 2 2 2 5 2 3 3" xfId="38617"/>
    <cellStyle name="Note 2 2 2 2 5 2 4" xfId="26157"/>
    <cellStyle name="Note 2 2 2 2 5 2 5" xfId="38615"/>
    <cellStyle name="Note 2 2 2 2 5 3" xfId="13700"/>
    <cellStyle name="Note 2 2 2 2 5 3 2" xfId="26160"/>
    <cellStyle name="Note 2 2 2 2 5 3 3" xfId="38618"/>
    <cellStyle name="Note 2 2 2 2 5 4" xfId="13701"/>
    <cellStyle name="Note 2 2 2 2 5 4 2" xfId="26161"/>
    <cellStyle name="Note 2 2 2 2 5 4 3" xfId="38619"/>
    <cellStyle name="Note 2 2 2 2 5 5" xfId="26156"/>
    <cellStyle name="Note 2 2 2 2 5 6" xfId="38614"/>
    <cellStyle name="Note 2 2 2 2 6" xfId="13702"/>
    <cellStyle name="Note 2 2 2 2 6 2" xfId="13703"/>
    <cellStyle name="Note 2 2 2 2 6 2 2" xfId="26163"/>
    <cellStyle name="Note 2 2 2 2 6 2 3" xfId="38621"/>
    <cellStyle name="Note 2 2 2 2 6 3" xfId="13704"/>
    <cellStyle name="Note 2 2 2 2 6 3 2" xfId="26164"/>
    <cellStyle name="Note 2 2 2 2 6 3 3" xfId="38622"/>
    <cellStyle name="Note 2 2 2 2 6 4" xfId="26162"/>
    <cellStyle name="Note 2 2 2 2 6 5" xfId="38620"/>
    <cellStyle name="Note 2 2 2 2 7" xfId="13705"/>
    <cellStyle name="Note 2 2 2 2 7 2" xfId="13706"/>
    <cellStyle name="Note 2 2 2 2 7 2 2" xfId="26166"/>
    <cellStyle name="Note 2 2 2 2 7 2 3" xfId="38624"/>
    <cellStyle name="Note 2 2 2 2 7 3" xfId="13707"/>
    <cellStyle name="Note 2 2 2 2 7 3 2" xfId="26167"/>
    <cellStyle name="Note 2 2 2 2 7 3 3" xfId="38625"/>
    <cellStyle name="Note 2 2 2 2 7 4" xfId="26165"/>
    <cellStyle name="Note 2 2 2 2 7 5" xfId="38623"/>
    <cellStyle name="Note 2 2 2 2 8" xfId="13708"/>
    <cellStyle name="Note 2 2 2 2 8 2" xfId="13709"/>
    <cellStyle name="Note 2 2 2 2 8 2 2" xfId="26169"/>
    <cellStyle name="Note 2 2 2 2 8 2 3" xfId="38627"/>
    <cellStyle name="Note 2 2 2 2 8 3" xfId="13710"/>
    <cellStyle name="Note 2 2 2 2 8 3 2" xfId="26170"/>
    <cellStyle name="Note 2 2 2 2 8 3 3" xfId="38628"/>
    <cellStyle name="Note 2 2 2 2 8 4" xfId="26168"/>
    <cellStyle name="Note 2 2 2 2 8 5" xfId="38626"/>
    <cellStyle name="Note 2 2 2 2 9" xfId="13711"/>
    <cellStyle name="Note 2 2 2 2 9 2" xfId="13712"/>
    <cellStyle name="Note 2 2 2 2 9 2 2" xfId="26172"/>
    <cellStyle name="Note 2 2 2 2 9 2 3" xfId="38630"/>
    <cellStyle name="Note 2 2 2 2 9 3" xfId="13713"/>
    <cellStyle name="Note 2 2 2 2 9 3 2" xfId="26173"/>
    <cellStyle name="Note 2 2 2 2 9 3 3" xfId="38631"/>
    <cellStyle name="Note 2 2 2 2 9 4" xfId="26171"/>
    <cellStyle name="Note 2 2 2 2 9 5" xfId="38629"/>
    <cellStyle name="Note 2 2 2 3" xfId="1148"/>
    <cellStyle name="Note 2 2 2 3 10" xfId="14448"/>
    <cellStyle name="Note 2 2 2 3 11" xfId="26906"/>
    <cellStyle name="Note 2 2 2 3 2" xfId="13714"/>
    <cellStyle name="Note 2 2 2 3 2 2" xfId="13715"/>
    <cellStyle name="Note 2 2 2 3 2 2 2" xfId="26175"/>
    <cellStyle name="Note 2 2 2 3 2 2 3" xfId="38633"/>
    <cellStyle name="Note 2 2 2 3 2 3" xfId="13716"/>
    <cellStyle name="Note 2 2 2 3 2 3 2" xfId="26176"/>
    <cellStyle name="Note 2 2 2 3 2 3 3" xfId="38634"/>
    <cellStyle name="Note 2 2 2 3 2 4" xfId="26174"/>
    <cellStyle name="Note 2 2 2 3 2 5" xfId="38632"/>
    <cellStyle name="Note 2 2 2 3 3" xfId="13717"/>
    <cellStyle name="Note 2 2 2 3 3 2" xfId="13718"/>
    <cellStyle name="Note 2 2 2 3 3 2 2" xfId="26178"/>
    <cellStyle name="Note 2 2 2 3 3 2 3" xfId="38636"/>
    <cellStyle name="Note 2 2 2 3 3 3" xfId="13719"/>
    <cellStyle name="Note 2 2 2 3 3 3 2" xfId="26179"/>
    <cellStyle name="Note 2 2 2 3 3 3 3" xfId="38637"/>
    <cellStyle name="Note 2 2 2 3 3 4" xfId="26177"/>
    <cellStyle name="Note 2 2 2 3 3 5" xfId="38635"/>
    <cellStyle name="Note 2 2 2 3 4" xfId="13720"/>
    <cellStyle name="Note 2 2 2 3 4 2" xfId="13721"/>
    <cellStyle name="Note 2 2 2 3 4 2 2" xfId="26181"/>
    <cellStyle name="Note 2 2 2 3 4 2 3" xfId="38639"/>
    <cellStyle name="Note 2 2 2 3 4 3" xfId="13722"/>
    <cellStyle name="Note 2 2 2 3 4 3 2" xfId="26182"/>
    <cellStyle name="Note 2 2 2 3 4 3 3" xfId="38640"/>
    <cellStyle name="Note 2 2 2 3 4 4" xfId="26180"/>
    <cellStyle name="Note 2 2 2 3 4 5" xfId="38638"/>
    <cellStyle name="Note 2 2 2 3 5" xfId="13723"/>
    <cellStyle name="Note 2 2 2 3 5 2" xfId="13724"/>
    <cellStyle name="Note 2 2 2 3 5 2 2" xfId="26184"/>
    <cellStyle name="Note 2 2 2 3 5 2 3" xfId="38642"/>
    <cellStyle name="Note 2 2 2 3 5 3" xfId="13725"/>
    <cellStyle name="Note 2 2 2 3 5 3 2" xfId="26185"/>
    <cellStyle name="Note 2 2 2 3 5 3 3" xfId="38643"/>
    <cellStyle name="Note 2 2 2 3 5 4" xfId="26183"/>
    <cellStyle name="Note 2 2 2 3 5 5" xfId="38641"/>
    <cellStyle name="Note 2 2 2 3 6" xfId="13726"/>
    <cellStyle name="Note 2 2 2 3 6 2" xfId="13727"/>
    <cellStyle name="Note 2 2 2 3 6 2 2" xfId="26187"/>
    <cellStyle name="Note 2 2 2 3 6 2 3" xfId="38645"/>
    <cellStyle name="Note 2 2 2 3 6 3" xfId="13728"/>
    <cellStyle name="Note 2 2 2 3 6 3 2" xfId="26188"/>
    <cellStyle name="Note 2 2 2 3 6 3 3" xfId="38646"/>
    <cellStyle name="Note 2 2 2 3 6 4" xfId="26186"/>
    <cellStyle name="Note 2 2 2 3 6 5" xfId="38644"/>
    <cellStyle name="Note 2 2 2 3 7" xfId="13729"/>
    <cellStyle name="Note 2 2 2 3 7 2" xfId="26189"/>
    <cellStyle name="Note 2 2 2 3 7 3" xfId="38647"/>
    <cellStyle name="Note 2 2 2 3 8" xfId="13730"/>
    <cellStyle name="Note 2 2 2 3 8 2" xfId="26190"/>
    <cellStyle name="Note 2 2 2 3 8 3" xfId="38648"/>
    <cellStyle name="Note 2 2 2 3 9" xfId="1709"/>
    <cellStyle name="Note 2 2 2 4" xfId="1342"/>
    <cellStyle name="Note 2 2 2 4 10" xfId="26945"/>
    <cellStyle name="Note 2 2 2 4 2" xfId="13731"/>
    <cellStyle name="Note 2 2 2 4 2 2" xfId="13732"/>
    <cellStyle name="Note 2 2 2 4 2 2 2" xfId="26192"/>
    <cellStyle name="Note 2 2 2 4 2 2 3" xfId="38650"/>
    <cellStyle name="Note 2 2 2 4 2 3" xfId="13733"/>
    <cellStyle name="Note 2 2 2 4 2 3 2" xfId="26193"/>
    <cellStyle name="Note 2 2 2 4 2 3 3" xfId="38651"/>
    <cellStyle name="Note 2 2 2 4 2 4" xfId="26191"/>
    <cellStyle name="Note 2 2 2 4 2 5" xfId="38649"/>
    <cellStyle name="Note 2 2 2 4 3" xfId="13734"/>
    <cellStyle name="Note 2 2 2 4 3 2" xfId="13735"/>
    <cellStyle name="Note 2 2 2 4 3 2 2" xfId="26195"/>
    <cellStyle name="Note 2 2 2 4 3 2 3" xfId="38653"/>
    <cellStyle name="Note 2 2 2 4 3 3" xfId="13736"/>
    <cellStyle name="Note 2 2 2 4 3 3 2" xfId="26196"/>
    <cellStyle name="Note 2 2 2 4 3 3 3" xfId="38654"/>
    <cellStyle name="Note 2 2 2 4 3 4" xfId="26194"/>
    <cellStyle name="Note 2 2 2 4 3 5" xfId="38652"/>
    <cellStyle name="Note 2 2 2 4 4" xfId="13737"/>
    <cellStyle name="Note 2 2 2 4 4 2" xfId="13738"/>
    <cellStyle name="Note 2 2 2 4 4 2 2" xfId="26198"/>
    <cellStyle name="Note 2 2 2 4 4 2 3" xfId="38656"/>
    <cellStyle name="Note 2 2 2 4 4 3" xfId="13739"/>
    <cellStyle name="Note 2 2 2 4 4 3 2" xfId="26199"/>
    <cellStyle name="Note 2 2 2 4 4 3 3" xfId="38657"/>
    <cellStyle name="Note 2 2 2 4 4 4" xfId="26197"/>
    <cellStyle name="Note 2 2 2 4 4 5" xfId="38655"/>
    <cellStyle name="Note 2 2 2 4 5" xfId="13740"/>
    <cellStyle name="Note 2 2 2 4 5 2" xfId="13741"/>
    <cellStyle name="Note 2 2 2 4 5 2 2" xfId="26201"/>
    <cellStyle name="Note 2 2 2 4 5 2 3" xfId="38659"/>
    <cellStyle name="Note 2 2 2 4 5 3" xfId="13742"/>
    <cellStyle name="Note 2 2 2 4 5 3 2" xfId="26202"/>
    <cellStyle name="Note 2 2 2 4 5 3 3" xfId="38660"/>
    <cellStyle name="Note 2 2 2 4 5 4" xfId="26200"/>
    <cellStyle name="Note 2 2 2 4 5 5" xfId="38658"/>
    <cellStyle name="Note 2 2 2 4 6" xfId="13743"/>
    <cellStyle name="Note 2 2 2 4 6 2" xfId="26203"/>
    <cellStyle name="Note 2 2 2 4 6 3" xfId="38661"/>
    <cellStyle name="Note 2 2 2 4 7" xfId="13744"/>
    <cellStyle name="Note 2 2 2 4 7 2" xfId="26204"/>
    <cellStyle name="Note 2 2 2 4 7 3" xfId="38662"/>
    <cellStyle name="Note 2 2 2 4 8" xfId="1748"/>
    <cellStyle name="Note 2 2 2 4 9" xfId="14487"/>
    <cellStyle name="Note 2 2 2 5" xfId="1035"/>
    <cellStyle name="Note 2 2 2 5 10" xfId="38663"/>
    <cellStyle name="Note 2 2 2 5 2" xfId="13746"/>
    <cellStyle name="Note 2 2 2 5 2 2" xfId="13747"/>
    <cellStyle name="Note 2 2 2 5 2 2 2" xfId="26207"/>
    <cellStyle name="Note 2 2 2 5 2 2 3" xfId="38665"/>
    <cellStyle name="Note 2 2 2 5 2 3" xfId="13748"/>
    <cellStyle name="Note 2 2 2 5 2 3 2" xfId="26208"/>
    <cellStyle name="Note 2 2 2 5 2 3 3" xfId="38666"/>
    <cellStyle name="Note 2 2 2 5 2 4" xfId="26206"/>
    <cellStyle name="Note 2 2 2 5 2 5" xfId="38664"/>
    <cellStyle name="Note 2 2 2 5 3" xfId="13749"/>
    <cellStyle name="Note 2 2 2 5 3 2" xfId="13750"/>
    <cellStyle name="Note 2 2 2 5 3 2 2" xfId="26210"/>
    <cellStyle name="Note 2 2 2 5 3 2 3" xfId="38668"/>
    <cellStyle name="Note 2 2 2 5 3 3" xfId="13751"/>
    <cellStyle name="Note 2 2 2 5 3 3 2" xfId="26211"/>
    <cellStyle name="Note 2 2 2 5 3 3 3" xfId="38669"/>
    <cellStyle name="Note 2 2 2 5 3 4" xfId="26209"/>
    <cellStyle name="Note 2 2 2 5 3 5" xfId="38667"/>
    <cellStyle name="Note 2 2 2 5 4" xfId="13752"/>
    <cellStyle name="Note 2 2 2 5 4 2" xfId="13753"/>
    <cellStyle name="Note 2 2 2 5 4 2 2" xfId="26213"/>
    <cellStyle name="Note 2 2 2 5 4 2 3" xfId="38671"/>
    <cellStyle name="Note 2 2 2 5 4 3" xfId="13754"/>
    <cellStyle name="Note 2 2 2 5 4 3 2" xfId="26214"/>
    <cellStyle name="Note 2 2 2 5 4 3 3" xfId="38672"/>
    <cellStyle name="Note 2 2 2 5 4 4" xfId="26212"/>
    <cellStyle name="Note 2 2 2 5 4 5" xfId="38670"/>
    <cellStyle name="Note 2 2 2 5 5" xfId="13755"/>
    <cellStyle name="Note 2 2 2 5 5 2" xfId="13756"/>
    <cellStyle name="Note 2 2 2 5 5 2 2" xfId="26216"/>
    <cellStyle name="Note 2 2 2 5 5 2 3" xfId="38674"/>
    <cellStyle name="Note 2 2 2 5 5 3" xfId="13757"/>
    <cellStyle name="Note 2 2 2 5 5 3 2" xfId="26217"/>
    <cellStyle name="Note 2 2 2 5 5 3 3" xfId="38675"/>
    <cellStyle name="Note 2 2 2 5 5 4" xfId="26215"/>
    <cellStyle name="Note 2 2 2 5 5 5" xfId="38673"/>
    <cellStyle name="Note 2 2 2 5 6" xfId="13758"/>
    <cellStyle name="Note 2 2 2 5 6 2" xfId="26218"/>
    <cellStyle name="Note 2 2 2 5 6 3" xfId="38676"/>
    <cellStyle name="Note 2 2 2 5 7" xfId="13759"/>
    <cellStyle name="Note 2 2 2 5 7 2" xfId="26219"/>
    <cellStyle name="Note 2 2 2 5 7 3" xfId="38677"/>
    <cellStyle name="Note 2 2 2 5 8" xfId="13745"/>
    <cellStyle name="Note 2 2 2 5 9" xfId="26205"/>
    <cellStyle name="Note 2 2 2 6" xfId="13760"/>
    <cellStyle name="Note 2 2 2 6 2" xfId="13761"/>
    <cellStyle name="Note 2 2 2 6 2 2" xfId="13762"/>
    <cellStyle name="Note 2 2 2 6 2 2 2" xfId="26222"/>
    <cellStyle name="Note 2 2 2 6 2 2 3" xfId="38680"/>
    <cellStyle name="Note 2 2 2 6 2 3" xfId="13763"/>
    <cellStyle name="Note 2 2 2 6 2 3 2" xfId="26223"/>
    <cellStyle name="Note 2 2 2 6 2 3 3" xfId="38681"/>
    <cellStyle name="Note 2 2 2 6 2 4" xfId="26221"/>
    <cellStyle name="Note 2 2 2 6 2 5" xfId="38679"/>
    <cellStyle name="Note 2 2 2 6 3" xfId="13764"/>
    <cellStyle name="Note 2 2 2 6 3 2" xfId="26224"/>
    <cellStyle name="Note 2 2 2 6 3 3" xfId="38682"/>
    <cellStyle name="Note 2 2 2 6 4" xfId="13765"/>
    <cellStyle name="Note 2 2 2 6 4 2" xfId="26225"/>
    <cellStyle name="Note 2 2 2 6 4 3" xfId="38683"/>
    <cellStyle name="Note 2 2 2 6 5" xfId="26220"/>
    <cellStyle name="Note 2 2 2 6 6" xfId="38678"/>
    <cellStyle name="Note 2 2 2 7" xfId="13766"/>
    <cellStyle name="Note 2 2 2 7 2" xfId="13767"/>
    <cellStyle name="Note 2 2 2 7 2 2" xfId="13768"/>
    <cellStyle name="Note 2 2 2 7 2 2 2" xfId="26228"/>
    <cellStyle name="Note 2 2 2 7 2 2 3" xfId="38686"/>
    <cellStyle name="Note 2 2 2 7 2 3" xfId="13769"/>
    <cellStyle name="Note 2 2 2 7 2 3 2" xfId="26229"/>
    <cellStyle name="Note 2 2 2 7 2 3 3" xfId="38687"/>
    <cellStyle name="Note 2 2 2 7 2 4" xfId="26227"/>
    <cellStyle name="Note 2 2 2 7 2 5" xfId="38685"/>
    <cellStyle name="Note 2 2 2 7 3" xfId="13770"/>
    <cellStyle name="Note 2 2 2 7 3 2" xfId="26230"/>
    <cellStyle name="Note 2 2 2 7 3 3" xfId="38688"/>
    <cellStyle name="Note 2 2 2 7 4" xfId="13771"/>
    <cellStyle name="Note 2 2 2 7 4 2" xfId="26231"/>
    <cellStyle name="Note 2 2 2 7 4 3" xfId="38689"/>
    <cellStyle name="Note 2 2 2 7 5" xfId="26226"/>
    <cellStyle name="Note 2 2 2 7 6" xfId="38684"/>
    <cellStyle name="Note 2 2 2 8" xfId="13772"/>
    <cellStyle name="Note 2 2 2 8 2" xfId="13773"/>
    <cellStyle name="Note 2 2 2 8 2 2" xfId="26233"/>
    <cellStyle name="Note 2 2 2 8 2 3" xfId="38691"/>
    <cellStyle name="Note 2 2 2 8 3" xfId="13774"/>
    <cellStyle name="Note 2 2 2 8 3 2" xfId="26234"/>
    <cellStyle name="Note 2 2 2 8 3 3" xfId="38692"/>
    <cellStyle name="Note 2 2 2 8 4" xfId="26232"/>
    <cellStyle name="Note 2 2 2 8 5" xfId="38690"/>
    <cellStyle name="Note 2 2 2 9" xfId="13775"/>
    <cellStyle name="Note 2 2 2 9 2" xfId="13776"/>
    <cellStyle name="Note 2 2 2 9 2 2" xfId="26236"/>
    <cellStyle name="Note 2 2 2 9 2 3" xfId="38694"/>
    <cellStyle name="Note 2 2 2 9 3" xfId="13777"/>
    <cellStyle name="Note 2 2 2 9 3 2" xfId="26237"/>
    <cellStyle name="Note 2 2 2 9 3 3" xfId="38695"/>
    <cellStyle name="Note 2 2 2 9 4" xfId="26235"/>
    <cellStyle name="Note 2 2 2 9 5" xfId="38693"/>
    <cellStyle name="Note 2 2 3" xfId="832"/>
    <cellStyle name="Note 2 2 3 10" xfId="13778"/>
    <cellStyle name="Note 2 2 3 10 2" xfId="13779"/>
    <cellStyle name="Note 2 2 3 10 2 2" xfId="26239"/>
    <cellStyle name="Note 2 2 3 10 2 3" xfId="38697"/>
    <cellStyle name="Note 2 2 3 10 3" xfId="13780"/>
    <cellStyle name="Note 2 2 3 10 3 2" xfId="26240"/>
    <cellStyle name="Note 2 2 3 10 3 3" xfId="38698"/>
    <cellStyle name="Note 2 2 3 10 4" xfId="26238"/>
    <cellStyle name="Note 2 2 3 10 5" xfId="38696"/>
    <cellStyle name="Note 2 2 3 11" xfId="13781"/>
    <cellStyle name="Note 2 2 3 11 2" xfId="13782"/>
    <cellStyle name="Note 2 2 3 11 2 2" xfId="26242"/>
    <cellStyle name="Note 2 2 3 11 2 3" xfId="38700"/>
    <cellStyle name="Note 2 2 3 11 3" xfId="13783"/>
    <cellStyle name="Note 2 2 3 11 3 2" xfId="26243"/>
    <cellStyle name="Note 2 2 3 11 3 3" xfId="38701"/>
    <cellStyle name="Note 2 2 3 11 4" xfId="26241"/>
    <cellStyle name="Note 2 2 3 11 5" xfId="38699"/>
    <cellStyle name="Note 2 2 3 12" xfId="13784"/>
    <cellStyle name="Note 2 2 3 12 2" xfId="13785"/>
    <cellStyle name="Note 2 2 3 12 2 2" xfId="26245"/>
    <cellStyle name="Note 2 2 3 12 2 3" xfId="38703"/>
    <cellStyle name="Note 2 2 3 12 3" xfId="13786"/>
    <cellStyle name="Note 2 2 3 12 3 2" xfId="26246"/>
    <cellStyle name="Note 2 2 3 12 3 3" xfId="38704"/>
    <cellStyle name="Note 2 2 3 12 4" xfId="26244"/>
    <cellStyle name="Note 2 2 3 12 5" xfId="38702"/>
    <cellStyle name="Note 2 2 3 13" xfId="13787"/>
    <cellStyle name="Note 2 2 3 13 2" xfId="13788"/>
    <cellStyle name="Note 2 2 3 13 2 2" xfId="26248"/>
    <cellStyle name="Note 2 2 3 13 2 3" xfId="38706"/>
    <cellStyle name="Note 2 2 3 13 3" xfId="13789"/>
    <cellStyle name="Note 2 2 3 13 3 2" xfId="26249"/>
    <cellStyle name="Note 2 2 3 13 3 3" xfId="38707"/>
    <cellStyle name="Note 2 2 3 13 4" xfId="26247"/>
    <cellStyle name="Note 2 2 3 13 5" xfId="38705"/>
    <cellStyle name="Note 2 2 3 14" xfId="13790"/>
    <cellStyle name="Note 2 2 3 14 2" xfId="26250"/>
    <cellStyle name="Note 2 2 3 14 3" xfId="38708"/>
    <cellStyle name="Note 2 2 3 15" xfId="13791"/>
    <cellStyle name="Note 2 2 3 15 2" xfId="26251"/>
    <cellStyle name="Note 2 2 3 15 3" xfId="38709"/>
    <cellStyle name="Note 2 2 3 16" xfId="1639"/>
    <cellStyle name="Note 2 2 3 17" xfId="14378"/>
    <cellStyle name="Note 2 2 3 18" xfId="26836"/>
    <cellStyle name="Note 2 2 3 2" xfId="1071"/>
    <cellStyle name="Note 2 2 3 2 10" xfId="26252"/>
    <cellStyle name="Note 2 2 3 2 11" xfId="38710"/>
    <cellStyle name="Note 2 2 3 2 2" xfId="13793"/>
    <cellStyle name="Note 2 2 3 2 2 2" xfId="13794"/>
    <cellStyle name="Note 2 2 3 2 2 2 2" xfId="26254"/>
    <cellStyle name="Note 2 2 3 2 2 2 3" xfId="38712"/>
    <cellStyle name="Note 2 2 3 2 2 3" xfId="13795"/>
    <cellStyle name="Note 2 2 3 2 2 3 2" xfId="26255"/>
    <cellStyle name="Note 2 2 3 2 2 3 3" xfId="38713"/>
    <cellStyle name="Note 2 2 3 2 2 4" xfId="26253"/>
    <cellStyle name="Note 2 2 3 2 2 5" xfId="38711"/>
    <cellStyle name="Note 2 2 3 2 3" xfId="13796"/>
    <cellStyle name="Note 2 2 3 2 3 2" xfId="13797"/>
    <cellStyle name="Note 2 2 3 2 3 2 2" xfId="26257"/>
    <cellStyle name="Note 2 2 3 2 3 2 3" xfId="38715"/>
    <cellStyle name="Note 2 2 3 2 3 3" xfId="13798"/>
    <cellStyle name="Note 2 2 3 2 3 3 2" xfId="26258"/>
    <cellStyle name="Note 2 2 3 2 3 3 3" xfId="38716"/>
    <cellStyle name="Note 2 2 3 2 3 4" xfId="26256"/>
    <cellStyle name="Note 2 2 3 2 3 5" xfId="38714"/>
    <cellStyle name="Note 2 2 3 2 4" xfId="13799"/>
    <cellStyle name="Note 2 2 3 2 4 2" xfId="13800"/>
    <cellStyle name="Note 2 2 3 2 4 2 2" xfId="26260"/>
    <cellStyle name="Note 2 2 3 2 4 2 3" xfId="38718"/>
    <cellStyle name="Note 2 2 3 2 4 3" xfId="13801"/>
    <cellStyle name="Note 2 2 3 2 4 3 2" xfId="26261"/>
    <cellStyle name="Note 2 2 3 2 4 3 3" xfId="38719"/>
    <cellStyle name="Note 2 2 3 2 4 4" xfId="26259"/>
    <cellStyle name="Note 2 2 3 2 4 5" xfId="38717"/>
    <cellStyle name="Note 2 2 3 2 5" xfId="13802"/>
    <cellStyle name="Note 2 2 3 2 5 2" xfId="13803"/>
    <cellStyle name="Note 2 2 3 2 5 2 2" xfId="26263"/>
    <cellStyle name="Note 2 2 3 2 5 2 3" xfId="38721"/>
    <cellStyle name="Note 2 2 3 2 5 3" xfId="13804"/>
    <cellStyle name="Note 2 2 3 2 5 3 2" xfId="26264"/>
    <cellStyle name="Note 2 2 3 2 5 3 3" xfId="38722"/>
    <cellStyle name="Note 2 2 3 2 5 4" xfId="26262"/>
    <cellStyle name="Note 2 2 3 2 5 5" xfId="38720"/>
    <cellStyle name="Note 2 2 3 2 6" xfId="13805"/>
    <cellStyle name="Note 2 2 3 2 6 2" xfId="13806"/>
    <cellStyle name="Note 2 2 3 2 6 2 2" xfId="26266"/>
    <cellStyle name="Note 2 2 3 2 6 2 3" xfId="38724"/>
    <cellStyle name="Note 2 2 3 2 6 3" xfId="13807"/>
    <cellStyle name="Note 2 2 3 2 6 3 2" xfId="26267"/>
    <cellStyle name="Note 2 2 3 2 6 3 3" xfId="38725"/>
    <cellStyle name="Note 2 2 3 2 6 4" xfId="26265"/>
    <cellStyle name="Note 2 2 3 2 6 5" xfId="38723"/>
    <cellStyle name="Note 2 2 3 2 7" xfId="13808"/>
    <cellStyle name="Note 2 2 3 2 7 2" xfId="26268"/>
    <cellStyle name="Note 2 2 3 2 7 3" xfId="38726"/>
    <cellStyle name="Note 2 2 3 2 8" xfId="13809"/>
    <cellStyle name="Note 2 2 3 2 8 2" xfId="26269"/>
    <cellStyle name="Note 2 2 3 2 8 3" xfId="38727"/>
    <cellStyle name="Note 2 2 3 2 9" xfId="13792"/>
    <cellStyle name="Note 2 2 3 3" xfId="13810"/>
    <cellStyle name="Note 2 2 3 3 2" xfId="13811"/>
    <cellStyle name="Note 2 2 3 3 2 2" xfId="13812"/>
    <cellStyle name="Note 2 2 3 3 2 2 2" xfId="26272"/>
    <cellStyle name="Note 2 2 3 3 2 2 3" xfId="38730"/>
    <cellStyle name="Note 2 2 3 3 2 3" xfId="13813"/>
    <cellStyle name="Note 2 2 3 3 2 3 2" xfId="26273"/>
    <cellStyle name="Note 2 2 3 3 2 3 3" xfId="38731"/>
    <cellStyle name="Note 2 2 3 3 2 4" xfId="26271"/>
    <cellStyle name="Note 2 2 3 3 2 5" xfId="38729"/>
    <cellStyle name="Note 2 2 3 3 3" xfId="13814"/>
    <cellStyle name="Note 2 2 3 3 3 2" xfId="13815"/>
    <cellStyle name="Note 2 2 3 3 3 2 2" xfId="26275"/>
    <cellStyle name="Note 2 2 3 3 3 2 3" xfId="38733"/>
    <cellStyle name="Note 2 2 3 3 3 3" xfId="13816"/>
    <cellStyle name="Note 2 2 3 3 3 3 2" xfId="26276"/>
    <cellStyle name="Note 2 2 3 3 3 3 3" xfId="38734"/>
    <cellStyle name="Note 2 2 3 3 3 4" xfId="26274"/>
    <cellStyle name="Note 2 2 3 3 3 5" xfId="38732"/>
    <cellStyle name="Note 2 2 3 3 4" xfId="13817"/>
    <cellStyle name="Note 2 2 3 3 4 2" xfId="13818"/>
    <cellStyle name="Note 2 2 3 3 4 2 2" xfId="26278"/>
    <cellStyle name="Note 2 2 3 3 4 2 3" xfId="38736"/>
    <cellStyle name="Note 2 2 3 3 4 3" xfId="13819"/>
    <cellStyle name="Note 2 2 3 3 4 3 2" xfId="26279"/>
    <cellStyle name="Note 2 2 3 3 4 3 3" xfId="38737"/>
    <cellStyle name="Note 2 2 3 3 4 4" xfId="26277"/>
    <cellStyle name="Note 2 2 3 3 4 5" xfId="38735"/>
    <cellStyle name="Note 2 2 3 3 5" xfId="13820"/>
    <cellStyle name="Note 2 2 3 3 5 2" xfId="13821"/>
    <cellStyle name="Note 2 2 3 3 5 2 2" xfId="26281"/>
    <cellStyle name="Note 2 2 3 3 5 2 3" xfId="38739"/>
    <cellStyle name="Note 2 2 3 3 5 3" xfId="13822"/>
    <cellStyle name="Note 2 2 3 3 5 3 2" xfId="26282"/>
    <cellStyle name="Note 2 2 3 3 5 3 3" xfId="38740"/>
    <cellStyle name="Note 2 2 3 3 5 4" xfId="26280"/>
    <cellStyle name="Note 2 2 3 3 5 5" xfId="38738"/>
    <cellStyle name="Note 2 2 3 3 6" xfId="13823"/>
    <cellStyle name="Note 2 2 3 3 6 2" xfId="26283"/>
    <cellStyle name="Note 2 2 3 3 6 3" xfId="38741"/>
    <cellStyle name="Note 2 2 3 3 7" xfId="13824"/>
    <cellStyle name="Note 2 2 3 3 7 2" xfId="26284"/>
    <cellStyle name="Note 2 2 3 3 7 3" xfId="38742"/>
    <cellStyle name="Note 2 2 3 3 8" xfId="26270"/>
    <cellStyle name="Note 2 2 3 3 9" xfId="38728"/>
    <cellStyle name="Note 2 2 3 4" xfId="13825"/>
    <cellStyle name="Note 2 2 3 4 2" xfId="13826"/>
    <cellStyle name="Note 2 2 3 4 2 2" xfId="13827"/>
    <cellStyle name="Note 2 2 3 4 2 2 2" xfId="26287"/>
    <cellStyle name="Note 2 2 3 4 2 2 3" xfId="38745"/>
    <cellStyle name="Note 2 2 3 4 2 3" xfId="13828"/>
    <cellStyle name="Note 2 2 3 4 2 3 2" xfId="26288"/>
    <cellStyle name="Note 2 2 3 4 2 3 3" xfId="38746"/>
    <cellStyle name="Note 2 2 3 4 2 4" xfId="26286"/>
    <cellStyle name="Note 2 2 3 4 2 5" xfId="38744"/>
    <cellStyle name="Note 2 2 3 4 3" xfId="13829"/>
    <cellStyle name="Note 2 2 3 4 3 2" xfId="13830"/>
    <cellStyle name="Note 2 2 3 4 3 2 2" xfId="26290"/>
    <cellStyle name="Note 2 2 3 4 3 2 3" xfId="38748"/>
    <cellStyle name="Note 2 2 3 4 3 3" xfId="13831"/>
    <cellStyle name="Note 2 2 3 4 3 3 2" xfId="26291"/>
    <cellStyle name="Note 2 2 3 4 3 3 3" xfId="38749"/>
    <cellStyle name="Note 2 2 3 4 3 4" xfId="26289"/>
    <cellStyle name="Note 2 2 3 4 3 5" xfId="38747"/>
    <cellStyle name="Note 2 2 3 4 4" xfId="13832"/>
    <cellStyle name="Note 2 2 3 4 4 2" xfId="13833"/>
    <cellStyle name="Note 2 2 3 4 4 2 2" xfId="26293"/>
    <cellStyle name="Note 2 2 3 4 4 2 3" xfId="38751"/>
    <cellStyle name="Note 2 2 3 4 4 3" xfId="13834"/>
    <cellStyle name="Note 2 2 3 4 4 3 2" xfId="26294"/>
    <cellStyle name="Note 2 2 3 4 4 3 3" xfId="38752"/>
    <cellStyle name="Note 2 2 3 4 4 4" xfId="26292"/>
    <cellStyle name="Note 2 2 3 4 4 5" xfId="38750"/>
    <cellStyle name="Note 2 2 3 4 5" xfId="13835"/>
    <cellStyle name="Note 2 2 3 4 5 2" xfId="13836"/>
    <cellStyle name="Note 2 2 3 4 5 2 2" xfId="26296"/>
    <cellStyle name="Note 2 2 3 4 5 2 3" xfId="38754"/>
    <cellStyle name="Note 2 2 3 4 5 3" xfId="13837"/>
    <cellStyle name="Note 2 2 3 4 5 3 2" xfId="26297"/>
    <cellStyle name="Note 2 2 3 4 5 3 3" xfId="38755"/>
    <cellStyle name="Note 2 2 3 4 5 4" xfId="26295"/>
    <cellStyle name="Note 2 2 3 4 5 5" xfId="38753"/>
    <cellStyle name="Note 2 2 3 4 6" xfId="13838"/>
    <cellStyle name="Note 2 2 3 4 6 2" xfId="26298"/>
    <cellStyle name="Note 2 2 3 4 6 3" xfId="38756"/>
    <cellStyle name="Note 2 2 3 4 7" xfId="13839"/>
    <cellStyle name="Note 2 2 3 4 7 2" xfId="26299"/>
    <cellStyle name="Note 2 2 3 4 7 3" xfId="38757"/>
    <cellStyle name="Note 2 2 3 4 8" xfId="26285"/>
    <cellStyle name="Note 2 2 3 4 9" xfId="38743"/>
    <cellStyle name="Note 2 2 3 5" xfId="13840"/>
    <cellStyle name="Note 2 2 3 5 2" xfId="13841"/>
    <cellStyle name="Note 2 2 3 5 2 2" xfId="13842"/>
    <cellStyle name="Note 2 2 3 5 2 2 2" xfId="26302"/>
    <cellStyle name="Note 2 2 3 5 2 2 3" xfId="38760"/>
    <cellStyle name="Note 2 2 3 5 2 3" xfId="13843"/>
    <cellStyle name="Note 2 2 3 5 2 3 2" xfId="26303"/>
    <cellStyle name="Note 2 2 3 5 2 3 3" xfId="38761"/>
    <cellStyle name="Note 2 2 3 5 2 4" xfId="26301"/>
    <cellStyle name="Note 2 2 3 5 2 5" xfId="38759"/>
    <cellStyle name="Note 2 2 3 5 3" xfId="13844"/>
    <cellStyle name="Note 2 2 3 5 3 2" xfId="26304"/>
    <cellStyle name="Note 2 2 3 5 3 3" xfId="38762"/>
    <cellStyle name="Note 2 2 3 5 4" xfId="13845"/>
    <cellStyle name="Note 2 2 3 5 4 2" xfId="26305"/>
    <cellStyle name="Note 2 2 3 5 4 3" xfId="38763"/>
    <cellStyle name="Note 2 2 3 5 5" xfId="26300"/>
    <cellStyle name="Note 2 2 3 5 6" xfId="38758"/>
    <cellStyle name="Note 2 2 3 6" xfId="13846"/>
    <cellStyle name="Note 2 2 3 6 2" xfId="13847"/>
    <cellStyle name="Note 2 2 3 6 2 2" xfId="13848"/>
    <cellStyle name="Note 2 2 3 6 2 2 2" xfId="26308"/>
    <cellStyle name="Note 2 2 3 6 2 2 3" xfId="38766"/>
    <cellStyle name="Note 2 2 3 6 2 3" xfId="13849"/>
    <cellStyle name="Note 2 2 3 6 2 3 2" xfId="26309"/>
    <cellStyle name="Note 2 2 3 6 2 3 3" xfId="38767"/>
    <cellStyle name="Note 2 2 3 6 2 4" xfId="26307"/>
    <cellStyle name="Note 2 2 3 6 2 5" xfId="38765"/>
    <cellStyle name="Note 2 2 3 6 3" xfId="13850"/>
    <cellStyle name="Note 2 2 3 6 3 2" xfId="26310"/>
    <cellStyle name="Note 2 2 3 6 3 3" xfId="38768"/>
    <cellStyle name="Note 2 2 3 6 4" xfId="13851"/>
    <cellStyle name="Note 2 2 3 6 4 2" xfId="26311"/>
    <cellStyle name="Note 2 2 3 6 4 3" xfId="38769"/>
    <cellStyle name="Note 2 2 3 6 5" xfId="26306"/>
    <cellStyle name="Note 2 2 3 6 6" xfId="38764"/>
    <cellStyle name="Note 2 2 3 7" xfId="13852"/>
    <cellStyle name="Note 2 2 3 7 2" xfId="13853"/>
    <cellStyle name="Note 2 2 3 7 2 2" xfId="26313"/>
    <cellStyle name="Note 2 2 3 7 2 3" xfId="38771"/>
    <cellStyle name="Note 2 2 3 7 3" xfId="13854"/>
    <cellStyle name="Note 2 2 3 7 3 2" xfId="26314"/>
    <cellStyle name="Note 2 2 3 7 3 3" xfId="38772"/>
    <cellStyle name="Note 2 2 3 7 4" xfId="26312"/>
    <cellStyle name="Note 2 2 3 7 5" xfId="38770"/>
    <cellStyle name="Note 2 2 3 8" xfId="13855"/>
    <cellStyle name="Note 2 2 3 8 2" xfId="13856"/>
    <cellStyle name="Note 2 2 3 8 2 2" xfId="26316"/>
    <cellStyle name="Note 2 2 3 8 2 3" xfId="38774"/>
    <cellStyle name="Note 2 2 3 8 3" xfId="13857"/>
    <cellStyle name="Note 2 2 3 8 3 2" xfId="26317"/>
    <cellStyle name="Note 2 2 3 8 3 3" xfId="38775"/>
    <cellStyle name="Note 2 2 3 8 4" xfId="26315"/>
    <cellStyle name="Note 2 2 3 8 5" xfId="38773"/>
    <cellStyle name="Note 2 2 3 9" xfId="13858"/>
    <cellStyle name="Note 2 2 3 9 2" xfId="13859"/>
    <cellStyle name="Note 2 2 3 9 2 2" xfId="26319"/>
    <cellStyle name="Note 2 2 3 9 2 3" xfId="38777"/>
    <cellStyle name="Note 2 2 3 9 3" xfId="13860"/>
    <cellStyle name="Note 2 2 3 9 3 2" xfId="26320"/>
    <cellStyle name="Note 2 2 3 9 3 3" xfId="38778"/>
    <cellStyle name="Note 2 2 3 9 4" xfId="26318"/>
    <cellStyle name="Note 2 2 3 9 5" xfId="38776"/>
    <cellStyle name="Note 2 2 4" xfId="833"/>
    <cellStyle name="Note 2 2 4 10" xfId="14308"/>
    <cellStyle name="Note 2 2 4 11" xfId="26766"/>
    <cellStyle name="Note 2 2 4 2" xfId="1001"/>
    <cellStyle name="Note 2 2 4 2 2" xfId="13862"/>
    <cellStyle name="Note 2 2 4 2 2 2" xfId="26322"/>
    <cellStyle name="Note 2 2 4 2 2 3" xfId="38780"/>
    <cellStyle name="Note 2 2 4 2 3" xfId="13863"/>
    <cellStyle name="Note 2 2 4 2 3 2" xfId="26323"/>
    <cellStyle name="Note 2 2 4 2 3 3" xfId="38781"/>
    <cellStyle name="Note 2 2 4 2 4" xfId="13861"/>
    <cellStyle name="Note 2 2 4 2 5" xfId="26321"/>
    <cellStyle name="Note 2 2 4 2 6" xfId="38779"/>
    <cellStyle name="Note 2 2 4 3" xfId="13864"/>
    <cellStyle name="Note 2 2 4 3 2" xfId="13865"/>
    <cellStyle name="Note 2 2 4 3 2 2" xfId="26325"/>
    <cellStyle name="Note 2 2 4 3 2 3" xfId="38783"/>
    <cellStyle name="Note 2 2 4 3 3" xfId="13866"/>
    <cellStyle name="Note 2 2 4 3 3 2" xfId="26326"/>
    <cellStyle name="Note 2 2 4 3 3 3" xfId="38784"/>
    <cellStyle name="Note 2 2 4 3 4" xfId="26324"/>
    <cellStyle name="Note 2 2 4 3 5" xfId="38782"/>
    <cellStyle name="Note 2 2 4 4" xfId="13867"/>
    <cellStyle name="Note 2 2 4 4 2" xfId="13868"/>
    <cellStyle name="Note 2 2 4 4 2 2" xfId="26328"/>
    <cellStyle name="Note 2 2 4 4 2 3" xfId="38786"/>
    <cellStyle name="Note 2 2 4 4 3" xfId="13869"/>
    <cellStyle name="Note 2 2 4 4 3 2" xfId="26329"/>
    <cellStyle name="Note 2 2 4 4 3 3" xfId="38787"/>
    <cellStyle name="Note 2 2 4 4 4" xfId="26327"/>
    <cellStyle name="Note 2 2 4 4 5" xfId="38785"/>
    <cellStyle name="Note 2 2 4 5" xfId="13870"/>
    <cellStyle name="Note 2 2 4 5 2" xfId="13871"/>
    <cellStyle name="Note 2 2 4 5 2 2" xfId="26331"/>
    <cellStyle name="Note 2 2 4 5 2 3" xfId="38789"/>
    <cellStyle name="Note 2 2 4 5 3" xfId="13872"/>
    <cellStyle name="Note 2 2 4 5 3 2" xfId="26332"/>
    <cellStyle name="Note 2 2 4 5 3 3" xfId="38790"/>
    <cellStyle name="Note 2 2 4 5 4" xfId="26330"/>
    <cellStyle name="Note 2 2 4 5 5" xfId="38788"/>
    <cellStyle name="Note 2 2 4 6" xfId="13873"/>
    <cellStyle name="Note 2 2 4 6 2" xfId="13874"/>
    <cellStyle name="Note 2 2 4 6 2 2" xfId="26334"/>
    <cellStyle name="Note 2 2 4 6 2 3" xfId="38792"/>
    <cellStyle name="Note 2 2 4 6 3" xfId="13875"/>
    <cellStyle name="Note 2 2 4 6 3 2" xfId="26335"/>
    <cellStyle name="Note 2 2 4 6 3 3" xfId="38793"/>
    <cellStyle name="Note 2 2 4 6 4" xfId="26333"/>
    <cellStyle name="Note 2 2 4 6 5" xfId="38791"/>
    <cellStyle name="Note 2 2 4 7" xfId="13876"/>
    <cellStyle name="Note 2 2 4 7 2" xfId="26336"/>
    <cellStyle name="Note 2 2 4 7 3" xfId="38794"/>
    <cellStyle name="Note 2 2 4 8" xfId="13877"/>
    <cellStyle name="Note 2 2 4 8 2" xfId="26337"/>
    <cellStyle name="Note 2 2 4 8 3" xfId="38795"/>
    <cellStyle name="Note 2 2 4 9" xfId="1569"/>
    <cellStyle name="Note 2 2 5" xfId="1213"/>
    <cellStyle name="Note 2 2 5 2" xfId="13878"/>
    <cellStyle name="Note 2 2 5 2 2" xfId="13879"/>
    <cellStyle name="Note 2 2 5 2 2 2" xfId="26339"/>
    <cellStyle name="Note 2 2 5 2 2 3" xfId="38797"/>
    <cellStyle name="Note 2 2 5 2 3" xfId="13880"/>
    <cellStyle name="Note 2 2 5 2 3 2" xfId="26340"/>
    <cellStyle name="Note 2 2 5 2 3 3" xfId="38798"/>
    <cellStyle name="Note 2 2 5 2 4" xfId="26338"/>
    <cellStyle name="Note 2 2 5 2 5" xfId="38796"/>
    <cellStyle name="Note 2 2 5 3" xfId="13881"/>
    <cellStyle name="Note 2 2 5 3 2" xfId="13882"/>
    <cellStyle name="Note 2 2 5 3 2 2" xfId="26342"/>
    <cellStyle name="Note 2 2 5 3 2 3" xfId="38800"/>
    <cellStyle name="Note 2 2 5 3 3" xfId="13883"/>
    <cellStyle name="Note 2 2 5 3 3 2" xfId="26343"/>
    <cellStyle name="Note 2 2 5 3 3 3" xfId="38801"/>
    <cellStyle name="Note 2 2 5 3 4" xfId="26341"/>
    <cellStyle name="Note 2 2 5 3 5" xfId="38799"/>
    <cellStyle name="Note 2 2 5 4" xfId="13884"/>
    <cellStyle name="Note 2 2 5 4 2" xfId="13885"/>
    <cellStyle name="Note 2 2 5 4 2 2" xfId="26345"/>
    <cellStyle name="Note 2 2 5 4 2 3" xfId="38803"/>
    <cellStyle name="Note 2 2 5 4 3" xfId="13886"/>
    <cellStyle name="Note 2 2 5 4 3 2" xfId="26346"/>
    <cellStyle name="Note 2 2 5 4 3 3" xfId="38804"/>
    <cellStyle name="Note 2 2 5 4 4" xfId="26344"/>
    <cellStyle name="Note 2 2 5 4 5" xfId="38802"/>
    <cellStyle name="Note 2 2 5 5" xfId="13887"/>
    <cellStyle name="Note 2 2 5 5 2" xfId="13888"/>
    <cellStyle name="Note 2 2 5 5 2 2" xfId="26348"/>
    <cellStyle name="Note 2 2 5 5 2 3" xfId="38806"/>
    <cellStyle name="Note 2 2 5 5 3" xfId="13889"/>
    <cellStyle name="Note 2 2 5 5 3 2" xfId="26349"/>
    <cellStyle name="Note 2 2 5 5 3 3" xfId="38807"/>
    <cellStyle name="Note 2 2 5 5 4" xfId="26347"/>
    <cellStyle name="Note 2 2 5 5 5" xfId="38805"/>
    <cellStyle name="Note 2 2 5 6" xfId="13890"/>
    <cellStyle name="Note 2 2 5 6 2" xfId="13891"/>
    <cellStyle name="Note 2 2 5 6 2 2" xfId="26351"/>
    <cellStyle name="Note 2 2 5 6 2 3" xfId="38809"/>
    <cellStyle name="Note 2 2 5 6 3" xfId="13892"/>
    <cellStyle name="Note 2 2 5 6 3 2" xfId="26352"/>
    <cellStyle name="Note 2 2 5 6 3 3" xfId="38810"/>
    <cellStyle name="Note 2 2 5 6 4" xfId="26350"/>
    <cellStyle name="Note 2 2 5 6 5" xfId="38808"/>
    <cellStyle name="Note 2 2 5 7" xfId="13893"/>
    <cellStyle name="Note 2 2 5 7 2" xfId="26353"/>
    <cellStyle name="Note 2 2 5 7 3" xfId="38811"/>
    <cellStyle name="Note 2 2 5 8" xfId="13894"/>
    <cellStyle name="Note 2 2 5 8 2" xfId="26354"/>
    <cellStyle name="Note 2 2 5 8 3" xfId="38812"/>
    <cellStyle name="Note 2 2 6" xfId="1240"/>
    <cellStyle name="Note 2 2 6 2" xfId="13895"/>
    <cellStyle name="Note 2 2 6 2 2" xfId="13896"/>
    <cellStyle name="Note 2 2 6 2 2 2" xfId="26356"/>
    <cellStyle name="Note 2 2 6 2 2 3" xfId="38814"/>
    <cellStyle name="Note 2 2 6 2 3" xfId="13897"/>
    <cellStyle name="Note 2 2 6 2 3 2" xfId="26357"/>
    <cellStyle name="Note 2 2 6 2 3 3" xfId="38815"/>
    <cellStyle name="Note 2 2 6 2 4" xfId="26355"/>
    <cellStyle name="Note 2 2 6 2 5" xfId="38813"/>
    <cellStyle name="Note 2 2 6 3" xfId="13898"/>
    <cellStyle name="Note 2 2 6 3 2" xfId="13899"/>
    <cellStyle name="Note 2 2 6 3 2 2" xfId="26359"/>
    <cellStyle name="Note 2 2 6 3 2 3" xfId="38817"/>
    <cellStyle name="Note 2 2 6 3 3" xfId="13900"/>
    <cellStyle name="Note 2 2 6 3 3 2" xfId="26360"/>
    <cellStyle name="Note 2 2 6 3 3 3" xfId="38818"/>
    <cellStyle name="Note 2 2 6 3 4" xfId="26358"/>
    <cellStyle name="Note 2 2 6 3 5" xfId="38816"/>
    <cellStyle name="Note 2 2 6 4" xfId="13901"/>
    <cellStyle name="Note 2 2 6 4 2" xfId="13902"/>
    <cellStyle name="Note 2 2 6 4 2 2" xfId="26362"/>
    <cellStyle name="Note 2 2 6 4 2 3" xfId="38820"/>
    <cellStyle name="Note 2 2 6 4 3" xfId="13903"/>
    <cellStyle name="Note 2 2 6 4 3 2" xfId="26363"/>
    <cellStyle name="Note 2 2 6 4 3 3" xfId="38821"/>
    <cellStyle name="Note 2 2 6 4 4" xfId="26361"/>
    <cellStyle name="Note 2 2 6 4 5" xfId="38819"/>
    <cellStyle name="Note 2 2 6 5" xfId="13904"/>
    <cellStyle name="Note 2 2 6 5 2" xfId="13905"/>
    <cellStyle name="Note 2 2 6 5 2 2" xfId="26365"/>
    <cellStyle name="Note 2 2 6 5 2 3" xfId="38823"/>
    <cellStyle name="Note 2 2 6 5 3" xfId="13906"/>
    <cellStyle name="Note 2 2 6 5 3 2" xfId="26366"/>
    <cellStyle name="Note 2 2 6 5 3 3" xfId="38824"/>
    <cellStyle name="Note 2 2 6 5 4" xfId="26364"/>
    <cellStyle name="Note 2 2 6 5 5" xfId="38822"/>
    <cellStyle name="Note 2 2 6 6" xfId="13907"/>
    <cellStyle name="Note 2 2 6 6 2" xfId="26367"/>
    <cellStyle name="Note 2 2 6 6 3" xfId="38825"/>
    <cellStyle name="Note 2 2 6 7" xfId="13908"/>
    <cellStyle name="Note 2 2 6 7 2" xfId="26368"/>
    <cellStyle name="Note 2 2 6 7 3" xfId="38826"/>
    <cellStyle name="Note 2 2 7" xfId="1197"/>
    <cellStyle name="Note 2 2 7 2" xfId="13909"/>
    <cellStyle name="Note 2 2 7 2 2" xfId="13910"/>
    <cellStyle name="Note 2 2 7 2 2 2" xfId="26370"/>
    <cellStyle name="Note 2 2 7 2 2 3" xfId="38828"/>
    <cellStyle name="Note 2 2 7 2 3" xfId="13911"/>
    <cellStyle name="Note 2 2 7 2 3 2" xfId="26371"/>
    <cellStyle name="Note 2 2 7 2 3 3" xfId="38829"/>
    <cellStyle name="Note 2 2 7 2 4" xfId="26369"/>
    <cellStyle name="Note 2 2 7 2 5" xfId="38827"/>
    <cellStyle name="Note 2 2 7 3" xfId="13912"/>
    <cellStyle name="Note 2 2 7 3 2" xfId="13913"/>
    <cellStyle name="Note 2 2 7 3 2 2" xfId="26373"/>
    <cellStyle name="Note 2 2 7 3 2 3" xfId="38831"/>
    <cellStyle name="Note 2 2 7 3 3" xfId="13914"/>
    <cellStyle name="Note 2 2 7 3 3 2" xfId="26374"/>
    <cellStyle name="Note 2 2 7 3 3 3" xfId="38832"/>
    <cellStyle name="Note 2 2 7 3 4" xfId="26372"/>
    <cellStyle name="Note 2 2 7 3 5" xfId="38830"/>
    <cellStyle name="Note 2 2 7 4" xfId="13915"/>
    <cellStyle name="Note 2 2 7 4 2" xfId="13916"/>
    <cellStyle name="Note 2 2 7 4 2 2" xfId="26376"/>
    <cellStyle name="Note 2 2 7 4 2 3" xfId="38834"/>
    <cellStyle name="Note 2 2 7 4 3" xfId="13917"/>
    <cellStyle name="Note 2 2 7 4 3 2" xfId="26377"/>
    <cellStyle name="Note 2 2 7 4 3 3" xfId="38835"/>
    <cellStyle name="Note 2 2 7 4 4" xfId="26375"/>
    <cellStyle name="Note 2 2 7 4 5" xfId="38833"/>
    <cellStyle name="Note 2 2 7 5" xfId="13918"/>
    <cellStyle name="Note 2 2 7 5 2" xfId="13919"/>
    <cellStyle name="Note 2 2 7 5 2 2" xfId="26379"/>
    <cellStyle name="Note 2 2 7 5 2 3" xfId="38837"/>
    <cellStyle name="Note 2 2 7 5 3" xfId="13920"/>
    <cellStyle name="Note 2 2 7 5 3 2" xfId="26380"/>
    <cellStyle name="Note 2 2 7 5 3 3" xfId="38838"/>
    <cellStyle name="Note 2 2 7 5 4" xfId="26378"/>
    <cellStyle name="Note 2 2 7 5 5" xfId="38836"/>
    <cellStyle name="Note 2 2 7 6" xfId="13921"/>
    <cellStyle name="Note 2 2 7 6 2" xfId="26381"/>
    <cellStyle name="Note 2 2 7 6 3" xfId="38839"/>
    <cellStyle name="Note 2 2 7 7" xfId="13922"/>
    <cellStyle name="Note 2 2 7 7 2" xfId="26382"/>
    <cellStyle name="Note 2 2 7 7 3" xfId="38840"/>
    <cellStyle name="Note 2 2 8" xfId="1234"/>
    <cellStyle name="Note 2 2 8 2" xfId="13923"/>
    <cellStyle name="Note 2 2 8 2 2" xfId="13924"/>
    <cellStyle name="Note 2 2 8 2 2 2" xfId="26384"/>
    <cellStyle name="Note 2 2 8 2 2 3" xfId="38842"/>
    <cellStyle name="Note 2 2 8 2 3" xfId="13925"/>
    <cellStyle name="Note 2 2 8 2 3 2" xfId="26385"/>
    <cellStyle name="Note 2 2 8 2 3 3" xfId="38843"/>
    <cellStyle name="Note 2 2 8 2 4" xfId="26383"/>
    <cellStyle name="Note 2 2 8 2 5" xfId="38841"/>
    <cellStyle name="Note 2 2 8 3" xfId="13926"/>
    <cellStyle name="Note 2 2 8 3 2" xfId="26386"/>
    <cellStyle name="Note 2 2 8 3 3" xfId="38844"/>
    <cellStyle name="Note 2 2 8 4" xfId="13927"/>
    <cellStyle name="Note 2 2 8 4 2" xfId="26387"/>
    <cellStyle name="Note 2 2 8 4 3" xfId="38845"/>
    <cellStyle name="Note 2 2 9" xfId="1170"/>
    <cellStyle name="Note 2 2 9 2" xfId="13928"/>
    <cellStyle name="Note 2 2 9 2 2" xfId="13929"/>
    <cellStyle name="Note 2 2 9 2 2 2" xfId="26389"/>
    <cellStyle name="Note 2 2 9 2 2 3" xfId="38847"/>
    <cellStyle name="Note 2 2 9 2 3" xfId="13930"/>
    <cellStyle name="Note 2 2 9 2 3 2" xfId="26390"/>
    <cellStyle name="Note 2 2 9 2 3 3" xfId="38848"/>
    <cellStyle name="Note 2 2 9 2 4" xfId="26388"/>
    <cellStyle name="Note 2 2 9 2 5" xfId="38846"/>
    <cellStyle name="Note 2 2 9 3" xfId="13931"/>
    <cellStyle name="Note 2 2 9 3 2" xfId="26391"/>
    <cellStyle name="Note 2 2 9 3 3" xfId="38849"/>
    <cellStyle name="Note 2 2 9 4" xfId="13932"/>
    <cellStyle name="Note 2 2 9 4 2" xfId="26392"/>
    <cellStyle name="Note 2 2 9 4 3" xfId="38850"/>
    <cellStyle name="Note 2 3" xfId="834"/>
    <cellStyle name="Note 2 3 10" xfId="13933"/>
    <cellStyle name="Note 2 3 10 2" xfId="13934"/>
    <cellStyle name="Note 2 3 10 2 2" xfId="26394"/>
    <cellStyle name="Note 2 3 10 2 3" xfId="38852"/>
    <cellStyle name="Note 2 3 10 3" xfId="13935"/>
    <cellStyle name="Note 2 3 10 3 2" xfId="26395"/>
    <cellStyle name="Note 2 3 10 3 3" xfId="38853"/>
    <cellStyle name="Note 2 3 10 4" xfId="26393"/>
    <cellStyle name="Note 2 3 10 5" xfId="38851"/>
    <cellStyle name="Note 2 3 11" xfId="13936"/>
    <cellStyle name="Note 2 3 11 2" xfId="13937"/>
    <cellStyle name="Note 2 3 11 2 2" xfId="26397"/>
    <cellStyle name="Note 2 3 11 2 3" xfId="38855"/>
    <cellStyle name="Note 2 3 11 3" xfId="13938"/>
    <cellStyle name="Note 2 3 11 3 2" xfId="26398"/>
    <cellStyle name="Note 2 3 11 3 3" xfId="38856"/>
    <cellStyle name="Note 2 3 11 4" xfId="26396"/>
    <cellStyle name="Note 2 3 11 5" xfId="38854"/>
    <cellStyle name="Note 2 3 12" xfId="13939"/>
    <cellStyle name="Note 2 3 12 2" xfId="13940"/>
    <cellStyle name="Note 2 3 12 2 2" xfId="26400"/>
    <cellStyle name="Note 2 3 12 2 3" xfId="38858"/>
    <cellStyle name="Note 2 3 12 3" xfId="13941"/>
    <cellStyle name="Note 2 3 12 3 2" xfId="26401"/>
    <cellStyle name="Note 2 3 12 3 3" xfId="38859"/>
    <cellStyle name="Note 2 3 12 4" xfId="26399"/>
    <cellStyle name="Note 2 3 12 5" xfId="38857"/>
    <cellStyle name="Note 2 3 13" xfId="13942"/>
    <cellStyle name="Note 2 3 13 2" xfId="13943"/>
    <cellStyle name="Note 2 3 13 2 2" xfId="26403"/>
    <cellStyle name="Note 2 3 13 2 3" xfId="38861"/>
    <cellStyle name="Note 2 3 13 3" xfId="13944"/>
    <cellStyle name="Note 2 3 13 3 2" xfId="26404"/>
    <cellStyle name="Note 2 3 13 3 3" xfId="38862"/>
    <cellStyle name="Note 2 3 13 4" xfId="26402"/>
    <cellStyle name="Note 2 3 13 5" xfId="38860"/>
    <cellStyle name="Note 2 3 14" xfId="13945"/>
    <cellStyle name="Note 2 3 14 2" xfId="13946"/>
    <cellStyle name="Note 2 3 14 2 2" xfId="26406"/>
    <cellStyle name="Note 2 3 14 2 3" xfId="38864"/>
    <cellStyle name="Note 2 3 14 3" xfId="13947"/>
    <cellStyle name="Note 2 3 14 3 2" xfId="26407"/>
    <cellStyle name="Note 2 3 14 3 3" xfId="38865"/>
    <cellStyle name="Note 2 3 14 4" xfId="26405"/>
    <cellStyle name="Note 2 3 14 5" xfId="38863"/>
    <cellStyle name="Note 2 3 15" xfId="13948"/>
    <cellStyle name="Note 2 3 15 2" xfId="26408"/>
    <cellStyle name="Note 2 3 15 3" xfId="38866"/>
    <cellStyle name="Note 2 3 16" xfId="13949"/>
    <cellStyle name="Note 2 3 16 2" xfId="26409"/>
    <cellStyle name="Note 2 3 16 3" xfId="38867"/>
    <cellStyle name="Note 2 3 17" xfId="1586"/>
    <cellStyle name="Note 2 3 18" xfId="14325"/>
    <cellStyle name="Note 2 3 19" xfId="26783"/>
    <cellStyle name="Note 2 3 2" xfId="835"/>
    <cellStyle name="Note 2 3 2 10" xfId="13950"/>
    <cellStyle name="Note 2 3 2 10 2" xfId="13951"/>
    <cellStyle name="Note 2 3 2 10 2 2" xfId="26411"/>
    <cellStyle name="Note 2 3 2 10 2 3" xfId="38869"/>
    <cellStyle name="Note 2 3 2 10 3" xfId="13952"/>
    <cellStyle name="Note 2 3 2 10 3 2" xfId="26412"/>
    <cellStyle name="Note 2 3 2 10 3 3" xfId="38870"/>
    <cellStyle name="Note 2 3 2 10 4" xfId="26410"/>
    <cellStyle name="Note 2 3 2 10 5" xfId="38868"/>
    <cellStyle name="Note 2 3 2 11" xfId="13953"/>
    <cellStyle name="Note 2 3 2 11 2" xfId="13954"/>
    <cellStyle name="Note 2 3 2 11 2 2" xfId="26414"/>
    <cellStyle name="Note 2 3 2 11 2 3" xfId="38872"/>
    <cellStyle name="Note 2 3 2 11 3" xfId="13955"/>
    <cellStyle name="Note 2 3 2 11 3 2" xfId="26415"/>
    <cellStyle name="Note 2 3 2 11 3 3" xfId="38873"/>
    <cellStyle name="Note 2 3 2 11 4" xfId="26413"/>
    <cellStyle name="Note 2 3 2 11 5" xfId="38871"/>
    <cellStyle name="Note 2 3 2 12" xfId="13956"/>
    <cellStyle name="Note 2 3 2 12 2" xfId="13957"/>
    <cellStyle name="Note 2 3 2 12 2 2" xfId="26417"/>
    <cellStyle name="Note 2 3 2 12 2 3" xfId="38875"/>
    <cellStyle name="Note 2 3 2 12 3" xfId="13958"/>
    <cellStyle name="Note 2 3 2 12 3 2" xfId="26418"/>
    <cellStyle name="Note 2 3 2 12 3 3" xfId="38876"/>
    <cellStyle name="Note 2 3 2 12 4" xfId="26416"/>
    <cellStyle name="Note 2 3 2 12 5" xfId="38874"/>
    <cellStyle name="Note 2 3 2 13" xfId="13959"/>
    <cellStyle name="Note 2 3 2 13 2" xfId="13960"/>
    <cellStyle name="Note 2 3 2 13 2 2" xfId="26420"/>
    <cellStyle name="Note 2 3 2 13 2 3" xfId="38878"/>
    <cellStyle name="Note 2 3 2 13 3" xfId="13961"/>
    <cellStyle name="Note 2 3 2 13 3 2" xfId="26421"/>
    <cellStyle name="Note 2 3 2 13 3 3" xfId="38879"/>
    <cellStyle name="Note 2 3 2 13 4" xfId="26419"/>
    <cellStyle name="Note 2 3 2 13 5" xfId="38877"/>
    <cellStyle name="Note 2 3 2 14" xfId="13962"/>
    <cellStyle name="Note 2 3 2 14 2" xfId="26422"/>
    <cellStyle name="Note 2 3 2 14 3" xfId="38880"/>
    <cellStyle name="Note 2 3 2 15" xfId="13963"/>
    <cellStyle name="Note 2 3 2 15 2" xfId="26423"/>
    <cellStyle name="Note 2 3 2 15 3" xfId="38881"/>
    <cellStyle name="Note 2 3 2 16" xfId="1656"/>
    <cellStyle name="Note 2 3 2 17" xfId="14395"/>
    <cellStyle name="Note 2 3 2 18" xfId="26853"/>
    <cellStyle name="Note 2 3 2 2" xfId="1088"/>
    <cellStyle name="Note 2 3 2 2 10" xfId="38882"/>
    <cellStyle name="Note 2 3 2 2 2" xfId="13965"/>
    <cellStyle name="Note 2 3 2 2 2 2" xfId="13966"/>
    <cellStyle name="Note 2 3 2 2 2 2 2" xfId="26426"/>
    <cellStyle name="Note 2 3 2 2 2 2 3" xfId="38884"/>
    <cellStyle name="Note 2 3 2 2 2 3" xfId="13967"/>
    <cellStyle name="Note 2 3 2 2 2 3 2" xfId="26427"/>
    <cellStyle name="Note 2 3 2 2 2 3 3" xfId="38885"/>
    <cellStyle name="Note 2 3 2 2 2 4" xfId="26425"/>
    <cellStyle name="Note 2 3 2 2 2 5" xfId="38883"/>
    <cellStyle name="Note 2 3 2 2 3" xfId="13968"/>
    <cellStyle name="Note 2 3 2 2 3 2" xfId="13969"/>
    <cellStyle name="Note 2 3 2 2 3 2 2" xfId="26429"/>
    <cellStyle name="Note 2 3 2 2 3 2 3" xfId="38887"/>
    <cellStyle name="Note 2 3 2 2 3 3" xfId="13970"/>
    <cellStyle name="Note 2 3 2 2 3 3 2" xfId="26430"/>
    <cellStyle name="Note 2 3 2 2 3 3 3" xfId="38888"/>
    <cellStyle name="Note 2 3 2 2 3 4" xfId="26428"/>
    <cellStyle name="Note 2 3 2 2 3 5" xfId="38886"/>
    <cellStyle name="Note 2 3 2 2 4" xfId="13971"/>
    <cellStyle name="Note 2 3 2 2 4 2" xfId="13972"/>
    <cellStyle name="Note 2 3 2 2 4 2 2" xfId="26432"/>
    <cellStyle name="Note 2 3 2 2 4 2 3" xfId="38890"/>
    <cellStyle name="Note 2 3 2 2 4 3" xfId="13973"/>
    <cellStyle name="Note 2 3 2 2 4 3 2" xfId="26433"/>
    <cellStyle name="Note 2 3 2 2 4 3 3" xfId="38891"/>
    <cellStyle name="Note 2 3 2 2 4 4" xfId="26431"/>
    <cellStyle name="Note 2 3 2 2 4 5" xfId="38889"/>
    <cellStyle name="Note 2 3 2 2 5" xfId="13974"/>
    <cellStyle name="Note 2 3 2 2 5 2" xfId="13975"/>
    <cellStyle name="Note 2 3 2 2 5 2 2" xfId="26435"/>
    <cellStyle name="Note 2 3 2 2 5 2 3" xfId="38893"/>
    <cellStyle name="Note 2 3 2 2 5 3" xfId="13976"/>
    <cellStyle name="Note 2 3 2 2 5 3 2" xfId="26436"/>
    <cellStyle name="Note 2 3 2 2 5 3 3" xfId="38894"/>
    <cellStyle name="Note 2 3 2 2 5 4" xfId="26434"/>
    <cellStyle name="Note 2 3 2 2 5 5" xfId="38892"/>
    <cellStyle name="Note 2 3 2 2 6" xfId="13977"/>
    <cellStyle name="Note 2 3 2 2 6 2" xfId="26437"/>
    <cellStyle name="Note 2 3 2 2 6 3" xfId="38895"/>
    <cellStyle name="Note 2 3 2 2 7" xfId="13978"/>
    <cellStyle name="Note 2 3 2 2 7 2" xfId="26438"/>
    <cellStyle name="Note 2 3 2 2 7 3" xfId="38896"/>
    <cellStyle name="Note 2 3 2 2 8" xfId="13964"/>
    <cellStyle name="Note 2 3 2 2 9" xfId="26424"/>
    <cellStyle name="Note 2 3 2 3" xfId="13979"/>
    <cellStyle name="Note 2 3 2 3 2" xfId="13980"/>
    <cellStyle name="Note 2 3 2 3 2 2" xfId="13981"/>
    <cellStyle name="Note 2 3 2 3 2 2 2" xfId="26441"/>
    <cellStyle name="Note 2 3 2 3 2 2 3" xfId="38899"/>
    <cellStyle name="Note 2 3 2 3 2 3" xfId="13982"/>
    <cellStyle name="Note 2 3 2 3 2 3 2" xfId="26442"/>
    <cellStyle name="Note 2 3 2 3 2 3 3" xfId="38900"/>
    <cellStyle name="Note 2 3 2 3 2 4" xfId="26440"/>
    <cellStyle name="Note 2 3 2 3 2 5" xfId="38898"/>
    <cellStyle name="Note 2 3 2 3 3" xfId="13983"/>
    <cellStyle name="Note 2 3 2 3 3 2" xfId="13984"/>
    <cellStyle name="Note 2 3 2 3 3 2 2" xfId="26444"/>
    <cellStyle name="Note 2 3 2 3 3 2 3" xfId="38902"/>
    <cellStyle name="Note 2 3 2 3 3 3" xfId="13985"/>
    <cellStyle name="Note 2 3 2 3 3 3 2" xfId="26445"/>
    <cellStyle name="Note 2 3 2 3 3 3 3" xfId="38903"/>
    <cellStyle name="Note 2 3 2 3 3 4" xfId="26443"/>
    <cellStyle name="Note 2 3 2 3 3 5" xfId="38901"/>
    <cellStyle name="Note 2 3 2 3 4" xfId="13986"/>
    <cellStyle name="Note 2 3 2 3 4 2" xfId="13987"/>
    <cellStyle name="Note 2 3 2 3 4 2 2" xfId="26447"/>
    <cellStyle name="Note 2 3 2 3 4 2 3" xfId="38905"/>
    <cellStyle name="Note 2 3 2 3 4 3" xfId="13988"/>
    <cellStyle name="Note 2 3 2 3 4 3 2" xfId="26448"/>
    <cellStyle name="Note 2 3 2 3 4 3 3" xfId="38906"/>
    <cellStyle name="Note 2 3 2 3 4 4" xfId="26446"/>
    <cellStyle name="Note 2 3 2 3 4 5" xfId="38904"/>
    <cellStyle name="Note 2 3 2 3 5" xfId="13989"/>
    <cellStyle name="Note 2 3 2 3 5 2" xfId="13990"/>
    <cellStyle name="Note 2 3 2 3 5 2 2" xfId="26450"/>
    <cellStyle name="Note 2 3 2 3 5 2 3" xfId="38908"/>
    <cellStyle name="Note 2 3 2 3 5 3" xfId="13991"/>
    <cellStyle name="Note 2 3 2 3 5 3 2" xfId="26451"/>
    <cellStyle name="Note 2 3 2 3 5 3 3" xfId="38909"/>
    <cellStyle name="Note 2 3 2 3 5 4" xfId="26449"/>
    <cellStyle name="Note 2 3 2 3 5 5" xfId="38907"/>
    <cellStyle name="Note 2 3 2 3 6" xfId="13992"/>
    <cellStyle name="Note 2 3 2 3 6 2" xfId="26452"/>
    <cellStyle name="Note 2 3 2 3 6 3" xfId="38910"/>
    <cellStyle name="Note 2 3 2 3 7" xfId="13993"/>
    <cellStyle name="Note 2 3 2 3 7 2" xfId="26453"/>
    <cellStyle name="Note 2 3 2 3 7 3" xfId="38911"/>
    <cellStyle name="Note 2 3 2 3 8" xfId="26439"/>
    <cellStyle name="Note 2 3 2 3 9" xfId="38897"/>
    <cellStyle name="Note 2 3 2 4" xfId="13994"/>
    <cellStyle name="Note 2 3 2 4 2" xfId="13995"/>
    <cellStyle name="Note 2 3 2 4 2 2" xfId="13996"/>
    <cellStyle name="Note 2 3 2 4 2 2 2" xfId="26456"/>
    <cellStyle name="Note 2 3 2 4 2 2 3" xfId="38914"/>
    <cellStyle name="Note 2 3 2 4 2 3" xfId="13997"/>
    <cellStyle name="Note 2 3 2 4 2 3 2" xfId="26457"/>
    <cellStyle name="Note 2 3 2 4 2 3 3" xfId="38915"/>
    <cellStyle name="Note 2 3 2 4 2 4" xfId="26455"/>
    <cellStyle name="Note 2 3 2 4 2 5" xfId="38913"/>
    <cellStyle name="Note 2 3 2 4 3" xfId="13998"/>
    <cellStyle name="Note 2 3 2 4 3 2" xfId="26458"/>
    <cellStyle name="Note 2 3 2 4 3 3" xfId="38916"/>
    <cellStyle name="Note 2 3 2 4 4" xfId="13999"/>
    <cellStyle name="Note 2 3 2 4 4 2" xfId="26459"/>
    <cellStyle name="Note 2 3 2 4 4 3" xfId="38917"/>
    <cellStyle name="Note 2 3 2 4 5" xfId="26454"/>
    <cellStyle name="Note 2 3 2 4 6" xfId="38912"/>
    <cellStyle name="Note 2 3 2 5" xfId="14000"/>
    <cellStyle name="Note 2 3 2 5 2" xfId="14001"/>
    <cellStyle name="Note 2 3 2 5 2 2" xfId="14002"/>
    <cellStyle name="Note 2 3 2 5 2 2 2" xfId="26462"/>
    <cellStyle name="Note 2 3 2 5 2 2 3" xfId="38920"/>
    <cellStyle name="Note 2 3 2 5 2 3" xfId="14003"/>
    <cellStyle name="Note 2 3 2 5 2 3 2" xfId="26463"/>
    <cellStyle name="Note 2 3 2 5 2 3 3" xfId="38921"/>
    <cellStyle name="Note 2 3 2 5 2 4" xfId="26461"/>
    <cellStyle name="Note 2 3 2 5 2 5" xfId="38919"/>
    <cellStyle name="Note 2 3 2 5 3" xfId="14004"/>
    <cellStyle name="Note 2 3 2 5 3 2" xfId="26464"/>
    <cellStyle name="Note 2 3 2 5 3 3" xfId="38922"/>
    <cellStyle name="Note 2 3 2 5 4" xfId="14005"/>
    <cellStyle name="Note 2 3 2 5 4 2" xfId="26465"/>
    <cellStyle name="Note 2 3 2 5 4 3" xfId="38923"/>
    <cellStyle name="Note 2 3 2 5 5" xfId="26460"/>
    <cellStyle name="Note 2 3 2 5 6" xfId="38918"/>
    <cellStyle name="Note 2 3 2 6" xfId="14006"/>
    <cellStyle name="Note 2 3 2 6 2" xfId="14007"/>
    <cellStyle name="Note 2 3 2 6 2 2" xfId="26467"/>
    <cellStyle name="Note 2 3 2 6 2 3" xfId="38925"/>
    <cellStyle name="Note 2 3 2 6 3" xfId="14008"/>
    <cellStyle name="Note 2 3 2 6 3 2" xfId="26468"/>
    <cellStyle name="Note 2 3 2 6 3 3" xfId="38926"/>
    <cellStyle name="Note 2 3 2 6 4" xfId="26466"/>
    <cellStyle name="Note 2 3 2 6 5" xfId="38924"/>
    <cellStyle name="Note 2 3 2 7" xfId="14009"/>
    <cellStyle name="Note 2 3 2 7 2" xfId="14010"/>
    <cellStyle name="Note 2 3 2 7 2 2" xfId="26470"/>
    <cellStyle name="Note 2 3 2 7 2 3" xfId="38928"/>
    <cellStyle name="Note 2 3 2 7 3" xfId="14011"/>
    <cellStyle name="Note 2 3 2 7 3 2" xfId="26471"/>
    <cellStyle name="Note 2 3 2 7 3 3" xfId="38929"/>
    <cellStyle name="Note 2 3 2 7 4" xfId="26469"/>
    <cellStyle name="Note 2 3 2 7 5" xfId="38927"/>
    <cellStyle name="Note 2 3 2 8" xfId="14012"/>
    <cellStyle name="Note 2 3 2 8 2" xfId="14013"/>
    <cellStyle name="Note 2 3 2 8 2 2" xfId="26473"/>
    <cellStyle name="Note 2 3 2 8 2 3" xfId="38931"/>
    <cellStyle name="Note 2 3 2 8 3" xfId="14014"/>
    <cellStyle name="Note 2 3 2 8 3 2" xfId="26474"/>
    <cellStyle name="Note 2 3 2 8 3 3" xfId="38932"/>
    <cellStyle name="Note 2 3 2 8 4" xfId="26472"/>
    <cellStyle name="Note 2 3 2 8 5" xfId="38930"/>
    <cellStyle name="Note 2 3 2 9" xfId="14015"/>
    <cellStyle name="Note 2 3 2 9 2" xfId="14016"/>
    <cellStyle name="Note 2 3 2 9 2 2" xfId="26476"/>
    <cellStyle name="Note 2 3 2 9 2 3" xfId="38934"/>
    <cellStyle name="Note 2 3 2 9 3" xfId="14017"/>
    <cellStyle name="Note 2 3 2 9 3 2" xfId="26477"/>
    <cellStyle name="Note 2 3 2 9 3 3" xfId="38935"/>
    <cellStyle name="Note 2 3 2 9 4" xfId="26475"/>
    <cellStyle name="Note 2 3 2 9 5" xfId="38933"/>
    <cellStyle name="Note 2 3 3" xfId="1149"/>
    <cellStyle name="Note 2 3 3 10" xfId="14449"/>
    <cellStyle name="Note 2 3 3 11" xfId="26907"/>
    <cellStyle name="Note 2 3 3 2" xfId="14018"/>
    <cellStyle name="Note 2 3 3 2 2" xfId="14019"/>
    <cellStyle name="Note 2 3 3 2 2 2" xfId="26479"/>
    <cellStyle name="Note 2 3 3 2 2 3" xfId="38937"/>
    <cellStyle name="Note 2 3 3 2 3" xfId="14020"/>
    <cellStyle name="Note 2 3 3 2 3 2" xfId="26480"/>
    <cellStyle name="Note 2 3 3 2 3 3" xfId="38938"/>
    <cellStyle name="Note 2 3 3 2 4" xfId="26478"/>
    <cellStyle name="Note 2 3 3 2 5" xfId="38936"/>
    <cellStyle name="Note 2 3 3 3" xfId="14021"/>
    <cellStyle name="Note 2 3 3 3 2" xfId="14022"/>
    <cellStyle name="Note 2 3 3 3 2 2" xfId="26482"/>
    <cellStyle name="Note 2 3 3 3 2 3" xfId="38940"/>
    <cellStyle name="Note 2 3 3 3 3" xfId="14023"/>
    <cellStyle name="Note 2 3 3 3 3 2" xfId="26483"/>
    <cellStyle name="Note 2 3 3 3 3 3" xfId="38941"/>
    <cellStyle name="Note 2 3 3 3 4" xfId="26481"/>
    <cellStyle name="Note 2 3 3 3 5" xfId="38939"/>
    <cellStyle name="Note 2 3 3 4" xfId="14024"/>
    <cellStyle name="Note 2 3 3 4 2" xfId="14025"/>
    <cellStyle name="Note 2 3 3 4 2 2" xfId="26485"/>
    <cellStyle name="Note 2 3 3 4 2 3" xfId="38943"/>
    <cellStyle name="Note 2 3 3 4 3" xfId="14026"/>
    <cellStyle name="Note 2 3 3 4 3 2" xfId="26486"/>
    <cellStyle name="Note 2 3 3 4 3 3" xfId="38944"/>
    <cellStyle name="Note 2 3 3 4 4" xfId="26484"/>
    <cellStyle name="Note 2 3 3 4 5" xfId="38942"/>
    <cellStyle name="Note 2 3 3 5" xfId="14027"/>
    <cellStyle name="Note 2 3 3 5 2" xfId="14028"/>
    <cellStyle name="Note 2 3 3 5 2 2" xfId="26488"/>
    <cellStyle name="Note 2 3 3 5 2 3" xfId="38946"/>
    <cellStyle name="Note 2 3 3 5 3" xfId="14029"/>
    <cellStyle name="Note 2 3 3 5 3 2" xfId="26489"/>
    <cellStyle name="Note 2 3 3 5 3 3" xfId="38947"/>
    <cellStyle name="Note 2 3 3 5 4" xfId="26487"/>
    <cellStyle name="Note 2 3 3 5 5" xfId="38945"/>
    <cellStyle name="Note 2 3 3 6" xfId="14030"/>
    <cellStyle name="Note 2 3 3 6 2" xfId="14031"/>
    <cellStyle name="Note 2 3 3 6 2 2" xfId="26491"/>
    <cellStyle name="Note 2 3 3 6 2 3" xfId="38949"/>
    <cellStyle name="Note 2 3 3 6 3" xfId="14032"/>
    <cellStyle name="Note 2 3 3 6 3 2" xfId="26492"/>
    <cellStyle name="Note 2 3 3 6 3 3" xfId="38950"/>
    <cellStyle name="Note 2 3 3 6 4" xfId="26490"/>
    <cellStyle name="Note 2 3 3 6 5" xfId="38948"/>
    <cellStyle name="Note 2 3 3 7" xfId="14033"/>
    <cellStyle name="Note 2 3 3 7 2" xfId="26493"/>
    <cellStyle name="Note 2 3 3 7 3" xfId="38951"/>
    <cellStyle name="Note 2 3 3 8" xfId="14034"/>
    <cellStyle name="Note 2 3 3 8 2" xfId="26494"/>
    <cellStyle name="Note 2 3 3 8 3" xfId="38952"/>
    <cellStyle name="Note 2 3 3 9" xfId="1710"/>
    <cellStyle name="Note 2 3 4" xfId="1343"/>
    <cellStyle name="Note 2 3 4 10" xfId="26946"/>
    <cellStyle name="Note 2 3 4 2" xfId="14035"/>
    <cellStyle name="Note 2 3 4 2 2" xfId="14036"/>
    <cellStyle name="Note 2 3 4 2 2 2" xfId="26496"/>
    <cellStyle name="Note 2 3 4 2 2 3" xfId="38954"/>
    <cellStyle name="Note 2 3 4 2 3" xfId="14037"/>
    <cellStyle name="Note 2 3 4 2 3 2" xfId="26497"/>
    <cellStyle name="Note 2 3 4 2 3 3" xfId="38955"/>
    <cellStyle name="Note 2 3 4 2 4" xfId="26495"/>
    <cellStyle name="Note 2 3 4 2 5" xfId="38953"/>
    <cellStyle name="Note 2 3 4 3" xfId="14038"/>
    <cellStyle name="Note 2 3 4 3 2" xfId="14039"/>
    <cellStyle name="Note 2 3 4 3 2 2" xfId="26499"/>
    <cellStyle name="Note 2 3 4 3 2 3" xfId="38957"/>
    <cellStyle name="Note 2 3 4 3 3" xfId="14040"/>
    <cellStyle name="Note 2 3 4 3 3 2" xfId="26500"/>
    <cellStyle name="Note 2 3 4 3 3 3" xfId="38958"/>
    <cellStyle name="Note 2 3 4 3 4" xfId="26498"/>
    <cellStyle name="Note 2 3 4 3 5" xfId="38956"/>
    <cellStyle name="Note 2 3 4 4" xfId="14041"/>
    <cellStyle name="Note 2 3 4 4 2" xfId="14042"/>
    <cellStyle name="Note 2 3 4 4 2 2" xfId="26502"/>
    <cellStyle name="Note 2 3 4 4 2 3" xfId="38960"/>
    <cellStyle name="Note 2 3 4 4 3" xfId="14043"/>
    <cellStyle name="Note 2 3 4 4 3 2" xfId="26503"/>
    <cellStyle name="Note 2 3 4 4 3 3" xfId="38961"/>
    <cellStyle name="Note 2 3 4 4 4" xfId="26501"/>
    <cellStyle name="Note 2 3 4 4 5" xfId="38959"/>
    <cellStyle name="Note 2 3 4 5" xfId="14044"/>
    <cellStyle name="Note 2 3 4 5 2" xfId="14045"/>
    <cellStyle name="Note 2 3 4 5 2 2" xfId="26505"/>
    <cellStyle name="Note 2 3 4 5 2 3" xfId="38963"/>
    <cellStyle name="Note 2 3 4 5 3" xfId="14046"/>
    <cellStyle name="Note 2 3 4 5 3 2" xfId="26506"/>
    <cellStyle name="Note 2 3 4 5 3 3" xfId="38964"/>
    <cellStyle name="Note 2 3 4 5 4" xfId="26504"/>
    <cellStyle name="Note 2 3 4 5 5" xfId="38962"/>
    <cellStyle name="Note 2 3 4 6" xfId="14047"/>
    <cellStyle name="Note 2 3 4 6 2" xfId="26507"/>
    <cellStyle name="Note 2 3 4 6 3" xfId="38965"/>
    <cellStyle name="Note 2 3 4 7" xfId="14048"/>
    <cellStyle name="Note 2 3 4 7 2" xfId="26508"/>
    <cellStyle name="Note 2 3 4 7 3" xfId="38966"/>
    <cellStyle name="Note 2 3 4 8" xfId="1749"/>
    <cellStyle name="Note 2 3 4 9" xfId="14488"/>
    <cellStyle name="Note 2 3 5" xfId="1018"/>
    <cellStyle name="Note 2 3 5 10" xfId="38967"/>
    <cellStyle name="Note 2 3 5 2" xfId="14050"/>
    <cellStyle name="Note 2 3 5 2 2" xfId="14051"/>
    <cellStyle name="Note 2 3 5 2 2 2" xfId="26511"/>
    <cellStyle name="Note 2 3 5 2 2 3" xfId="38969"/>
    <cellStyle name="Note 2 3 5 2 3" xfId="14052"/>
    <cellStyle name="Note 2 3 5 2 3 2" xfId="26512"/>
    <cellStyle name="Note 2 3 5 2 3 3" xfId="38970"/>
    <cellStyle name="Note 2 3 5 2 4" xfId="26510"/>
    <cellStyle name="Note 2 3 5 2 5" xfId="38968"/>
    <cellStyle name="Note 2 3 5 3" xfId="14053"/>
    <cellStyle name="Note 2 3 5 3 2" xfId="14054"/>
    <cellStyle name="Note 2 3 5 3 2 2" xfId="26514"/>
    <cellStyle name="Note 2 3 5 3 2 3" xfId="38972"/>
    <cellStyle name="Note 2 3 5 3 3" xfId="14055"/>
    <cellStyle name="Note 2 3 5 3 3 2" xfId="26515"/>
    <cellStyle name="Note 2 3 5 3 3 3" xfId="38973"/>
    <cellStyle name="Note 2 3 5 3 4" xfId="26513"/>
    <cellStyle name="Note 2 3 5 3 5" xfId="38971"/>
    <cellStyle name="Note 2 3 5 4" xfId="14056"/>
    <cellStyle name="Note 2 3 5 4 2" xfId="14057"/>
    <cellStyle name="Note 2 3 5 4 2 2" xfId="26517"/>
    <cellStyle name="Note 2 3 5 4 2 3" xfId="38975"/>
    <cellStyle name="Note 2 3 5 4 3" xfId="14058"/>
    <cellStyle name="Note 2 3 5 4 3 2" xfId="26518"/>
    <cellStyle name="Note 2 3 5 4 3 3" xfId="38976"/>
    <cellStyle name="Note 2 3 5 4 4" xfId="26516"/>
    <cellStyle name="Note 2 3 5 4 5" xfId="38974"/>
    <cellStyle name="Note 2 3 5 5" xfId="14059"/>
    <cellStyle name="Note 2 3 5 5 2" xfId="14060"/>
    <cellStyle name="Note 2 3 5 5 2 2" xfId="26520"/>
    <cellStyle name="Note 2 3 5 5 2 3" xfId="38978"/>
    <cellStyle name="Note 2 3 5 5 3" xfId="14061"/>
    <cellStyle name="Note 2 3 5 5 3 2" xfId="26521"/>
    <cellStyle name="Note 2 3 5 5 3 3" xfId="38979"/>
    <cellStyle name="Note 2 3 5 5 4" xfId="26519"/>
    <cellStyle name="Note 2 3 5 5 5" xfId="38977"/>
    <cellStyle name="Note 2 3 5 6" xfId="14062"/>
    <cellStyle name="Note 2 3 5 6 2" xfId="26522"/>
    <cellStyle name="Note 2 3 5 6 3" xfId="38980"/>
    <cellStyle name="Note 2 3 5 7" xfId="14063"/>
    <cellStyle name="Note 2 3 5 7 2" xfId="26523"/>
    <cellStyle name="Note 2 3 5 7 3" xfId="38981"/>
    <cellStyle name="Note 2 3 5 8" xfId="14049"/>
    <cellStyle name="Note 2 3 5 9" xfId="26509"/>
    <cellStyle name="Note 2 3 6" xfId="14064"/>
    <cellStyle name="Note 2 3 6 2" xfId="14065"/>
    <cellStyle name="Note 2 3 6 2 2" xfId="14066"/>
    <cellStyle name="Note 2 3 6 2 2 2" xfId="26526"/>
    <cellStyle name="Note 2 3 6 2 2 3" xfId="38984"/>
    <cellStyle name="Note 2 3 6 2 3" xfId="14067"/>
    <cellStyle name="Note 2 3 6 2 3 2" xfId="26527"/>
    <cellStyle name="Note 2 3 6 2 3 3" xfId="38985"/>
    <cellStyle name="Note 2 3 6 2 4" xfId="26525"/>
    <cellStyle name="Note 2 3 6 2 5" xfId="38983"/>
    <cellStyle name="Note 2 3 6 3" xfId="14068"/>
    <cellStyle name="Note 2 3 6 3 2" xfId="26528"/>
    <cellStyle name="Note 2 3 6 3 3" xfId="38986"/>
    <cellStyle name="Note 2 3 6 4" xfId="14069"/>
    <cellStyle name="Note 2 3 6 4 2" xfId="26529"/>
    <cellStyle name="Note 2 3 6 4 3" xfId="38987"/>
    <cellStyle name="Note 2 3 6 5" xfId="26524"/>
    <cellStyle name="Note 2 3 6 6" xfId="38982"/>
    <cellStyle name="Note 2 3 7" xfId="14070"/>
    <cellStyle name="Note 2 3 7 2" xfId="14071"/>
    <cellStyle name="Note 2 3 7 2 2" xfId="14072"/>
    <cellStyle name="Note 2 3 7 2 2 2" xfId="26532"/>
    <cellStyle name="Note 2 3 7 2 2 3" xfId="38990"/>
    <cellStyle name="Note 2 3 7 2 3" xfId="14073"/>
    <cellStyle name="Note 2 3 7 2 3 2" xfId="26533"/>
    <cellStyle name="Note 2 3 7 2 3 3" xfId="38991"/>
    <cellStyle name="Note 2 3 7 2 4" xfId="26531"/>
    <cellStyle name="Note 2 3 7 2 5" xfId="38989"/>
    <cellStyle name="Note 2 3 7 3" xfId="14074"/>
    <cellStyle name="Note 2 3 7 3 2" xfId="26534"/>
    <cellStyle name="Note 2 3 7 3 3" xfId="38992"/>
    <cellStyle name="Note 2 3 7 4" xfId="14075"/>
    <cellStyle name="Note 2 3 7 4 2" xfId="26535"/>
    <cellStyle name="Note 2 3 7 4 3" xfId="38993"/>
    <cellStyle name="Note 2 3 7 5" xfId="26530"/>
    <cellStyle name="Note 2 3 7 6" xfId="38988"/>
    <cellStyle name="Note 2 3 8" xfId="14076"/>
    <cellStyle name="Note 2 3 8 2" xfId="14077"/>
    <cellStyle name="Note 2 3 8 2 2" xfId="26537"/>
    <cellStyle name="Note 2 3 8 2 3" xfId="38995"/>
    <cellStyle name="Note 2 3 8 3" xfId="14078"/>
    <cellStyle name="Note 2 3 8 3 2" xfId="26538"/>
    <cellStyle name="Note 2 3 8 3 3" xfId="38996"/>
    <cellStyle name="Note 2 3 8 4" xfId="26536"/>
    <cellStyle name="Note 2 3 8 5" xfId="38994"/>
    <cellStyle name="Note 2 3 9" xfId="14079"/>
    <cellStyle name="Note 2 3 9 2" xfId="14080"/>
    <cellStyle name="Note 2 3 9 2 2" xfId="26540"/>
    <cellStyle name="Note 2 3 9 2 3" xfId="38998"/>
    <cellStyle name="Note 2 3 9 3" xfId="14081"/>
    <cellStyle name="Note 2 3 9 3 2" xfId="26541"/>
    <cellStyle name="Note 2 3 9 3 3" xfId="38999"/>
    <cellStyle name="Note 2 3 9 4" xfId="26539"/>
    <cellStyle name="Note 2 3 9 5" xfId="38997"/>
    <cellStyle name="Note 2 4" xfId="836"/>
    <cellStyle name="Note 2 4 10" xfId="14082"/>
    <cellStyle name="Note 2 4 10 2" xfId="14083"/>
    <cellStyle name="Note 2 4 10 2 2" xfId="26543"/>
    <cellStyle name="Note 2 4 10 2 3" xfId="39001"/>
    <cellStyle name="Note 2 4 10 3" xfId="14084"/>
    <cellStyle name="Note 2 4 10 3 2" xfId="26544"/>
    <cellStyle name="Note 2 4 10 3 3" xfId="39002"/>
    <cellStyle name="Note 2 4 10 4" xfId="26542"/>
    <cellStyle name="Note 2 4 10 5" xfId="39000"/>
    <cellStyle name="Note 2 4 11" xfId="14085"/>
    <cellStyle name="Note 2 4 11 2" xfId="14086"/>
    <cellStyle name="Note 2 4 11 2 2" xfId="26546"/>
    <cellStyle name="Note 2 4 11 2 3" xfId="39004"/>
    <cellStyle name="Note 2 4 11 3" xfId="14087"/>
    <cellStyle name="Note 2 4 11 3 2" xfId="26547"/>
    <cellStyle name="Note 2 4 11 3 3" xfId="39005"/>
    <cellStyle name="Note 2 4 11 4" xfId="26545"/>
    <cellStyle name="Note 2 4 11 5" xfId="39003"/>
    <cellStyle name="Note 2 4 12" xfId="14088"/>
    <cellStyle name="Note 2 4 12 2" xfId="14089"/>
    <cellStyle name="Note 2 4 12 2 2" xfId="26549"/>
    <cellStyle name="Note 2 4 12 2 3" xfId="39007"/>
    <cellStyle name="Note 2 4 12 3" xfId="14090"/>
    <cellStyle name="Note 2 4 12 3 2" xfId="26550"/>
    <cellStyle name="Note 2 4 12 3 3" xfId="39008"/>
    <cellStyle name="Note 2 4 12 4" xfId="26548"/>
    <cellStyle name="Note 2 4 12 5" xfId="39006"/>
    <cellStyle name="Note 2 4 13" xfId="14091"/>
    <cellStyle name="Note 2 4 13 2" xfId="14092"/>
    <cellStyle name="Note 2 4 13 2 2" xfId="26552"/>
    <cellStyle name="Note 2 4 13 2 3" xfId="39010"/>
    <cellStyle name="Note 2 4 13 3" xfId="14093"/>
    <cellStyle name="Note 2 4 13 3 2" xfId="26553"/>
    <cellStyle name="Note 2 4 13 3 3" xfId="39011"/>
    <cellStyle name="Note 2 4 13 4" xfId="26551"/>
    <cellStyle name="Note 2 4 13 5" xfId="39009"/>
    <cellStyle name="Note 2 4 14" xfId="14094"/>
    <cellStyle name="Note 2 4 14 2" xfId="26554"/>
    <cellStyle name="Note 2 4 14 3" xfId="39012"/>
    <cellStyle name="Note 2 4 15" xfId="14095"/>
    <cellStyle name="Note 2 4 15 2" xfId="26555"/>
    <cellStyle name="Note 2 4 15 3" xfId="39013"/>
    <cellStyle name="Note 2 4 16" xfId="1622"/>
    <cellStyle name="Note 2 4 17" xfId="14361"/>
    <cellStyle name="Note 2 4 18" xfId="26819"/>
    <cellStyle name="Note 2 4 2" xfId="1054"/>
    <cellStyle name="Note 2 4 2 10" xfId="26556"/>
    <cellStyle name="Note 2 4 2 11" xfId="39014"/>
    <cellStyle name="Note 2 4 2 2" xfId="14097"/>
    <cellStyle name="Note 2 4 2 2 2" xfId="14098"/>
    <cellStyle name="Note 2 4 2 2 2 2" xfId="26558"/>
    <cellStyle name="Note 2 4 2 2 2 3" xfId="39016"/>
    <cellStyle name="Note 2 4 2 2 3" xfId="14099"/>
    <cellStyle name="Note 2 4 2 2 3 2" xfId="26559"/>
    <cellStyle name="Note 2 4 2 2 3 3" xfId="39017"/>
    <cellStyle name="Note 2 4 2 2 4" xfId="26557"/>
    <cellStyle name="Note 2 4 2 2 5" xfId="39015"/>
    <cellStyle name="Note 2 4 2 3" xfId="14100"/>
    <cellStyle name="Note 2 4 2 3 2" xfId="14101"/>
    <cellStyle name="Note 2 4 2 3 2 2" xfId="26561"/>
    <cellStyle name="Note 2 4 2 3 2 3" xfId="39019"/>
    <cellStyle name="Note 2 4 2 3 3" xfId="14102"/>
    <cellStyle name="Note 2 4 2 3 3 2" xfId="26562"/>
    <cellStyle name="Note 2 4 2 3 3 3" xfId="39020"/>
    <cellStyle name="Note 2 4 2 3 4" xfId="26560"/>
    <cellStyle name="Note 2 4 2 3 5" xfId="39018"/>
    <cellStyle name="Note 2 4 2 4" xfId="14103"/>
    <cellStyle name="Note 2 4 2 4 2" xfId="14104"/>
    <cellStyle name="Note 2 4 2 4 2 2" xfId="26564"/>
    <cellStyle name="Note 2 4 2 4 2 3" xfId="39022"/>
    <cellStyle name="Note 2 4 2 4 3" xfId="14105"/>
    <cellStyle name="Note 2 4 2 4 3 2" xfId="26565"/>
    <cellStyle name="Note 2 4 2 4 3 3" xfId="39023"/>
    <cellStyle name="Note 2 4 2 4 4" xfId="26563"/>
    <cellStyle name="Note 2 4 2 4 5" xfId="39021"/>
    <cellStyle name="Note 2 4 2 5" xfId="14106"/>
    <cellStyle name="Note 2 4 2 5 2" xfId="14107"/>
    <cellStyle name="Note 2 4 2 5 2 2" xfId="26567"/>
    <cellStyle name="Note 2 4 2 5 2 3" xfId="39025"/>
    <cellStyle name="Note 2 4 2 5 3" xfId="14108"/>
    <cellStyle name="Note 2 4 2 5 3 2" xfId="26568"/>
    <cellStyle name="Note 2 4 2 5 3 3" xfId="39026"/>
    <cellStyle name="Note 2 4 2 5 4" xfId="26566"/>
    <cellStyle name="Note 2 4 2 5 5" xfId="39024"/>
    <cellStyle name="Note 2 4 2 6" xfId="14109"/>
    <cellStyle name="Note 2 4 2 6 2" xfId="14110"/>
    <cellStyle name="Note 2 4 2 6 2 2" xfId="26570"/>
    <cellStyle name="Note 2 4 2 6 2 3" xfId="39028"/>
    <cellStyle name="Note 2 4 2 6 3" xfId="14111"/>
    <cellStyle name="Note 2 4 2 6 3 2" xfId="26571"/>
    <cellStyle name="Note 2 4 2 6 3 3" xfId="39029"/>
    <cellStyle name="Note 2 4 2 6 4" xfId="26569"/>
    <cellStyle name="Note 2 4 2 6 5" xfId="39027"/>
    <cellStyle name="Note 2 4 2 7" xfId="14112"/>
    <cellStyle name="Note 2 4 2 7 2" xfId="26572"/>
    <cellStyle name="Note 2 4 2 7 3" xfId="39030"/>
    <cellStyle name="Note 2 4 2 8" xfId="14113"/>
    <cellStyle name="Note 2 4 2 8 2" xfId="26573"/>
    <cellStyle name="Note 2 4 2 8 3" xfId="39031"/>
    <cellStyle name="Note 2 4 2 9" xfId="14096"/>
    <cellStyle name="Note 2 4 3" xfId="14114"/>
    <cellStyle name="Note 2 4 3 2" xfId="14115"/>
    <cellStyle name="Note 2 4 3 2 2" xfId="14116"/>
    <cellStyle name="Note 2 4 3 2 2 2" xfId="26576"/>
    <cellStyle name="Note 2 4 3 2 2 3" xfId="39034"/>
    <cellStyle name="Note 2 4 3 2 3" xfId="14117"/>
    <cellStyle name="Note 2 4 3 2 3 2" xfId="26577"/>
    <cellStyle name="Note 2 4 3 2 3 3" xfId="39035"/>
    <cellStyle name="Note 2 4 3 2 4" xfId="26575"/>
    <cellStyle name="Note 2 4 3 2 5" xfId="39033"/>
    <cellStyle name="Note 2 4 3 3" xfId="14118"/>
    <cellStyle name="Note 2 4 3 3 2" xfId="14119"/>
    <cellStyle name="Note 2 4 3 3 2 2" xfId="26579"/>
    <cellStyle name="Note 2 4 3 3 2 3" xfId="39037"/>
    <cellStyle name="Note 2 4 3 3 3" xfId="14120"/>
    <cellStyle name="Note 2 4 3 3 3 2" xfId="26580"/>
    <cellStyle name="Note 2 4 3 3 3 3" xfId="39038"/>
    <cellStyle name="Note 2 4 3 3 4" xfId="26578"/>
    <cellStyle name="Note 2 4 3 3 5" xfId="39036"/>
    <cellStyle name="Note 2 4 3 4" xfId="14121"/>
    <cellStyle name="Note 2 4 3 4 2" xfId="14122"/>
    <cellStyle name="Note 2 4 3 4 2 2" xfId="26582"/>
    <cellStyle name="Note 2 4 3 4 2 3" xfId="39040"/>
    <cellStyle name="Note 2 4 3 4 3" xfId="14123"/>
    <cellStyle name="Note 2 4 3 4 3 2" xfId="26583"/>
    <cellStyle name="Note 2 4 3 4 3 3" xfId="39041"/>
    <cellStyle name="Note 2 4 3 4 4" xfId="26581"/>
    <cellStyle name="Note 2 4 3 4 5" xfId="39039"/>
    <cellStyle name="Note 2 4 3 5" xfId="14124"/>
    <cellStyle name="Note 2 4 3 5 2" xfId="14125"/>
    <cellStyle name="Note 2 4 3 5 2 2" xfId="26585"/>
    <cellStyle name="Note 2 4 3 5 2 3" xfId="39043"/>
    <cellStyle name="Note 2 4 3 5 3" xfId="14126"/>
    <cellStyle name="Note 2 4 3 5 3 2" xfId="26586"/>
    <cellStyle name="Note 2 4 3 5 3 3" xfId="39044"/>
    <cellStyle name="Note 2 4 3 5 4" xfId="26584"/>
    <cellStyle name="Note 2 4 3 5 5" xfId="39042"/>
    <cellStyle name="Note 2 4 3 6" xfId="14127"/>
    <cellStyle name="Note 2 4 3 6 2" xfId="26587"/>
    <cellStyle name="Note 2 4 3 6 3" xfId="39045"/>
    <cellStyle name="Note 2 4 3 7" xfId="14128"/>
    <cellStyle name="Note 2 4 3 7 2" xfId="26588"/>
    <cellStyle name="Note 2 4 3 7 3" xfId="39046"/>
    <cellStyle name="Note 2 4 3 8" xfId="26574"/>
    <cellStyle name="Note 2 4 3 9" xfId="39032"/>
    <cellStyle name="Note 2 4 4" xfId="14129"/>
    <cellStyle name="Note 2 4 4 2" xfId="14130"/>
    <cellStyle name="Note 2 4 4 2 2" xfId="14131"/>
    <cellStyle name="Note 2 4 4 2 2 2" xfId="26591"/>
    <cellStyle name="Note 2 4 4 2 2 3" xfId="39049"/>
    <cellStyle name="Note 2 4 4 2 3" xfId="14132"/>
    <cellStyle name="Note 2 4 4 2 3 2" xfId="26592"/>
    <cellStyle name="Note 2 4 4 2 3 3" xfId="39050"/>
    <cellStyle name="Note 2 4 4 2 4" xfId="26590"/>
    <cellStyle name="Note 2 4 4 2 5" xfId="39048"/>
    <cellStyle name="Note 2 4 4 3" xfId="14133"/>
    <cellStyle name="Note 2 4 4 3 2" xfId="14134"/>
    <cellStyle name="Note 2 4 4 3 2 2" xfId="26594"/>
    <cellStyle name="Note 2 4 4 3 2 3" xfId="39052"/>
    <cellStyle name="Note 2 4 4 3 3" xfId="14135"/>
    <cellStyle name="Note 2 4 4 3 3 2" xfId="26595"/>
    <cellStyle name="Note 2 4 4 3 3 3" xfId="39053"/>
    <cellStyle name="Note 2 4 4 3 4" xfId="26593"/>
    <cellStyle name="Note 2 4 4 3 5" xfId="39051"/>
    <cellStyle name="Note 2 4 4 4" xfId="14136"/>
    <cellStyle name="Note 2 4 4 4 2" xfId="14137"/>
    <cellStyle name="Note 2 4 4 4 2 2" xfId="26597"/>
    <cellStyle name="Note 2 4 4 4 2 3" xfId="39055"/>
    <cellStyle name="Note 2 4 4 4 3" xfId="14138"/>
    <cellStyle name="Note 2 4 4 4 3 2" xfId="26598"/>
    <cellStyle name="Note 2 4 4 4 3 3" xfId="39056"/>
    <cellStyle name="Note 2 4 4 4 4" xfId="26596"/>
    <cellStyle name="Note 2 4 4 4 5" xfId="39054"/>
    <cellStyle name="Note 2 4 4 5" xfId="14139"/>
    <cellStyle name="Note 2 4 4 5 2" xfId="14140"/>
    <cellStyle name="Note 2 4 4 5 2 2" xfId="26600"/>
    <cellStyle name="Note 2 4 4 5 2 3" xfId="39058"/>
    <cellStyle name="Note 2 4 4 5 3" xfId="14141"/>
    <cellStyle name="Note 2 4 4 5 3 2" xfId="26601"/>
    <cellStyle name="Note 2 4 4 5 3 3" xfId="39059"/>
    <cellStyle name="Note 2 4 4 5 4" xfId="26599"/>
    <cellStyle name="Note 2 4 4 5 5" xfId="39057"/>
    <cellStyle name="Note 2 4 4 6" xfId="14142"/>
    <cellStyle name="Note 2 4 4 6 2" xfId="26602"/>
    <cellStyle name="Note 2 4 4 6 3" xfId="39060"/>
    <cellStyle name="Note 2 4 4 7" xfId="14143"/>
    <cellStyle name="Note 2 4 4 7 2" xfId="26603"/>
    <cellStyle name="Note 2 4 4 7 3" xfId="39061"/>
    <cellStyle name="Note 2 4 4 8" xfId="26589"/>
    <cellStyle name="Note 2 4 4 9" xfId="39047"/>
    <cellStyle name="Note 2 4 5" xfId="14144"/>
    <cellStyle name="Note 2 4 5 2" xfId="14145"/>
    <cellStyle name="Note 2 4 5 2 2" xfId="14146"/>
    <cellStyle name="Note 2 4 5 2 2 2" xfId="26606"/>
    <cellStyle name="Note 2 4 5 2 2 3" xfId="39064"/>
    <cellStyle name="Note 2 4 5 2 3" xfId="14147"/>
    <cellStyle name="Note 2 4 5 2 3 2" xfId="26607"/>
    <cellStyle name="Note 2 4 5 2 3 3" xfId="39065"/>
    <cellStyle name="Note 2 4 5 2 4" xfId="26605"/>
    <cellStyle name="Note 2 4 5 2 5" xfId="39063"/>
    <cellStyle name="Note 2 4 5 3" xfId="14148"/>
    <cellStyle name="Note 2 4 5 3 2" xfId="26608"/>
    <cellStyle name="Note 2 4 5 3 3" xfId="39066"/>
    <cellStyle name="Note 2 4 5 4" xfId="14149"/>
    <cellStyle name="Note 2 4 5 4 2" xfId="26609"/>
    <cellStyle name="Note 2 4 5 4 3" xfId="39067"/>
    <cellStyle name="Note 2 4 5 5" xfId="26604"/>
    <cellStyle name="Note 2 4 5 6" xfId="39062"/>
    <cellStyle name="Note 2 4 6" xfId="14150"/>
    <cellStyle name="Note 2 4 6 2" xfId="14151"/>
    <cellStyle name="Note 2 4 6 2 2" xfId="14152"/>
    <cellStyle name="Note 2 4 6 2 2 2" xfId="26612"/>
    <cellStyle name="Note 2 4 6 2 2 3" xfId="39070"/>
    <cellStyle name="Note 2 4 6 2 3" xfId="14153"/>
    <cellStyle name="Note 2 4 6 2 3 2" xfId="26613"/>
    <cellStyle name="Note 2 4 6 2 3 3" xfId="39071"/>
    <cellStyle name="Note 2 4 6 2 4" xfId="26611"/>
    <cellStyle name="Note 2 4 6 2 5" xfId="39069"/>
    <cellStyle name="Note 2 4 6 3" xfId="14154"/>
    <cellStyle name="Note 2 4 6 3 2" xfId="26614"/>
    <cellStyle name="Note 2 4 6 3 3" xfId="39072"/>
    <cellStyle name="Note 2 4 6 4" xfId="14155"/>
    <cellStyle name="Note 2 4 6 4 2" xfId="26615"/>
    <cellStyle name="Note 2 4 6 4 3" xfId="39073"/>
    <cellStyle name="Note 2 4 6 5" xfId="26610"/>
    <cellStyle name="Note 2 4 6 6" xfId="39068"/>
    <cellStyle name="Note 2 4 7" xfId="14156"/>
    <cellStyle name="Note 2 4 7 2" xfId="14157"/>
    <cellStyle name="Note 2 4 7 2 2" xfId="26617"/>
    <cellStyle name="Note 2 4 7 2 3" xfId="39075"/>
    <cellStyle name="Note 2 4 7 3" xfId="14158"/>
    <cellStyle name="Note 2 4 7 3 2" xfId="26618"/>
    <cellStyle name="Note 2 4 7 3 3" xfId="39076"/>
    <cellStyle name="Note 2 4 7 4" xfId="26616"/>
    <cellStyle name="Note 2 4 7 5" xfId="39074"/>
    <cellStyle name="Note 2 4 8" xfId="14159"/>
    <cellStyle name="Note 2 4 8 2" xfId="14160"/>
    <cellStyle name="Note 2 4 8 2 2" xfId="26620"/>
    <cellStyle name="Note 2 4 8 2 3" xfId="39078"/>
    <cellStyle name="Note 2 4 8 3" xfId="14161"/>
    <cellStyle name="Note 2 4 8 3 2" xfId="26621"/>
    <cellStyle name="Note 2 4 8 3 3" xfId="39079"/>
    <cellStyle name="Note 2 4 8 4" xfId="26619"/>
    <cellStyle name="Note 2 4 8 5" xfId="39077"/>
    <cellStyle name="Note 2 4 9" xfId="14162"/>
    <cellStyle name="Note 2 4 9 2" xfId="14163"/>
    <cellStyle name="Note 2 4 9 2 2" xfId="26623"/>
    <cellStyle name="Note 2 4 9 2 3" xfId="39081"/>
    <cellStyle name="Note 2 4 9 3" xfId="14164"/>
    <cellStyle name="Note 2 4 9 3 2" xfId="26624"/>
    <cellStyle name="Note 2 4 9 3 3" xfId="39082"/>
    <cellStyle name="Note 2 4 9 4" xfId="26622"/>
    <cellStyle name="Note 2 4 9 5" xfId="39080"/>
    <cellStyle name="Note 2 5" xfId="837"/>
    <cellStyle name="Note 2 5 10" xfId="14291"/>
    <cellStyle name="Note 2 5 11" xfId="26749"/>
    <cellStyle name="Note 2 5 2" xfId="984"/>
    <cellStyle name="Note 2 5 2 2" xfId="14166"/>
    <cellStyle name="Note 2 5 2 2 2" xfId="26626"/>
    <cellStyle name="Note 2 5 2 2 3" xfId="39084"/>
    <cellStyle name="Note 2 5 2 3" xfId="14167"/>
    <cellStyle name="Note 2 5 2 3 2" xfId="26627"/>
    <cellStyle name="Note 2 5 2 3 3" xfId="39085"/>
    <cellStyle name="Note 2 5 2 4" xfId="14165"/>
    <cellStyle name="Note 2 5 2 5" xfId="26625"/>
    <cellStyle name="Note 2 5 2 6" xfId="39083"/>
    <cellStyle name="Note 2 5 3" xfId="14168"/>
    <cellStyle name="Note 2 5 3 2" xfId="14169"/>
    <cellStyle name="Note 2 5 3 2 2" xfId="26629"/>
    <cellStyle name="Note 2 5 3 2 3" xfId="39087"/>
    <cellStyle name="Note 2 5 3 3" xfId="14170"/>
    <cellStyle name="Note 2 5 3 3 2" xfId="26630"/>
    <cellStyle name="Note 2 5 3 3 3" xfId="39088"/>
    <cellStyle name="Note 2 5 3 4" xfId="26628"/>
    <cellStyle name="Note 2 5 3 5" xfId="39086"/>
    <cellStyle name="Note 2 5 4" xfId="14171"/>
    <cellStyle name="Note 2 5 4 2" xfId="14172"/>
    <cellStyle name="Note 2 5 4 2 2" xfId="26632"/>
    <cellStyle name="Note 2 5 4 2 3" xfId="39090"/>
    <cellStyle name="Note 2 5 4 3" xfId="14173"/>
    <cellStyle name="Note 2 5 4 3 2" xfId="26633"/>
    <cellStyle name="Note 2 5 4 3 3" xfId="39091"/>
    <cellStyle name="Note 2 5 4 4" xfId="26631"/>
    <cellStyle name="Note 2 5 4 5" xfId="39089"/>
    <cellStyle name="Note 2 5 5" xfId="14174"/>
    <cellStyle name="Note 2 5 5 2" xfId="14175"/>
    <cellStyle name="Note 2 5 5 2 2" xfId="26635"/>
    <cellStyle name="Note 2 5 5 2 3" xfId="39093"/>
    <cellStyle name="Note 2 5 5 3" xfId="14176"/>
    <cellStyle name="Note 2 5 5 3 2" xfId="26636"/>
    <cellStyle name="Note 2 5 5 3 3" xfId="39094"/>
    <cellStyle name="Note 2 5 5 4" xfId="26634"/>
    <cellStyle name="Note 2 5 5 5" xfId="39092"/>
    <cellStyle name="Note 2 5 6" xfId="14177"/>
    <cellStyle name="Note 2 5 6 2" xfId="14178"/>
    <cellStyle name="Note 2 5 6 2 2" xfId="26638"/>
    <cellStyle name="Note 2 5 6 2 3" xfId="39096"/>
    <cellStyle name="Note 2 5 6 3" xfId="14179"/>
    <cellStyle name="Note 2 5 6 3 2" xfId="26639"/>
    <cellStyle name="Note 2 5 6 3 3" xfId="39097"/>
    <cellStyle name="Note 2 5 6 4" xfId="26637"/>
    <cellStyle name="Note 2 5 6 5" xfId="39095"/>
    <cellStyle name="Note 2 5 7" xfId="14180"/>
    <cellStyle name="Note 2 5 7 2" xfId="26640"/>
    <cellStyle name="Note 2 5 7 3" xfId="39098"/>
    <cellStyle name="Note 2 5 8" xfId="14181"/>
    <cellStyle name="Note 2 5 8 2" xfId="26641"/>
    <cellStyle name="Note 2 5 8 3" xfId="39099"/>
    <cellStyle name="Note 2 5 9" xfId="1552"/>
    <cellStyle name="Note 2 6" xfId="1181"/>
    <cellStyle name="Note 2 6 2" xfId="14182"/>
    <cellStyle name="Note 2 6 2 2" xfId="14183"/>
    <cellStyle name="Note 2 6 2 2 2" xfId="26643"/>
    <cellStyle name="Note 2 6 2 2 3" xfId="39101"/>
    <cellStyle name="Note 2 6 2 3" xfId="14184"/>
    <cellStyle name="Note 2 6 2 3 2" xfId="26644"/>
    <cellStyle name="Note 2 6 2 3 3" xfId="39102"/>
    <cellStyle name="Note 2 6 2 4" xfId="26642"/>
    <cellStyle name="Note 2 6 2 5" xfId="39100"/>
    <cellStyle name="Note 2 6 3" xfId="14185"/>
    <cellStyle name="Note 2 6 3 2" xfId="14186"/>
    <cellStyle name="Note 2 6 3 2 2" xfId="26646"/>
    <cellStyle name="Note 2 6 3 2 3" xfId="39104"/>
    <cellStyle name="Note 2 6 3 3" xfId="14187"/>
    <cellStyle name="Note 2 6 3 3 2" xfId="26647"/>
    <cellStyle name="Note 2 6 3 3 3" xfId="39105"/>
    <cellStyle name="Note 2 6 3 4" xfId="26645"/>
    <cellStyle name="Note 2 6 3 5" xfId="39103"/>
    <cellStyle name="Note 2 6 4" xfId="14188"/>
    <cellStyle name="Note 2 6 4 2" xfId="14189"/>
    <cellStyle name="Note 2 6 4 2 2" xfId="26649"/>
    <cellStyle name="Note 2 6 4 2 3" xfId="39107"/>
    <cellStyle name="Note 2 6 4 3" xfId="14190"/>
    <cellStyle name="Note 2 6 4 3 2" xfId="26650"/>
    <cellStyle name="Note 2 6 4 3 3" xfId="39108"/>
    <cellStyle name="Note 2 6 4 4" xfId="26648"/>
    <cellStyle name="Note 2 6 4 5" xfId="39106"/>
    <cellStyle name="Note 2 6 5" xfId="14191"/>
    <cellStyle name="Note 2 6 5 2" xfId="14192"/>
    <cellStyle name="Note 2 6 5 2 2" xfId="26652"/>
    <cellStyle name="Note 2 6 5 2 3" xfId="39110"/>
    <cellStyle name="Note 2 6 5 3" xfId="14193"/>
    <cellStyle name="Note 2 6 5 3 2" xfId="26653"/>
    <cellStyle name="Note 2 6 5 3 3" xfId="39111"/>
    <cellStyle name="Note 2 6 5 4" xfId="26651"/>
    <cellStyle name="Note 2 6 5 5" xfId="39109"/>
    <cellStyle name="Note 2 6 6" xfId="14194"/>
    <cellStyle name="Note 2 6 6 2" xfId="14195"/>
    <cellStyle name="Note 2 6 6 2 2" xfId="26655"/>
    <cellStyle name="Note 2 6 6 2 3" xfId="39113"/>
    <cellStyle name="Note 2 6 6 3" xfId="14196"/>
    <cellStyle name="Note 2 6 6 3 2" xfId="26656"/>
    <cellStyle name="Note 2 6 6 3 3" xfId="39114"/>
    <cellStyle name="Note 2 6 6 4" xfId="26654"/>
    <cellStyle name="Note 2 6 6 5" xfId="39112"/>
    <cellStyle name="Note 2 6 7" xfId="14197"/>
    <cellStyle name="Note 2 6 7 2" xfId="26657"/>
    <cellStyle name="Note 2 6 7 3" xfId="39115"/>
    <cellStyle name="Note 2 6 8" xfId="14198"/>
    <cellStyle name="Note 2 6 8 2" xfId="26658"/>
    <cellStyle name="Note 2 6 8 3" xfId="39116"/>
    <cellStyle name="Note 2 7" xfId="1239"/>
    <cellStyle name="Note 2 7 2" xfId="14199"/>
    <cellStyle name="Note 2 7 2 2" xfId="14200"/>
    <cellStyle name="Note 2 7 2 2 2" xfId="26660"/>
    <cellStyle name="Note 2 7 2 2 3" xfId="39118"/>
    <cellStyle name="Note 2 7 2 3" xfId="14201"/>
    <cellStyle name="Note 2 7 2 3 2" xfId="26661"/>
    <cellStyle name="Note 2 7 2 3 3" xfId="39119"/>
    <cellStyle name="Note 2 7 2 4" xfId="26659"/>
    <cellStyle name="Note 2 7 2 5" xfId="39117"/>
    <cellStyle name="Note 2 7 3" xfId="14202"/>
    <cellStyle name="Note 2 7 3 2" xfId="14203"/>
    <cellStyle name="Note 2 7 3 2 2" xfId="26663"/>
    <cellStyle name="Note 2 7 3 2 3" xfId="39121"/>
    <cellStyle name="Note 2 7 3 3" xfId="14204"/>
    <cellStyle name="Note 2 7 3 3 2" xfId="26664"/>
    <cellStyle name="Note 2 7 3 3 3" xfId="39122"/>
    <cellStyle name="Note 2 7 3 4" xfId="26662"/>
    <cellStyle name="Note 2 7 3 5" xfId="39120"/>
    <cellStyle name="Note 2 7 4" xfId="14205"/>
    <cellStyle name="Note 2 7 4 2" xfId="14206"/>
    <cellStyle name="Note 2 7 4 2 2" xfId="26666"/>
    <cellStyle name="Note 2 7 4 2 3" xfId="39124"/>
    <cellStyle name="Note 2 7 4 3" xfId="14207"/>
    <cellStyle name="Note 2 7 4 3 2" xfId="26667"/>
    <cellStyle name="Note 2 7 4 3 3" xfId="39125"/>
    <cellStyle name="Note 2 7 4 4" xfId="26665"/>
    <cellStyle name="Note 2 7 4 5" xfId="39123"/>
    <cellStyle name="Note 2 7 5" xfId="14208"/>
    <cellStyle name="Note 2 7 5 2" xfId="14209"/>
    <cellStyle name="Note 2 7 5 2 2" xfId="26669"/>
    <cellStyle name="Note 2 7 5 2 3" xfId="39127"/>
    <cellStyle name="Note 2 7 5 3" xfId="14210"/>
    <cellStyle name="Note 2 7 5 3 2" xfId="26670"/>
    <cellStyle name="Note 2 7 5 3 3" xfId="39128"/>
    <cellStyle name="Note 2 7 5 4" xfId="26668"/>
    <cellStyle name="Note 2 7 5 5" xfId="39126"/>
    <cellStyle name="Note 2 7 6" xfId="14211"/>
    <cellStyle name="Note 2 7 6 2" xfId="26671"/>
    <cellStyle name="Note 2 7 6 3" xfId="39129"/>
    <cellStyle name="Note 2 7 7" xfId="14212"/>
    <cellStyle name="Note 2 7 7 2" xfId="26672"/>
    <cellStyle name="Note 2 7 7 3" xfId="39130"/>
    <cellStyle name="Note 2 8" xfId="1220"/>
    <cellStyle name="Note 2 8 2" xfId="14213"/>
    <cellStyle name="Note 2 8 2 2" xfId="14214"/>
    <cellStyle name="Note 2 8 2 2 2" xfId="26674"/>
    <cellStyle name="Note 2 8 2 2 3" xfId="39132"/>
    <cellStyle name="Note 2 8 2 3" xfId="14215"/>
    <cellStyle name="Note 2 8 2 3 2" xfId="26675"/>
    <cellStyle name="Note 2 8 2 3 3" xfId="39133"/>
    <cellStyle name="Note 2 8 2 4" xfId="26673"/>
    <cellStyle name="Note 2 8 2 5" xfId="39131"/>
    <cellStyle name="Note 2 8 3" xfId="14216"/>
    <cellStyle name="Note 2 8 3 2" xfId="14217"/>
    <cellStyle name="Note 2 8 3 2 2" xfId="26677"/>
    <cellStyle name="Note 2 8 3 2 3" xfId="39135"/>
    <cellStyle name="Note 2 8 3 3" xfId="14218"/>
    <cellStyle name="Note 2 8 3 3 2" xfId="26678"/>
    <cellStyle name="Note 2 8 3 3 3" xfId="39136"/>
    <cellStyle name="Note 2 8 3 4" xfId="26676"/>
    <cellStyle name="Note 2 8 3 5" xfId="39134"/>
    <cellStyle name="Note 2 8 4" xfId="14219"/>
    <cellStyle name="Note 2 8 4 2" xfId="14220"/>
    <cellStyle name="Note 2 8 4 2 2" xfId="26680"/>
    <cellStyle name="Note 2 8 4 2 3" xfId="39138"/>
    <cellStyle name="Note 2 8 4 3" xfId="14221"/>
    <cellStyle name="Note 2 8 4 3 2" xfId="26681"/>
    <cellStyle name="Note 2 8 4 3 3" xfId="39139"/>
    <cellStyle name="Note 2 8 4 4" xfId="26679"/>
    <cellStyle name="Note 2 8 4 5" xfId="39137"/>
    <cellStyle name="Note 2 8 5" xfId="14222"/>
    <cellStyle name="Note 2 8 5 2" xfId="14223"/>
    <cellStyle name="Note 2 8 5 2 2" xfId="26683"/>
    <cellStyle name="Note 2 8 5 2 3" xfId="39141"/>
    <cellStyle name="Note 2 8 5 3" xfId="14224"/>
    <cellStyle name="Note 2 8 5 3 2" xfId="26684"/>
    <cellStyle name="Note 2 8 5 3 3" xfId="39142"/>
    <cellStyle name="Note 2 8 5 4" xfId="26682"/>
    <cellStyle name="Note 2 8 5 5" xfId="39140"/>
    <cellStyle name="Note 2 8 6" xfId="14225"/>
    <cellStyle name="Note 2 8 6 2" xfId="26685"/>
    <cellStyle name="Note 2 8 6 3" xfId="39143"/>
    <cellStyle name="Note 2 8 7" xfId="14226"/>
    <cellStyle name="Note 2 8 7 2" xfId="26686"/>
    <cellStyle name="Note 2 8 7 3" xfId="39144"/>
    <cellStyle name="Note 2 9" xfId="1286"/>
    <cellStyle name="Note 2 9 2" xfId="14227"/>
    <cellStyle name="Note 2 9 2 2" xfId="14228"/>
    <cellStyle name="Note 2 9 2 2 2" xfId="26688"/>
    <cellStyle name="Note 2 9 2 2 3" xfId="39146"/>
    <cellStyle name="Note 2 9 2 3" xfId="14229"/>
    <cellStyle name="Note 2 9 2 3 2" xfId="26689"/>
    <cellStyle name="Note 2 9 2 3 3" xfId="39147"/>
    <cellStyle name="Note 2 9 2 4" xfId="26687"/>
    <cellStyle name="Note 2 9 2 5" xfId="39145"/>
    <cellStyle name="Note 2 9 3" xfId="14230"/>
    <cellStyle name="Note 2 9 3 2" xfId="26690"/>
    <cellStyle name="Note 2 9 3 3" xfId="39148"/>
    <cellStyle name="Note 2 9 4" xfId="14231"/>
    <cellStyle name="Note 2 9 4 2" xfId="26691"/>
    <cellStyle name="Note 2 9 4 3" xfId="39149"/>
    <cellStyle name="Note 3" xfId="838"/>
    <cellStyle name="Note 3 2" xfId="1212"/>
    <cellStyle name="Note 3 2 2" xfId="14232"/>
    <cellStyle name="Note 3 2 2 2" xfId="26692"/>
    <cellStyle name="Note 3 2 2 3" xfId="39150"/>
    <cellStyle name="Note 3 2 3" xfId="14233"/>
    <cellStyle name="Note 3 2 3 2" xfId="26693"/>
    <cellStyle name="Note 3 2 3 3" xfId="39151"/>
    <cellStyle name="Note 3 3" xfId="1278"/>
    <cellStyle name="Note 3 4" xfId="1196"/>
    <cellStyle name="Note 3 5" xfId="1287"/>
    <cellStyle name="Note 3 6" xfId="1215"/>
    <cellStyle name="Note 3 7" xfId="1250"/>
    <cellStyle name="Note 4" xfId="839"/>
    <cellStyle name="Note 4 2" xfId="1169"/>
    <cellStyle name="Note 4 3" xfId="1297"/>
    <cellStyle name="Note 4 4" xfId="1300"/>
    <cellStyle name="Note 4 5" xfId="1303"/>
    <cellStyle name="Note 4 6" xfId="1306"/>
    <cellStyle name="Note 4 7" xfId="1308"/>
    <cellStyle name="Note 5" xfId="840"/>
    <cellStyle name="Note 5 2" xfId="1214"/>
    <cellStyle name="Note 5 3" xfId="1201"/>
    <cellStyle name="Note 5 4" xfId="1258"/>
    <cellStyle name="Note 5 5" xfId="1207"/>
    <cellStyle name="Note 5 6" xfId="1188"/>
    <cellStyle name="Note 5 7" xfId="1174"/>
    <cellStyle name="Note 6" xfId="1289"/>
    <cellStyle name="Note 6 2" xfId="14234"/>
    <cellStyle name="Note 6 2 2" xfId="26694"/>
    <cellStyle name="Note 6 2 3" xfId="39152"/>
    <cellStyle name="Note 6 3" xfId="14235"/>
    <cellStyle name="Note 6 3 2" xfId="26695"/>
    <cellStyle name="Note 6 3 3" xfId="39153"/>
    <cellStyle name="Note 7" xfId="1266"/>
    <cellStyle name="Note 8" xfId="1202"/>
    <cellStyle name="Note 9" xfId="1219"/>
    <cellStyle name="Number" xfId="841"/>
    <cellStyle name="Number2" xfId="842"/>
    <cellStyle name="Output 10" xfId="937"/>
    <cellStyle name="Output 2" xfId="843"/>
    <cellStyle name="Output 2 2" xfId="844"/>
    <cellStyle name="Output 2 2 2" xfId="1279"/>
    <cellStyle name="Output 2 2 3" xfId="1195"/>
    <cellStyle name="Output 2 2 4" xfId="1288"/>
    <cellStyle name="Output 2 2 5" xfId="1205"/>
    <cellStyle name="Output 2 2 6" xfId="1282"/>
    <cellStyle name="Output 2 3" xfId="1241"/>
    <cellStyle name="Output 2 4" xfId="1218"/>
    <cellStyle name="Output 2 5" xfId="1235"/>
    <cellStyle name="Output 2 6" xfId="1285"/>
    <cellStyle name="Output 2 7" xfId="1189"/>
    <cellStyle name="Output 3" xfId="845"/>
    <cellStyle name="Output 3 2" xfId="1242"/>
    <cellStyle name="Output 3 3" xfId="1263"/>
    <cellStyle name="Output 3 4" xfId="1245"/>
    <cellStyle name="Output 3 5" xfId="1216"/>
    <cellStyle name="Output 3 6" xfId="1190"/>
    <cellStyle name="Output 4" xfId="846"/>
    <cellStyle name="Output 5" xfId="1210"/>
    <cellStyle name="Output 6" xfId="1277"/>
    <cellStyle name="Output 7" xfId="1221"/>
    <cellStyle name="Output 8" xfId="1272"/>
    <cellStyle name="Output 9" xfId="1259"/>
    <cellStyle name="Percent" xfId="2" builtinId="5"/>
    <cellStyle name="Percent (0)" xfId="847"/>
    <cellStyle name="Percent (0) 2" xfId="848"/>
    <cellStyle name="Percent [0]" xfId="849"/>
    <cellStyle name="Percent [0] 2" xfId="850"/>
    <cellStyle name="Percent [00]" xfId="851"/>
    <cellStyle name="Percent [00] 2" xfId="852"/>
    <cellStyle name="Percent [2]" xfId="853"/>
    <cellStyle name="Percent [2] 2" xfId="854"/>
    <cellStyle name="Percent 2" xfId="5"/>
    <cellStyle name="Percent 2 2" xfId="855"/>
    <cellStyle name="Percent 2 2 2" xfId="856"/>
    <cellStyle name="Percent 2 3" xfId="857"/>
    <cellStyle name="Percent 2 4" xfId="858"/>
    <cellStyle name="Percent 2 5" xfId="859"/>
    <cellStyle name="Percent 3" xfId="860"/>
    <cellStyle name="Percent 3 2" xfId="861"/>
    <cellStyle name="Percent 3 3" xfId="14236"/>
    <cellStyle name="Percent 4" xfId="862"/>
    <cellStyle name="Percent 4 2" xfId="863"/>
    <cellStyle name="Percent 4 2 2" xfId="864"/>
    <cellStyle name="Percent 5" xfId="865"/>
    <cellStyle name="Percent 5 2" xfId="947"/>
    <cellStyle name="Percent 5 2 2" xfId="14237"/>
    <cellStyle name="Percent 5 2 3" xfId="26696"/>
    <cellStyle name="Percent 5 2 4" xfId="39154"/>
    <cellStyle name="Percent 5 3" xfId="14238"/>
    <cellStyle name="Percent 5 3 2" xfId="26697"/>
    <cellStyle name="Percent 5 3 3" xfId="39155"/>
    <cellStyle name="Percent 5 4" xfId="1515"/>
    <cellStyle name="Percent 5 5" xfId="14254"/>
    <cellStyle name="Percent 5 6" xfId="26712"/>
    <cellStyle name="Percent 6" xfId="14239"/>
    <cellStyle name="Percent 6 2" xfId="14240"/>
    <cellStyle name="Percent 6 2 2" xfId="26699"/>
    <cellStyle name="Percent 6 2 3" xfId="39157"/>
    <cellStyle name="Percent 6 3" xfId="14241"/>
    <cellStyle name="Percent 6 3 2" xfId="26700"/>
    <cellStyle name="Percent 6 3 3" xfId="39158"/>
    <cellStyle name="Percent 6 4" xfId="26698"/>
    <cellStyle name="Percent 6 5" xfId="39156"/>
    <cellStyle name="Percent 7" xfId="14242"/>
    <cellStyle name="Percent 7 2" xfId="14243"/>
    <cellStyle name="Percent 7 2 2" xfId="26702"/>
    <cellStyle name="Percent 7 2 3" xfId="39160"/>
    <cellStyle name="Percent 7 3" xfId="14244"/>
    <cellStyle name="Percent 7 3 2" xfId="26703"/>
    <cellStyle name="Percent 7 3 3" xfId="39161"/>
    <cellStyle name="Percent 7 4" xfId="26701"/>
    <cellStyle name="Percent 7 5" xfId="39159"/>
    <cellStyle name="Percent 9" xfId="14245"/>
    <cellStyle name="PrePop Currency (0)" xfId="866"/>
    <cellStyle name="PrePop Currency (0) 2" xfId="867"/>
    <cellStyle name="PrePop Currency (2)" xfId="868"/>
    <cellStyle name="PrePop Units (0)" xfId="869"/>
    <cellStyle name="PrePop Units (0) 2" xfId="870"/>
    <cellStyle name="PrePop Units (1)" xfId="871"/>
    <cellStyle name="PrePop Units (1) 2" xfId="872"/>
    <cellStyle name="PrePop Units (2)" xfId="873"/>
    <cellStyle name="PSChar" xfId="874"/>
    <cellStyle name="PSDate" xfId="875"/>
    <cellStyle name="PSDec" xfId="876"/>
    <cellStyle name="PSHeading" xfId="877"/>
    <cellStyle name="PSInt" xfId="878"/>
    <cellStyle name="PSSpacer" xfId="879"/>
    <cellStyle name="ROW" xfId="880"/>
    <cellStyle name="SHADED" xfId="881"/>
    <cellStyle name="subhead" xfId="882"/>
    <cellStyle name="Text" xfId="883"/>
    <cellStyle name="Text Indent A" xfId="884"/>
    <cellStyle name="Text Indent B" xfId="885"/>
    <cellStyle name="Text Indent B 2" xfId="886"/>
    <cellStyle name="Text Indent C" xfId="887"/>
    <cellStyle name="Text Indent C 2" xfId="888"/>
    <cellStyle name="Title 2" xfId="889"/>
    <cellStyle name="Title 3" xfId="890"/>
    <cellStyle name="Title 4" xfId="938"/>
    <cellStyle name="Total 10" xfId="1206"/>
    <cellStyle name="Total 11" xfId="939"/>
    <cellStyle name="Total 2" xfId="891"/>
    <cellStyle name="Total 2 2" xfId="892"/>
    <cellStyle name="Total 2 2 2" xfId="1179"/>
    <cellStyle name="Total 2 2 3" xfId="1246"/>
    <cellStyle name="Total 2 2 4" xfId="1267"/>
    <cellStyle name="Total 2 2 5" xfId="1237"/>
    <cellStyle name="Total 2 2 6" xfId="1176"/>
    <cellStyle name="Total 2 2 7" xfId="1198"/>
    <cellStyle name="Total 2 3" xfId="1204"/>
    <cellStyle name="Total 2 4" xfId="1283"/>
    <cellStyle name="Total 2 5" xfId="1251"/>
    <cellStyle name="Total 2 6" xfId="1299"/>
    <cellStyle name="Total 2 7" xfId="1302"/>
    <cellStyle name="Total 2 8" xfId="1305"/>
    <cellStyle name="Total 3" xfId="893"/>
    <cellStyle name="Total 3 2" xfId="1203"/>
    <cellStyle name="Total 3 3" xfId="1257"/>
    <cellStyle name="Total 3 4" xfId="1208"/>
    <cellStyle name="Total 3 5" xfId="1184"/>
    <cellStyle name="Total 3 6" xfId="1268"/>
    <cellStyle name="Total 3 7" xfId="1236"/>
    <cellStyle name="Total 4" xfId="894"/>
    <cellStyle name="Total 5" xfId="1252"/>
    <cellStyle name="Total 6" xfId="1211"/>
    <cellStyle name="Total 7" xfId="1177"/>
    <cellStyle name="Total 8" xfId="1175"/>
    <cellStyle name="Total 9" xfId="1261"/>
    <cellStyle name="Warning Text 2" xfId="895"/>
    <cellStyle name="Warning Text 2 2" xfId="896"/>
    <cellStyle name="Warning Text 2 3" xfId="1163"/>
    <cellStyle name="Warning Text 3" xfId="897"/>
    <cellStyle name="Warning Text 4" xfId="940"/>
    <cellStyle name="عادي_مناقصة 2001" xfId="8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25</xdr:row>
      <xdr:rowOff>76200</xdr:rowOff>
    </xdr:from>
    <xdr:to>
      <xdr:col>6</xdr:col>
      <xdr:colOff>0</xdr:colOff>
      <xdr:row>51</xdr:row>
      <xdr:rowOff>114300</xdr:rowOff>
    </xdr:to>
    <xdr:sp macro="" textlink="">
      <xdr:nvSpPr>
        <xdr:cNvPr id="2" name="Freeform 4">
          <a:extLst>
            <a:ext uri="{FF2B5EF4-FFF2-40B4-BE49-F238E27FC236}">
              <a16:creationId xmlns:a16="http://schemas.microsoft.com/office/drawing/2014/main" xmlns="" id="{00000000-0008-0000-0100-000002000000}"/>
            </a:ext>
          </a:extLst>
        </xdr:cNvPr>
        <xdr:cNvSpPr>
          <a:spLocks/>
        </xdr:cNvSpPr>
      </xdr:nvSpPr>
      <xdr:spPr bwMode="auto">
        <a:xfrm>
          <a:off x="4886325" y="4676775"/>
          <a:ext cx="238125" cy="5048250"/>
        </a:xfrm>
        <a:custGeom>
          <a:avLst/>
          <a:gdLst>
            <a:gd name="T0" fmla="*/ 0 w 91"/>
            <a:gd name="T1" fmla="*/ 2147483647 h 489"/>
            <a:gd name="T2" fmla="*/ 2147483647 w 91"/>
            <a:gd name="T3" fmla="*/ 2147483647 h 489"/>
            <a:gd name="T4" fmla="*/ 2147483647 w 91"/>
            <a:gd name="T5" fmla="*/ 0 h 489"/>
            <a:gd name="T6" fmla="*/ 2147483647 w 91"/>
            <a:gd name="T7" fmla="*/ 0 h 48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1" h="489">
              <a:moveTo>
                <a:pt x="0" y="489"/>
              </a:moveTo>
              <a:lnTo>
                <a:pt x="91" y="489"/>
              </a:lnTo>
              <a:lnTo>
                <a:pt x="91" y="0"/>
              </a:lnTo>
              <a:lnTo>
                <a:pt x="1" y="0"/>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abSelected="1" workbookViewId="0"/>
  </sheetViews>
  <sheetFormatPr defaultRowHeight="12.75"/>
  <sheetData>
    <row r="1" spans="1:2" s="183" customFormat="1">
      <c r="A1" s="35" t="s">
        <v>197</v>
      </c>
      <c r="B1" s="35"/>
    </row>
    <row r="2" spans="1:2" s="183" customFormat="1">
      <c r="B2" s="35" t="s">
        <v>170</v>
      </c>
    </row>
    <row r="3" spans="1:2" s="183" customFormat="1"/>
    <row r="4" spans="1:2" s="183" customFormat="1"/>
    <row r="5" spans="1:2" s="183" customFormat="1"/>
    <row r="6" spans="1:2" s="183" customFormat="1"/>
    <row r="7" spans="1:2" s="183" customFormat="1"/>
    <row r="8" spans="1:2">
      <c r="A8" s="187" t="s">
        <v>178</v>
      </c>
      <c r="B8" s="184"/>
    </row>
    <row r="10" spans="1:2">
      <c r="A10" s="187" t="s">
        <v>158</v>
      </c>
      <c r="B10" s="184"/>
    </row>
    <row r="11" spans="1:2">
      <c r="A11" s="186">
        <v>1</v>
      </c>
      <c r="B11" s="189" t="s">
        <v>179</v>
      </c>
    </row>
    <row r="12" spans="1:2">
      <c r="A12" s="188">
        <v>2</v>
      </c>
      <c r="B12" s="185" t="s">
        <v>180</v>
      </c>
    </row>
    <row r="13" spans="1:2">
      <c r="A13" s="189"/>
      <c r="B13" s="184"/>
    </row>
    <row r="14" spans="1:2">
      <c r="A14" s="187" t="s">
        <v>74</v>
      </c>
      <c r="B14" s="184"/>
    </row>
    <row r="15" spans="1:2">
      <c r="A15" s="186">
        <v>3</v>
      </c>
      <c r="B15" s="185" t="s">
        <v>181</v>
      </c>
    </row>
    <row r="16" spans="1:2">
      <c r="A16" s="186">
        <v>4</v>
      </c>
      <c r="B16" s="189" t="s">
        <v>182</v>
      </c>
    </row>
    <row r="17" spans="1:2">
      <c r="A17" s="188">
        <v>5</v>
      </c>
      <c r="B17" s="185" t="s">
        <v>183</v>
      </c>
    </row>
    <row r="18" spans="1:2">
      <c r="A18" s="188">
        <v>6</v>
      </c>
      <c r="B18" s="189" t="s">
        <v>184</v>
      </c>
    </row>
    <row r="19" spans="1:2">
      <c r="A19" s="188">
        <v>7</v>
      </c>
      <c r="B19" s="185" t="s">
        <v>185</v>
      </c>
    </row>
    <row r="20" spans="1:2">
      <c r="A20" s="188">
        <v>8</v>
      </c>
      <c r="B20" s="185" t="s">
        <v>186</v>
      </c>
    </row>
    <row r="22" spans="1:2">
      <c r="A22" s="187" t="s">
        <v>72</v>
      </c>
      <c r="B22" s="184"/>
    </row>
    <row r="23" spans="1:2">
      <c r="A23" s="186">
        <v>9</v>
      </c>
      <c r="B23" s="189" t="s">
        <v>187</v>
      </c>
    </row>
    <row r="24" spans="1:2">
      <c r="A24" s="186">
        <v>10</v>
      </c>
      <c r="B24" s="189" t="s">
        <v>188</v>
      </c>
    </row>
    <row r="26" spans="1:2">
      <c r="A26" s="187" t="s">
        <v>189</v>
      </c>
      <c r="B26" s="184"/>
    </row>
    <row r="27" spans="1:2">
      <c r="A27" s="186">
        <v>11</v>
      </c>
      <c r="B27" s="189" t="s">
        <v>190</v>
      </c>
    </row>
    <row r="28" spans="1:2">
      <c r="A28" s="186"/>
      <c r="B28" s="189"/>
    </row>
    <row r="30" spans="1:2">
      <c r="A30" s="187" t="s">
        <v>191</v>
      </c>
      <c r="B30" s="184"/>
    </row>
    <row r="31" spans="1:2">
      <c r="A31" s="188">
        <v>12</v>
      </c>
      <c r="B31" s="185" t="s">
        <v>192</v>
      </c>
    </row>
    <row r="34" spans="1:2">
      <c r="A34" s="187" t="s">
        <v>193</v>
      </c>
      <c r="B34" s="184"/>
    </row>
    <row r="35" spans="1:2">
      <c r="A35" s="186">
        <v>13</v>
      </c>
      <c r="B35" s="189" t="s">
        <v>194</v>
      </c>
    </row>
    <row r="37" spans="1:2">
      <c r="A37" s="187" t="s">
        <v>195</v>
      </c>
      <c r="B37" s="184"/>
    </row>
    <row r="38" spans="1:2">
      <c r="A38" s="186">
        <v>14</v>
      </c>
      <c r="B38" s="189"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75" zoomScaleNormal="75" workbookViewId="0">
      <selection activeCell="G27" sqref="G27"/>
    </sheetView>
  </sheetViews>
  <sheetFormatPr defaultColWidth="9.140625" defaultRowHeight="12.75"/>
  <cols>
    <col min="1" max="1" width="8" style="98" customWidth="1"/>
    <col min="2" max="2" width="7.85546875" style="98" customWidth="1"/>
    <col min="3" max="3" width="36.5703125" style="98" customWidth="1"/>
    <col min="4" max="4" width="2.85546875" style="98" customWidth="1"/>
    <col min="5" max="5" width="16.85546875" style="98" customWidth="1"/>
    <col min="6" max="6" width="4.7109375" style="98" customWidth="1"/>
    <col min="7" max="7" width="9.140625" style="98"/>
    <col min="8" max="8" width="14.7109375" style="98" customWidth="1"/>
    <col min="9" max="14" width="9.140625" style="98"/>
    <col min="15" max="15" width="12.28515625" style="98" bestFit="1" customWidth="1"/>
    <col min="16" max="16384" width="9.140625" style="98"/>
  </cols>
  <sheetData>
    <row r="1" spans="1:7" s="100" customFormat="1" ht="15">
      <c r="A1" s="193" t="str">
        <f>Assumptions!A1</f>
        <v>RUTLAND REGIONAL MEDICAL CENTER</v>
      </c>
      <c r="B1" s="193"/>
      <c r="C1" s="193"/>
      <c r="D1" s="193"/>
      <c r="E1" s="193"/>
      <c r="F1" s="193"/>
      <c r="G1" s="193"/>
    </row>
    <row r="2" spans="1:7" s="100" customFormat="1" ht="15.75">
      <c r="A2" s="192" t="str">
        <f>Assumptions!B2</f>
        <v>CT SCANNER</v>
      </c>
      <c r="B2" s="192"/>
      <c r="C2" s="192"/>
      <c r="D2" s="192"/>
      <c r="E2" s="192"/>
      <c r="F2" s="192"/>
      <c r="G2" s="192"/>
    </row>
    <row r="3" spans="1:7" s="100" customFormat="1" ht="14.25">
      <c r="A3" s="191" t="s">
        <v>83</v>
      </c>
      <c r="B3" s="191"/>
      <c r="C3" s="191"/>
      <c r="D3" s="191"/>
      <c r="E3" s="191"/>
      <c r="F3" s="191"/>
    </row>
    <row r="4" spans="1:7" s="100" customFormat="1" ht="14.25">
      <c r="A4" s="191" t="s">
        <v>84</v>
      </c>
      <c r="B4" s="191"/>
      <c r="C4" s="191"/>
      <c r="D4" s="191"/>
      <c r="E4" s="191"/>
      <c r="F4" s="191"/>
    </row>
    <row r="5" spans="1:7" ht="6.95" customHeight="1">
      <c r="A5" s="192"/>
      <c r="B5" s="192"/>
      <c r="C5" s="192"/>
      <c r="D5" s="192"/>
      <c r="E5" s="192"/>
      <c r="F5" s="192"/>
    </row>
    <row r="8" spans="1:7" ht="15.75">
      <c r="A8" s="101" t="s">
        <v>85</v>
      </c>
      <c r="B8" s="102"/>
      <c r="C8" s="102"/>
      <c r="D8" s="102"/>
      <c r="E8" s="103"/>
    </row>
    <row r="9" spans="1:7" ht="15">
      <c r="A9" s="104" t="s">
        <v>86</v>
      </c>
      <c r="B9" s="105" t="s">
        <v>87</v>
      </c>
      <c r="C9" s="106"/>
      <c r="D9" s="106"/>
      <c r="E9" s="107">
        <f>117617</f>
        <v>117617</v>
      </c>
    </row>
    <row r="10" spans="1:7" ht="15">
      <c r="A10" s="104" t="s">
        <v>88</v>
      </c>
      <c r="B10" s="105" t="s">
        <v>89</v>
      </c>
      <c r="C10" s="106"/>
      <c r="D10" s="106"/>
      <c r="E10" s="108"/>
    </row>
    <row r="11" spans="1:7" ht="15">
      <c r="A11" s="104" t="s">
        <v>90</v>
      </c>
      <c r="B11" s="105" t="s">
        <v>91</v>
      </c>
      <c r="C11" s="106"/>
      <c r="D11" s="106"/>
      <c r="E11" s="109"/>
    </row>
    <row r="12" spans="1:7" ht="15">
      <c r="A12" s="104" t="s">
        <v>92</v>
      </c>
      <c r="B12" s="105" t="s">
        <v>93</v>
      </c>
      <c r="C12" s="106"/>
      <c r="D12" s="106"/>
      <c r="E12" s="109"/>
    </row>
    <row r="13" spans="1:7" ht="15">
      <c r="A13" s="104" t="s">
        <v>94</v>
      </c>
      <c r="B13" s="105" t="s">
        <v>95</v>
      </c>
      <c r="C13" s="106"/>
      <c r="D13" s="106"/>
      <c r="E13" s="108"/>
    </row>
    <row r="14" spans="1:7" ht="15">
      <c r="A14" s="104" t="s">
        <v>96</v>
      </c>
      <c r="B14" s="105" t="s">
        <v>97</v>
      </c>
      <c r="C14" s="106"/>
      <c r="D14" s="106"/>
      <c r="E14" s="108"/>
    </row>
    <row r="15" spans="1:7" ht="15">
      <c r="A15" s="104" t="s">
        <v>98</v>
      </c>
      <c r="B15" s="105" t="s">
        <v>99</v>
      </c>
      <c r="C15" s="106"/>
      <c r="D15" s="106"/>
      <c r="E15" s="109"/>
    </row>
    <row r="16" spans="1:7" ht="15">
      <c r="A16" s="104" t="s">
        <v>100</v>
      </c>
      <c r="B16" s="105" t="s">
        <v>101</v>
      </c>
      <c r="C16" s="106"/>
      <c r="D16" s="106"/>
      <c r="E16" s="110">
        <v>0</v>
      </c>
    </row>
    <row r="17" spans="1:8" ht="15">
      <c r="A17" s="111"/>
      <c r="B17" s="106"/>
      <c r="C17" s="112" t="s">
        <v>102</v>
      </c>
      <c r="D17" s="106"/>
      <c r="E17" s="113">
        <f>SUM(E9:E16)</f>
        <v>117617</v>
      </c>
    </row>
    <row r="18" spans="1:8" ht="15">
      <c r="A18" s="111"/>
      <c r="B18" s="106"/>
      <c r="C18" s="106"/>
      <c r="D18" s="106"/>
      <c r="E18" s="114"/>
    </row>
    <row r="19" spans="1:8" ht="15.75">
      <c r="A19" s="115" t="s">
        <v>103</v>
      </c>
      <c r="B19" s="106"/>
      <c r="C19" s="106"/>
      <c r="D19" s="106"/>
      <c r="E19" s="114"/>
    </row>
    <row r="20" spans="1:8" ht="15">
      <c r="A20" s="104" t="s">
        <v>86</v>
      </c>
      <c r="B20" s="105" t="s">
        <v>104</v>
      </c>
      <c r="C20" s="105"/>
      <c r="D20" s="106"/>
      <c r="E20" s="109">
        <f>1798777.26+19528+3560+2450+45000</f>
        <v>1869315.26</v>
      </c>
    </row>
    <row r="21" spans="1:8" ht="15">
      <c r="A21" s="104" t="s">
        <v>88</v>
      </c>
      <c r="B21" s="105" t="s">
        <v>105</v>
      </c>
      <c r="C21" s="105"/>
      <c r="D21" s="106"/>
      <c r="E21" s="108">
        <v>17643</v>
      </c>
    </row>
    <row r="22" spans="1:8" ht="15">
      <c r="A22" s="104" t="s">
        <v>90</v>
      </c>
      <c r="B22" s="105" t="s">
        <v>106</v>
      </c>
      <c r="C22" s="105"/>
      <c r="D22" s="106"/>
      <c r="E22" s="108"/>
    </row>
    <row r="23" spans="1:8" ht="15">
      <c r="A23" s="104" t="s">
        <v>92</v>
      </c>
      <c r="B23" s="105" t="s">
        <v>107</v>
      </c>
      <c r="C23" s="105"/>
      <c r="D23" s="106"/>
      <c r="E23" s="109"/>
    </row>
    <row r="24" spans="1:8" ht="15">
      <c r="A24" s="104" t="s">
        <v>94</v>
      </c>
      <c r="B24" s="105" t="s">
        <v>108</v>
      </c>
      <c r="C24" s="105"/>
      <c r="D24" s="106"/>
      <c r="E24" s="109"/>
    </row>
    <row r="25" spans="1:8" ht="15">
      <c r="A25" s="104" t="s">
        <v>96</v>
      </c>
      <c r="B25" s="105" t="s">
        <v>109</v>
      </c>
      <c r="C25" s="105"/>
      <c r="D25" s="106"/>
      <c r="E25" s="108">
        <f>17643</f>
        <v>17643</v>
      </c>
      <c r="G25" s="11"/>
      <c r="H25" s="11"/>
    </row>
    <row r="26" spans="1:8" ht="15">
      <c r="A26" s="116" t="s">
        <v>98</v>
      </c>
      <c r="B26" s="106" t="s">
        <v>110</v>
      </c>
      <c r="C26" s="106"/>
      <c r="D26" s="106"/>
      <c r="E26" s="117">
        <f>E52</f>
        <v>0</v>
      </c>
      <c r="G26" s="118"/>
      <c r="H26" s="11"/>
    </row>
    <row r="27" spans="1:8" ht="15">
      <c r="A27" s="104" t="s">
        <v>100</v>
      </c>
      <c r="B27" s="105" t="s">
        <v>111</v>
      </c>
      <c r="C27" s="105"/>
      <c r="D27" s="106"/>
      <c r="E27" s="109">
        <v>0</v>
      </c>
      <c r="G27" s="11"/>
      <c r="H27" s="11"/>
    </row>
    <row r="28" spans="1:8" ht="15">
      <c r="A28" s="104" t="s">
        <v>112</v>
      </c>
      <c r="B28" s="105" t="s">
        <v>198</v>
      </c>
      <c r="C28" s="105"/>
      <c r="D28" s="106"/>
      <c r="E28" s="109">
        <v>11762</v>
      </c>
    </row>
    <row r="29" spans="1:8" ht="15">
      <c r="A29" s="104" t="s">
        <v>114</v>
      </c>
      <c r="B29" s="105" t="s">
        <v>101</v>
      </c>
      <c r="C29" s="105"/>
      <c r="D29" s="106"/>
      <c r="E29" s="109">
        <v>0</v>
      </c>
    </row>
    <row r="30" spans="1:8" ht="15">
      <c r="A30" s="104"/>
      <c r="B30" s="105"/>
      <c r="C30" s="105"/>
      <c r="D30" s="106"/>
      <c r="E30" s="109">
        <v>0</v>
      </c>
    </row>
    <row r="31" spans="1:8" ht="15">
      <c r="A31" s="104"/>
      <c r="B31" s="105"/>
      <c r="C31" s="105"/>
      <c r="D31" s="106"/>
      <c r="E31" s="109">
        <v>0</v>
      </c>
    </row>
    <row r="32" spans="1:8" ht="15">
      <c r="A32" s="111"/>
      <c r="B32" s="106"/>
      <c r="C32" s="112" t="s">
        <v>102</v>
      </c>
      <c r="D32" s="106"/>
      <c r="E32" s="113">
        <f>SUM(E20:E31)</f>
        <v>1916363.26</v>
      </c>
    </row>
    <row r="33" spans="1:15" ht="15">
      <c r="A33" s="111"/>
      <c r="B33" s="106"/>
      <c r="C33" s="106"/>
      <c r="D33" s="106"/>
      <c r="E33" s="114"/>
    </row>
    <row r="34" spans="1:15" ht="16.5" thickBot="1">
      <c r="A34" s="115" t="s">
        <v>115</v>
      </c>
      <c r="B34" s="106"/>
      <c r="C34" s="106"/>
      <c r="D34" s="106"/>
      <c r="E34" s="119">
        <f>E17+E32</f>
        <v>2033980.26</v>
      </c>
    </row>
    <row r="35" spans="1:15" ht="13.5" thickTop="1">
      <c r="A35" s="120"/>
      <c r="B35" s="121"/>
      <c r="C35" s="121"/>
      <c r="D35" s="121"/>
      <c r="E35" s="122"/>
      <c r="F35" s="11"/>
      <c r="G35" s="11"/>
    </row>
    <row r="36" spans="1:15" ht="16.5" customHeight="1" thickBot="1">
      <c r="A36" s="123"/>
      <c r="B36" s="123"/>
      <c r="C36" s="123"/>
      <c r="D36" s="123"/>
      <c r="E36" s="123"/>
      <c r="F36" s="11"/>
    </row>
    <row r="37" spans="1:15" ht="16.5" customHeight="1">
      <c r="F37" s="11"/>
      <c r="O37" s="124"/>
    </row>
    <row r="38" spans="1:15" ht="15.75">
      <c r="A38" s="101" t="s">
        <v>116</v>
      </c>
      <c r="B38" s="102"/>
      <c r="C38" s="102"/>
      <c r="D38" s="102"/>
      <c r="E38" s="103"/>
      <c r="O38" s="124"/>
    </row>
    <row r="39" spans="1:15" ht="15">
      <c r="A39" s="104" t="s">
        <v>86</v>
      </c>
      <c r="B39" s="105" t="s">
        <v>117</v>
      </c>
      <c r="C39" s="106"/>
      <c r="D39" s="106"/>
      <c r="E39" s="107">
        <v>0</v>
      </c>
    </row>
    <row r="40" spans="1:15" ht="15">
      <c r="A40" s="104" t="s">
        <v>88</v>
      </c>
      <c r="B40" s="105" t="s">
        <v>118</v>
      </c>
      <c r="C40" s="106"/>
      <c r="D40" s="106"/>
      <c r="E40" s="109">
        <v>0</v>
      </c>
    </row>
    <row r="41" spans="1:15" ht="15">
      <c r="A41" s="104" t="s">
        <v>90</v>
      </c>
      <c r="B41" s="105" t="s">
        <v>119</v>
      </c>
      <c r="C41" s="106"/>
      <c r="D41" s="106"/>
      <c r="E41" s="109">
        <v>0</v>
      </c>
    </row>
    <row r="42" spans="1:15" ht="15">
      <c r="A42" s="104" t="s">
        <v>92</v>
      </c>
      <c r="B42" s="105" t="s">
        <v>120</v>
      </c>
      <c r="C42" s="106"/>
      <c r="D42" s="106"/>
      <c r="E42" s="110">
        <v>0</v>
      </c>
    </row>
    <row r="43" spans="1:15" ht="15">
      <c r="A43" s="111"/>
      <c r="B43" s="106"/>
      <c r="C43" s="106" t="s">
        <v>102</v>
      </c>
      <c r="D43" s="106"/>
      <c r="E43" s="125">
        <f>SUM(E39:E42)</f>
        <v>0</v>
      </c>
    </row>
    <row r="44" spans="1:15" ht="15">
      <c r="A44" s="111"/>
      <c r="B44" s="106"/>
      <c r="C44" s="106"/>
      <c r="D44" s="106"/>
      <c r="E44" s="114"/>
    </row>
    <row r="45" spans="1:15" ht="15.75">
      <c r="A45" s="115" t="s">
        <v>121</v>
      </c>
      <c r="B45" s="106"/>
      <c r="C45" s="106"/>
      <c r="D45" s="106"/>
      <c r="E45" s="114"/>
    </row>
    <row r="46" spans="1:15" ht="15">
      <c r="A46" s="104" t="s">
        <v>86</v>
      </c>
      <c r="B46" s="105" t="s">
        <v>122</v>
      </c>
      <c r="C46" s="106"/>
      <c r="D46" s="106"/>
      <c r="E46" s="107">
        <v>0</v>
      </c>
    </row>
    <row r="47" spans="1:15" ht="15">
      <c r="A47" s="104" t="s">
        <v>88</v>
      </c>
      <c r="B47" s="105" t="s">
        <v>123</v>
      </c>
      <c r="C47" s="106"/>
      <c r="D47" s="106"/>
      <c r="E47" s="109">
        <v>0</v>
      </c>
    </row>
    <row r="48" spans="1:15" ht="15">
      <c r="A48" s="104" t="s">
        <v>90</v>
      </c>
      <c r="B48" s="105" t="s">
        <v>124</v>
      </c>
      <c r="C48" s="106"/>
      <c r="D48" s="106"/>
      <c r="E48" s="109">
        <v>0</v>
      </c>
    </row>
    <row r="49" spans="1:5" ht="15">
      <c r="A49" s="104" t="s">
        <v>92</v>
      </c>
      <c r="B49" s="105" t="s">
        <v>120</v>
      </c>
      <c r="C49" s="106"/>
      <c r="D49" s="106"/>
      <c r="E49" s="110">
        <v>0</v>
      </c>
    </row>
    <row r="50" spans="1:5" ht="15">
      <c r="A50" s="111"/>
      <c r="B50" s="106"/>
      <c r="C50" s="106" t="s">
        <v>102</v>
      </c>
      <c r="D50" s="106"/>
      <c r="E50" s="126">
        <f>SUM(E46:E49)</f>
        <v>0</v>
      </c>
    </row>
    <row r="51" spans="1:5" ht="15">
      <c r="A51" s="111"/>
      <c r="B51" s="106"/>
      <c r="C51" s="106"/>
      <c r="D51" s="106"/>
      <c r="E51" s="114"/>
    </row>
    <row r="52" spans="1:5" ht="16.5" thickBot="1">
      <c r="A52" s="115" t="s">
        <v>125</v>
      </c>
      <c r="B52" s="106"/>
      <c r="C52" s="106"/>
      <c r="D52" s="106"/>
      <c r="E52" s="119">
        <f>E43-E50</f>
        <v>0</v>
      </c>
    </row>
    <row r="53" spans="1:5" ht="13.5" thickTop="1">
      <c r="A53" s="120"/>
      <c r="B53" s="121" t="s">
        <v>126</v>
      </c>
      <c r="C53" s="121"/>
      <c r="D53" s="121"/>
      <c r="E53" s="122"/>
    </row>
    <row r="56" spans="1:5">
      <c r="A56" s="98" t="s">
        <v>127</v>
      </c>
    </row>
  </sheetData>
  <mergeCells count="5">
    <mergeCell ref="A3:F3"/>
    <mergeCell ref="A4:F4"/>
    <mergeCell ref="A5:F5"/>
    <mergeCell ref="A1:G1"/>
    <mergeCell ref="A2:G2"/>
  </mergeCells>
  <printOptions horizontalCentered="1"/>
  <pageMargins left="0.25" right="0.25" top="0.79" bottom="0.75" header="0.5" footer="0.5"/>
  <pageSetup scale="89" orientation="portrait" r:id="rId1"/>
  <headerFooter alignWithMargins="0">
    <oddHeader>&amp;L&amp;"Arial,Italic"&amp;11NOTE: When completing this table make entries in the shaded fields only.</oddHeader>
    <oddFooter>&amp;L&amp;D
Health Care Administration&amp;R&amp;F,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workbookViewId="0">
      <selection activeCell="A2" sqref="A2:G2"/>
    </sheetView>
  </sheetViews>
  <sheetFormatPr defaultColWidth="9.140625" defaultRowHeight="12.75"/>
  <cols>
    <col min="1" max="1" width="8" style="98" customWidth="1"/>
    <col min="2" max="2" width="4.42578125" style="98" customWidth="1"/>
    <col min="3" max="3" width="17.140625" style="98" customWidth="1"/>
    <col min="4" max="4" width="9.85546875" style="98" customWidth="1"/>
    <col min="5" max="5" width="4.85546875" style="98" customWidth="1"/>
    <col min="6" max="6" width="9.42578125" style="98" customWidth="1"/>
    <col min="7" max="7" width="15.85546875" style="98" customWidth="1"/>
    <col min="8" max="8" width="9.140625" style="98"/>
    <col min="9" max="9" width="13.7109375" style="98" customWidth="1"/>
    <col min="10" max="16384" width="9.140625" style="98"/>
  </cols>
  <sheetData>
    <row r="1" spans="1:11" s="100" customFormat="1" ht="15">
      <c r="A1" s="193" t="str">
        <f>'Table 1'!A1:G1</f>
        <v>RUTLAND REGIONAL MEDICAL CENTER</v>
      </c>
      <c r="B1" s="193"/>
      <c r="C1" s="193"/>
      <c r="D1" s="193"/>
      <c r="E1" s="193"/>
      <c r="F1" s="193"/>
      <c r="G1" s="193"/>
      <c r="H1" s="127"/>
      <c r="I1" s="127"/>
      <c r="J1" s="127"/>
      <c r="K1" s="127"/>
    </row>
    <row r="2" spans="1:11" s="100" customFormat="1" ht="15.75">
      <c r="A2" s="192" t="str">
        <f>'Table 1'!A2:G2</f>
        <v>CT SCANNER</v>
      </c>
      <c r="B2" s="192"/>
      <c r="C2" s="192"/>
      <c r="D2" s="192"/>
      <c r="E2" s="192"/>
      <c r="F2" s="192"/>
      <c r="G2" s="192"/>
      <c r="H2" s="127"/>
      <c r="I2" s="127"/>
      <c r="J2" s="127"/>
      <c r="K2" s="127"/>
    </row>
    <row r="3" spans="1:11" s="100" customFormat="1" ht="14.25">
      <c r="A3" s="191" t="s">
        <v>128</v>
      </c>
      <c r="B3" s="191"/>
      <c r="C3" s="191"/>
      <c r="D3" s="191"/>
      <c r="E3" s="191"/>
      <c r="F3" s="191"/>
      <c r="G3" s="191"/>
      <c r="H3" s="127"/>
      <c r="I3" s="127"/>
      <c r="J3" s="127"/>
      <c r="K3" s="127"/>
    </row>
    <row r="4" spans="1:11" s="100" customFormat="1" ht="14.25">
      <c r="A4" s="194" t="s">
        <v>129</v>
      </c>
      <c r="B4" s="194"/>
      <c r="C4" s="194"/>
      <c r="D4" s="194"/>
      <c r="E4" s="194"/>
      <c r="F4" s="194"/>
      <c r="G4" s="194"/>
      <c r="H4" s="127"/>
      <c r="I4" s="127"/>
      <c r="J4" s="127"/>
      <c r="K4" s="127"/>
    </row>
    <row r="5" spans="1:11" ht="15.75" customHeight="1">
      <c r="A5" s="11"/>
      <c r="B5" s="11"/>
      <c r="C5" s="11"/>
      <c r="D5" s="11"/>
      <c r="E5" s="11"/>
      <c r="F5" s="11"/>
      <c r="G5" s="11"/>
      <c r="H5" s="11"/>
      <c r="I5" s="11"/>
      <c r="J5" s="11"/>
      <c r="K5" s="11"/>
    </row>
    <row r="6" spans="1:11" ht="15.75" customHeight="1"/>
    <row r="7" spans="1:11" ht="15.75" customHeight="1">
      <c r="A7" s="101" t="s">
        <v>130</v>
      </c>
      <c r="B7" s="128"/>
      <c r="C7" s="128"/>
      <c r="D7" s="128"/>
      <c r="E7" s="128"/>
      <c r="F7" s="128"/>
      <c r="G7" s="129"/>
    </row>
    <row r="8" spans="1:11" ht="15.75" customHeight="1">
      <c r="A8" s="130"/>
      <c r="B8" s="11"/>
      <c r="C8" s="11"/>
      <c r="D8" s="11"/>
      <c r="E8" s="11"/>
      <c r="F8" s="11"/>
      <c r="G8" s="131"/>
    </row>
    <row r="9" spans="1:11" ht="15.75" customHeight="1">
      <c r="A9" s="132" t="s">
        <v>86</v>
      </c>
      <c r="B9" s="133" t="s">
        <v>131</v>
      </c>
      <c r="C9" s="11"/>
      <c r="D9" s="134" t="s">
        <v>132</v>
      </c>
      <c r="E9" s="11"/>
      <c r="F9" s="11"/>
      <c r="G9" s="131"/>
    </row>
    <row r="10" spans="1:11" ht="15.75" customHeight="1">
      <c r="A10" s="135"/>
      <c r="B10" s="136" t="s">
        <v>133</v>
      </c>
      <c r="C10" s="133" t="s">
        <v>134</v>
      </c>
      <c r="D10" s="137">
        <v>0</v>
      </c>
      <c r="E10" s="11"/>
      <c r="F10" s="11"/>
      <c r="G10" s="138"/>
    </row>
    <row r="11" spans="1:11" ht="15.75" customHeight="1">
      <c r="A11" s="135"/>
      <c r="B11" s="136" t="s">
        <v>135</v>
      </c>
      <c r="C11" s="133" t="s">
        <v>136</v>
      </c>
      <c r="D11" s="139"/>
      <c r="E11" s="140" t="s">
        <v>137</v>
      </c>
      <c r="F11" s="141"/>
      <c r="G11" s="138"/>
    </row>
    <row r="12" spans="1:11" ht="15.75" customHeight="1">
      <c r="A12" s="135"/>
      <c r="B12" s="136" t="s">
        <v>138</v>
      </c>
      <c r="C12" s="133" t="s">
        <v>139</v>
      </c>
      <c r="D12" s="11"/>
      <c r="E12" s="11"/>
      <c r="F12" s="11"/>
      <c r="G12" s="142">
        <v>0</v>
      </c>
    </row>
    <row r="13" spans="1:11" ht="15.75" customHeight="1">
      <c r="A13" s="132" t="s">
        <v>88</v>
      </c>
      <c r="B13" s="133" t="s">
        <v>140</v>
      </c>
      <c r="C13" s="11"/>
      <c r="D13" s="11"/>
      <c r="E13" s="11"/>
      <c r="F13" s="11"/>
      <c r="G13" s="143">
        <f>'Table 1'!E34</f>
        <v>2033980.26</v>
      </c>
    </row>
    <row r="14" spans="1:11" ht="15.75" customHeight="1">
      <c r="A14" s="132" t="s">
        <v>90</v>
      </c>
      <c r="B14" s="133" t="s">
        <v>141</v>
      </c>
      <c r="C14" s="11"/>
      <c r="D14" s="11"/>
      <c r="E14" s="11"/>
      <c r="F14" s="11"/>
      <c r="G14" s="144"/>
    </row>
    <row r="15" spans="1:11" ht="15.75" customHeight="1">
      <c r="A15" s="145"/>
      <c r="B15" s="146" t="s">
        <v>133</v>
      </c>
      <c r="C15" s="133" t="s">
        <v>113</v>
      </c>
      <c r="D15" s="147"/>
      <c r="E15" s="148"/>
      <c r="F15" s="11"/>
      <c r="G15" s="143">
        <v>0</v>
      </c>
    </row>
    <row r="16" spans="1:11" ht="15.75" customHeight="1">
      <c r="A16" s="145"/>
      <c r="B16" s="146" t="s">
        <v>135</v>
      </c>
      <c r="C16" s="133" t="s">
        <v>142</v>
      </c>
      <c r="D16" s="149"/>
      <c r="E16" s="148"/>
      <c r="F16" s="11"/>
      <c r="G16" s="143">
        <v>0</v>
      </c>
    </row>
    <row r="17" spans="1:9" ht="15.75" customHeight="1">
      <c r="A17" s="145"/>
      <c r="B17" s="146" t="s">
        <v>138</v>
      </c>
      <c r="C17" s="133" t="s">
        <v>143</v>
      </c>
      <c r="D17" s="150"/>
      <c r="E17" s="151"/>
      <c r="F17" s="133"/>
      <c r="G17" s="143">
        <v>0</v>
      </c>
    </row>
    <row r="18" spans="1:9" ht="15.75" customHeight="1">
      <c r="A18" s="145"/>
      <c r="B18" s="146" t="s">
        <v>144</v>
      </c>
      <c r="C18" s="133" t="s">
        <v>120</v>
      </c>
      <c r="D18" s="11"/>
      <c r="E18" s="11"/>
      <c r="F18" s="11"/>
      <c r="G18" s="152">
        <v>0</v>
      </c>
    </row>
    <row r="19" spans="1:9" ht="15.75" customHeight="1">
      <c r="A19" s="135"/>
      <c r="B19" s="11"/>
      <c r="C19" s="11"/>
      <c r="D19" s="11"/>
      <c r="E19" s="11"/>
      <c r="F19" s="11"/>
      <c r="G19" s="138"/>
    </row>
    <row r="20" spans="1:9" ht="15.75" customHeight="1" thickBot="1">
      <c r="A20" s="130" t="s">
        <v>145</v>
      </c>
      <c r="B20" s="11"/>
      <c r="C20" s="11"/>
      <c r="D20" s="11"/>
      <c r="E20" s="11"/>
      <c r="F20" s="11"/>
      <c r="G20" s="153">
        <f>SUM(G12:G18)</f>
        <v>2033980.26</v>
      </c>
    </row>
    <row r="21" spans="1:9" ht="15.75" customHeight="1" thickTop="1">
      <c r="A21" s="120"/>
      <c r="B21" s="121"/>
      <c r="C21" s="121"/>
      <c r="D21" s="121"/>
      <c r="E21" s="121"/>
      <c r="F21" s="121"/>
      <c r="G21" s="122"/>
    </row>
    <row r="22" spans="1:9" ht="15.75" customHeight="1"/>
    <row r="23" spans="1:9" ht="15.75" customHeight="1">
      <c r="A23" s="101" t="s">
        <v>146</v>
      </c>
      <c r="B23" s="128"/>
      <c r="C23" s="128"/>
      <c r="D23" s="128"/>
      <c r="E23" s="128"/>
      <c r="F23" s="128"/>
      <c r="G23" s="129"/>
    </row>
    <row r="24" spans="1:9" ht="15.75" customHeight="1">
      <c r="A24" s="130"/>
      <c r="B24" s="11"/>
      <c r="C24" s="11"/>
      <c r="D24" s="11"/>
      <c r="E24" s="11"/>
      <c r="F24" s="11"/>
      <c r="G24" s="131"/>
    </row>
    <row r="25" spans="1:9" ht="15.75" customHeight="1">
      <c r="A25" s="154" t="s">
        <v>147</v>
      </c>
      <c r="B25" s="11"/>
      <c r="C25" s="11"/>
      <c r="D25" s="11"/>
      <c r="E25" s="11"/>
      <c r="F25" s="11"/>
      <c r="G25" s="131"/>
      <c r="I25" s="155" t="s">
        <v>148</v>
      </c>
    </row>
    <row r="26" spans="1:9" ht="15.75" customHeight="1">
      <c r="A26" s="156" t="s">
        <v>86</v>
      </c>
      <c r="B26" s="11" t="s">
        <v>87</v>
      </c>
      <c r="C26" s="11"/>
      <c r="D26" s="11"/>
      <c r="E26" s="11"/>
      <c r="F26" s="11"/>
      <c r="G26" s="157">
        <f>'Table 1'!E9</f>
        <v>117617</v>
      </c>
      <c r="I26" s="158">
        <f>G26-'Table 1'!E9</f>
        <v>0</v>
      </c>
    </row>
    <row r="27" spans="1:9" ht="15.75" customHeight="1">
      <c r="A27" s="156" t="s">
        <v>88</v>
      </c>
      <c r="B27" s="11" t="s">
        <v>89</v>
      </c>
      <c r="C27" s="11"/>
      <c r="D27" s="11"/>
      <c r="E27" s="11"/>
      <c r="F27" s="11"/>
      <c r="G27" s="159">
        <f>'Table 1'!E10</f>
        <v>0</v>
      </c>
      <c r="I27" s="158">
        <f>G27-'Table 1'!E10</f>
        <v>0</v>
      </c>
    </row>
    <row r="28" spans="1:9" ht="15.75" customHeight="1">
      <c r="A28" s="156" t="s">
        <v>90</v>
      </c>
      <c r="B28" s="11" t="s">
        <v>91</v>
      </c>
      <c r="C28" s="11"/>
      <c r="D28" s="11"/>
      <c r="E28" s="11"/>
      <c r="F28" s="11"/>
      <c r="G28" s="159">
        <f>'Table 1'!E11</f>
        <v>0</v>
      </c>
      <c r="I28" s="158">
        <f>G28-'Table 1'!E11</f>
        <v>0</v>
      </c>
    </row>
    <row r="29" spans="1:9" ht="15.75" customHeight="1">
      <c r="A29" s="156" t="s">
        <v>92</v>
      </c>
      <c r="B29" s="11" t="s">
        <v>93</v>
      </c>
      <c r="C29" s="11"/>
      <c r="D29" s="11"/>
      <c r="E29" s="11"/>
      <c r="F29" s="11"/>
      <c r="G29" s="159">
        <f>'Table 1'!E12</f>
        <v>0</v>
      </c>
      <c r="I29" s="158">
        <f>G29-'Table 1'!E12</f>
        <v>0</v>
      </c>
    </row>
    <row r="30" spans="1:9" ht="15.75" customHeight="1">
      <c r="A30" s="156" t="s">
        <v>94</v>
      </c>
      <c r="B30" s="11" t="s">
        <v>95</v>
      </c>
      <c r="C30" s="11"/>
      <c r="D30" s="11"/>
      <c r="E30" s="11"/>
      <c r="F30" s="11"/>
      <c r="G30" s="159">
        <f>'Table 1'!E13</f>
        <v>0</v>
      </c>
      <c r="I30" s="158">
        <f>G30-'Table 1'!E13</f>
        <v>0</v>
      </c>
    </row>
    <row r="31" spans="1:9" ht="15.75" customHeight="1">
      <c r="A31" s="156" t="s">
        <v>96</v>
      </c>
      <c r="B31" s="11" t="s">
        <v>97</v>
      </c>
      <c r="C31" s="11"/>
      <c r="D31" s="11"/>
      <c r="E31" s="11"/>
      <c r="F31" s="11"/>
      <c r="G31" s="159">
        <f>'Table 1'!E14</f>
        <v>0</v>
      </c>
      <c r="I31" s="158">
        <f>G31-'Table 1'!E14</f>
        <v>0</v>
      </c>
    </row>
    <row r="32" spans="1:9" ht="15.75" customHeight="1">
      <c r="A32" s="156" t="s">
        <v>98</v>
      </c>
      <c r="B32" s="11" t="s">
        <v>99</v>
      </c>
      <c r="C32" s="11"/>
      <c r="D32" s="11"/>
      <c r="E32" s="11"/>
      <c r="F32" s="11"/>
      <c r="G32" s="159">
        <f>'Table 1'!E15</f>
        <v>0</v>
      </c>
      <c r="I32" s="158">
        <f>G32-'Table 1'!E15</f>
        <v>0</v>
      </c>
    </row>
    <row r="33" spans="1:9" ht="15.75" customHeight="1">
      <c r="A33" s="156" t="s">
        <v>100</v>
      </c>
      <c r="B33" s="11" t="s">
        <v>104</v>
      </c>
      <c r="C33" s="11"/>
      <c r="D33" s="11"/>
      <c r="E33" s="11"/>
      <c r="F33" s="11"/>
      <c r="G33" s="159">
        <f>'Table 1'!E20</f>
        <v>1869315.26</v>
      </c>
      <c r="I33" s="158">
        <f>G33-'Table 1'!E20</f>
        <v>0</v>
      </c>
    </row>
    <row r="34" spans="1:9" ht="15.75" customHeight="1">
      <c r="A34" s="156" t="s">
        <v>112</v>
      </c>
      <c r="B34" s="11" t="s">
        <v>105</v>
      </c>
      <c r="C34" s="11"/>
      <c r="D34" s="11"/>
      <c r="E34" s="11"/>
      <c r="F34" s="11"/>
      <c r="G34" s="159">
        <f>'Table 1'!E21</f>
        <v>17643</v>
      </c>
      <c r="I34" s="158">
        <f>G34-'Table 1'!E21</f>
        <v>0</v>
      </c>
    </row>
    <row r="35" spans="1:9" ht="15.75" customHeight="1">
      <c r="A35" s="156" t="s">
        <v>114</v>
      </c>
      <c r="B35" s="11" t="s">
        <v>106</v>
      </c>
      <c r="C35" s="11"/>
      <c r="D35" s="11"/>
      <c r="E35" s="11"/>
      <c r="F35" s="11"/>
      <c r="G35" s="159">
        <f>'Table 1'!E22</f>
        <v>0</v>
      </c>
      <c r="I35" s="158">
        <f>G35-'Table 1'!E22</f>
        <v>0</v>
      </c>
    </row>
    <row r="36" spans="1:9" ht="15.75" customHeight="1">
      <c r="A36" s="156" t="s">
        <v>149</v>
      </c>
      <c r="B36" s="11" t="s">
        <v>107</v>
      </c>
      <c r="C36" s="11"/>
      <c r="D36" s="11"/>
      <c r="E36" s="11"/>
      <c r="F36" s="11"/>
      <c r="G36" s="159">
        <f>'Table 1'!E23</f>
        <v>0</v>
      </c>
      <c r="I36" s="158">
        <f>G36-'Table 1'!E23</f>
        <v>0</v>
      </c>
    </row>
    <row r="37" spans="1:9" ht="15.75" customHeight="1">
      <c r="A37" s="156" t="s">
        <v>150</v>
      </c>
      <c r="B37" s="11" t="s">
        <v>108</v>
      </c>
      <c r="C37" s="11"/>
      <c r="D37" s="11"/>
      <c r="E37" s="11"/>
      <c r="F37" s="11"/>
      <c r="G37" s="159">
        <f>'Table 1'!E24</f>
        <v>0</v>
      </c>
      <c r="I37" s="158">
        <f>G37-'Table 1'!E24</f>
        <v>0</v>
      </c>
    </row>
    <row r="38" spans="1:9" ht="15.75" customHeight="1">
      <c r="A38" s="156" t="s">
        <v>151</v>
      </c>
      <c r="B38" s="11" t="s">
        <v>109</v>
      </c>
      <c r="C38" s="11"/>
      <c r="D38" s="11"/>
      <c r="E38" s="11"/>
      <c r="F38" s="11"/>
      <c r="G38" s="159">
        <f>'Table 1'!E25</f>
        <v>17643</v>
      </c>
      <c r="I38" s="158">
        <f>G38-'Table 1'!E25</f>
        <v>0</v>
      </c>
    </row>
    <row r="39" spans="1:9" ht="15.75" customHeight="1">
      <c r="A39" s="156" t="s">
        <v>152</v>
      </c>
      <c r="B39" s="11" t="s">
        <v>116</v>
      </c>
      <c r="C39" s="11"/>
      <c r="D39" s="11"/>
      <c r="E39" s="11"/>
      <c r="F39" s="11"/>
      <c r="G39" s="159">
        <f>'Table 1'!E26</f>
        <v>0</v>
      </c>
      <c r="I39" s="158">
        <f>G39-'Table 1'!E26</f>
        <v>0</v>
      </c>
    </row>
    <row r="40" spans="1:9" ht="15.75" customHeight="1">
      <c r="A40" s="156" t="s">
        <v>153</v>
      </c>
      <c r="B40" s="11" t="s">
        <v>111</v>
      </c>
      <c r="C40" s="11"/>
      <c r="D40" s="11"/>
      <c r="E40" s="11"/>
      <c r="F40" s="11"/>
      <c r="G40" s="159">
        <f>'Table 1'!E27</f>
        <v>0</v>
      </c>
      <c r="I40" s="158">
        <f>G40-'Table 1'!E27</f>
        <v>0</v>
      </c>
    </row>
    <row r="41" spans="1:9" ht="15.75" customHeight="1">
      <c r="A41" s="156" t="s">
        <v>154</v>
      </c>
      <c r="B41" s="11" t="s">
        <v>113</v>
      </c>
      <c r="C41" s="11"/>
      <c r="D41" s="11"/>
      <c r="E41" s="11"/>
      <c r="F41" s="11"/>
      <c r="G41" s="159">
        <f>'Table 1'!E28</f>
        <v>11762</v>
      </c>
      <c r="I41" s="158">
        <f>G41-'Table 1'!E28</f>
        <v>0</v>
      </c>
    </row>
    <row r="42" spans="1:9" ht="15.75" customHeight="1">
      <c r="A42" s="156" t="s">
        <v>155</v>
      </c>
      <c r="B42" s="11" t="s">
        <v>101</v>
      </c>
      <c r="C42" s="11"/>
      <c r="D42" s="11"/>
      <c r="E42" s="11"/>
      <c r="F42" s="11"/>
      <c r="G42" s="160">
        <f>'Table 1'!E16+'Table 1'!E29+'Table 1'!E30+'Table 1'!E31</f>
        <v>0</v>
      </c>
      <c r="I42" s="158">
        <f>G42-'Table 1'!E29-'Table 1'!E16-'Table 1'!E30-'Table 1'!E31</f>
        <v>0</v>
      </c>
    </row>
    <row r="43" spans="1:9" ht="15.75" customHeight="1">
      <c r="A43" s="135"/>
      <c r="B43" s="11"/>
      <c r="C43" s="11"/>
      <c r="D43" s="11"/>
      <c r="E43" s="11"/>
      <c r="F43" s="11"/>
      <c r="G43" s="131"/>
      <c r="I43" s="161"/>
    </row>
    <row r="44" spans="1:9" ht="15.75" customHeight="1" thickBot="1">
      <c r="A44" s="162" t="s">
        <v>156</v>
      </c>
      <c r="B44" s="11"/>
      <c r="C44" s="11"/>
      <c r="D44" s="11"/>
      <c r="E44" s="11"/>
      <c r="F44" s="11"/>
      <c r="G44" s="163">
        <f>SUM(G26:G42)</f>
        <v>2033980.26</v>
      </c>
      <c r="I44" s="164">
        <f>G44-G20</f>
        <v>0</v>
      </c>
    </row>
    <row r="45" spans="1:9" ht="15.75" customHeight="1" thickTop="1">
      <c r="A45" s="120"/>
      <c r="B45" s="121"/>
      <c r="C45" s="121"/>
      <c r="D45" s="121"/>
      <c r="E45" s="121"/>
      <c r="F45" s="121"/>
      <c r="G45" s="122"/>
    </row>
    <row r="46" spans="1:9" ht="20.25" customHeight="1">
      <c r="A46" s="165" t="s">
        <v>157</v>
      </c>
    </row>
    <row r="49" spans="1:1">
      <c r="A49" s="98" t="s">
        <v>127</v>
      </c>
    </row>
  </sheetData>
  <mergeCells count="4">
    <mergeCell ref="A1:G1"/>
    <mergeCell ref="A2:G2"/>
    <mergeCell ref="A3:G3"/>
    <mergeCell ref="A4:G4"/>
  </mergeCells>
  <printOptions horizontalCentered="1"/>
  <pageMargins left="0.25" right="0.25" top="0.75" bottom="0.75" header="0.5" footer="0.5"/>
  <pageSetup scale="95" orientation="portrait" r:id="rId1"/>
  <headerFooter alignWithMargins="0">
    <oddHeader>&amp;L&amp;"Arial,Italic"&amp;11NOTE: When completing this table make entries in the shaded fields only.</oddHeader>
    <oddFooter>&amp;L&amp;D
Health Care Administration&amp;R&amp;F,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0"/>
  <sheetViews>
    <sheetView showGridLines="0" topLeftCell="D1" zoomScale="80" zoomScaleNormal="80" workbookViewId="0">
      <selection activeCell="D1" sqref="D1:P1"/>
    </sheetView>
  </sheetViews>
  <sheetFormatPr defaultColWidth="9.140625" defaultRowHeight="12.75" outlineLevelRow="1" outlineLevelCol="1"/>
  <cols>
    <col min="1" max="1" width="40.42578125" style="2" hidden="1" customWidth="1" outlineLevel="1"/>
    <col min="2" max="2" width="8.140625" style="2" hidden="1" customWidth="1" outlineLevel="1"/>
    <col min="3" max="3" width="9.140625" style="2" hidden="1" customWidth="1" outlineLevel="1"/>
    <col min="4" max="4" width="64.5703125" style="2" customWidth="1" collapsed="1"/>
    <col min="5" max="5" width="20.28515625" style="4" customWidth="1"/>
    <col min="6" max="6" width="21.140625" style="8" customWidth="1" outlineLevel="1"/>
    <col min="7" max="7" width="12" style="8" customWidth="1" outlineLevel="1"/>
    <col min="8" max="8" width="21.140625" style="8" customWidth="1"/>
    <col min="9" max="9" width="11.42578125" style="8" customWidth="1"/>
    <col min="10" max="10" width="18" style="8" bestFit="1" customWidth="1"/>
    <col min="11" max="11" width="11.140625" style="8" customWidth="1"/>
    <col min="12" max="12" width="19.5703125" style="8" bestFit="1" customWidth="1"/>
    <col min="13" max="13" width="13.140625" style="8" customWidth="1"/>
    <col min="14" max="14" width="16.28515625" style="8" customWidth="1"/>
    <col min="15" max="15" width="13" style="8" customWidth="1"/>
    <col min="16" max="16" width="17.42578125" style="8" customWidth="1"/>
    <col min="17" max="17" width="10.7109375" style="8" customWidth="1"/>
    <col min="18" max="18" width="3.140625" style="8" customWidth="1"/>
    <col min="19" max="16384" width="9.140625" style="8"/>
  </cols>
  <sheetData>
    <row r="1" spans="1:22" ht="40.700000000000003" customHeight="1" thickBot="1">
      <c r="D1" s="198" t="str">
        <f>UPPER('Report Info'!B5)</f>
        <v>RUTLAND REGIONAL MEDICAL CENTER</v>
      </c>
      <c r="E1" s="198"/>
      <c r="F1" s="198"/>
      <c r="G1" s="198"/>
      <c r="H1" s="198"/>
      <c r="I1" s="198"/>
      <c r="J1" s="198"/>
      <c r="K1" s="198"/>
      <c r="L1" s="198"/>
      <c r="M1" s="198"/>
      <c r="N1" s="198"/>
      <c r="O1" s="198"/>
      <c r="P1" s="198"/>
      <c r="Q1" s="29"/>
    </row>
    <row r="2" spans="1:22" ht="24" hidden="1" thickBot="1">
      <c r="D2" s="16"/>
      <c r="E2" s="16"/>
      <c r="F2" s="16"/>
      <c r="G2" s="29"/>
      <c r="H2" s="16"/>
      <c r="I2" s="29"/>
      <c r="J2" s="166"/>
      <c r="K2" s="166"/>
      <c r="L2" s="97"/>
      <c r="M2" s="29"/>
      <c r="N2" s="16"/>
      <c r="O2" s="29"/>
      <c r="P2" s="16"/>
      <c r="Q2" s="29"/>
    </row>
    <row r="3" spans="1:22" ht="17.25" customHeight="1">
      <c r="D3" s="25"/>
      <c r="E3" s="26"/>
      <c r="F3" s="26"/>
      <c r="G3" s="26"/>
      <c r="H3" s="26"/>
      <c r="I3" s="26"/>
      <c r="J3" s="26"/>
      <c r="K3" s="26"/>
      <c r="L3" s="26"/>
      <c r="M3" s="26"/>
      <c r="N3" s="26"/>
      <c r="O3" s="26"/>
      <c r="P3" s="26"/>
      <c r="Q3" s="27"/>
    </row>
    <row r="4" spans="1:22" ht="25.5" customHeight="1" thickBot="1">
      <c r="D4" s="202" t="s">
        <v>170</v>
      </c>
      <c r="E4" s="202"/>
      <c r="F4" s="202"/>
      <c r="G4" s="202"/>
      <c r="H4" s="202"/>
      <c r="I4" s="202"/>
      <c r="J4" s="202"/>
      <c r="K4" s="202"/>
      <c r="L4" s="202"/>
      <c r="M4" s="202"/>
      <c r="N4" s="202"/>
      <c r="O4" s="202"/>
      <c r="P4" s="202"/>
      <c r="Q4" s="203"/>
    </row>
    <row r="5" spans="1:22">
      <c r="D5" s="21"/>
      <c r="E5" s="22"/>
      <c r="F5" s="23"/>
      <c r="G5" s="23"/>
      <c r="H5" s="23"/>
      <c r="I5" s="23"/>
      <c r="J5" s="23"/>
      <c r="K5" s="23"/>
      <c r="L5" s="23"/>
      <c r="M5" s="23"/>
      <c r="N5" s="23"/>
      <c r="O5" s="23"/>
      <c r="P5" s="23"/>
      <c r="Q5" s="24"/>
    </row>
    <row r="6" spans="1:22" ht="15.75" thickBot="1">
      <c r="D6" s="199" t="str">
        <f>UPPER('Report Info'!A2)</f>
        <v>INCOME STATEMENT</v>
      </c>
      <c r="E6" s="200"/>
      <c r="F6" s="200"/>
      <c r="G6" s="200"/>
      <c r="H6" s="200"/>
      <c r="I6" s="200"/>
      <c r="J6" s="200"/>
      <c r="K6" s="200"/>
      <c r="L6" s="200"/>
      <c r="M6" s="200"/>
      <c r="N6" s="200"/>
      <c r="O6" s="200"/>
      <c r="P6" s="200"/>
      <c r="Q6" s="201"/>
    </row>
    <row r="7" spans="1:22" s="15" customFormat="1" ht="16.5" customHeight="1">
      <c r="A7" s="30"/>
      <c r="B7" s="30"/>
      <c r="C7" s="30"/>
      <c r="D7" s="204" t="s">
        <v>74</v>
      </c>
      <c r="E7" s="205"/>
      <c r="F7" s="205"/>
      <c r="G7" s="205"/>
      <c r="H7" s="205"/>
      <c r="I7" s="205"/>
      <c r="J7" s="205"/>
      <c r="K7" s="205"/>
      <c r="L7" s="205"/>
      <c r="M7" s="205"/>
      <c r="N7" s="205"/>
      <c r="O7" s="205"/>
      <c r="P7" s="205"/>
      <c r="Q7" s="206"/>
    </row>
    <row r="8" spans="1:22" ht="15.75">
      <c r="D8" s="195" t="s">
        <v>64</v>
      </c>
      <c r="E8" s="196"/>
      <c r="F8" s="196"/>
      <c r="G8" s="196"/>
      <c r="H8" s="196"/>
      <c r="I8" s="196"/>
      <c r="J8" s="196"/>
      <c r="K8" s="196"/>
      <c r="L8" s="196"/>
      <c r="M8" s="196"/>
      <c r="N8" s="196"/>
      <c r="O8" s="196"/>
      <c r="P8" s="196"/>
      <c r="Q8" s="197"/>
    </row>
    <row r="9" spans="1:22" ht="35.25" customHeight="1">
      <c r="B9" s="3"/>
      <c r="D9" s="43"/>
      <c r="E9" s="41"/>
      <c r="F9" s="44"/>
      <c r="G9" s="44"/>
      <c r="H9" s="44"/>
      <c r="I9" s="44"/>
      <c r="J9" s="168"/>
      <c r="K9" s="45"/>
      <c r="L9" s="45" t="s">
        <v>67</v>
      </c>
      <c r="M9" s="45"/>
      <c r="N9" s="45" t="s">
        <v>68</v>
      </c>
      <c r="O9" s="45"/>
      <c r="P9" s="45" t="s">
        <v>69</v>
      </c>
      <c r="Q9" s="46"/>
      <c r="V9" s="28"/>
    </row>
    <row r="10" spans="1:22" ht="26.25" customHeight="1">
      <c r="A10" s="3" t="s">
        <v>43</v>
      </c>
      <c r="D10" s="43"/>
      <c r="E10" s="179" t="str">
        <f>'Report Data'!B1</f>
        <v>2017</v>
      </c>
      <c r="F10" s="179" t="str">
        <f>'Report Data'!$C$1</f>
        <v>2018</v>
      </c>
      <c r="G10" s="47"/>
      <c r="H10" s="179" t="str">
        <f>'Report Data'!$C$1</f>
        <v>2018</v>
      </c>
      <c r="I10" s="47"/>
      <c r="J10" s="179" t="str">
        <f>+'Report Data'!E1</f>
        <v>2019</v>
      </c>
      <c r="K10" s="55"/>
      <c r="L10" s="48">
        <v>2020</v>
      </c>
      <c r="M10" s="49"/>
      <c r="N10" s="48">
        <v>2021</v>
      </c>
      <c r="O10" s="49"/>
      <c r="P10" s="48">
        <v>2022</v>
      </c>
      <c r="Q10" s="50"/>
    </row>
    <row r="11" spans="1:22" ht="31.5">
      <c r="A11" s="3"/>
      <c r="D11" s="43"/>
      <c r="E11" s="96" t="str">
        <f>MID('Report Data'!B2,1,6)</f>
        <v>Actual</v>
      </c>
      <c r="F11" s="96" t="str">
        <f>MID('Report Data'!C2,1,6)</f>
        <v>Budget</v>
      </c>
      <c r="G11" s="47" t="s">
        <v>75</v>
      </c>
      <c r="H11" s="175" t="str">
        <f>MID('Report Data'!D2,1,10)</f>
        <v>Projection</v>
      </c>
      <c r="I11" s="47" t="s">
        <v>75</v>
      </c>
      <c r="J11" s="167" t="str">
        <f>MID('Report Data'!E2,1,6)</f>
        <v>Budget</v>
      </c>
      <c r="K11" s="55" t="s">
        <v>75</v>
      </c>
      <c r="L11" s="48"/>
      <c r="M11" s="49" t="s">
        <v>75</v>
      </c>
      <c r="N11" s="48"/>
      <c r="O11" s="49" t="s">
        <v>75</v>
      </c>
      <c r="P11" s="48"/>
      <c r="Q11" s="50" t="s">
        <v>75</v>
      </c>
    </row>
    <row r="12" spans="1:22" s="15" customFormat="1" ht="15.75">
      <c r="A12" s="37"/>
      <c r="B12" s="30"/>
      <c r="C12" s="30"/>
      <c r="D12" s="51"/>
      <c r="E12" s="52"/>
      <c r="F12" s="52"/>
      <c r="G12" s="53"/>
      <c r="H12" s="52"/>
      <c r="I12" s="53"/>
      <c r="J12" s="54"/>
      <c r="K12" s="55"/>
      <c r="L12" s="48"/>
      <c r="M12" s="49"/>
      <c r="N12" s="48"/>
      <c r="O12" s="49"/>
      <c r="P12" s="48"/>
      <c r="Q12" s="50"/>
    </row>
    <row r="13" spans="1:22" ht="15.75">
      <c r="A13" s="8" t="s">
        <v>2</v>
      </c>
      <c r="D13" s="56" t="s">
        <v>44</v>
      </c>
      <c r="E13" s="57"/>
      <c r="F13" s="58"/>
      <c r="G13" s="58"/>
      <c r="H13" s="58"/>
      <c r="I13" s="58"/>
      <c r="J13" s="92"/>
      <c r="K13" s="92"/>
      <c r="L13" s="61"/>
      <c r="M13" s="61"/>
      <c r="N13" s="61"/>
      <c r="O13" s="61"/>
      <c r="P13" s="61"/>
      <c r="Q13" s="169"/>
    </row>
    <row r="14" spans="1:22" ht="15">
      <c r="A14" s="11" t="s">
        <v>55</v>
      </c>
      <c r="D14" s="43" t="str">
        <f>"  "&amp;UPPER(TRIM(A14))</f>
        <v xml:space="preserve">  INPATIENT CARE REVENUE</v>
      </c>
      <c r="E14" s="57">
        <f>SUMIF('Report Data'!$A:$A,PL!$A14,'Report Data'!B:B)</f>
        <v>187127013.00000003</v>
      </c>
      <c r="F14" s="57">
        <f>SUMIF('Report Data'!$A:$A,PL!$A14,'Report Data'!C:C)</f>
        <v>197451546</v>
      </c>
      <c r="G14" s="60">
        <f>(+F14/E14)-1</f>
        <v>5.517393151570249E-2</v>
      </c>
      <c r="H14" s="57">
        <f>SUMIF('Report Data'!$A:$A,PL!$A14,'Report Data'!D:D)</f>
        <v>205499443.99999997</v>
      </c>
      <c r="I14" s="60">
        <f>+(H14/F14)-1</f>
        <v>4.0758850275094627E-2</v>
      </c>
      <c r="J14" s="57">
        <f>SUMIF('Report Data'!$A:$A,PL!$A14,'Report Data'!E:E)</f>
        <v>206296171.00000003</v>
      </c>
      <c r="K14" s="60">
        <f>+(J14/H14)-1</f>
        <v>3.8770275213009242E-3</v>
      </c>
      <c r="L14" s="75">
        <v>212485056</v>
      </c>
      <c r="M14" s="62">
        <f>+(L14/J14)-1</f>
        <v>2.9999999369837882E-2</v>
      </c>
      <c r="N14" s="75">
        <v>218859608</v>
      </c>
      <c r="O14" s="62">
        <f>+(N14/L14)-1</f>
        <v>3.000000150598825E-2</v>
      </c>
      <c r="P14" s="75">
        <v>225425395.88</v>
      </c>
      <c r="Q14" s="63">
        <f>+(P14/N14)-1</f>
        <v>2.9999998355109803E-2</v>
      </c>
    </row>
    <row r="15" spans="1:22" ht="15">
      <c r="A15" s="11" t="s">
        <v>56</v>
      </c>
      <c r="D15" s="43" t="str">
        <f t="shared" ref="D15:D18" si="0">"  "&amp;UPPER(TRIM(A15))</f>
        <v xml:space="preserve">  OUTPATIENT CARE REVENUE</v>
      </c>
      <c r="E15" s="57">
        <f>SUMIF('Report Data'!$A:$A,PL!$A15,'Report Data'!B:B)</f>
        <v>259019955</v>
      </c>
      <c r="F15" s="57">
        <f>SUMIF('Report Data'!$A:$A,PL!$A15,'Report Data'!C:C)</f>
        <v>267618314.00000012</v>
      </c>
      <c r="G15" s="60">
        <f t="shared" ref="G15:G18" si="1">(+F15/E15)-1</f>
        <v>3.3195739687315262E-2</v>
      </c>
      <c r="H15" s="57">
        <f>SUMIF('Report Data'!$A:$A,PL!$A15,'Report Data'!D:D)</f>
        <v>281329086.00000006</v>
      </c>
      <c r="I15" s="60">
        <f t="shared" ref="I15:M20" si="2">+(H15/F15)-1</f>
        <v>5.1232562506913881E-2</v>
      </c>
      <c r="J15" s="57">
        <f>SUMIF('Report Data'!$A:$A,PL!$A15,'Report Data'!E:E)</f>
        <v>291482391</v>
      </c>
      <c r="K15" s="60">
        <f t="shared" si="2"/>
        <v>3.6090491546259651E-2</v>
      </c>
      <c r="L15" s="75">
        <v>300226863</v>
      </c>
      <c r="M15" s="62">
        <f t="shared" si="2"/>
        <v>3.0000000926299508E-2</v>
      </c>
      <c r="N15" s="75">
        <v>309233668</v>
      </c>
      <c r="O15" s="62">
        <f t="shared" ref="O15:O20" si="3">+(N15/L15)-1</f>
        <v>2.9999997035575099E-2</v>
      </c>
      <c r="P15" s="75">
        <v>318510678.43000001</v>
      </c>
      <c r="Q15" s="63">
        <f t="shared" ref="Q15:Q20" si="4">+(P15/N15)-1</f>
        <v>3.0000001261182296E-2</v>
      </c>
    </row>
    <row r="16" spans="1:22" ht="15">
      <c r="A16" s="11" t="s">
        <v>60</v>
      </c>
      <c r="D16" s="43" t="str">
        <f t="shared" si="0"/>
        <v xml:space="preserve">  OUTPATIENT CARE REVENUE - PHYSICIAN</v>
      </c>
      <c r="E16" s="57">
        <f>SUMIF('Report Data'!$A:$A,PL!$A16,'Report Data'!B:B)</f>
        <v>65382905.999999993</v>
      </c>
      <c r="F16" s="57">
        <f>SUMIF('Report Data'!$A:$A,PL!$A16,'Report Data'!C:C)</f>
        <v>65868447</v>
      </c>
      <c r="G16" s="60">
        <f t="shared" si="1"/>
        <v>7.4261153213350806E-3</v>
      </c>
      <c r="H16" s="57">
        <f>SUMIF('Report Data'!$A:$A,PL!$A16,'Report Data'!D:D)</f>
        <v>64494427.999999978</v>
      </c>
      <c r="I16" s="60">
        <f t="shared" si="2"/>
        <v>-2.0860048514579677E-2</v>
      </c>
      <c r="J16" s="57">
        <f>SUMIF('Report Data'!$A:$A,PL!$A16,'Report Data'!E:E)</f>
        <v>66536140.999999978</v>
      </c>
      <c r="K16" s="60">
        <f t="shared" si="2"/>
        <v>3.1657199905703592E-2</v>
      </c>
      <c r="L16" s="75">
        <v>68532225</v>
      </c>
      <c r="M16" s="62">
        <f t="shared" si="2"/>
        <v>2.9999996543232488E-2</v>
      </c>
      <c r="N16" s="75">
        <v>70588192</v>
      </c>
      <c r="O16" s="62">
        <f t="shared" si="3"/>
        <v>3.0000003647918883E-2</v>
      </c>
      <c r="P16" s="75">
        <v>72705837.689999998</v>
      </c>
      <c r="Q16" s="63">
        <f t="shared" si="4"/>
        <v>2.9999999008332612E-2</v>
      </c>
    </row>
    <row r="17" spans="1:17" ht="15">
      <c r="A17" s="11" t="s">
        <v>57</v>
      </c>
      <c r="D17" s="43" t="str">
        <f t="shared" si="0"/>
        <v xml:space="preserve">  CHRONIC/SNF PT CARE REVENUE</v>
      </c>
      <c r="E17" s="57">
        <f>SUMIF('Report Data'!$A:$A,PL!$A17,'Report Data'!B:B)</f>
        <v>0</v>
      </c>
      <c r="F17" s="57">
        <f>SUMIF('Report Data'!$A:$A,PL!$A17,'Report Data'!C:C)</f>
        <v>0</v>
      </c>
      <c r="G17" s="60" t="e">
        <f t="shared" si="1"/>
        <v>#DIV/0!</v>
      </c>
      <c r="H17" s="57">
        <f>SUMIF('Report Data'!$A:$A,PL!$A17,'Report Data'!D:D)</f>
        <v>0</v>
      </c>
      <c r="I17" s="60" t="e">
        <f t="shared" si="2"/>
        <v>#DIV/0!</v>
      </c>
      <c r="J17" s="57">
        <f>SUMIF('Report Data'!$A:$A,PL!$A17,'Report Data'!E:E)</f>
        <v>0</v>
      </c>
      <c r="K17" s="60" t="e">
        <f t="shared" si="2"/>
        <v>#DIV/0!</v>
      </c>
      <c r="L17" s="61"/>
      <c r="M17" s="62" t="e">
        <f t="shared" si="2"/>
        <v>#DIV/0!</v>
      </c>
      <c r="N17" s="61"/>
      <c r="O17" s="62" t="e">
        <f t="shared" si="3"/>
        <v>#DIV/0!</v>
      </c>
      <c r="P17" s="61"/>
      <c r="Q17" s="63" t="e">
        <f t="shared" si="4"/>
        <v>#DIV/0!</v>
      </c>
    </row>
    <row r="18" spans="1:17" ht="13.7" customHeight="1">
      <c r="A18" s="11" t="s">
        <v>58</v>
      </c>
      <c r="D18" s="43" t="str">
        <f t="shared" si="0"/>
        <v xml:space="preserve">  SWING BEDS PT CARE REVENUE</v>
      </c>
      <c r="E18" s="57">
        <f>SUMIF('Report Data'!$A:$A,PL!$A18,'Report Data'!B:B)</f>
        <v>0</v>
      </c>
      <c r="F18" s="57">
        <f>SUMIF('Report Data'!$A:$A,PL!$A18,'Report Data'!C:C)</f>
        <v>0</v>
      </c>
      <c r="G18" s="60" t="e">
        <f t="shared" si="1"/>
        <v>#DIV/0!</v>
      </c>
      <c r="H18" s="57">
        <f>SUMIF('Report Data'!$A:$A,PL!$A18,'Report Data'!D:D)</f>
        <v>0</v>
      </c>
      <c r="I18" s="60" t="e">
        <f t="shared" si="2"/>
        <v>#DIV/0!</v>
      </c>
      <c r="J18" s="57">
        <f>SUMIF('Report Data'!$A:$A,PL!$A18,'Report Data'!E:E)</f>
        <v>0</v>
      </c>
      <c r="K18" s="60" t="e">
        <f t="shared" si="2"/>
        <v>#DIV/0!</v>
      </c>
      <c r="L18" s="61"/>
      <c r="M18" s="62" t="e">
        <f t="shared" si="2"/>
        <v>#DIV/0!</v>
      </c>
      <c r="N18" s="61"/>
      <c r="O18" s="62" t="e">
        <f t="shared" si="3"/>
        <v>#DIV/0!</v>
      </c>
      <c r="P18" s="61"/>
      <c r="Q18" s="63" t="e">
        <f t="shared" si="4"/>
        <v>#DIV/0!</v>
      </c>
    </row>
    <row r="19" spans="1:17" ht="15">
      <c r="D19" s="43"/>
      <c r="E19" s="57"/>
      <c r="F19" s="57"/>
      <c r="G19" s="64"/>
      <c r="H19" s="57"/>
      <c r="I19" s="64"/>
      <c r="J19" s="57"/>
      <c r="K19" s="64"/>
      <c r="L19" s="61"/>
      <c r="M19" s="170"/>
      <c r="N19" s="61"/>
      <c r="O19" s="170"/>
      <c r="P19" s="61"/>
      <c r="Q19" s="171"/>
    </row>
    <row r="20" spans="1:17" ht="15">
      <c r="A20" s="5" t="s">
        <v>4</v>
      </c>
      <c r="B20" s="5"/>
      <c r="C20" s="5"/>
      <c r="D20" s="66" t="s">
        <v>45</v>
      </c>
      <c r="E20" s="67">
        <f>SUM(E14:E19)</f>
        <v>511529874</v>
      </c>
      <c r="F20" s="67">
        <f>SUM(F14:F19)</f>
        <v>530938307.00000012</v>
      </c>
      <c r="G20" s="68">
        <f>(+F20/E20)-1</f>
        <v>3.7941934550630219E-2</v>
      </c>
      <c r="H20" s="67">
        <f>SUM(H14:H19)</f>
        <v>551322958</v>
      </c>
      <c r="I20" s="68">
        <f t="shared" si="2"/>
        <v>3.8393633933066162E-2</v>
      </c>
      <c r="J20" s="67">
        <f>SUM(J14:J19)</f>
        <v>564314703</v>
      </c>
      <c r="K20" s="68">
        <f t="shared" si="2"/>
        <v>2.3564672596130043E-2</v>
      </c>
      <c r="L20" s="172">
        <f t="shared" ref="L20" si="5">SUM(L14:L19)</f>
        <v>581244144</v>
      </c>
      <c r="M20" s="173">
        <f t="shared" si="2"/>
        <v>2.9999999840514491E-2</v>
      </c>
      <c r="N20" s="172">
        <f t="shared" ref="N20:P20" si="6">SUM(N14:N19)</f>
        <v>598681468</v>
      </c>
      <c r="O20" s="173">
        <f t="shared" si="3"/>
        <v>2.999999944945686E-2</v>
      </c>
      <c r="P20" s="172">
        <f t="shared" si="6"/>
        <v>616641912</v>
      </c>
      <c r="Q20" s="174">
        <f t="shared" si="4"/>
        <v>2.9999999933186583E-2</v>
      </c>
    </row>
    <row r="21" spans="1:17" ht="15">
      <c r="D21" s="43"/>
      <c r="E21" s="57"/>
      <c r="F21" s="57"/>
      <c r="G21" s="57"/>
      <c r="H21" s="57"/>
      <c r="I21" s="57"/>
      <c r="J21" s="57"/>
      <c r="K21" s="57"/>
      <c r="L21" s="61"/>
      <c r="M21" s="75"/>
      <c r="N21" s="61"/>
      <c r="O21" s="75"/>
      <c r="P21" s="61"/>
      <c r="Q21" s="76"/>
    </row>
    <row r="22" spans="1:17" ht="15">
      <c r="A22" s="2" t="s">
        <v>6</v>
      </c>
      <c r="D22" s="43" t="str">
        <f t="shared" ref="D22:D23" si="7">"  "&amp;UPPER(TRIM(A22))</f>
        <v xml:space="preserve">  DISPROPORTIONATE SHARE PAYMENTS</v>
      </c>
      <c r="E22" s="57">
        <f>SUMIF('Report Data'!$A:$A,PL!$A22,'Report Data'!B:B)</f>
        <v>5269069</v>
      </c>
      <c r="F22" s="57">
        <f>SUMIF('Report Data'!$A:$A,PL!$A22,'Report Data'!C:C)</f>
        <v>3995289</v>
      </c>
      <c r="G22" s="60">
        <f>(+F22/E22)-1</f>
        <v>-0.24174669187289066</v>
      </c>
      <c r="H22" s="57">
        <f>SUMIF('Report Data'!$A:$A,PL!$A22,'Report Data'!D:D)</f>
        <v>3995289</v>
      </c>
      <c r="I22" s="60">
        <f t="shared" ref="I22:M24" si="8">+(H22/F22)-1</f>
        <v>0</v>
      </c>
      <c r="J22" s="57">
        <f>SUMIF('Report Data'!$A:$A,PL!$A22,'Report Data'!E:E)</f>
        <v>3090930</v>
      </c>
      <c r="K22" s="60">
        <f t="shared" si="8"/>
        <v>-0.2263563411808257</v>
      </c>
      <c r="L22" s="75">
        <v>3090930</v>
      </c>
      <c r="M22" s="62">
        <f t="shared" si="8"/>
        <v>0</v>
      </c>
      <c r="N22" s="75">
        <v>3090930</v>
      </c>
      <c r="O22" s="62">
        <f t="shared" ref="O22:O24" si="9">+(N22/L22)-1</f>
        <v>0</v>
      </c>
      <c r="P22" s="75">
        <v>3090930</v>
      </c>
      <c r="Q22" s="63">
        <f t="shared" ref="Q22:Q24" si="10">+(P22/N22)-1</f>
        <v>0</v>
      </c>
    </row>
    <row r="23" spans="1:17" ht="15">
      <c r="A23" s="10" t="s">
        <v>7</v>
      </c>
      <c r="D23" s="43" t="str">
        <f t="shared" si="7"/>
        <v xml:space="preserve">  BAD DEBT FREE CARE</v>
      </c>
      <c r="E23" s="57">
        <f>SUMIF('Report Data'!$A:$A,PL!$A23,'Report Data'!B:B)</f>
        <v>-12810384</v>
      </c>
      <c r="F23" s="57">
        <f>SUMIF('Report Data'!$A:$A,PL!$A23,'Report Data'!C:C)</f>
        <v>-11431102</v>
      </c>
      <c r="G23" s="60">
        <f t="shared" ref="G23:G24" si="11">(+F23/E23)-1</f>
        <v>-0.10766905972529783</v>
      </c>
      <c r="H23" s="57">
        <f>SUMIF('Report Data'!$A:$A,PL!$A23,'Report Data'!D:D)</f>
        <v>-13522720.999999994</v>
      </c>
      <c r="I23" s="60">
        <f t="shared" si="8"/>
        <v>0.18297614700664866</v>
      </c>
      <c r="J23" s="57">
        <f>SUMIF('Report Data'!$A:$A,PL!$A23,'Report Data'!E:E)</f>
        <v>-12866374.999999998</v>
      </c>
      <c r="K23" s="60">
        <f t="shared" si="8"/>
        <v>-4.8536533438795049E-2</v>
      </c>
      <c r="L23" s="75">
        <v>-13252366</v>
      </c>
      <c r="M23" s="62">
        <f t="shared" si="8"/>
        <v>2.9999980569507922E-2</v>
      </c>
      <c r="N23" s="75">
        <v>-13649937</v>
      </c>
      <c r="O23" s="62">
        <f t="shared" si="9"/>
        <v>3.0000001509164376E-2</v>
      </c>
      <c r="P23" s="75">
        <v>-14059436</v>
      </c>
      <c r="Q23" s="63">
        <f t="shared" si="10"/>
        <v>3.0000065201766235E-2</v>
      </c>
    </row>
    <row r="24" spans="1:17" ht="15">
      <c r="A24" s="2" t="s">
        <v>8</v>
      </c>
      <c r="D24" s="43" t="str">
        <f>"  "&amp;UPPER(TRIM(A24))</f>
        <v xml:space="preserve">  DEDUCTIONS FROM REVENUE</v>
      </c>
      <c r="E24" s="57">
        <f>SUMIF('Report Data'!$A:$A,PL!$A24,'Report Data'!B:B)+SUMIF('Report Data'!$A:$A,PL!$A25,'Report Data'!B:B)</f>
        <v>-261795127.99999991</v>
      </c>
      <c r="F24" s="57">
        <f>SUMIF('Report Data'!$A:$A,PL!$A24,'Report Data'!C:C)+SUMIF('Report Data'!$A:$A,PL!$A25,'Report Data'!C:C)</f>
        <v>-272539164</v>
      </c>
      <c r="G24" s="60">
        <f t="shared" si="11"/>
        <v>4.103986228498524E-2</v>
      </c>
      <c r="H24" s="57">
        <f>SUMIF('Report Data'!$A:$A,PL!$A24,'Report Data'!D:D)+SUMIF('Report Data'!$A:$A,PL!$A25,'Report Data'!D:D)</f>
        <v>-288174594</v>
      </c>
      <c r="I24" s="60">
        <f t="shared" si="8"/>
        <v>5.7369479565879899E-2</v>
      </c>
      <c r="J24" s="57">
        <f>SUMIF('Report Data'!$A:$A,PL!$A24,'Report Data'!E:E)+SUMIF('Report Data'!$A:$A,PL!$A25,'Report Data'!E:E)</f>
        <v>-321114147</v>
      </c>
      <c r="K24" s="60">
        <f t="shared" si="8"/>
        <v>0.11430415340500133</v>
      </c>
      <c r="L24" s="75">
        <v>-330535193</v>
      </c>
      <c r="M24" s="62">
        <f t="shared" si="8"/>
        <v>2.9338620200996646E-2</v>
      </c>
      <c r="N24" s="75">
        <v>-340250184</v>
      </c>
      <c r="O24" s="62">
        <f t="shared" si="9"/>
        <v>2.9391699297811158E-2</v>
      </c>
      <c r="P24" s="75">
        <v>-350268327</v>
      </c>
      <c r="Q24" s="63">
        <f t="shared" si="10"/>
        <v>2.9443460932852883E-2</v>
      </c>
    </row>
    <row r="25" spans="1:17" ht="15" outlineLevel="1">
      <c r="A25" s="99" t="s">
        <v>71</v>
      </c>
      <c r="D25" s="43"/>
      <c r="E25" s="57"/>
      <c r="F25" s="57"/>
      <c r="G25" s="60" t="e">
        <f t="shared" ref="G25" si="12">(+F25/E25)-1</f>
        <v>#DIV/0!</v>
      </c>
      <c r="H25" s="57"/>
      <c r="I25" s="60" t="e">
        <f t="shared" ref="I25:M25" si="13">+(H25/F25)-1</f>
        <v>#DIV/0!</v>
      </c>
      <c r="J25" s="57"/>
      <c r="K25" s="60" t="e">
        <f t="shared" si="13"/>
        <v>#DIV/0!</v>
      </c>
      <c r="L25" s="61"/>
      <c r="M25" s="62" t="e">
        <f t="shared" si="13"/>
        <v>#DIV/0!</v>
      </c>
      <c r="N25" s="61"/>
      <c r="O25" s="62" t="e">
        <f t="shared" ref="O25" si="14">+(N25/L25)-1</f>
        <v>#DIV/0!</v>
      </c>
      <c r="P25" s="61"/>
      <c r="Q25" s="63" t="e">
        <f t="shared" ref="Q25" si="15">+(P25/N25)-1</f>
        <v>#DIV/0!</v>
      </c>
    </row>
    <row r="26" spans="1:17" ht="15.75">
      <c r="A26" s="5"/>
      <c r="B26" s="5"/>
      <c r="C26" s="5"/>
      <c r="D26" s="71" t="s">
        <v>47</v>
      </c>
      <c r="E26" s="67">
        <f>SUM(E20:E25)</f>
        <v>242193431.00000009</v>
      </c>
      <c r="F26" s="67">
        <f>SUM(F20:F25)</f>
        <v>250963330.00000012</v>
      </c>
      <c r="G26" s="68">
        <f>(+F26/E26)-1</f>
        <v>3.6210309106195382E-2</v>
      </c>
      <c r="H26" s="67">
        <f>SUM(H20:H25)</f>
        <v>253620932</v>
      </c>
      <c r="I26" s="68">
        <f t="shared" ref="I26:M28" si="16">+(H26/F26)-1</f>
        <v>1.0589602871462933E-2</v>
      </c>
      <c r="J26" s="67">
        <f>SUM(J20:J25)</f>
        <v>233425111</v>
      </c>
      <c r="K26" s="68">
        <f t="shared" si="16"/>
        <v>-7.9629945528313151E-2</v>
      </c>
      <c r="L26" s="172">
        <f t="shared" ref="L26" si="17">SUM(L20:L25)</f>
        <v>240547515</v>
      </c>
      <c r="M26" s="173">
        <f t="shared" si="16"/>
        <v>3.0512586968417521E-2</v>
      </c>
      <c r="N26" s="172">
        <f t="shared" ref="N26:P26" si="18">SUM(N20:N25)</f>
        <v>247872277</v>
      </c>
      <c r="O26" s="173">
        <f t="shared" ref="O26:O28" si="19">+(N26/L26)-1</f>
        <v>3.0450374845901074E-2</v>
      </c>
      <c r="P26" s="172">
        <f t="shared" si="18"/>
        <v>255405079</v>
      </c>
      <c r="Q26" s="174">
        <f t="shared" ref="Q26:Q28" si="20">+(P26/N26)-1</f>
        <v>3.0389852754691082E-2</v>
      </c>
    </row>
    <row r="27" spans="1:17" ht="15">
      <c r="A27" s="176" t="s">
        <v>167</v>
      </c>
      <c r="B27" s="8"/>
      <c r="C27" s="8"/>
      <c r="D27" s="43" t="str">
        <f t="shared" ref="D27" si="21">"  "&amp;UPPER(TRIM(A27))</f>
        <v xml:space="preserve">  FIXED PROSPECTIVE PAYMENTS AND RESERVES</v>
      </c>
      <c r="E27" s="57">
        <f>SUMIF('Report Data'!$A:$A,PL!$A27,'Report Data'!B:B)</f>
        <v>0</v>
      </c>
      <c r="F27" s="57">
        <f>SUMIF('Report Data'!$A:$A,PL!$A27,'Report Data'!C:C)</f>
        <v>0</v>
      </c>
      <c r="G27" s="60" t="e">
        <f t="shared" ref="G27:G28" si="22">(+F27/E27)-1</f>
        <v>#DIV/0!</v>
      </c>
      <c r="H27" s="57">
        <f>SUMIF('Report Data'!$A:$A,PL!$A27,'Report Data'!D:D)</f>
        <v>0</v>
      </c>
      <c r="I27" s="60" t="e">
        <f t="shared" si="16"/>
        <v>#DIV/0!</v>
      </c>
      <c r="J27" s="57">
        <f>SUMIF('Report Data'!$A:$A,PL!$A27,'Report Data'!E:E)</f>
        <v>25500000</v>
      </c>
      <c r="K27" s="60" t="e">
        <f t="shared" si="16"/>
        <v>#DIV/0!</v>
      </c>
      <c r="L27" s="75">
        <v>25627500</v>
      </c>
      <c r="M27" s="62">
        <f t="shared" si="16"/>
        <v>4.9999999999998934E-3</v>
      </c>
      <c r="N27" s="75">
        <v>25755638</v>
      </c>
      <c r="O27" s="62">
        <f t="shared" si="19"/>
        <v>5.00001951029172E-3</v>
      </c>
      <c r="P27" s="75">
        <v>25884416</v>
      </c>
      <c r="Q27" s="63">
        <f t="shared" si="20"/>
        <v>4.9999926229744585E-3</v>
      </c>
    </row>
    <row r="28" spans="1:17" ht="15.75">
      <c r="A28" s="176" t="s">
        <v>168</v>
      </c>
      <c r="B28" s="8"/>
      <c r="C28" s="8"/>
      <c r="D28" s="177" t="str">
        <f>""&amp;UPPER(TRIM(A28))</f>
        <v>NET PATIENT CARE REV &amp; FIXED PAYMENTS &amp; RESERVES</v>
      </c>
      <c r="E28" s="57">
        <f>SUMIF('Report Data'!$A:$A,PL!$A28,'Report Data'!B:B)</f>
        <v>242193430.99999988</v>
      </c>
      <c r="F28" s="57">
        <f>SUMIF('Report Data'!$A:$A,PL!$A28,'Report Data'!C:C)</f>
        <v>250963330.00000012</v>
      </c>
      <c r="G28" s="60">
        <f t="shared" si="22"/>
        <v>3.621030910619627E-2</v>
      </c>
      <c r="H28" s="57">
        <f>SUMIF('Report Data'!$A:$A,PL!$A28,'Report Data'!D:D)</f>
        <v>253620931.99999988</v>
      </c>
      <c r="I28" s="60">
        <f t="shared" si="16"/>
        <v>1.0589602871462267E-2</v>
      </c>
      <c r="J28" s="57">
        <f>SUMIF('Report Data'!$A:$A,PL!$A28,'Report Data'!E:E)</f>
        <v>258925111</v>
      </c>
      <c r="K28" s="60">
        <f t="shared" si="16"/>
        <v>2.0913806120703482E-2</v>
      </c>
      <c r="L28" s="190">
        <f>SUM(L26:L27)</f>
        <v>266175015</v>
      </c>
      <c r="M28" s="62">
        <f t="shared" si="16"/>
        <v>2.8000003445011634E-2</v>
      </c>
      <c r="N28" s="190">
        <f>SUM(N26:N27)</f>
        <v>273627915</v>
      </c>
      <c r="O28" s="62">
        <f t="shared" si="19"/>
        <v>2.7999998422090888E-2</v>
      </c>
      <c r="P28" s="190">
        <f>SUM(P26:P27)</f>
        <v>281289495</v>
      </c>
      <c r="Q28" s="63">
        <f t="shared" si="20"/>
        <v>2.7999994079551449E-2</v>
      </c>
    </row>
    <row r="29" spans="1:17" ht="15">
      <c r="D29" s="43"/>
      <c r="E29" s="57"/>
      <c r="F29" s="57"/>
      <c r="G29" s="57"/>
      <c r="H29" s="57"/>
      <c r="I29" s="57"/>
      <c r="J29" s="57"/>
      <c r="K29" s="57"/>
      <c r="L29" s="61"/>
      <c r="M29" s="75"/>
      <c r="N29" s="61"/>
      <c r="O29" s="75"/>
      <c r="P29" s="61"/>
      <c r="Q29" s="76"/>
    </row>
    <row r="30" spans="1:17" ht="15">
      <c r="A30" s="10" t="s">
        <v>22</v>
      </c>
      <c r="B30" s="8"/>
      <c r="C30" s="8"/>
      <c r="D30" s="43" t="s">
        <v>46</v>
      </c>
      <c r="E30" s="57">
        <f>SUMIF('Report Data'!$A:$A,PL!$A30,'Report Data'!B:B)</f>
        <v>12083365.999999998</v>
      </c>
      <c r="F30" s="57">
        <f>SUMIF('Report Data'!$A:$A,PL!$A30,'Report Data'!C:C)</f>
        <v>12290310</v>
      </c>
      <c r="G30" s="60">
        <f t="shared" ref="G30" si="23">(+F30/E30)-1</f>
        <v>1.7126353699788766E-2</v>
      </c>
      <c r="H30" s="57">
        <f>SUMIF('Report Data'!$A:$A,PL!$A30,'Report Data'!D:D)</f>
        <v>13363393.999999994</v>
      </c>
      <c r="I30" s="60">
        <f t="shared" ref="I30:M30" si="24">+(H30/F30)-1</f>
        <v>8.7311385961785781E-2</v>
      </c>
      <c r="J30" s="57">
        <f>SUMIF('Report Data'!$A:$A,PL!$A30,'Report Data'!E:E)</f>
        <v>15699403.999999998</v>
      </c>
      <c r="K30" s="60">
        <f t="shared" si="24"/>
        <v>0.17480663969048615</v>
      </c>
      <c r="L30" s="75">
        <v>16178975</v>
      </c>
      <c r="M30" s="62">
        <f t="shared" si="24"/>
        <v>3.054708318863586E-2</v>
      </c>
      <c r="N30" s="75">
        <v>16743131</v>
      </c>
      <c r="O30" s="62">
        <f t="shared" ref="O30" si="25">+(N30/L30)-1</f>
        <v>3.4869699718307334E-2</v>
      </c>
      <c r="P30" s="75">
        <v>17399995</v>
      </c>
      <c r="Q30" s="63">
        <f t="shared" ref="Q30" si="26">+(P30/N30)-1</f>
        <v>3.9231849765733795E-2</v>
      </c>
    </row>
    <row r="31" spans="1:17" ht="15">
      <c r="A31" s="8"/>
      <c r="B31" s="8"/>
      <c r="C31" s="8"/>
      <c r="D31" s="43"/>
      <c r="E31" s="57"/>
      <c r="F31" s="57"/>
      <c r="G31" s="57"/>
      <c r="H31" s="57"/>
      <c r="I31" s="57"/>
      <c r="J31" s="57"/>
      <c r="K31" s="57"/>
      <c r="L31" s="61"/>
      <c r="M31" s="75"/>
      <c r="N31" s="61"/>
      <c r="O31" s="75"/>
      <c r="P31" s="61"/>
      <c r="Q31" s="76"/>
    </row>
    <row r="32" spans="1:17" ht="15.75">
      <c r="A32" s="6"/>
      <c r="B32" s="6"/>
      <c r="C32" s="6"/>
      <c r="D32" s="72" t="s">
        <v>48</v>
      </c>
      <c r="E32" s="64">
        <f>E28+E30</f>
        <v>254276796.99999988</v>
      </c>
      <c r="F32" s="64">
        <f>F28+F30</f>
        <v>263253640.00000012</v>
      </c>
      <c r="G32" s="73">
        <f t="shared" ref="G32" si="27">(+F32/E32)-1</f>
        <v>3.5303429592910218E-2</v>
      </c>
      <c r="H32" s="64">
        <f>H28+H30</f>
        <v>266984325.99999988</v>
      </c>
      <c r="I32" s="73">
        <f t="shared" ref="I32:M32" si="28">+(H32/F32)-1</f>
        <v>1.4171450772721528E-2</v>
      </c>
      <c r="J32" s="64">
        <f>J28+J30</f>
        <v>274624515</v>
      </c>
      <c r="K32" s="73">
        <f t="shared" si="28"/>
        <v>2.8616619988396375E-2</v>
      </c>
      <c r="L32" s="170">
        <f>L28+L30</f>
        <v>282353990</v>
      </c>
      <c r="M32" s="78">
        <f t="shared" si="28"/>
        <v>2.8145611836583484E-2</v>
      </c>
      <c r="N32" s="170">
        <f>N28+N30</f>
        <v>290371046</v>
      </c>
      <c r="O32" s="78">
        <f t="shared" ref="O32" si="29">+(N32/L32)-1</f>
        <v>2.8393634529478406E-2</v>
      </c>
      <c r="P32" s="170">
        <f>P28+P30</f>
        <v>298689490</v>
      </c>
      <c r="Q32" s="79">
        <f t="shared" ref="Q32" si="30">+(P32/N32)-1</f>
        <v>2.8647635894110568E-2</v>
      </c>
    </row>
    <row r="33" spans="1:17" ht="15">
      <c r="D33" s="43"/>
      <c r="E33" s="57"/>
      <c r="F33" s="57"/>
      <c r="G33" s="57"/>
      <c r="H33" s="57"/>
      <c r="I33" s="57"/>
      <c r="J33" s="57"/>
      <c r="K33" s="57"/>
      <c r="L33" s="61"/>
      <c r="M33" s="75"/>
      <c r="N33" s="61"/>
      <c r="O33" s="75"/>
      <c r="P33" s="61"/>
      <c r="Q33" s="76"/>
    </row>
    <row r="34" spans="1:17" ht="15.75">
      <c r="A34" s="2" t="s">
        <v>24</v>
      </c>
      <c r="D34" s="56" t="s">
        <v>49</v>
      </c>
      <c r="E34" s="57"/>
      <c r="F34" s="57"/>
      <c r="G34" s="57"/>
      <c r="H34" s="57"/>
      <c r="I34" s="57"/>
      <c r="J34" s="57"/>
      <c r="K34" s="57"/>
      <c r="L34" s="61"/>
      <c r="M34" s="75"/>
      <c r="N34" s="61"/>
      <c r="O34" s="75"/>
      <c r="P34" s="61"/>
      <c r="Q34" s="76"/>
    </row>
    <row r="35" spans="1:17" ht="15">
      <c r="A35" s="2" t="s">
        <v>25</v>
      </c>
      <c r="D35" s="43" t="str">
        <f t="shared" ref="D35:D40" si="31">"  "&amp;UPPER(TRIM(A35))</f>
        <v xml:space="preserve">  SALARIES NON MD</v>
      </c>
      <c r="E35" s="57">
        <f>SUMIF('Report Data'!$A:$A,PL!$A35,'Report Data'!B:B)</f>
        <v>81623867.999999985</v>
      </c>
      <c r="F35" s="57">
        <f>SUMIF('Report Data'!$A:$A,PL!$A35,'Report Data'!C:C)</f>
        <v>86033134</v>
      </c>
      <c r="G35" s="60">
        <f t="shared" ref="G35:G43" si="32">(+F35/E35)-1</f>
        <v>5.4019321897364803E-2</v>
      </c>
      <c r="H35" s="57">
        <f>SUMIF('Report Data'!$A:$A,PL!$A35,'Report Data'!D:D)</f>
        <v>85495640</v>
      </c>
      <c r="I35" s="60">
        <f t="shared" ref="I35:M43" si="33">+(H35/F35)-1</f>
        <v>-6.2475231926341079E-3</v>
      </c>
      <c r="J35" s="57">
        <f>SUMIF('Report Data'!$A:$A,PL!$A35,'Report Data'!E:E)</f>
        <v>89707829</v>
      </c>
      <c r="K35" s="60">
        <f t="shared" si="33"/>
        <v>4.9267880794857E-2</v>
      </c>
      <c r="L35" s="75">
        <v>92169016</v>
      </c>
      <c r="M35" s="62">
        <f t="shared" si="33"/>
        <v>2.7435587589573762E-2</v>
      </c>
      <c r="N35" s="75">
        <v>94830435</v>
      </c>
      <c r="O35" s="62">
        <f t="shared" ref="O35:O43" si="34">+(N35/L35)-1</f>
        <v>2.8875419479361675E-2</v>
      </c>
      <c r="P35" s="75">
        <v>97567828</v>
      </c>
      <c r="Q35" s="63">
        <f t="shared" ref="Q35:Q43" si="35">+(P35/N35)-1</f>
        <v>2.8866186261826243E-2</v>
      </c>
    </row>
    <row r="36" spans="1:17" ht="15">
      <c r="A36" s="2" t="s">
        <v>26</v>
      </c>
      <c r="D36" s="43" t="str">
        <f t="shared" si="31"/>
        <v xml:space="preserve">  FRINGE BENEFITS NON MD</v>
      </c>
      <c r="E36" s="57">
        <f>SUMIF('Report Data'!$A:$A,PL!$A36,'Report Data'!B:B)</f>
        <v>24176643.999999996</v>
      </c>
      <c r="F36" s="57">
        <f>SUMIF('Report Data'!$A:$A,PL!$A36,'Report Data'!C:C)</f>
        <v>26970680.000000011</v>
      </c>
      <c r="G36" s="60">
        <f t="shared" si="32"/>
        <v>0.11556757008954666</v>
      </c>
      <c r="H36" s="57">
        <f>SUMIF('Report Data'!$A:$A,PL!$A36,'Report Data'!D:D)</f>
        <v>27009846.999999989</v>
      </c>
      <c r="I36" s="60">
        <f t="shared" si="33"/>
        <v>1.4522066184454729E-3</v>
      </c>
      <c r="J36" s="57">
        <f>SUMIF('Report Data'!$A:$A,PL!$A36,'Report Data'!E:E)</f>
        <v>29001380.000000004</v>
      </c>
      <c r="K36" s="60">
        <f t="shared" si="33"/>
        <v>7.373359056791462E-2</v>
      </c>
      <c r="L36" s="75">
        <v>30007753.449999999</v>
      </c>
      <c r="M36" s="62">
        <f t="shared" si="33"/>
        <v>3.4700881475295153E-2</v>
      </c>
      <c r="N36" s="75">
        <v>31080853.359999999</v>
      </c>
      <c r="O36" s="62">
        <f t="shared" si="34"/>
        <v>3.5760754692550911E-2</v>
      </c>
      <c r="P36" s="75">
        <v>32190373.739999998</v>
      </c>
      <c r="Q36" s="63">
        <f t="shared" si="35"/>
        <v>3.569787377292255E-2</v>
      </c>
    </row>
    <row r="37" spans="1:17" ht="15">
      <c r="A37" s="2" t="s">
        <v>27</v>
      </c>
      <c r="D37" s="43" t="str">
        <f t="shared" si="31"/>
        <v xml:space="preserve">  FRINGE BENEFITS MD</v>
      </c>
      <c r="E37" s="57">
        <f>SUMIF('Report Data'!$A:$A,PL!$A37,'Report Data'!B:B)</f>
        <v>1332753</v>
      </c>
      <c r="F37" s="57">
        <f>SUMIF('Report Data'!$A:$A,PL!$A37,'Report Data'!C:C)</f>
        <v>1475721.9999999998</v>
      </c>
      <c r="G37" s="60">
        <f t="shared" si="32"/>
        <v>0.10727344076509282</v>
      </c>
      <c r="H37" s="57">
        <f>SUMIF('Report Data'!$A:$A,PL!$A37,'Report Data'!D:D)</f>
        <v>1509168.9999999993</v>
      </c>
      <c r="I37" s="60">
        <f t="shared" si="33"/>
        <v>2.2664837957284245E-2</v>
      </c>
      <c r="J37" s="57">
        <f>SUMIF('Report Data'!$A:$A,PL!$A37,'Report Data'!E:E)</f>
        <v>1565999.0000000002</v>
      </c>
      <c r="K37" s="60">
        <f t="shared" si="33"/>
        <v>3.7656485125258321E-2</v>
      </c>
      <c r="L37" s="75">
        <v>1620340.55</v>
      </c>
      <c r="M37" s="62">
        <f t="shared" si="33"/>
        <v>3.4700884227895301E-2</v>
      </c>
      <c r="N37" s="75">
        <v>1678285.64</v>
      </c>
      <c r="O37" s="62">
        <f t="shared" si="34"/>
        <v>3.5761056526049328E-2</v>
      </c>
      <c r="P37" s="75">
        <v>1738197.26</v>
      </c>
      <c r="Q37" s="63">
        <f t="shared" si="35"/>
        <v>3.5698106789497475E-2</v>
      </c>
    </row>
    <row r="38" spans="1:17" ht="15">
      <c r="A38" s="36" t="s">
        <v>28</v>
      </c>
      <c r="D38" s="43" t="str">
        <f t="shared" si="31"/>
        <v xml:space="preserve">  PHYSICIAN FEES SALARIES CONTRACTS &amp; FRINGES</v>
      </c>
      <c r="E38" s="57">
        <f>SUMIF('Report Data'!$A:$A,PL!$A38,'Report Data'!B:B)</f>
        <v>32106201</v>
      </c>
      <c r="F38" s="57">
        <f>SUMIF('Report Data'!$A:$A,PL!$A38,'Report Data'!C:C)</f>
        <v>31552125.000000004</v>
      </c>
      <c r="G38" s="60">
        <f t="shared" si="32"/>
        <v>-1.7257600798051276E-2</v>
      </c>
      <c r="H38" s="57">
        <f>SUMIF('Report Data'!$A:$A,PL!$A38,'Report Data'!D:D)</f>
        <v>32928897</v>
      </c>
      <c r="I38" s="60">
        <f t="shared" si="33"/>
        <v>4.3634842344215885E-2</v>
      </c>
      <c r="J38" s="57">
        <f>SUMIF('Report Data'!$A:$A,PL!$A38,'Report Data'!E:E)</f>
        <v>31716662.000000011</v>
      </c>
      <c r="K38" s="60">
        <f t="shared" si="33"/>
        <v>-3.6813714106487927E-2</v>
      </c>
      <c r="L38" s="75">
        <v>32385508</v>
      </c>
      <c r="M38" s="62">
        <f t="shared" si="33"/>
        <v>2.10881586467071E-2</v>
      </c>
      <c r="N38" s="75">
        <v>33071076</v>
      </c>
      <c r="O38" s="62">
        <f t="shared" si="34"/>
        <v>2.1168974715480848E-2</v>
      </c>
      <c r="P38" s="75">
        <v>33773783</v>
      </c>
      <c r="Q38" s="63">
        <f t="shared" si="35"/>
        <v>2.1248386354287385E-2</v>
      </c>
    </row>
    <row r="39" spans="1:17" ht="15">
      <c r="A39" s="2" t="s">
        <v>29</v>
      </c>
      <c r="D39" s="43" t="str">
        <f t="shared" si="31"/>
        <v xml:space="preserve">  HEALTH CARE PROVIDER TAX</v>
      </c>
      <c r="E39" s="57">
        <f>SUMIF('Report Data'!$A:$A,PL!$A39,'Report Data'!B:B)</f>
        <v>14644716</v>
      </c>
      <c r="F39" s="57">
        <f>SUMIF('Report Data'!$A:$A,PL!$A39,'Report Data'!C:C)</f>
        <v>14810107.999999998</v>
      </c>
      <c r="G39" s="60">
        <f t="shared" si="32"/>
        <v>1.1293629729657972E-2</v>
      </c>
      <c r="H39" s="57">
        <f>SUMIF('Report Data'!$A:$A,PL!$A39,'Report Data'!D:D)</f>
        <v>14736368.999999998</v>
      </c>
      <c r="I39" s="60">
        <f t="shared" si="33"/>
        <v>-4.9789643667689232E-3</v>
      </c>
      <c r="J39" s="57">
        <f>SUMIF('Report Data'!$A:$A,PL!$A39,'Report Data'!E:E)</f>
        <v>15396699</v>
      </c>
      <c r="K39" s="60">
        <f t="shared" si="33"/>
        <v>4.4809545689308061E-2</v>
      </c>
      <c r="L39" s="75">
        <v>15542915</v>
      </c>
      <c r="M39" s="62">
        <f t="shared" si="33"/>
        <v>9.4965810528606642E-3</v>
      </c>
      <c r="N39" s="75">
        <v>16034950</v>
      </c>
      <c r="O39" s="62">
        <f t="shared" si="34"/>
        <v>3.1656545763777189E-2</v>
      </c>
      <c r="P39" s="75">
        <v>16544256</v>
      </c>
      <c r="Q39" s="63">
        <f t="shared" si="35"/>
        <v>3.176224434750341E-2</v>
      </c>
    </row>
    <row r="40" spans="1:17" ht="15">
      <c r="A40" s="2" t="s">
        <v>30</v>
      </c>
      <c r="D40" s="43" t="str">
        <f t="shared" si="31"/>
        <v xml:space="preserve">  DEPRECIATION AMORTIZATION</v>
      </c>
      <c r="E40" s="57">
        <f>SUMIF('Report Data'!$A:$A,PL!$A40,'Report Data'!B:B)</f>
        <v>12784354.000000002</v>
      </c>
      <c r="F40" s="57">
        <f>SUMIF('Report Data'!$A:$A,PL!$A40,'Report Data'!C:C)</f>
        <v>12728164.000000006</v>
      </c>
      <c r="G40" s="60">
        <f t="shared" si="32"/>
        <v>-4.395216215070108E-3</v>
      </c>
      <c r="H40" s="57">
        <f>SUMIF('Report Data'!$A:$A,PL!$A40,'Report Data'!D:D)</f>
        <v>12231805.000000006</v>
      </c>
      <c r="I40" s="60">
        <f t="shared" si="33"/>
        <v>-3.8996904816751221E-2</v>
      </c>
      <c r="J40" s="57">
        <f>SUMIF('Report Data'!$A:$A,PL!$A40,'Report Data'!E:E)</f>
        <v>12904768.999999994</v>
      </c>
      <c r="K40" s="60">
        <f t="shared" si="33"/>
        <v>5.5017554645450106E-2</v>
      </c>
      <c r="L40" s="75">
        <v>14441642</v>
      </c>
      <c r="M40" s="62">
        <f t="shared" si="33"/>
        <v>0.11909341422539277</v>
      </c>
      <c r="N40" s="75">
        <v>15740808</v>
      </c>
      <c r="O40" s="62">
        <f t="shared" si="34"/>
        <v>8.9959715107188032E-2</v>
      </c>
      <c r="P40" s="75">
        <v>16553863</v>
      </c>
      <c r="Q40" s="63">
        <f t="shared" si="35"/>
        <v>5.165268517346755E-2</v>
      </c>
    </row>
    <row r="41" spans="1:17" ht="15">
      <c r="A41" s="2" t="s">
        <v>31</v>
      </c>
      <c r="D41" s="43" t="s">
        <v>82</v>
      </c>
      <c r="E41" s="57">
        <f>SUMIF('Report Data'!$A:$A,PL!$A41,'Report Data'!B:B)+SUMIF('Report Data'!$A:$A,PL!$A42,'Report Data'!B:B)</f>
        <v>1549155</v>
      </c>
      <c r="F41" s="57">
        <f>SUMIF('Report Data'!$A:$A,PL!$A41,'Report Data'!C:C)+SUMIF('Report Data'!$A:$A,PL!$A42,'Report Data'!C:C)</f>
        <v>1688565</v>
      </c>
      <c r="G41" s="60">
        <f t="shared" si="32"/>
        <v>8.9990995090872161E-2</v>
      </c>
      <c r="H41" s="57">
        <f>SUMIF('Report Data'!$A:$A,PL!$A41,'Report Data'!D:D)+SUMIF('Report Data'!$A:$A,PL!$A42,'Report Data'!D:D)</f>
        <v>1382431</v>
      </c>
      <c r="I41" s="60">
        <f t="shared" si="33"/>
        <v>-0.18129832135570734</v>
      </c>
      <c r="J41" s="57">
        <f>SUMIF('Report Data'!$A:$A,PL!$A41,'Report Data'!E:E)+SUMIF('Report Data'!$A:$A,PL!$A42,'Report Data'!E:E)</f>
        <v>1532255.0000000002</v>
      </c>
      <c r="K41" s="60">
        <f t="shared" si="33"/>
        <v>0.10837719929602296</v>
      </c>
      <c r="L41" s="75">
        <v>1885530</v>
      </c>
      <c r="M41" s="62">
        <f t="shared" si="33"/>
        <v>0.23055888217039566</v>
      </c>
      <c r="N41" s="75">
        <v>1942739</v>
      </c>
      <c r="O41" s="62">
        <f t="shared" si="34"/>
        <v>3.0341071210747028E-2</v>
      </c>
      <c r="P41" s="75">
        <v>1905290</v>
      </c>
      <c r="Q41" s="63">
        <f t="shared" si="35"/>
        <v>-1.9276392763001082E-2</v>
      </c>
    </row>
    <row r="42" spans="1:17" ht="15" hidden="1" outlineLevel="1">
      <c r="A42" s="2" t="s">
        <v>32</v>
      </c>
      <c r="D42" s="43"/>
      <c r="E42" s="57"/>
      <c r="F42" s="57"/>
      <c r="G42" s="60"/>
      <c r="H42" s="57"/>
      <c r="I42" s="60"/>
      <c r="J42" s="57"/>
      <c r="K42" s="60"/>
      <c r="L42" s="75"/>
      <c r="M42" s="62"/>
      <c r="N42" s="75"/>
      <c r="O42" s="62"/>
      <c r="P42" s="75"/>
      <c r="Q42" s="63"/>
    </row>
    <row r="43" spans="1:17" ht="15" collapsed="1">
      <c r="A43" s="2" t="s">
        <v>33</v>
      </c>
      <c r="D43" s="43" t="str">
        <f>"  "&amp;UPPER(TRIM(A43))</f>
        <v xml:space="preserve">  OTHER OPERATING EXPENSE</v>
      </c>
      <c r="E43" s="57">
        <f>SUMIF('Report Data'!$A:$A,PL!$A43,'Report Data'!B:B)</f>
        <v>81895721.999999985</v>
      </c>
      <c r="F43" s="57">
        <f>SUMIF('Report Data'!$A:$A,PL!$A43,'Report Data'!C:C)</f>
        <v>82290824.999999985</v>
      </c>
      <c r="G43" s="60">
        <f t="shared" si="32"/>
        <v>4.8244644573742779E-3</v>
      </c>
      <c r="H43" s="57">
        <f>SUMIF('Report Data'!$A:$A,PL!$A43,'Report Data'!D:D)</f>
        <v>89640927</v>
      </c>
      <c r="I43" s="60">
        <f t="shared" si="33"/>
        <v>8.9318608727036342E-2</v>
      </c>
      <c r="J43" s="57">
        <f>SUMIF('Report Data'!$A:$A,PL!$A43,'Report Data'!E:E)</f>
        <v>86395202</v>
      </c>
      <c r="K43" s="60">
        <f t="shared" si="33"/>
        <v>-3.620807044978458E-2</v>
      </c>
      <c r="L43" s="75">
        <v>88287594</v>
      </c>
      <c r="M43" s="62">
        <f t="shared" si="33"/>
        <v>2.1903901561570516E-2</v>
      </c>
      <c r="N43" s="75">
        <v>89795093</v>
      </c>
      <c r="O43" s="62">
        <f t="shared" si="34"/>
        <v>1.7074867846098574E-2</v>
      </c>
      <c r="P43" s="75">
        <v>92030774</v>
      </c>
      <c r="Q43" s="63">
        <f t="shared" si="35"/>
        <v>2.4897585439329184E-2</v>
      </c>
    </row>
    <row r="44" spans="1:17" ht="15" hidden="1" outlineLevel="1">
      <c r="A44" s="2" t="s">
        <v>34</v>
      </c>
      <c r="D44" s="43" t="str">
        <f>"  "&amp;UPPER(TRIM(A44))</f>
        <v xml:space="preserve">  BAD DEBT</v>
      </c>
      <c r="E44" s="57">
        <f>SUMIF('Report Data'!$A:$A,PL!$A44,'Report Data'!B:B)</f>
        <v>0</v>
      </c>
      <c r="F44" s="57">
        <f>SUMIF('Report Data'!$A:$A,PL!$A44,'Report Data'!C:C)</f>
        <v>0</v>
      </c>
      <c r="G44" s="57"/>
      <c r="H44" s="57">
        <f>SUMIF('Report Data'!$A:$A,PL!$A44,'Report Data'!D:D)</f>
        <v>0</v>
      </c>
      <c r="I44" s="57"/>
      <c r="J44" s="57">
        <f>SUMIF('Report Data'!$A:$A,PL!$A44,'Report Data'!E:E)</f>
        <v>0</v>
      </c>
      <c r="K44" s="57"/>
      <c r="L44" s="61"/>
      <c r="M44" s="75"/>
      <c r="N44" s="61"/>
      <c r="O44" s="75"/>
      <c r="P44" s="61"/>
      <c r="Q44" s="76"/>
    </row>
    <row r="45" spans="1:17" ht="15" collapsed="1">
      <c r="D45" s="43"/>
      <c r="E45" s="57"/>
      <c r="F45" s="57"/>
      <c r="G45" s="57"/>
      <c r="H45" s="57"/>
      <c r="I45" s="57"/>
      <c r="J45" s="57"/>
      <c r="K45" s="57"/>
      <c r="L45" s="61"/>
      <c r="M45" s="75"/>
      <c r="N45" s="61"/>
      <c r="O45" s="75"/>
      <c r="P45" s="61"/>
      <c r="Q45" s="76"/>
    </row>
    <row r="46" spans="1:17" ht="15.75">
      <c r="A46" s="5"/>
      <c r="B46" s="5"/>
      <c r="C46" s="5"/>
      <c r="D46" s="71" t="s">
        <v>50</v>
      </c>
      <c r="E46" s="67">
        <f t="shared" ref="E46:P46" si="36">SUM(E35:E45)</f>
        <v>250113413</v>
      </c>
      <c r="F46" s="67">
        <f t="shared" si="36"/>
        <v>257549323</v>
      </c>
      <c r="G46" s="68">
        <f>(+F46/E46)-1</f>
        <v>2.9730152856696224E-2</v>
      </c>
      <c r="H46" s="67">
        <f t="shared" ref="H46:J46" si="37">SUM(H35:H45)</f>
        <v>264935085</v>
      </c>
      <c r="I46" s="68">
        <f t="shared" ref="I46:M46" si="38">+(H46/F46)-1</f>
        <v>2.8677077904802006E-2</v>
      </c>
      <c r="J46" s="67">
        <f t="shared" si="37"/>
        <v>268220795</v>
      </c>
      <c r="K46" s="68">
        <f t="shared" si="38"/>
        <v>1.2401943668578275E-2</v>
      </c>
      <c r="L46" s="172">
        <f t="shared" ref="L46" si="39">SUM(L35:L45)</f>
        <v>276340299</v>
      </c>
      <c r="M46" s="173">
        <f t="shared" si="38"/>
        <v>3.0271717000913467E-2</v>
      </c>
      <c r="N46" s="172">
        <f t="shared" si="36"/>
        <v>284174240</v>
      </c>
      <c r="O46" s="173">
        <f t="shared" ref="O46" si="40">+(N46/L46)-1</f>
        <v>2.8348890944783989E-2</v>
      </c>
      <c r="P46" s="172">
        <f t="shared" si="36"/>
        <v>292304365</v>
      </c>
      <c r="Q46" s="174">
        <f t="shared" ref="Q46" si="41">+(P46/N46)-1</f>
        <v>2.8609648080698769E-2</v>
      </c>
    </row>
    <row r="47" spans="1:17" ht="15">
      <c r="D47" s="43"/>
      <c r="E47" s="57"/>
      <c r="F47" s="57"/>
      <c r="G47" s="57"/>
      <c r="H47" s="57"/>
      <c r="I47" s="57"/>
      <c r="J47" s="57"/>
      <c r="K47" s="57"/>
      <c r="L47" s="61"/>
      <c r="M47" s="75"/>
      <c r="N47" s="61"/>
      <c r="O47" s="75"/>
      <c r="P47" s="61"/>
      <c r="Q47" s="76"/>
    </row>
    <row r="48" spans="1:17" ht="15">
      <c r="D48" s="43" t="s">
        <v>51</v>
      </c>
      <c r="E48" s="57">
        <f t="shared" ref="E48:P48" si="42">E32-E46</f>
        <v>4163383.9999998808</v>
      </c>
      <c r="F48" s="57">
        <f t="shared" si="42"/>
        <v>5704317.0000001192</v>
      </c>
      <c r="G48" s="60">
        <f t="shared" ref="G48" si="43">(+F48/E48)-1</f>
        <v>0.37011551180488822</v>
      </c>
      <c r="H48" s="57">
        <f t="shared" ref="H48:J48" si="44">H32-H46</f>
        <v>2049240.9999998808</v>
      </c>
      <c r="I48" s="60">
        <f t="shared" ref="I48:M48" si="45">+(H48/F48)-1</f>
        <v>-0.64075611506165631</v>
      </c>
      <c r="J48" s="57">
        <f t="shared" si="44"/>
        <v>6403720</v>
      </c>
      <c r="K48" s="60">
        <f t="shared" si="45"/>
        <v>2.1249228372848155</v>
      </c>
      <c r="L48" s="75">
        <f t="shared" ref="L48" si="46">L32-L46</f>
        <v>6013691</v>
      </c>
      <c r="M48" s="62">
        <f t="shared" si="45"/>
        <v>-6.0906629271735846E-2</v>
      </c>
      <c r="N48" s="75">
        <f t="shared" si="42"/>
        <v>6196806</v>
      </c>
      <c r="O48" s="62">
        <f t="shared" ref="O48" si="47">+(N48/L48)-1</f>
        <v>3.0449685559168271E-2</v>
      </c>
      <c r="P48" s="75">
        <f t="shared" si="42"/>
        <v>6385125</v>
      </c>
      <c r="Q48" s="63">
        <f t="shared" ref="Q48" si="48">+(P48/N48)-1</f>
        <v>3.0389687848869196E-2</v>
      </c>
    </row>
    <row r="49" spans="1:18" ht="15">
      <c r="D49" s="43"/>
      <c r="E49" s="57"/>
      <c r="F49" s="57"/>
      <c r="G49" s="57"/>
      <c r="H49" s="57"/>
      <c r="I49" s="57"/>
      <c r="J49" s="57"/>
      <c r="K49" s="57"/>
      <c r="L49" s="61"/>
      <c r="M49" s="75"/>
      <c r="N49" s="61"/>
      <c r="O49" s="75"/>
      <c r="P49" s="61"/>
      <c r="Q49" s="76"/>
    </row>
    <row r="50" spans="1:18" ht="15">
      <c r="A50" s="2" t="s">
        <v>37</v>
      </c>
      <c r="D50" s="43" t="str">
        <f>UPPER(TRIM(A50))</f>
        <v>NON-OPERATING REVENUE</v>
      </c>
      <c r="E50" s="57">
        <f>SUMIF('Report Data'!$A:$A,PL!$A50,'Report Data'!B:B)</f>
        <v>16154020.000000006</v>
      </c>
      <c r="F50" s="57">
        <f>SUMIF('Report Data'!$A:$A,PL!$A50,'Report Data'!C:C)</f>
        <v>8794172.0000000019</v>
      </c>
      <c r="G50" s="73">
        <f t="shared" ref="G50" si="49">(+F50/E50)-1</f>
        <v>-0.45560473492047193</v>
      </c>
      <c r="H50" s="57">
        <f>SUMIF('Report Data'!$A:$A,PL!$A50,'Report Data'!D:D)</f>
        <v>6443603.0000000028</v>
      </c>
      <c r="I50" s="73">
        <f t="shared" ref="I50:M50" si="50">+(H50/F50)-1</f>
        <v>-0.26728713061331966</v>
      </c>
      <c r="J50" s="57">
        <f>SUMIF('Report Data'!$A:$A,PL!$A50,'Report Data'!E:E)</f>
        <v>5939237.0000000009</v>
      </c>
      <c r="K50" s="73">
        <f t="shared" si="50"/>
        <v>-7.8273909798602048E-2</v>
      </c>
      <c r="L50" s="75">
        <v>5474693</v>
      </c>
      <c r="M50" s="78">
        <f t="shared" si="50"/>
        <v>-7.8216107557250392E-2</v>
      </c>
      <c r="N50" s="75">
        <v>5654623</v>
      </c>
      <c r="O50" s="78">
        <f t="shared" ref="O50" si="51">+(N50/L50)-1</f>
        <v>3.2865769824901525E-2</v>
      </c>
      <c r="P50" s="75">
        <v>5840831</v>
      </c>
      <c r="Q50" s="79">
        <f t="shared" ref="Q50" si="52">+(P50/N50)-1</f>
        <v>3.2930223641788325E-2</v>
      </c>
    </row>
    <row r="51" spans="1:18" ht="15">
      <c r="A51" s="5"/>
      <c r="B51" s="5"/>
      <c r="C51" s="5"/>
      <c r="D51" s="66"/>
      <c r="E51" s="67"/>
      <c r="F51" s="67"/>
      <c r="G51" s="67"/>
      <c r="H51" s="67"/>
      <c r="I51" s="67"/>
      <c r="J51" s="67"/>
      <c r="K51" s="67"/>
      <c r="L51" s="67"/>
      <c r="M51" s="67"/>
      <c r="N51" s="67"/>
      <c r="O51" s="67"/>
      <c r="P51" s="67"/>
      <c r="Q51" s="80"/>
    </row>
    <row r="52" spans="1:18" ht="16.5" thickBot="1">
      <c r="A52" s="7"/>
      <c r="B52" s="7"/>
      <c r="C52" s="7"/>
      <c r="D52" s="81" t="s">
        <v>52</v>
      </c>
      <c r="E52" s="82">
        <f t="shared" ref="E52:P52" si="53">E48+E50</f>
        <v>20317403.999999888</v>
      </c>
      <c r="F52" s="82">
        <f t="shared" si="53"/>
        <v>14498489.000000121</v>
      </c>
      <c r="G52" s="83">
        <f>+(F52/E52)-1</f>
        <v>-0.28640051652267184</v>
      </c>
      <c r="H52" s="82">
        <f t="shared" ref="H52:J52" si="54">H48+H50</f>
        <v>8492843.9999998845</v>
      </c>
      <c r="I52" s="83">
        <f t="shared" ref="I52:M52" si="55">+(H52/F52)-1</f>
        <v>-0.41422557895517154</v>
      </c>
      <c r="J52" s="82">
        <f t="shared" si="54"/>
        <v>12342957</v>
      </c>
      <c r="K52" s="83">
        <f t="shared" si="55"/>
        <v>0.45333612627291497</v>
      </c>
      <c r="L52" s="82">
        <f t="shared" ref="L52" si="56">L48+L50</f>
        <v>11488384</v>
      </c>
      <c r="M52" s="83">
        <f t="shared" si="55"/>
        <v>-6.9235678290056391E-2</v>
      </c>
      <c r="N52" s="82">
        <f t="shared" si="53"/>
        <v>11851429</v>
      </c>
      <c r="O52" s="83">
        <f t="shared" ref="O52" si="57">+(N52/L52)-1</f>
        <v>3.1601050243445838E-2</v>
      </c>
      <c r="P52" s="82">
        <f t="shared" si="53"/>
        <v>12225956</v>
      </c>
      <c r="Q52" s="84">
        <f t="shared" ref="Q52" si="58">+(P52/N52)-1</f>
        <v>3.1601843119509088E-2</v>
      </c>
    </row>
    <row r="53" spans="1:18" ht="16.5" thickTop="1" thickBot="1">
      <c r="D53" s="85"/>
      <c r="E53" s="86"/>
      <c r="F53" s="87"/>
      <c r="G53" s="87"/>
      <c r="H53" s="86"/>
      <c r="I53" s="86"/>
      <c r="J53" s="87"/>
      <c r="K53" s="86"/>
      <c r="L53" s="87"/>
      <c r="M53" s="86"/>
      <c r="N53" s="87"/>
      <c r="O53" s="87"/>
      <c r="P53" s="87"/>
      <c r="Q53" s="88"/>
    </row>
    <row r="54" spans="1:18" ht="3.75" customHeight="1">
      <c r="D54" s="58"/>
      <c r="E54" s="57"/>
      <c r="F54" s="58"/>
      <c r="G54" s="58"/>
      <c r="H54" s="57"/>
      <c r="I54" s="57"/>
      <c r="J54" s="58"/>
      <c r="K54" s="57"/>
      <c r="L54" s="58"/>
      <c r="M54" s="57"/>
      <c r="N54" s="58"/>
      <c r="O54" s="58"/>
      <c r="P54" s="58"/>
      <c r="Q54" s="58"/>
    </row>
    <row r="55" spans="1:18" s="39" customFormat="1" ht="15">
      <c r="A55" s="38"/>
      <c r="B55" s="38"/>
      <c r="C55" s="38"/>
      <c r="D55" s="58" t="s">
        <v>77</v>
      </c>
      <c r="E55" s="60">
        <f>+E48/E32</f>
        <v>1.637343261013266E-2</v>
      </c>
      <c r="F55" s="60">
        <f>+F48/F32</f>
        <v>2.1668520898704826E-2</v>
      </c>
      <c r="G55" s="60"/>
      <c r="H55" s="60">
        <f>+H48/H32</f>
        <v>7.6755105091820324E-3</v>
      </c>
      <c r="I55" s="60"/>
      <c r="J55" s="60">
        <f>+J48/J32</f>
        <v>2.3318093069731958E-2</v>
      </c>
      <c r="K55" s="60"/>
      <c r="L55" s="60">
        <f>+L48/L32</f>
        <v>2.1298409843615102E-2</v>
      </c>
      <c r="M55" s="60"/>
      <c r="N55" s="60">
        <f>+N48/N32</f>
        <v>2.1340991415514616E-2</v>
      </c>
      <c r="O55" s="60"/>
      <c r="P55" s="60">
        <f>+P48/P32</f>
        <v>2.1377133155907158E-2</v>
      </c>
      <c r="R55" s="40"/>
    </row>
    <row r="56" spans="1:18" s="39" customFormat="1" ht="15">
      <c r="A56" s="38"/>
      <c r="B56" s="38"/>
      <c r="C56" s="38"/>
      <c r="D56" s="58" t="s">
        <v>78</v>
      </c>
      <c r="E56" s="60">
        <f>-E23/E20</f>
        <v>2.5043276358088128E-2</v>
      </c>
      <c r="F56" s="60">
        <f>-F23/F20</f>
        <v>2.1530000471410696E-2</v>
      </c>
      <c r="G56" s="60"/>
      <c r="H56" s="60">
        <f>-H23/H20</f>
        <v>2.4527766899197393E-2</v>
      </c>
      <c r="I56" s="60"/>
      <c r="J56" s="60">
        <f>-J23/J20</f>
        <v>2.2799999595261296E-2</v>
      </c>
      <c r="K56" s="60"/>
      <c r="L56" s="60">
        <f>-L23/L20</f>
        <v>2.2799999168679797E-2</v>
      </c>
      <c r="M56" s="60"/>
      <c r="N56" s="60">
        <f>-N23/N20</f>
        <v>2.2799999214273323E-2</v>
      </c>
      <c r="O56" s="60"/>
      <c r="P56" s="60">
        <f>-P23/P20</f>
        <v>2.2800000659053483E-2</v>
      </c>
    </row>
    <row r="57" spans="1:18" s="39" customFormat="1" ht="15">
      <c r="A57" s="38"/>
      <c r="B57" s="38"/>
      <c r="C57" s="38"/>
      <c r="D57" s="58" t="s">
        <v>79</v>
      </c>
      <c r="E57" s="60">
        <f>SUM(E35:E38)/E46</f>
        <v>0.55670531352111052</v>
      </c>
      <c r="F57" s="60">
        <f>SUM(F35:F38)/F46</f>
        <v>0.56700463934048095</v>
      </c>
      <c r="G57" s="58"/>
      <c r="H57" s="60">
        <f>SUM(H35:H38)/H46</f>
        <v>0.55463983941575723</v>
      </c>
      <c r="I57" s="57"/>
      <c r="J57" s="60">
        <f>SUM(J35:J38)/J46</f>
        <v>0.56666698791941172</v>
      </c>
      <c r="K57" s="60"/>
      <c r="L57" s="60">
        <f>SUM(L35:L38)/L46</f>
        <v>0.56518219950250548</v>
      </c>
      <c r="M57" s="60"/>
      <c r="N57" s="60">
        <f>SUM(N35:N38)/N46</f>
        <v>0.5653596539925646</v>
      </c>
      <c r="O57" s="60"/>
      <c r="P57" s="60">
        <f>SUM(P35:P38)/P46</f>
        <v>0.56540442699170779</v>
      </c>
    </row>
    <row r="58" spans="1:18" s="39" customFormat="1" ht="15">
      <c r="A58" s="38"/>
      <c r="B58" s="38"/>
      <c r="C58" s="38"/>
      <c r="D58" s="58" t="s">
        <v>80</v>
      </c>
      <c r="E58" s="60">
        <f>(+E40+E41)/E46</f>
        <v>5.7308038093902634E-2</v>
      </c>
      <c r="F58" s="60">
        <f>(+F40+F41)/F46</f>
        <v>5.5976575018991628E-2</v>
      </c>
      <c r="G58" s="58"/>
      <c r="H58" s="60">
        <f>(+H40+H41)/H46</f>
        <v>5.1387063363087626E-2</v>
      </c>
      <c r="I58" s="57"/>
      <c r="J58" s="60">
        <f>(+J40+J41)/J46</f>
        <v>5.3825148046407048E-2</v>
      </c>
      <c r="K58" s="60"/>
      <c r="L58" s="60">
        <f>(+L40+L41)/L46</f>
        <v>5.9083572172005216E-2</v>
      </c>
      <c r="M58" s="60"/>
      <c r="N58" s="60">
        <f>(+N40+N41)/N46</f>
        <v>6.2227832473485283E-2</v>
      </c>
      <c r="O58" s="60"/>
      <c r="P58" s="60">
        <f>(+P40+P41)/P46</f>
        <v>6.315045278232502E-2</v>
      </c>
    </row>
    <row r="59" spans="1:18" ht="15">
      <c r="D59" s="89"/>
      <c r="E59" s="90"/>
      <c r="F59" s="58"/>
      <c r="G59" s="58"/>
      <c r="H59" s="58"/>
      <c r="I59" s="58"/>
      <c r="J59" s="58"/>
      <c r="K59" s="58"/>
      <c r="L59" s="58"/>
      <c r="M59" s="58"/>
      <c r="N59" s="58"/>
      <c r="O59" s="58"/>
      <c r="P59" s="58"/>
      <c r="Q59" s="58"/>
    </row>
    <row r="60" spans="1:18" hidden="1" outlineLevel="1">
      <c r="A60" s="12" t="s">
        <v>63</v>
      </c>
      <c r="B60" s="12"/>
      <c r="C60" s="12"/>
      <c r="D60" s="12"/>
      <c r="E60" s="13"/>
      <c r="F60" s="14"/>
      <c r="G60" s="14"/>
      <c r="H60" s="14"/>
      <c r="I60" s="14"/>
      <c r="J60" s="14"/>
    </row>
    <row r="61" spans="1:18" hidden="1" outlineLevel="1">
      <c r="A61" s="12" t="s">
        <v>10</v>
      </c>
      <c r="B61" s="12"/>
      <c r="C61" s="12"/>
      <c r="D61" s="12"/>
      <c r="E61" s="13">
        <f>SUMIF('Report Data'!$A:$A,PL!$A61,'Report Data'!B:B)</f>
        <v>242193430.99999988</v>
      </c>
      <c r="F61" s="13">
        <f>SUMIF('Report Data'!$A:$A,PL!$A61,'Report Data'!C:C)</f>
        <v>250963330.00000012</v>
      </c>
      <c r="G61" s="13"/>
      <c r="H61" s="13">
        <f>SUMIF('Report Data'!$A:$A,PL!$A61,'Report Data'!D:D)</f>
        <v>253620931.99999988</v>
      </c>
      <c r="I61" s="13"/>
      <c r="J61" s="13">
        <f>SUMIF('Report Data'!$A:$A,PL!$A61,'Report Data'!E:E)</f>
        <v>233425111</v>
      </c>
    </row>
    <row r="62" spans="1:18" hidden="1" outlineLevel="1">
      <c r="A62" s="12"/>
      <c r="B62" s="12"/>
      <c r="C62" s="12"/>
      <c r="D62" s="12"/>
      <c r="E62" s="13">
        <f>+E61-E26</f>
        <v>0</v>
      </c>
      <c r="F62" s="13">
        <f>+F61-F26</f>
        <v>0</v>
      </c>
      <c r="G62" s="13"/>
      <c r="H62" s="13">
        <f>+H61-H26</f>
        <v>0</v>
      </c>
      <c r="I62" s="13"/>
      <c r="J62" s="13">
        <f>+J61-J26</f>
        <v>0</v>
      </c>
    </row>
    <row r="63" spans="1:18" hidden="1" outlineLevel="1">
      <c r="A63" s="12" t="s">
        <v>22</v>
      </c>
      <c r="B63" s="12"/>
      <c r="C63" s="12"/>
      <c r="D63" s="12"/>
      <c r="E63" s="13">
        <f>SUMIF('Report Data'!$A:$A,PL!$A63,'Report Data'!B:B)</f>
        <v>12083365.999999998</v>
      </c>
      <c r="F63" s="13">
        <f>SUMIF('Report Data'!$A:$A,PL!$A63,'Report Data'!C:C)</f>
        <v>12290310</v>
      </c>
      <c r="G63" s="13"/>
      <c r="H63" s="13">
        <f>SUMIF('Report Data'!$A:$A,PL!$A63,'Report Data'!D:D)</f>
        <v>13363393.999999994</v>
      </c>
      <c r="I63" s="13"/>
      <c r="J63" s="13">
        <f>SUMIF('Report Data'!$A:$A,PL!$A63,'Report Data'!E:E)</f>
        <v>15699403.999999998</v>
      </c>
    </row>
    <row r="64" spans="1:18" hidden="1" outlineLevel="1">
      <c r="A64" s="12"/>
      <c r="B64" s="12"/>
      <c r="C64" s="12"/>
      <c r="D64" s="12"/>
      <c r="E64" s="13">
        <f>+E63-E30</f>
        <v>0</v>
      </c>
      <c r="F64" s="13">
        <f>+F63-F30</f>
        <v>0</v>
      </c>
      <c r="G64" s="13"/>
      <c r="H64" s="13">
        <f>+H63-H30</f>
        <v>0</v>
      </c>
      <c r="I64" s="13"/>
      <c r="J64" s="13">
        <f>+J63-J30</f>
        <v>0</v>
      </c>
    </row>
    <row r="65" spans="1:17" hidden="1" outlineLevel="1">
      <c r="A65" s="12" t="s">
        <v>23</v>
      </c>
      <c r="B65" s="12"/>
      <c r="C65" s="12"/>
      <c r="D65" s="12"/>
      <c r="E65" s="13">
        <f>SUMIF('Report Data'!$A:$A,PL!$A65,'Report Data'!B:B)</f>
        <v>254276796.99999988</v>
      </c>
      <c r="F65" s="13">
        <f>SUMIF('Report Data'!$A:$A,PL!$A65,'Report Data'!C:C)</f>
        <v>263253640.00000012</v>
      </c>
      <c r="G65" s="13"/>
      <c r="H65" s="13">
        <f>SUMIF('Report Data'!$A:$A,PL!$A65,'Report Data'!D:D)</f>
        <v>266984325.99999988</v>
      </c>
      <c r="I65" s="13"/>
      <c r="J65" s="13">
        <f>SUMIF('Report Data'!$A:$A,PL!$A65,'Report Data'!E:E)</f>
        <v>274624515</v>
      </c>
    </row>
    <row r="66" spans="1:17" hidden="1" outlineLevel="1">
      <c r="A66" s="12"/>
      <c r="B66" s="12"/>
      <c r="C66" s="12"/>
      <c r="D66" s="12"/>
      <c r="E66" s="13">
        <f>+E65-E32</f>
        <v>0</v>
      </c>
      <c r="F66" s="13">
        <f>+F65-F32</f>
        <v>0</v>
      </c>
      <c r="G66" s="13"/>
      <c r="H66" s="13">
        <f>+H65-H32</f>
        <v>0</v>
      </c>
      <c r="I66" s="13"/>
      <c r="J66" s="13">
        <f>+J65-J32</f>
        <v>0</v>
      </c>
    </row>
    <row r="67" spans="1:17" hidden="1" outlineLevel="1">
      <c r="A67" s="12" t="s">
        <v>35</v>
      </c>
      <c r="B67" s="12"/>
      <c r="C67" s="12"/>
      <c r="D67" s="12"/>
      <c r="E67" s="13">
        <f>SUMIF('Report Data'!$A:$A,PL!$A67,'Report Data'!B:B)</f>
        <v>250113412.99999991</v>
      </c>
      <c r="F67" s="13">
        <f>SUMIF('Report Data'!$A:$A,PL!$A67,'Report Data'!C:C)</f>
        <v>257549323.00000003</v>
      </c>
      <c r="G67" s="13"/>
      <c r="H67" s="13">
        <f>SUMIF('Report Data'!$A:$A,PL!$A67,'Report Data'!D:D)</f>
        <v>264935085.00000003</v>
      </c>
      <c r="I67" s="13"/>
      <c r="J67" s="13">
        <f>SUMIF('Report Data'!$A:$A,PL!$A67,'Report Data'!E:E)</f>
        <v>268220794.99999991</v>
      </c>
    </row>
    <row r="68" spans="1:17" hidden="1" outlineLevel="1">
      <c r="A68" s="12"/>
      <c r="B68" s="12"/>
      <c r="C68" s="12"/>
      <c r="D68" s="12"/>
      <c r="E68" s="13">
        <f>+E67-E46</f>
        <v>0</v>
      </c>
      <c r="F68" s="13"/>
      <c r="G68" s="13"/>
      <c r="H68" s="13"/>
      <c r="I68" s="13"/>
      <c r="J68" s="13"/>
    </row>
    <row r="69" spans="1:17" hidden="1" outlineLevel="1">
      <c r="A69" s="12" t="s">
        <v>36</v>
      </c>
      <c r="B69" s="12"/>
      <c r="C69" s="12"/>
      <c r="D69" s="12"/>
      <c r="E69" s="13">
        <f>SUMIF('Report Data'!$A:$A,PL!$A69,'Report Data'!B:B)</f>
        <v>4163383.9999999702</v>
      </c>
      <c r="F69" s="13">
        <f>SUMIF('Report Data'!$A:$A,PL!$A69,'Report Data'!C:C)</f>
        <v>5704317</v>
      </c>
      <c r="G69" s="13"/>
      <c r="H69" s="13">
        <f>SUMIF('Report Data'!$A:$A,PL!$A69,'Report Data'!D:D)</f>
        <v>2049240.999999851</v>
      </c>
      <c r="I69" s="13"/>
      <c r="J69" s="13">
        <f>SUMIF('Report Data'!$A:$A,PL!$A69,'Report Data'!E:E)</f>
        <v>6403720.0000000298</v>
      </c>
    </row>
    <row r="70" spans="1:17" hidden="1" outlineLevel="1">
      <c r="A70" s="12"/>
      <c r="B70" s="12"/>
      <c r="C70" s="12"/>
      <c r="D70" s="12"/>
      <c r="E70" s="13">
        <f>+E69-E48</f>
        <v>8.9406967163085938E-8</v>
      </c>
      <c r="F70" s="13">
        <f>+F69-F48</f>
        <v>-1.1920928955078125E-7</v>
      </c>
      <c r="G70" s="13"/>
      <c r="H70" s="13">
        <f>+H69-H48</f>
        <v>-2.9802322387695313E-8</v>
      </c>
      <c r="I70" s="13"/>
      <c r="J70" s="13">
        <f>+J69-J48</f>
        <v>2.9802322387695313E-8</v>
      </c>
    </row>
    <row r="71" spans="1:17" hidden="1" outlineLevel="1">
      <c r="A71" s="12" t="s">
        <v>38</v>
      </c>
      <c r="B71" s="12"/>
      <c r="C71" s="12"/>
      <c r="D71" s="12"/>
      <c r="E71" s="13">
        <f>SUMIF('Report Data'!$A:$A,PL!$A71,'Report Data'!B:B)</f>
        <v>20317403.999999978</v>
      </c>
      <c r="F71" s="13">
        <f>SUMIF('Report Data'!$A:$A,PL!$A71,'Report Data'!C:C)</f>
        <v>14498489.000000002</v>
      </c>
      <c r="G71" s="13"/>
      <c r="H71" s="13">
        <f>SUMIF('Report Data'!$A:$A,PL!$A71,'Report Data'!D:D)</f>
        <v>8492843.9999998547</v>
      </c>
      <c r="I71" s="13"/>
      <c r="J71" s="13">
        <f>SUMIF('Report Data'!$A:$A,PL!$A71,'Report Data'!E:E)</f>
        <v>12342957.00000003</v>
      </c>
    </row>
    <row r="72" spans="1:17" hidden="1" outlineLevel="1">
      <c r="A72" s="12"/>
      <c r="B72" s="12"/>
      <c r="C72" s="12"/>
      <c r="D72" s="12"/>
      <c r="E72" s="13">
        <f>+E71-E52</f>
        <v>8.9406967163085938E-8</v>
      </c>
      <c r="F72" s="13">
        <f>+F71-F52</f>
        <v>-1.1920928955078125E-7</v>
      </c>
      <c r="G72" s="13"/>
      <c r="H72" s="13">
        <f>+H71-H52</f>
        <v>-2.9802322387695313E-8</v>
      </c>
      <c r="I72" s="13"/>
      <c r="J72" s="13">
        <f>+J71-J52</f>
        <v>2.9802322387695313E-8</v>
      </c>
    </row>
    <row r="73" spans="1:17" collapsed="1"/>
    <row r="74" spans="1:17" ht="13.5" thickBot="1"/>
    <row r="75" spans="1:17" ht="13.5" thickBot="1">
      <c r="D75" s="21"/>
      <c r="E75" s="22"/>
      <c r="F75" s="23"/>
      <c r="G75" s="23"/>
      <c r="H75" s="23"/>
      <c r="I75" s="23"/>
      <c r="J75" s="23"/>
      <c r="K75" s="23"/>
      <c r="L75" s="23"/>
      <c r="M75" s="23"/>
      <c r="N75" s="23"/>
      <c r="O75" s="23"/>
      <c r="P75" s="23"/>
      <c r="Q75" s="24"/>
    </row>
    <row r="76" spans="1:17" ht="25.5" customHeight="1" thickBot="1">
      <c r="D76" s="207" t="s">
        <v>177</v>
      </c>
      <c r="E76" s="208"/>
      <c r="F76" s="208"/>
      <c r="G76" s="208"/>
      <c r="H76" s="208"/>
      <c r="I76" s="208"/>
      <c r="J76" s="208"/>
      <c r="K76" s="208"/>
      <c r="L76" s="208"/>
      <c r="M76" s="208"/>
      <c r="N76" s="208"/>
      <c r="O76" s="208"/>
      <c r="P76" s="208"/>
      <c r="Q76" s="209"/>
    </row>
    <row r="77" spans="1:17" s="15" customFormat="1" ht="15.75" customHeight="1">
      <c r="A77" s="30"/>
      <c r="B77" s="30"/>
      <c r="C77" s="30"/>
      <c r="D77" s="31"/>
      <c r="E77" s="32"/>
      <c r="F77" s="32"/>
      <c r="G77" s="32"/>
      <c r="H77" s="32"/>
      <c r="I77" s="32"/>
      <c r="J77" s="32"/>
      <c r="K77" s="32"/>
      <c r="L77" s="32"/>
      <c r="M77" s="32"/>
      <c r="N77" s="32"/>
      <c r="O77" s="32"/>
      <c r="P77" s="32"/>
      <c r="Q77" s="33"/>
    </row>
    <row r="78" spans="1:17" ht="18.95" customHeight="1" thickBot="1">
      <c r="D78" s="199" t="str">
        <f>+D6</f>
        <v>INCOME STATEMENT</v>
      </c>
      <c r="E78" s="200"/>
      <c r="F78" s="200"/>
      <c r="G78" s="200"/>
      <c r="H78" s="200"/>
      <c r="I78" s="200"/>
      <c r="J78" s="200"/>
      <c r="K78" s="200"/>
      <c r="L78" s="200"/>
      <c r="M78" s="200"/>
      <c r="N78" s="200"/>
      <c r="O78" s="200"/>
      <c r="P78" s="200"/>
      <c r="Q78" s="201"/>
    </row>
    <row r="79" spans="1:17" s="15" customFormat="1" ht="16.5" customHeight="1">
      <c r="A79" s="30"/>
      <c r="B79" s="30"/>
      <c r="C79" s="30"/>
      <c r="D79" s="204" t="s">
        <v>72</v>
      </c>
      <c r="E79" s="205"/>
      <c r="F79" s="205"/>
      <c r="G79" s="205"/>
      <c r="H79" s="205"/>
      <c r="I79" s="205"/>
      <c r="J79" s="205"/>
      <c r="K79" s="205"/>
      <c r="L79" s="205"/>
      <c r="M79" s="205"/>
      <c r="N79" s="205"/>
      <c r="O79" s="205"/>
      <c r="P79" s="205"/>
      <c r="Q79" s="206"/>
    </row>
    <row r="80" spans="1:17" ht="16.5" customHeight="1">
      <c r="D80" s="195" t="s">
        <v>66</v>
      </c>
      <c r="E80" s="196"/>
      <c r="F80" s="196"/>
      <c r="G80" s="196"/>
      <c r="H80" s="196"/>
      <c r="I80" s="196"/>
      <c r="J80" s="196"/>
      <c r="K80" s="196"/>
      <c r="L80" s="196"/>
      <c r="M80" s="196"/>
      <c r="N80" s="196"/>
      <c r="O80" s="196"/>
      <c r="P80" s="196"/>
      <c r="Q80" s="197"/>
    </row>
    <row r="81" spans="1:17" ht="31.5">
      <c r="D81" s="43"/>
      <c r="E81" s="41" t="str">
        <f>+E10</f>
        <v>2017</v>
      </c>
      <c r="F81" s="41" t="str">
        <f>+F10</f>
        <v>2018</v>
      </c>
      <c r="G81" s="44"/>
      <c r="H81" s="41" t="str">
        <f>+H10</f>
        <v>2018</v>
      </c>
      <c r="I81" s="44"/>
      <c r="J81" s="167" t="str">
        <f>+J10</f>
        <v>2019</v>
      </c>
      <c r="K81" s="45"/>
      <c r="L81" s="45" t="s">
        <v>68</v>
      </c>
      <c r="M81" s="45"/>
      <c r="N81" s="45" t="s">
        <v>68</v>
      </c>
      <c r="O81" s="45"/>
      <c r="P81" s="45" t="s">
        <v>69</v>
      </c>
      <c r="Q81" s="46"/>
    </row>
    <row r="82" spans="1:17" ht="33.75" customHeight="1">
      <c r="D82" s="43"/>
      <c r="E82" s="41" t="str">
        <f>+E11</f>
        <v>Actual</v>
      </c>
      <c r="F82" s="41" t="str">
        <f>+F11</f>
        <v>Budget</v>
      </c>
      <c r="G82" s="47" t="s">
        <v>75</v>
      </c>
      <c r="H82" s="41" t="str">
        <f>+H11</f>
        <v>Projection</v>
      </c>
      <c r="I82" s="47" t="s">
        <v>75</v>
      </c>
      <c r="J82" s="167" t="str">
        <f>+J11</f>
        <v>Budget</v>
      </c>
      <c r="K82" s="55" t="s">
        <v>75</v>
      </c>
      <c r="L82" s="48">
        <v>2020</v>
      </c>
      <c r="M82" s="49" t="s">
        <v>75</v>
      </c>
      <c r="N82" s="48">
        <v>2021</v>
      </c>
      <c r="O82" s="49" t="s">
        <v>75</v>
      </c>
      <c r="P82" s="48">
        <v>2022</v>
      </c>
      <c r="Q82" s="50" t="s">
        <v>75</v>
      </c>
    </row>
    <row r="83" spans="1:17" ht="15.75">
      <c r="A83" s="8" t="s">
        <v>2</v>
      </c>
      <c r="D83" s="56" t="s">
        <v>44</v>
      </c>
      <c r="E83" s="91"/>
      <c r="F83" s="92"/>
      <c r="G83" s="92"/>
      <c r="H83" s="92"/>
      <c r="I83" s="92"/>
      <c r="J83" s="92"/>
      <c r="K83" s="92"/>
      <c r="L83" s="61"/>
      <c r="M83" s="61"/>
      <c r="N83" s="61"/>
      <c r="O83" s="61"/>
      <c r="P83" s="61"/>
      <c r="Q83" s="169"/>
    </row>
    <row r="84" spans="1:17" ht="15">
      <c r="A84" s="11" t="s">
        <v>55</v>
      </c>
      <c r="D84" s="43" t="str">
        <f>"  "&amp;UPPER(TRIM(A84))</f>
        <v xml:space="preserve">  INPATIENT CARE REVENUE</v>
      </c>
      <c r="E84" s="91"/>
      <c r="F84" s="91"/>
      <c r="G84" s="60" t="e">
        <f>(+F84/E84)-1</f>
        <v>#DIV/0!</v>
      </c>
      <c r="H84" s="92"/>
      <c r="I84" s="60" t="e">
        <f>+(H84/F84)-1</f>
        <v>#DIV/0!</v>
      </c>
      <c r="J84" s="92"/>
      <c r="K84" s="60" t="e">
        <f>+(J84/H84)-1</f>
        <v>#DIV/0!</v>
      </c>
      <c r="L84" s="61"/>
      <c r="M84" s="62" t="e">
        <f>+(L84/J84)-1</f>
        <v>#DIV/0!</v>
      </c>
      <c r="N84" s="61"/>
      <c r="O84" s="62" t="e">
        <f>+(N84/L84)-1</f>
        <v>#DIV/0!</v>
      </c>
      <c r="P84" s="61"/>
      <c r="Q84" s="63" t="e">
        <f>+(P84/N84)-1</f>
        <v>#DIV/0!</v>
      </c>
    </row>
    <row r="85" spans="1:17" ht="15">
      <c r="A85" s="11" t="s">
        <v>56</v>
      </c>
      <c r="D85" s="43" t="str">
        <f t="shared" ref="D85:D88" si="59">"  "&amp;UPPER(TRIM(A85))</f>
        <v xml:space="preserve">  OUTPATIENT CARE REVENUE</v>
      </c>
      <c r="E85" s="91"/>
      <c r="F85" s="91"/>
      <c r="G85" s="60" t="e">
        <f t="shared" ref="G85:G88" si="60">(+F85/E85)-1</f>
        <v>#DIV/0!</v>
      </c>
      <c r="H85" s="92"/>
      <c r="I85" s="60" t="e">
        <f t="shared" ref="I85:I88" si="61">+(H85/F85)-1</f>
        <v>#DIV/0!</v>
      </c>
      <c r="J85" s="92"/>
      <c r="K85" s="60" t="e">
        <f t="shared" ref="K85:K88" si="62">+(J85/H85)-1</f>
        <v>#DIV/0!</v>
      </c>
      <c r="L85" s="61"/>
      <c r="M85" s="62" t="e">
        <f t="shared" ref="M85:M90" si="63">+(L85/J85)-1</f>
        <v>#DIV/0!</v>
      </c>
      <c r="N85" s="61"/>
      <c r="O85" s="62" t="e">
        <f t="shared" ref="O85:O90" si="64">+(N85/L85)-1</f>
        <v>#DIV/0!</v>
      </c>
      <c r="P85" s="61"/>
      <c r="Q85" s="63" t="e">
        <f t="shared" ref="Q85:Q90" si="65">+(P85/N85)-1</f>
        <v>#DIV/0!</v>
      </c>
    </row>
    <row r="86" spans="1:17" ht="15">
      <c r="A86" s="11" t="s">
        <v>60</v>
      </c>
      <c r="D86" s="43" t="str">
        <f t="shared" si="59"/>
        <v xml:space="preserve">  OUTPATIENT CARE REVENUE - PHYSICIAN</v>
      </c>
      <c r="E86" s="91"/>
      <c r="F86" s="91"/>
      <c r="G86" s="60" t="e">
        <f t="shared" si="60"/>
        <v>#DIV/0!</v>
      </c>
      <c r="H86" s="92"/>
      <c r="I86" s="60" t="e">
        <f t="shared" si="61"/>
        <v>#DIV/0!</v>
      </c>
      <c r="J86" s="92"/>
      <c r="K86" s="60" t="e">
        <f t="shared" si="62"/>
        <v>#DIV/0!</v>
      </c>
      <c r="L86" s="61"/>
      <c r="M86" s="62" t="e">
        <f t="shared" si="63"/>
        <v>#DIV/0!</v>
      </c>
      <c r="N86" s="61"/>
      <c r="O86" s="62" t="e">
        <f t="shared" si="64"/>
        <v>#DIV/0!</v>
      </c>
      <c r="P86" s="61"/>
      <c r="Q86" s="63" t="e">
        <f t="shared" si="65"/>
        <v>#DIV/0!</v>
      </c>
    </row>
    <row r="87" spans="1:17" ht="15">
      <c r="A87" s="11" t="s">
        <v>57</v>
      </c>
      <c r="D87" s="43" t="str">
        <f t="shared" si="59"/>
        <v xml:space="preserve">  CHRONIC/SNF PT CARE REVENUE</v>
      </c>
      <c r="E87" s="91"/>
      <c r="F87" s="91"/>
      <c r="G87" s="60" t="e">
        <f t="shared" si="60"/>
        <v>#DIV/0!</v>
      </c>
      <c r="H87" s="92"/>
      <c r="I87" s="60" t="e">
        <f t="shared" si="61"/>
        <v>#DIV/0!</v>
      </c>
      <c r="J87" s="92"/>
      <c r="K87" s="60" t="e">
        <f t="shared" si="62"/>
        <v>#DIV/0!</v>
      </c>
      <c r="L87" s="61"/>
      <c r="M87" s="62" t="e">
        <f t="shared" si="63"/>
        <v>#DIV/0!</v>
      </c>
      <c r="N87" s="61"/>
      <c r="O87" s="62" t="e">
        <f t="shared" si="64"/>
        <v>#DIV/0!</v>
      </c>
      <c r="P87" s="61"/>
      <c r="Q87" s="63" t="e">
        <f t="shared" si="65"/>
        <v>#DIV/0!</v>
      </c>
    </row>
    <row r="88" spans="1:17" ht="15">
      <c r="A88" s="11" t="s">
        <v>58</v>
      </c>
      <c r="D88" s="43" t="str">
        <f t="shared" si="59"/>
        <v xml:space="preserve">  SWING BEDS PT CARE REVENUE</v>
      </c>
      <c r="E88" s="91"/>
      <c r="F88" s="91"/>
      <c r="G88" s="60" t="e">
        <f t="shared" si="60"/>
        <v>#DIV/0!</v>
      </c>
      <c r="H88" s="92"/>
      <c r="I88" s="60" t="e">
        <f t="shared" si="61"/>
        <v>#DIV/0!</v>
      </c>
      <c r="J88" s="92"/>
      <c r="K88" s="60" t="e">
        <f t="shared" si="62"/>
        <v>#DIV/0!</v>
      </c>
      <c r="L88" s="61"/>
      <c r="M88" s="62" t="e">
        <f t="shared" si="63"/>
        <v>#DIV/0!</v>
      </c>
      <c r="N88" s="61"/>
      <c r="O88" s="62" t="e">
        <f t="shared" si="64"/>
        <v>#DIV/0!</v>
      </c>
      <c r="P88" s="61"/>
      <c r="Q88" s="63" t="e">
        <f t="shared" si="65"/>
        <v>#DIV/0!</v>
      </c>
    </row>
    <row r="89" spans="1:17" ht="15">
      <c r="D89" s="43"/>
      <c r="E89" s="91"/>
      <c r="F89" s="91"/>
      <c r="G89" s="64"/>
      <c r="H89" s="92"/>
      <c r="I89" s="64"/>
      <c r="J89" s="92"/>
      <c r="K89" s="64"/>
      <c r="L89" s="61"/>
      <c r="M89" s="170"/>
      <c r="N89" s="61"/>
      <c r="O89" s="170"/>
      <c r="P89" s="61"/>
      <c r="Q89" s="171"/>
    </row>
    <row r="90" spans="1:17" ht="15">
      <c r="A90" s="5" t="s">
        <v>4</v>
      </c>
      <c r="D90" s="66" t="s">
        <v>45</v>
      </c>
      <c r="E90" s="93">
        <f>SUM(E84:E89)</f>
        <v>0</v>
      </c>
      <c r="F90" s="93">
        <f>SUM(F84:F89)</f>
        <v>0</v>
      </c>
      <c r="G90" s="68" t="e">
        <f>(+F90/E90)-1</f>
        <v>#DIV/0!</v>
      </c>
      <c r="H90" s="93">
        <f t="shared" ref="H90" si="66">SUM(H84:H89)</f>
        <v>0</v>
      </c>
      <c r="I90" s="68" t="e">
        <f t="shared" ref="I90" si="67">+(H90/F90)-1</f>
        <v>#DIV/0!</v>
      </c>
      <c r="J90" s="93">
        <f t="shared" ref="J90" si="68">SUM(J84:J89)</f>
        <v>0</v>
      </c>
      <c r="K90" s="68" t="e">
        <f t="shared" ref="K90" si="69">+(J90/H90)-1</f>
        <v>#DIV/0!</v>
      </c>
      <c r="L90" s="172">
        <f t="shared" ref="L90" si="70">SUM(L84:L89)</f>
        <v>0</v>
      </c>
      <c r="M90" s="173" t="e">
        <f t="shared" si="63"/>
        <v>#DIV/0!</v>
      </c>
      <c r="N90" s="172">
        <f t="shared" ref="N90" si="71">SUM(N84:N89)</f>
        <v>0</v>
      </c>
      <c r="O90" s="173" t="e">
        <f t="shared" si="64"/>
        <v>#DIV/0!</v>
      </c>
      <c r="P90" s="172">
        <f t="shared" ref="P90" si="72">SUM(P84:P89)</f>
        <v>0</v>
      </c>
      <c r="Q90" s="174" t="e">
        <f t="shared" si="65"/>
        <v>#DIV/0!</v>
      </c>
    </row>
    <row r="91" spans="1:17" ht="15">
      <c r="B91" s="5"/>
      <c r="C91" s="5"/>
      <c r="D91" s="43"/>
      <c r="E91" s="91"/>
      <c r="F91" s="91"/>
      <c r="G91" s="57"/>
      <c r="H91" s="92"/>
      <c r="I91" s="57"/>
      <c r="J91" s="92"/>
      <c r="K91" s="57"/>
      <c r="L91" s="61"/>
      <c r="M91" s="75"/>
      <c r="N91" s="61"/>
      <c r="O91" s="75"/>
      <c r="P91" s="61"/>
      <c r="Q91" s="76"/>
    </row>
    <row r="92" spans="1:17" ht="15">
      <c r="A92" s="2" t="s">
        <v>6</v>
      </c>
      <c r="D92" s="43" t="str">
        <f t="shared" ref="D92:D93" si="73">"  "&amp;UPPER(TRIM(A92))</f>
        <v xml:space="preserve">  DISPROPORTIONATE SHARE PAYMENTS</v>
      </c>
      <c r="E92" s="91"/>
      <c r="F92" s="91"/>
      <c r="G92" s="60" t="e">
        <f>(+F92/E92)-1</f>
        <v>#DIV/0!</v>
      </c>
      <c r="H92" s="92"/>
      <c r="I92" s="60" t="e">
        <f t="shared" ref="I92:I98" si="74">+(H92/F92)-1</f>
        <v>#DIV/0!</v>
      </c>
      <c r="J92" s="92"/>
      <c r="K92" s="60" t="e">
        <f t="shared" ref="K92:K98" si="75">+(J92/H92)-1</f>
        <v>#DIV/0!</v>
      </c>
      <c r="L92" s="61"/>
      <c r="M92" s="62" t="e">
        <f t="shared" ref="M92:M98" si="76">+(L92/J92)-1</f>
        <v>#DIV/0!</v>
      </c>
      <c r="N92" s="61"/>
      <c r="O92" s="62" t="e">
        <f t="shared" ref="O92:O94" si="77">+(N92/L92)-1</f>
        <v>#DIV/0!</v>
      </c>
      <c r="P92" s="61"/>
      <c r="Q92" s="63" t="e">
        <f t="shared" ref="Q92:Q94" si="78">+(P92/N92)-1</f>
        <v>#DIV/0!</v>
      </c>
    </row>
    <row r="93" spans="1:17" ht="15">
      <c r="A93" s="42" t="s">
        <v>7</v>
      </c>
      <c r="D93" s="43" t="str">
        <f t="shared" si="73"/>
        <v xml:space="preserve">  BAD DEBT FREE CARE</v>
      </c>
      <c r="E93" s="91"/>
      <c r="F93" s="91"/>
      <c r="G93" s="60" t="e">
        <f t="shared" ref="G93:G94" si="79">(+F93/E93)-1</f>
        <v>#DIV/0!</v>
      </c>
      <c r="H93" s="92"/>
      <c r="I93" s="60" t="e">
        <f t="shared" si="74"/>
        <v>#DIV/0!</v>
      </c>
      <c r="J93" s="92"/>
      <c r="K93" s="60" t="e">
        <f t="shared" si="75"/>
        <v>#DIV/0!</v>
      </c>
      <c r="L93" s="61"/>
      <c r="M93" s="62" t="e">
        <f t="shared" si="76"/>
        <v>#DIV/0!</v>
      </c>
      <c r="N93" s="61"/>
      <c r="O93" s="62" t="e">
        <f t="shared" si="77"/>
        <v>#DIV/0!</v>
      </c>
      <c r="P93" s="61"/>
      <c r="Q93" s="63" t="e">
        <f t="shared" si="78"/>
        <v>#DIV/0!</v>
      </c>
    </row>
    <row r="94" spans="1:17" ht="15">
      <c r="A94" s="2" t="s">
        <v>8</v>
      </c>
      <c r="D94" s="43" t="str">
        <f>"  "&amp;UPPER(TRIM(A94))</f>
        <v xml:space="preserve">  DEDUCTIONS FROM REVENUE</v>
      </c>
      <c r="E94" s="91"/>
      <c r="F94" s="91"/>
      <c r="G94" s="60" t="e">
        <f t="shared" si="79"/>
        <v>#DIV/0!</v>
      </c>
      <c r="H94" s="92"/>
      <c r="I94" s="60" t="e">
        <f t="shared" si="74"/>
        <v>#DIV/0!</v>
      </c>
      <c r="J94" s="92"/>
      <c r="K94" s="60" t="e">
        <f t="shared" si="75"/>
        <v>#DIV/0!</v>
      </c>
      <c r="L94" s="61"/>
      <c r="M94" s="62" t="e">
        <f t="shared" si="76"/>
        <v>#DIV/0!</v>
      </c>
      <c r="N94" s="61"/>
      <c r="O94" s="62" t="e">
        <f t="shared" si="77"/>
        <v>#DIV/0!</v>
      </c>
      <c r="P94" s="61"/>
      <c r="Q94" s="63" t="e">
        <f t="shared" si="78"/>
        <v>#DIV/0!</v>
      </c>
    </row>
    <row r="95" spans="1:17" ht="15" outlineLevel="1">
      <c r="A95" s="42" t="s">
        <v>71</v>
      </c>
      <c r="D95" s="43"/>
      <c r="E95" s="91"/>
      <c r="F95" s="91"/>
      <c r="G95" s="60" t="e">
        <f t="shared" ref="G95" si="80">(+F95/E95)-1</f>
        <v>#DIV/0!</v>
      </c>
      <c r="H95" s="92"/>
      <c r="I95" s="60" t="e">
        <f t="shared" si="74"/>
        <v>#DIV/0!</v>
      </c>
      <c r="J95" s="92"/>
      <c r="K95" s="60" t="e">
        <f t="shared" si="75"/>
        <v>#DIV/0!</v>
      </c>
      <c r="L95" s="61"/>
      <c r="M95" s="62" t="e">
        <f t="shared" si="76"/>
        <v>#DIV/0!</v>
      </c>
      <c r="N95" s="61"/>
      <c r="O95" s="62" t="e">
        <f t="shared" ref="O95" si="81">+(N95/L95)-1</f>
        <v>#DIV/0!</v>
      </c>
      <c r="P95" s="61"/>
      <c r="Q95" s="63" t="e">
        <f t="shared" ref="Q95" si="82">+(P95/N95)-1</f>
        <v>#DIV/0!</v>
      </c>
    </row>
    <row r="96" spans="1:17" ht="15.75">
      <c r="A96" s="5"/>
      <c r="D96" s="71" t="s">
        <v>47</v>
      </c>
      <c r="E96" s="93">
        <f>SUM(E90:E95)</f>
        <v>0</v>
      </c>
      <c r="F96" s="93">
        <f>SUM(F90:F95)</f>
        <v>0</v>
      </c>
      <c r="G96" s="68" t="e">
        <f>(+F96/E96)-1</f>
        <v>#DIV/0!</v>
      </c>
      <c r="H96" s="93">
        <f t="shared" ref="H96" si="83">SUM(H90:H95)</f>
        <v>0</v>
      </c>
      <c r="I96" s="68" t="e">
        <f t="shared" si="74"/>
        <v>#DIV/0!</v>
      </c>
      <c r="J96" s="93">
        <f t="shared" ref="J96" si="84">SUM(J90:J95)</f>
        <v>0</v>
      </c>
      <c r="K96" s="68" t="e">
        <f t="shared" si="75"/>
        <v>#DIV/0!</v>
      </c>
      <c r="L96" s="172">
        <f t="shared" ref="L96" si="85">SUM(L90:L95)</f>
        <v>0</v>
      </c>
      <c r="M96" s="173" t="e">
        <f t="shared" si="76"/>
        <v>#DIV/0!</v>
      </c>
      <c r="N96" s="172">
        <f t="shared" ref="N96" si="86">SUM(N90:N95)</f>
        <v>0</v>
      </c>
      <c r="O96" s="173" t="e">
        <f t="shared" ref="O96:O98" si="87">+(N96/L96)-1</f>
        <v>#DIV/0!</v>
      </c>
      <c r="P96" s="172">
        <f t="shared" ref="P96" si="88">SUM(P90:P95)</f>
        <v>0</v>
      </c>
      <c r="Q96" s="174" t="e">
        <f t="shared" ref="Q96:Q98" si="89">+(P96/N96)-1</f>
        <v>#DIV/0!</v>
      </c>
    </row>
    <row r="97" spans="1:17" ht="15">
      <c r="A97" s="176" t="s">
        <v>167</v>
      </c>
      <c r="B97" s="8"/>
      <c r="C97" s="8"/>
      <c r="D97" s="43" t="str">
        <f t="shared" ref="D97" si="90">"  "&amp;UPPER(TRIM(A97))</f>
        <v xml:space="preserve">  FIXED PROSPECTIVE PAYMENTS AND RESERVES</v>
      </c>
      <c r="E97" s="57">
        <f>SUMIF('Report Data'!$A:$A,PL!$A97,'Report Data'!B:B)</f>
        <v>0</v>
      </c>
      <c r="F97" s="57">
        <f>SUMIF('Report Data'!$A:$A,PL!$A97,'Report Data'!C:C)</f>
        <v>0</v>
      </c>
      <c r="G97" s="60" t="e">
        <f t="shared" ref="G97:G98" si="91">(+F97/E97)-1</f>
        <v>#DIV/0!</v>
      </c>
      <c r="H97" s="57"/>
      <c r="I97" s="60" t="e">
        <f t="shared" si="74"/>
        <v>#DIV/0!</v>
      </c>
      <c r="J97" s="57"/>
      <c r="K97" s="60" t="e">
        <f t="shared" si="75"/>
        <v>#DIV/0!</v>
      </c>
      <c r="L97" s="61"/>
      <c r="M97" s="62" t="e">
        <f t="shared" si="76"/>
        <v>#DIV/0!</v>
      </c>
      <c r="N97" s="61"/>
      <c r="O97" s="62" t="e">
        <f t="shared" si="87"/>
        <v>#DIV/0!</v>
      </c>
      <c r="P97" s="61"/>
      <c r="Q97" s="63" t="e">
        <f t="shared" si="89"/>
        <v>#DIV/0!</v>
      </c>
    </row>
    <row r="98" spans="1:17" ht="15.75">
      <c r="A98" s="176" t="s">
        <v>168</v>
      </c>
      <c r="B98" s="8"/>
      <c r="C98" s="8"/>
      <c r="D98" s="177" t="str">
        <f>""&amp;UPPER(TRIM(A98))</f>
        <v>NET PATIENT CARE REV &amp; FIXED PAYMENTS &amp; RESERVES</v>
      </c>
      <c r="E98" s="57"/>
      <c r="F98" s="57"/>
      <c r="G98" s="60" t="e">
        <f t="shared" si="91"/>
        <v>#DIV/0!</v>
      </c>
      <c r="H98" s="57"/>
      <c r="I98" s="60" t="e">
        <f t="shared" si="74"/>
        <v>#DIV/0!</v>
      </c>
      <c r="J98" s="57"/>
      <c r="K98" s="60" t="e">
        <f t="shared" si="75"/>
        <v>#DIV/0!</v>
      </c>
      <c r="L98" s="61"/>
      <c r="M98" s="62" t="e">
        <f t="shared" si="76"/>
        <v>#DIV/0!</v>
      </c>
      <c r="N98" s="61"/>
      <c r="O98" s="62" t="e">
        <f t="shared" si="87"/>
        <v>#DIV/0!</v>
      </c>
      <c r="P98" s="61"/>
      <c r="Q98" s="63" t="e">
        <f t="shared" si="89"/>
        <v>#DIV/0!</v>
      </c>
    </row>
    <row r="99" spans="1:17" ht="15">
      <c r="B99" s="8"/>
      <c r="C99" s="8"/>
      <c r="D99" s="43"/>
      <c r="E99" s="91"/>
      <c r="F99" s="91"/>
      <c r="G99" s="57"/>
      <c r="H99" s="92"/>
      <c r="I99" s="57"/>
      <c r="J99" s="92"/>
      <c r="K99" s="57"/>
      <c r="L99" s="61"/>
      <c r="M99" s="75"/>
      <c r="N99" s="61"/>
      <c r="O99" s="75"/>
      <c r="P99" s="61"/>
      <c r="Q99" s="76"/>
    </row>
    <row r="100" spans="1:17" ht="15">
      <c r="A100" s="42" t="s">
        <v>22</v>
      </c>
      <c r="D100" s="43" t="s">
        <v>46</v>
      </c>
      <c r="E100" s="91"/>
      <c r="F100" s="91"/>
      <c r="G100" s="60" t="e">
        <f t="shared" ref="G100" si="92">(+F100/E100)-1</f>
        <v>#DIV/0!</v>
      </c>
      <c r="H100" s="91"/>
      <c r="I100" s="60" t="e">
        <f t="shared" ref="I100" si="93">+(H100/F100)-1</f>
        <v>#DIV/0!</v>
      </c>
      <c r="J100" s="91">
        <v>26400</v>
      </c>
      <c r="K100" s="60" t="e">
        <f t="shared" ref="K100" si="94">+(J100/H100)-1</f>
        <v>#DIV/0!</v>
      </c>
      <c r="L100" s="61"/>
      <c r="M100" s="62">
        <f t="shared" ref="M100" si="95">+(L100/J100)-1</f>
        <v>-1</v>
      </c>
      <c r="N100" s="61"/>
      <c r="O100" s="62" t="e">
        <f t="shared" ref="O100" si="96">+(N100/L100)-1</f>
        <v>#DIV/0!</v>
      </c>
      <c r="P100" s="61"/>
      <c r="Q100" s="63" t="e">
        <f t="shared" ref="Q100" si="97">+(P100/N100)-1</f>
        <v>#DIV/0!</v>
      </c>
    </row>
    <row r="101" spans="1:17" ht="15">
      <c r="A101" s="8"/>
      <c r="B101" s="8"/>
      <c r="C101" s="8"/>
      <c r="D101" s="43"/>
      <c r="E101" s="91"/>
      <c r="F101" s="91"/>
      <c r="G101" s="57"/>
      <c r="H101" s="92"/>
      <c r="I101" s="57"/>
      <c r="J101" s="92"/>
      <c r="K101" s="57"/>
      <c r="L101" s="61"/>
      <c r="M101" s="75"/>
      <c r="N101" s="61"/>
      <c r="O101" s="75"/>
      <c r="P101" s="61"/>
      <c r="Q101" s="76"/>
    </row>
    <row r="102" spans="1:17" ht="15.75">
      <c r="A102" s="6"/>
      <c r="B102" s="8"/>
      <c r="C102" s="8"/>
      <c r="D102" s="72" t="s">
        <v>48</v>
      </c>
      <c r="E102" s="94">
        <f>E98+E100</f>
        <v>0</v>
      </c>
      <c r="F102" s="94">
        <f>F98+F100</f>
        <v>0</v>
      </c>
      <c r="G102" s="73" t="e">
        <f t="shared" ref="G102" si="98">(+F102/E102)-1</f>
        <v>#DIV/0!</v>
      </c>
      <c r="H102" s="94">
        <f>H98+H100</f>
        <v>0</v>
      </c>
      <c r="I102" s="73" t="e">
        <f t="shared" ref="I102" si="99">+(H102/F102)-1</f>
        <v>#DIV/0!</v>
      </c>
      <c r="J102" s="94">
        <f>J98+J100</f>
        <v>26400</v>
      </c>
      <c r="K102" s="73" t="e">
        <f t="shared" ref="K102" si="100">+(J102/H102)-1</f>
        <v>#DIV/0!</v>
      </c>
      <c r="L102" s="170">
        <f>L98+L100</f>
        <v>0</v>
      </c>
      <c r="M102" s="78">
        <f t="shared" ref="M102" si="101">+(L102/J102)-1</f>
        <v>-1</v>
      </c>
      <c r="N102" s="170">
        <f>N98+N100</f>
        <v>0</v>
      </c>
      <c r="O102" s="78" t="e">
        <f t="shared" ref="O102" si="102">+(N102/L102)-1</f>
        <v>#DIV/0!</v>
      </c>
      <c r="P102" s="170">
        <f>P98+P100</f>
        <v>0</v>
      </c>
      <c r="Q102" s="79" t="e">
        <f t="shared" ref="Q102" si="103">+(P102/N102)-1</f>
        <v>#DIV/0!</v>
      </c>
    </row>
    <row r="103" spans="1:17" ht="15">
      <c r="B103" s="6"/>
      <c r="C103" s="6"/>
      <c r="D103" s="43"/>
      <c r="E103" s="91"/>
      <c r="F103" s="91"/>
      <c r="G103" s="57"/>
      <c r="H103" s="92"/>
      <c r="I103" s="57"/>
      <c r="J103" s="92"/>
      <c r="K103" s="57"/>
      <c r="L103" s="61"/>
      <c r="M103" s="75"/>
      <c r="N103" s="61"/>
      <c r="O103" s="75"/>
      <c r="P103" s="61"/>
      <c r="Q103" s="76"/>
    </row>
    <row r="104" spans="1:17" ht="15.75">
      <c r="A104" s="2" t="s">
        <v>24</v>
      </c>
      <c r="D104" s="56" t="s">
        <v>49</v>
      </c>
      <c r="E104" s="91"/>
      <c r="F104" s="91"/>
      <c r="G104" s="57"/>
      <c r="H104" s="92"/>
      <c r="I104" s="57"/>
      <c r="J104" s="92"/>
      <c r="K104" s="57"/>
      <c r="L104" s="61"/>
      <c r="M104" s="75"/>
      <c r="N104" s="61"/>
      <c r="O104" s="75"/>
      <c r="P104" s="61"/>
      <c r="Q104" s="76"/>
    </row>
    <row r="105" spans="1:17" ht="15">
      <c r="A105" s="2" t="s">
        <v>25</v>
      </c>
      <c r="D105" s="43" t="str">
        <f t="shared" ref="D105:D110" si="104">"  "&amp;UPPER(TRIM(A105))</f>
        <v xml:space="preserve">  SALARIES NON MD</v>
      </c>
      <c r="E105" s="91"/>
      <c r="F105" s="91"/>
      <c r="G105" s="60" t="e">
        <f t="shared" ref="G105:G113" si="105">(+F105/E105)-1</f>
        <v>#DIV/0!</v>
      </c>
      <c r="H105" s="92"/>
      <c r="I105" s="60" t="e">
        <f t="shared" ref="I105:I111" si="106">+(H105/F105)-1</f>
        <v>#DIV/0!</v>
      </c>
      <c r="J105" s="92"/>
      <c r="K105" s="60" t="e">
        <f t="shared" ref="K105:K111" si="107">+(J105/H105)-1</f>
        <v>#DIV/0!</v>
      </c>
      <c r="L105" s="61"/>
      <c r="M105" s="62" t="e">
        <f t="shared" ref="M105:M113" si="108">+(L105/J105)-1</f>
        <v>#DIV/0!</v>
      </c>
      <c r="N105" s="61"/>
      <c r="O105" s="62" t="e">
        <f t="shared" ref="O105:O113" si="109">+(N105/L105)-1</f>
        <v>#DIV/0!</v>
      </c>
      <c r="P105" s="61"/>
      <c r="Q105" s="63" t="e">
        <f t="shared" ref="Q105:Q113" si="110">+(P105/N105)-1</f>
        <v>#DIV/0!</v>
      </c>
    </row>
    <row r="106" spans="1:17" ht="15">
      <c r="A106" s="2" t="s">
        <v>26</v>
      </c>
      <c r="D106" s="43" t="str">
        <f t="shared" si="104"/>
        <v xml:space="preserve">  FRINGE BENEFITS NON MD</v>
      </c>
      <c r="E106" s="91"/>
      <c r="F106" s="91"/>
      <c r="G106" s="60" t="e">
        <f t="shared" si="105"/>
        <v>#DIV/0!</v>
      </c>
      <c r="H106" s="92"/>
      <c r="I106" s="60" t="e">
        <f t="shared" si="106"/>
        <v>#DIV/0!</v>
      </c>
      <c r="J106" s="92"/>
      <c r="K106" s="60" t="e">
        <f t="shared" si="107"/>
        <v>#DIV/0!</v>
      </c>
      <c r="L106" s="61"/>
      <c r="M106" s="62" t="e">
        <f t="shared" si="108"/>
        <v>#DIV/0!</v>
      </c>
      <c r="N106" s="61"/>
      <c r="O106" s="62" t="e">
        <f t="shared" si="109"/>
        <v>#DIV/0!</v>
      </c>
      <c r="P106" s="61"/>
      <c r="Q106" s="63" t="e">
        <f t="shared" si="110"/>
        <v>#DIV/0!</v>
      </c>
    </row>
    <row r="107" spans="1:17" ht="15">
      <c r="A107" s="2" t="s">
        <v>27</v>
      </c>
      <c r="D107" s="43" t="str">
        <f t="shared" si="104"/>
        <v xml:space="preserve">  FRINGE BENEFITS MD</v>
      </c>
      <c r="E107" s="91"/>
      <c r="F107" s="91"/>
      <c r="G107" s="60" t="e">
        <f t="shared" si="105"/>
        <v>#DIV/0!</v>
      </c>
      <c r="H107" s="92"/>
      <c r="I107" s="60" t="e">
        <f t="shared" si="106"/>
        <v>#DIV/0!</v>
      </c>
      <c r="J107" s="92"/>
      <c r="K107" s="60" t="e">
        <f t="shared" si="107"/>
        <v>#DIV/0!</v>
      </c>
      <c r="L107" s="61"/>
      <c r="M107" s="62" t="e">
        <f t="shared" si="108"/>
        <v>#DIV/0!</v>
      </c>
      <c r="N107" s="61"/>
      <c r="O107" s="62" t="e">
        <f t="shared" si="109"/>
        <v>#DIV/0!</v>
      </c>
      <c r="P107" s="61"/>
      <c r="Q107" s="63" t="e">
        <f t="shared" si="110"/>
        <v>#DIV/0!</v>
      </c>
    </row>
    <row r="108" spans="1:17" ht="15">
      <c r="A108" s="42" t="s">
        <v>28</v>
      </c>
      <c r="D108" s="43" t="str">
        <f t="shared" si="104"/>
        <v xml:space="preserve">  PHYSICIAN FEES SALARIES CONTRACTS &amp; FRINGES</v>
      </c>
      <c r="E108" s="91"/>
      <c r="F108" s="91"/>
      <c r="G108" s="60" t="e">
        <f t="shared" si="105"/>
        <v>#DIV/0!</v>
      </c>
      <c r="H108" s="92"/>
      <c r="I108" s="60" t="e">
        <f t="shared" si="106"/>
        <v>#DIV/0!</v>
      </c>
      <c r="J108" s="92"/>
      <c r="K108" s="60" t="e">
        <f t="shared" si="107"/>
        <v>#DIV/0!</v>
      </c>
      <c r="L108" s="61"/>
      <c r="M108" s="62" t="e">
        <f t="shared" si="108"/>
        <v>#DIV/0!</v>
      </c>
      <c r="N108" s="61"/>
      <c r="O108" s="62" t="e">
        <f t="shared" si="109"/>
        <v>#DIV/0!</v>
      </c>
      <c r="P108" s="61"/>
      <c r="Q108" s="63" t="e">
        <f t="shared" si="110"/>
        <v>#DIV/0!</v>
      </c>
    </row>
    <row r="109" spans="1:17" ht="15">
      <c r="A109" s="2" t="s">
        <v>29</v>
      </c>
      <c r="D109" s="43" t="str">
        <f t="shared" si="104"/>
        <v xml:space="preserve">  HEALTH CARE PROVIDER TAX</v>
      </c>
      <c r="E109" s="91"/>
      <c r="F109" s="91"/>
      <c r="G109" s="60" t="e">
        <f t="shared" si="105"/>
        <v>#DIV/0!</v>
      </c>
      <c r="H109" s="92"/>
      <c r="I109" s="60" t="e">
        <f t="shared" si="106"/>
        <v>#DIV/0!</v>
      </c>
      <c r="J109" s="92"/>
      <c r="K109" s="60" t="e">
        <f t="shared" si="107"/>
        <v>#DIV/0!</v>
      </c>
      <c r="L109" s="61"/>
      <c r="M109" s="62" t="e">
        <f t="shared" si="108"/>
        <v>#DIV/0!</v>
      </c>
      <c r="N109" s="61"/>
      <c r="O109" s="62" t="e">
        <f t="shared" si="109"/>
        <v>#DIV/0!</v>
      </c>
      <c r="P109" s="61"/>
      <c r="Q109" s="63" t="e">
        <f t="shared" si="110"/>
        <v>#DIV/0!</v>
      </c>
    </row>
    <row r="110" spans="1:17" ht="15">
      <c r="A110" s="2" t="s">
        <v>30</v>
      </c>
      <c r="D110" s="43" t="str">
        <f t="shared" si="104"/>
        <v xml:space="preserve">  DEPRECIATION AMORTIZATION</v>
      </c>
      <c r="E110" s="91"/>
      <c r="F110" s="91"/>
      <c r="G110" s="60" t="e">
        <f t="shared" si="105"/>
        <v>#DIV/0!</v>
      </c>
      <c r="H110" s="92"/>
      <c r="I110" s="60" t="e">
        <f t="shared" si="106"/>
        <v>#DIV/0!</v>
      </c>
      <c r="J110" s="91">
        <v>192714</v>
      </c>
      <c r="K110" s="60" t="e">
        <f t="shared" si="107"/>
        <v>#DIV/0!</v>
      </c>
      <c r="L110" s="75">
        <v>385429</v>
      </c>
      <c r="M110" s="62">
        <f t="shared" si="108"/>
        <v>1.0000051890366035</v>
      </c>
      <c r="N110" s="75">
        <v>385429</v>
      </c>
      <c r="O110" s="62">
        <f t="shared" si="109"/>
        <v>0</v>
      </c>
      <c r="P110" s="75">
        <v>385429</v>
      </c>
      <c r="Q110" s="63">
        <f t="shared" si="110"/>
        <v>0</v>
      </c>
    </row>
    <row r="111" spans="1:17" ht="15">
      <c r="A111" s="2" t="s">
        <v>31</v>
      </c>
      <c r="D111" s="43" t="s">
        <v>82</v>
      </c>
      <c r="E111" s="91"/>
      <c r="F111" s="91"/>
      <c r="G111" s="60" t="e">
        <f t="shared" si="105"/>
        <v>#DIV/0!</v>
      </c>
      <c r="H111" s="92"/>
      <c r="I111" s="60" t="e">
        <f t="shared" si="106"/>
        <v>#DIV/0!</v>
      </c>
      <c r="J111" s="92"/>
      <c r="K111" s="60" t="e">
        <f t="shared" si="107"/>
        <v>#DIV/0!</v>
      </c>
      <c r="L111" s="61"/>
      <c r="M111" s="62" t="e">
        <f t="shared" si="108"/>
        <v>#DIV/0!</v>
      </c>
      <c r="N111" s="61"/>
      <c r="O111" s="62" t="e">
        <f t="shared" si="109"/>
        <v>#DIV/0!</v>
      </c>
      <c r="P111" s="61"/>
      <c r="Q111" s="63" t="e">
        <f t="shared" si="110"/>
        <v>#DIV/0!</v>
      </c>
    </row>
    <row r="112" spans="1:17" ht="15" hidden="1" outlineLevel="1">
      <c r="A112" s="2" t="s">
        <v>32</v>
      </c>
      <c r="D112" s="43"/>
      <c r="E112" s="91"/>
      <c r="F112" s="91"/>
      <c r="G112" s="60" t="e">
        <f t="shared" si="105"/>
        <v>#DIV/0!</v>
      </c>
      <c r="H112" s="92"/>
      <c r="I112" s="60"/>
      <c r="J112" s="92"/>
      <c r="K112" s="60"/>
      <c r="L112" s="61"/>
      <c r="M112" s="62"/>
      <c r="N112" s="61"/>
      <c r="O112" s="62" t="e">
        <f t="shared" si="109"/>
        <v>#DIV/0!</v>
      </c>
      <c r="P112" s="61"/>
      <c r="Q112" s="63" t="e">
        <f t="shared" si="110"/>
        <v>#DIV/0!</v>
      </c>
    </row>
    <row r="113" spans="1:17" ht="15" collapsed="1">
      <c r="A113" s="2" t="s">
        <v>33</v>
      </c>
      <c r="D113" s="43" t="str">
        <f>"  "&amp;UPPER(TRIM(A113))</f>
        <v xml:space="preserve">  OTHER OPERATING EXPENSE</v>
      </c>
      <c r="E113" s="91"/>
      <c r="F113" s="91"/>
      <c r="G113" s="60" t="e">
        <f t="shared" si="105"/>
        <v>#DIV/0!</v>
      </c>
      <c r="H113" s="92"/>
      <c r="I113" s="60" t="e">
        <f t="shared" ref="I113" si="111">+(H113/F113)-1</f>
        <v>#DIV/0!</v>
      </c>
      <c r="J113" s="91">
        <v>247960</v>
      </c>
      <c r="K113" s="60" t="e">
        <f t="shared" ref="K113" si="112">+(J113/H113)-1</f>
        <v>#DIV/0!</v>
      </c>
      <c r="L113" s="75">
        <v>67629</v>
      </c>
      <c r="M113" s="62">
        <f t="shared" si="108"/>
        <v>-0.72725842877883529</v>
      </c>
      <c r="N113" s="75">
        <v>189556</v>
      </c>
      <c r="O113" s="62">
        <f t="shared" si="109"/>
        <v>1.8028804211211167</v>
      </c>
      <c r="P113" s="75">
        <v>189556</v>
      </c>
      <c r="Q113" s="63">
        <f t="shared" si="110"/>
        <v>0</v>
      </c>
    </row>
    <row r="114" spans="1:17" ht="15" hidden="1" outlineLevel="1">
      <c r="A114" s="2" t="s">
        <v>34</v>
      </c>
      <c r="D114" s="43" t="str">
        <f>"  "&amp;UPPER(TRIM(A114))</f>
        <v xml:space="preserve">  BAD DEBT</v>
      </c>
      <c r="E114" s="91"/>
      <c r="F114" s="91"/>
      <c r="G114" s="57"/>
      <c r="H114" s="92"/>
      <c r="I114" s="57"/>
      <c r="J114" s="92"/>
      <c r="K114" s="57"/>
      <c r="L114" s="61"/>
      <c r="M114" s="75"/>
      <c r="N114" s="61"/>
      <c r="O114" s="75"/>
      <c r="P114" s="61"/>
      <c r="Q114" s="76"/>
    </row>
    <row r="115" spans="1:17" ht="15" collapsed="1">
      <c r="D115" s="43"/>
      <c r="E115" s="91"/>
      <c r="F115" s="91"/>
      <c r="G115" s="57"/>
      <c r="H115" s="58"/>
      <c r="I115" s="57"/>
      <c r="J115" s="92"/>
      <c r="K115" s="57"/>
      <c r="L115" s="61"/>
      <c r="M115" s="75"/>
      <c r="N115" s="61"/>
      <c r="O115" s="75"/>
      <c r="P115" s="61"/>
      <c r="Q115" s="76"/>
    </row>
    <row r="116" spans="1:17" ht="15.75">
      <c r="A116" s="5"/>
      <c r="D116" s="71" t="s">
        <v>50</v>
      </c>
      <c r="E116" s="93">
        <f t="shared" ref="E116:H116" si="113">SUM(E105:E115)</f>
        <v>0</v>
      </c>
      <c r="F116" s="93">
        <f t="shared" si="113"/>
        <v>0</v>
      </c>
      <c r="G116" s="68" t="e">
        <f>(+F116/E116)-1</f>
        <v>#DIV/0!</v>
      </c>
      <c r="H116" s="67">
        <f t="shared" si="113"/>
        <v>0</v>
      </c>
      <c r="I116" s="68" t="e">
        <f t="shared" ref="I116" si="114">+(H116/F116)-1</f>
        <v>#DIV/0!</v>
      </c>
      <c r="J116" s="93">
        <f t="shared" ref="J116" si="115">SUM(J105:J115)</f>
        <v>440674</v>
      </c>
      <c r="K116" s="68" t="e">
        <f t="shared" ref="K116" si="116">+(J116/H116)-1</f>
        <v>#DIV/0!</v>
      </c>
      <c r="L116" s="172">
        <f t="shared" ref="L116" si="117">SUM(L105:L115)</f>
        <v>453058</v>
      </c>
      <c r="M116" s="173">
        <f t="shared" ref="M116" si="118">+(L116/J116)-1</f>
        <v>2.8102406767814836E-2</v>
      </c>
      <c r="N116" s="172">
        <f t="shared" ref="N116" si="119">SUM(N105:N115)</f>
        <v>574985</v>
      </c>
      <c r="O116" s="173">
        <f t="shared" ref="O116" si="120">+(N116/L116)-1</f>
        <v>0.26912006851219927</v>
      </c>
      <c r="P116" s="172">
        <f t="shared" ref="P116" si="121">SUM(P105:P115)</f>
        <v>574985</v>
      </c>
      <c r="Q116" s="174">
        <f t="shared" ref="Q116" si="122">+(P116/N116)-1</f>
        <v>0</v>
      </c>
    </row>
    <row r="117" spans="1:17" ht="15">
      <c r="B117" s="5"/>
      <c r="C117" s="5"/>
      <c r="D117" s="43"/>
      <c r="E117" s="91"/>
      <c r="F117" s="91"/>
      <c r="G117" s="57"/>
      <c r="H117" s="58"/>
      <c r="I117" s="57"/>
      <c r="J117" s="92"/>
      <c r="K117" s="57"/>
      <c r="L117" s="61"/>
      <c r="M117" s="75"/>
      <c r="N117" s="61"/>
      <c r="O117" s="75"/>
      <c r="P117" s="61"/>
      <c r="Q117" s="76"/>
    </row>
    <row r="118" spans="1:17" ht="15">
      <c r="D118" s="43" t="s">
        <v>51</v>
      </c>
      <c r="E118" s="91">
        <f t="shared" ref="E118:H118" si="123">E102-E116</f>
        <v>0</v>
      </c>
      <c r="F118" s="91">
        <f t="shared" si="123"/>
        <v>0</v>
      </c>
      <c r="G118" s="60" t="e">
        <f t="shared" ref="G118" si="124">(+F118/E118)-1</f>
        <v>#DIV/0!</v>
      </c>
      <c r="H118" s="57">
        <f t="shared" si="123"/>
        <v>0</v>
      </c>
      <c r="I118" s="60" t="e">
        <f t="shared" ref="I118" si="125">+(H118/F118)-1</f>
        <v>#DIV/0!</v>
      </c>
      <c r="J118" s="91">
        <f t="shared" ref="J118" si="126">J102-J116</f>
        <v>-414274</v>
      </c>
      <c r="K118" s="60" t="e">
        <f t="shared" ref="K118" si="127">+(J118/H118)-1</f>
        <v>#DIV/0!</v>
      </c>
      <c r="L118" s="75">
        <f t="shared" ref="L118" si="128">L102-L116</f>
        <v>-453058</v>
      </c>
      <c r="M118" s="62">
        <f t="shared" ref="M118" si="129">+(L118/J118)-1</f>
        <v>9.3619198887692656E-2</v>
      </c>
      <c r="N118" s="75">
        <f t="shared" ref="N118" si="130">N102-N116</f>
        <v>-574985</v>
      </c>
      <c r="O118" s="62">
        <f t="shared" ref="O118" si="131">+(N118/L118)-1</f>
        <v>0.26912006851219927</v>
      </c>
      <c r="P118" s="75">
        <f t="shared" ref="P118" si="132">P102-P116</f>
        <v>-574985</v>
      </c>
      <c r="Q118" s="63">
        <f t="shared" ref="Q118" si="133">+(P118/N118)-1</f>
        <v>0</v>
      </c>
    </row>
    <row r="119" spans="1:17" ht="15">
      <c r="D119" s="43"/>
      <c r="E119" s="91"/>
      <c r="F119" s="91"/>
      <c r="G119" s="57"/>
      <c r="H119" s="58"/>
      <c r="I119" s="57"/>
      <c r="J119" s="92"/>
      <c r="K119" s="57"/>
      <c r="L119" s="61"/>
      <c r="M119" s="75"/>
      <c r="N119" s="61"/>
      <c r="O119" s="75"/>
      <c r="P119" s="61"/>
      <c r="Q119" s="76"/>
    </row>
    <row r="120" spans="1:17" ht="15">
      <c r="A120" s="2" t="s">
        <v>37</v>
      </c>
      <c r="D120" s="43" t="str">
        <f>UPPER(TRIM(A120))</f>
        <v>NON-OPERATING REVENUE</v>
      </c>
      <c r="E120" s="91"/>
      <c r="F120" s="91"/>
      <c r="G120" s="73" t="e">
        <f t="shared" ref="G120" si="134">(+F120/E120)-1</f>
        <v>#DIV/0!</v>
      </c>
      <c r="H120" s="91"/>
      <c r="I120" s="73" t="e">
        <f t="shared" ref="I120" si="135">+(H120/F120)-1</f>
        <v>#DIV/0!</v>
      </c>
      <c r="J120" s="91"/>
      <c r="K120" s="73" t="e">
        <f t="shared" ref="K120" si="136">+(J120/H120)-1</f>
        <v>#DIV/0!</v>
      </c>
      <c r="L120" s="75"/>
      <c r="M120" s="78" t="e">
        <f t="shared" ref="M120" si="137">+(L120/J120)-1</f>
        <v>#DIV/0!</v>
      </c>
      <c r="N120" s="75"/>
      <c r="O120" s="78" t="e">
        <f t="shared" ref="O120" si="138">+(N120/L120)-1</f>
        <v>#DIV/0!</v>
      </c>
      <c r="P120" s="75"/>
      <c r="Q120" s="79" t="e">
        <f t="shared" ref="Q120" si="139">+(P120/N120)-1</f>
        <v>#DIV/0!</v>
      </c>
    </row>
    <row r="121" spans="1:17" ht="15">
      <c r="D121" s="66"/>
      <c r="E121" s="67"/>
      <c r="F121" s="67"/>
      <c r="G121" s="67"/>
      <c r="H121" s="67"/>
      <c r="I121" s="67"/>
      <c r="J121" s="67"/>
      <c r="K121" s="67"/>
      <c r="L121" s="67"/>
      <c r="M121" s="67"/>
      <c r="N121" s="67"/>
      <c r="O121" s="67"/>
      <c r="P121" s="67"/>
      <c r="Q121" s="80"/>
    </row>
    <row r="122" spans="1:17" ht="16.5" thickBot="1">
      <c r="A122" s="5"/>
      <c r="B122" s="5"/>
      <c r="C122" s="5"/>
      <c r="D122" s="81" t="s">
        <v>52</v>
      </c>
      <c r="E122" s="82">
        <f t="shared" ref="E122:H122" si="140">E118+E120</f>
        <v>0</v>
      </c>
      <c r="F122" s="82">
        <f t="shared" si="140"/>
        <v>0</v>
      </c>
      <c r="G122" s="83" t="e">
        <f>+(F122/E122)-1</f>
        <v>#DIV/0!</v>
      </c>
      <c r="H122" s="82">
        <f t="shared" si="140"/>
        <v>0</v>
      </c>
      <c r="I122" s="83" t="e">
        <f t="shared" ref="I122" si="141">+(H122/F122)-1</f>
        <v>#DIV/0!</v>
      </c>
      <c r="J122" s="82">
        <f t="shared" ref="J122" si="142">J118+J120</f>
        <v>-414274</v>
      </c>
      <c r="K122" s="83" t="e">
        <f t="shared" ref="K122" si="143">+(J122/H122)-1</f>
        <v>#DIV/0!</v>
      </c>
      <c r="L122" s="82">
        <f t="shared" ref="L122" si="144">L118+L120</f>
        <v>-453058</v>
      </c>
      <c r="M122" s="83">
        <f t="shared" ref="M122" si="145">+(L122/J122)-1</f>
        <v>9.3619198887692656E-2</v>
      </c>
      <c r="N122" s="82">
        <f t="shared" ref="N122" si="146">N118+N120</f>
        <v>-574985</v>
      </c>
      <c r="O122" s="83">
        <f t="shared" ref="O122" si="147">+(N122/L122)-1</f>
        <v>0.26912006851219927</v>
      </c>
      <c r="P122" s="82">
        <f t="shared" ref="P122" si="148">P118+P120</f>
        <v>-574985</v>
      </c>
      <c r="Q122" s="84">
        <f t="shared" ref="Q122" si="149">+(P122/N122)-1</f>
        <v>0</v>
      </c>
    </row>
    <row r="123" spans="1:17" ht="14.25" thickTop="1" thickBot="1">
      <c r="A123" s="7"/>
      <c r="B123" s="7"/>
      <c r="C123" s="7"/>
      <c r="D123" s="17"/>
      <c r="E123" s="18"/>
      <c r="F123" s="19"/>
      <c r="G123" s="19"/>
      <c r="H123" s="19"/>
      <c r="I123" s="19"/>
      <c r="J123" s="19"/>
      <c r="K123" s="19"/>
      <c r="L123" s="19"/>
      <c r="M123" s="19"/>
      <c r="N123" s="19"/>
      <c r="O123" s="19"/>
      <c r="P123" s="19"/>
      <c r="Q123" s="20"/>
    </row>
    <row r="124" spans="1:17" ht="13.5" thickTop="1">
      <c r="D124" s="8"/>
      <c r="E124" s="9"/>
    </row>
    <row r="125" spans="1:17">
      <c r="D125" s="8"/>
      <c r="E125" s="9"/>
    </row>
    <row r="126" spans="1:17" ht="13.5" thickBot="1"/>
    <row r="127" spans="1:17" ht="13.5" thickBot="1">
      <c r="D127" s="21"/>
      <c r="E127" s="22"/>
      <c r="F127" s="23"/>
      <c r="G127" s="23"/>
      <c r="H127" s="23"/>
      <c r="I127" s="23"/>
      <c r="J127" s="23"/>
      <c r="K127" s="23"/>
      <c r="L127" s="23"/>
      <c r="M127" s="23"/>
      <c r="N127" s="23"/>
      <c r="O127" s="23"/>
      <c r="P127" s="23"/>
      <c r="Q127" s="24"/>
    </row>
    <row r="128" spans="1:17" ht="19.5" thickBot="1">
      <c r="D128" s="207" t="str">
        <f>+D4</f>
        <v>CT SCANNER</v>
      </c>
      <c r="E128" s="208"/>
      <c r="F128" s="208"/>
      <c r="G128" s="208"/>
      <c r="H128" s="208"/>
      <c r="I128" s="208"/>
      <c r="J128" s="208"/>
      <c r="K128" s="208"/>
      <c r="L128" s="208"/>
      <c r="M128" s="208"/>
      <c r="N128" s="208"/>
      <c r="O128" s="208"/>
      <c r="P128" s="208"/>
      <c r="Q128" s="209"/>
    </row>
    <row r="129" spans="1:17" ht="18">
      <c r="D129" s="210" t="s">
        <v>70</v>
      </c>
      <c r="E129" s="211"/>
      <c r="F129" s="211"/>
      <c r="G129" s="211"/>
      <c r="H129" s="211"/>
      <c r="I129" s="211"/>
      <c r="J129" s="211"/>
      <c r="K129" s="211"/>
      <c r="L129" s="211"/>
      <c r="M129" s="211"/>
      <c r="N129" s="211"/>
      <c r="O129" s="211"/>
      <c r="P129" s="211"/>
      <c r="Q129" s="212"/>
    </row>
    <row r="130" spans="1:17" ht="21" customHeight="1" thickBot="1">
      <c r="D130" s="199" t="str">
        <f>+D6</f>
        <v>INCOME STATEMENT</v>
      </c>
      <c r="E130" s="200"/>
      <c r="F130" s="200"/>
      <c r="G130" s="200"/>
      <c r="H130" s="200"/>
      <c r="I130" s="200"/>
      <c r="J130" s="200"/>
      <c r="K130" s="200"/>
      <c r="L130" s="200"/>
      <c r="M130" s="200"/>
      <c r="N130" s="200"/>
      <c r="O130" s="200"/>
      <c r="P130" s="200"/>
      <c r="Q130" s="201"/>
    </row>
    <row r="131" spans="1:17" s="15" customFormat="1" ht="16.5" customHeight="1">
      <c r="A131" s="30"/>
      <c r="B131" s="30"/>
      <c r="C131" s="30"/>
      <c r="D131" s="204" t="s">
        <v>73</v>
      </c>
      <c r="E131" s="205"/>
      <c r="F131" s="205"/>
      <c r="G131" s="205"/>
      <c r="H131" s="205"/>
      <c r="I131" s="205"/>
      <c r="J131" s="205"/>
      <c r="K131" s="205"/>
      <c r="L131" s="205"/>
      <c r="M131" s="205"/>
      <c r="N131" s="205"/>
      <c r="O131" s="205"/>
      <c r="P131" s="205"/>
      <c r="Q131" s="206"/>
    </row>
    <row r="132" spans="1:17" ht="15" customHeight="1">
      <c r="D132" s="195" t="s">
        <v>65</v>
      </c>
      <c r="E132" s="196"/>
      <c r="F132" s="196"/>
      <c r="G132" s="196"/>
      <c r="H132" s="196"/>
      <c r="I132" s="196"/>
      <c r="J132" s="196"/>
      <c r="K132" s="196"/>
      <c r="L132" s="196"/>
      <c r="M132" s="196"/>
      <c r="N132" s="196"/>
      <c r="O132" s="196"/>
      <c r="P132" s="196"/>
      <c r="Q132" s="197"/>
    </row>
    <row r="133" spans="1:17" ht="31.5">
      <c r="D133" s="43"/>
      <c r="E133" s="41" t="str">
        <f>+E81</f>
        <v>2017</v>
      </c>
      <c r="F133" s="41" t="str">
        <f>+F81</f>
        <v>2018</v>
      </c>
      <c r="G133" s="44"/>
      <c r="H133" s="167" t="str">
        <f>+H81</f>
        <v>2018</v>
      </c>
      <c r="I133" s="44"/>
      <c r="J133" s="167" t="str">
        <f>+J81</f>
        <v>2019</v>
      </c>
      <c r="K133" s="45"/>
      <c r="L133" s="45" t="s">
        <v>68</v>
      </c>
      <c r="M133" s="45"/>
      <c r="N133" s="45" t="s">
        <v>68</v>
      </c>
      <c r="O133" s="45"/>
      <c r="P133" s="45" t="s">
        <v>69</v>
      </c>
      <c r="Q133" s="46"/>
    </row>
    <row r="134" spans="1:17" ht="38.25" customHeight="1">
      <c r="D134" s="43"/>
      <c r="E134" s="41" t="str">
        <f>+E82</f>
        <v>Actual</v>
      </c>
      <c r="F134" s="167" t="str">
        <f>+F82</f>
        <v>Budget</v>
      </c>
      <c r="G134" s="47" t="s">
        <v>75</v>
      </c>
      <c r="H134" s="167" t="str">
        <f>+H82</f>
        <v>Projection</v>
      </c>
      <c r="I134" s="47" t="s">
        <v>75</v>
      </c>
      <c r="J134" s="167" t="str">
        <f>+J82</f>
        <v>Budget</v>
      </c>
      <c r="K134" s="47" t="s">
        <v>75</v>
      </c>
      <c r="L134" s="54">
        <f>+L10</f>
        <v>2020</v>
      </c>
      <c r="M134" s="47" t="s">
        <v>75</v>
      </c>
      <c r="N134" s="54">
        <f>+N10</f>
        <v>2021</v>
      </c>
      <c r="O134" s="47" t="s">
        <v>75</v>
      </c>
      <c r="P134" s="54">
        <f>+P10</f>
        <v>2022</v>
      </c>
      <c r="Q134" s="95" t="s">
        <v>75</v>
      </c>
    </row>
    <row r="135" spans="1:17" ht="15.75">
      <c r="A135" s="8" t="s">
        <v>2</v>
      </c>
      <c r="D135" s="56" t="s">
        <v>44</v>
      </c>
      <c r="E135" s="57"/>
      <c r="F135" s="58"/>
      <c r="G135" s="58"/>
      <c r="H135" s="58"/>
      <c r="I135" s="58"/>
      <c r="J135" s="92"/>
      <c r="K135" s="58"/>
      <c r="L135" s="58"/>
      <c r="M135" s="58"/>
      <c r="N135" s="58"/>
      <c r="O135" s="58"/>
      <c r="P135" s="58"/>
      <c r="Q135" s="59"/>
    </row>
    <row r="136" spans="1:17" ht="15">
      <c r="A136" s="11" t="s">
        <v>55</v>
      </c>
      <c r="D136" s="43" t="str">
        <f>"  "&amp;UPPER(TRIM(A136))</f>
        <v xml:space="preserve">  INPATIENT CARE REVENUE</v>
      </c>
      <c r="E136" s="57">
        <f t="shared" ref="E136:F140" si="150">+E14+E84</f>
        <v>187127013.00000003</v>
      </c>
      <c r="F136" s="57">
        <f t="shared" si="150"/>
        <v>197451546</v>
      </c>
      <c r="G136" s="60">
        <f>(+F136/E136)-1</f>
        <v>5.517393151570249E-2</v>
      </c>
      <c r="H136" s="57">
        <f>+H14+H84</f>
        <v>205499443.99999997</v>
      </c>
      <c r="I136" s="60">
        <f>+(H136/F136)-1</f>
        <v>4.0758850275094627E-2</v>
      </c>
      <c r="J136" s="57">
        <f>+J14+J84</f>
        <v>206296171.00000003</v>
      </c>
      <c r="K136" s="60">
        <f>+(J136/H136)-1</f>
        <v>3.8770275213009242E-3</v>
      </c>
      <c r="L136" s="57">
        <f>+L14+L84</f>
        <v>212485056</v>
      </c>
      <c r="M136" s="60">
        <f>+(L136/J136)-1</f>
        <v>2.9999999369837882E-2</v>
      </c>
      <c r="N136" s="57">
        <f>+N14+N84</f>
        <v>218859608</v>
      </c>
      <c r="O136" s="60">
        <f>+(N136/L136)-1</f>
        <v>3.000000150598825E-2</v>
      </c>
      <c r="P136" s="57">
        <f>+P14+P84</f>
        <v>225425395.88</v>
      </c>
      <c r="Q136" s="77">
        <f>+(P136/N136)-1</f>
        <v>2.9999998355109803E-2</v>
      </c>
    </row>
    <row r="137" spans="1:17" ht="15">
      <c r="A137" s="11" t="s">
        <v>56</v>
      </c>
      <c r="D137" s="43" t="str">
        <f t="shared" ref="D137:D140" si="151">"  "&amp;UPPER(TRIM(A137))</f>
        <v xml:space="preserve">  OUTPATIENT CARE REVENUE</v>
      </c>
      <c r="E137" s="57">
        <f t="shared" si="150"/>
        <v>259019955</v>
      </c>
      <c r="F137" s="57">
        <f t="shared" si="150"/>
        <v>267618314.00000012</v>
      </c>
      <c r="G137" s="60">
        <f t="shared" ref="G137:G140" si="152">(+F137/E137)-1</f>
        <v>3.3195739687315262E-2</v>
      </c>
      <c r="H137" s="57">
        <f>+H15+H85</f>
        <v>281329086.00000006</v>
      </c>
      <c r="I137" s="60">
        <f t="shared" ref="I137:I140" si="153">+(H137/F137)-1</f>
        <v>5.1232562506913881E-2</v>
      </c>
      <c r="J137" s="57">
        <f>+J15+J85</f>
        <v>291482391</v>
      </c>
      <c r="K137" s="60">
        <f t="shared" ref="K137:K140" si="154">+(J137/H137)-1</f>
        <v>3.6090491546259651E-2</v>
      </c>
      <c r="L137" s="57">
        <f>+L15+L85</f>
        <v>300226863</v>
      </c>
      <c r="M137" s="60">
        <f t="shared" ref="M137:M142" si="155">+(L137/J137)-1</f>
        <v>3.0000000926299508E-2</v>
      </c>
      <c r="N137" s="57">
        <f>+N15+N85</f>
        <v>309233668</v>
      </c>
      <c r="O137" s="60">
        <f t="shared" ref="O137:Q142" si="156">+(N137/L137)-1</f>
        <v>2.9999997035575099E-2</v>
      </c>
      <c r="P137" s="57">
        <f>+P15+P85</f>
        <v>318510678.43000001</v>
      </c>
      <c r="Q137" s="77">
        <f t="shared" si="156"/>
        <v>3.0000001261182296E-2</v>
      </c>
    </row>
    <row r="138" spans="1:17" ht="15">
      <c r="A138" s="11" t="s">
        <v>60</v>
      </c>
      <c r="D138" s="43" t="str">
        <f t="shared" si="151"/>
        <v xml:space="preserve">  OUTPATIENT CARE REVENUE - PHYSICIAN</v>
      </c>
      <c r="E138" s="57">
        <f t="shared" si="150"/>
        <v>65382905.999999993</v>
      </c>
      <c r="F138" s="57">
        <f t="shared" si="150"/>
        <v>65868447</v>
      </c>
      <c r="G138" s="60">
        <f t="shared" si="152"/>
        <v>7.4261153213350806E-3</v>
      </c>
      <c r="H138" s="57">
        <f>+H16+H86</f>
        <v>64494427.999999978</v>
      </c>
      <c r="I138" s="60">
        <f t="shared" si="153"/>
        <v>-2.0860048514579677E-2</v>
      </c>
      <c r="J138" s="57">
        <f>+J16+J86</f>
        <v>66536140.999999978</v>
      </c>
      <c r="K138" s="60">
        <f t="shared" si="154"/>
        <v>3.1657199905703592E-2</v>
      </c>
      <c r="L138" s="57">
        <f>+L16+L86</f>
        <v>68532225</v>
      </c>
      <c r="M138" s="60">
        <f t="shared" si="155"/>
        <v>2.9999996543232488E-2</v>
      </c>
      <c r="N138" s="57">
        <f>+N16+N86</f>
        <v>70588192</v>
      </c>
      <c r="O138" s="60">
        <f t="shared" si="156"/>
        <v>3.0000003647918883E-2</v>
      </c>
      <c r="P138" s="57">
        <f>+P16+P86</f>
        <v>72705837.689999998</v>
      </c>
      <c r="Q138" s="77">
        <f t="shared" si="156"/>
        <v>2.9999999008332612E-2</v>
      </c>
    </row>
    <row r="139" spans="1:17" ht="15">
      <c r="A139" s="11" t="s">
        <v>57</v>
      </c>
      <c r="D139" s="43" t="str">
        <f t="shared" si="151"/>
        <v xml:space="preserve">  CHRONIC/SNF PT CARE REVENUE</v>
      </c>
      <c r="E139" s="57">
        <f t="shared" si="150"/>
        <v>0</v>
      </c>
      <c r="F139" s="57">
        <f t="shared" si="150"/>
        <v>0</v>
      </c>
      <c r="G139" s="60" t="e">
        <f t="shared" si="152"/>
        <v>#DIV/0!</v>
      </c>
      <c r="H139" s="57">
        <f>+H17+H87</f>
        <v>0</v>
      </c>
      <c r="I139" s="60" t="e">
        <f t="shared" si="153"/>
        <v>#DIV/0!</v>
      </c>
      <c r="J139" s="57">
        <f>+J17+J87</f>
        <v>0</v>
      </c>
      <c r="K139" s="60" t="e">
        <f t="shared" si="154"/>
        <v>#DIV/0!</v>
      </c>
      <c r="L139" s="57">
        <f>+L17+L87</f>
        <v>0</v>
      </c>
      <c r="M139" s="60" t="e">
        <f t="shared" si="155"/>
        <v>#DIV/0!</v>
      </c>
      <c r="N139" s="57">
        <f>+N17+N87</f>
        <v>0</v>
      </c>
      <c r="O139" s="60" t="e">
        <f t="shared" si="156"/>
        <v>#DIV/0!</v>
      </c>
      <c r="P139" s="57">
        <f>+P17+P87</f>
        <v>0</v>
      </c>
      <c r="Q139" s="77" t="e">
        <f t="shared" si="156"/>
        <v>#DIV/0!</v>
      </c>
    </row>
    <row r="140" spans="1:17" ht="15">
      <c r="A140" s="11" t="s">
        <v>58</v>
      </c>
      <c r="D140" s="43" t="str">
        <f t="shared" si="151"/>
        <v xml:space="preserve">  SWING BEDS PT CARE REVENUE</v>
      </c>
      <c r="E140" s="57">
        <f t="shared" si="150"/>
        <v>0</v>
      </c>
      <c r="F140" s="57">
        <f t="shared" si="150"/>
        <v>0</v>
      </c>
      <c r="G140" s="60" t="e">
        <f t="shared" si="152"/>
        <v>#DIV/0!</v>
      </c>
      <c r="H140" s="57">
        <f>+H18+H88</f>
        <v>0</v>
      </c>
      <c r="I140" s="60" t="e">
        <f t="shared" si="153"/>
        <v>#DIV/0!</v>
      </c>
      <c r="J140" s="57">
        <f>+J18+J88</f>
        <v>0</v>
      </c>
      <c r="K140" s="60" t="e">
        <f t="shared" si="154"/>
        <v>#DIV/0!</v>
      </c>
      <c r="L140" s="57">
        <f>+L18+L88</f>
        <v>0</v>
      </c>
      <c r="M140" s="60" t="e">
        <f t="shared" si="155"/>
        <v>#DIV/0!</v>
      </c>
      <c r="N140" s="57">
        <f>+N18+N88</f>
        <v>0</v>
      </c>
      <c r="O140" s="60" t="e">
        <f t="shared" si="156"/>
        <v>#DIV/0!</v>
      </c>
      <c r="P140" s="57">
        <f>+P18+P88</f>
        <v>0</v>
      </c>
      <c r="Q140" s="77" t="e">
        <f t="shared" si="156"/>
        <v>#DIV/0!</v>
      </c>
    </row>
    <row r="141" spans="1:17" ht="15">
      <c r="D141" s="43"/>
      <c r="E141" s="57"/>
      <c r="F141" s="57"/>
      <c r="G141" s="64"/>
      <c r="H141" s="57"/>
      <c r="I141" s="64"/>
      <c r="J141" s="57"/>
      <c r="K141" s="64"/>
      <c r="L141" s="57"/>
      <c r="M141" s="64"/>
      <c r="N141" s="57"/>
      <c r="O141" s="64"/>
      <c r="P141" s="57"/>
      <c r="Q141" s="65"/>
    </row>
    <row r="142" spans="1:17" ht="15">
      <c r="A142" s="5" t="s">
        <v>4</v>
      </c>
      <c r="D142" s="66" t="s">
        <v>45</v>
      </c>
      <c r="E142" s="67">
        <f>SUM(E136:E141)</f>
        <v>511529874</v>
      </c>
      <c r="F142" s="67">
        <f t="shared" ref="F142" si="157">SUM(F136:F141)</f>
        <v>530938307.00000012</v>
      </c>
      <c r="G142" s="68">
        <f>(+F142/E142)-1</f>
        <v>3.7941934550630219E-2</v>
      </c>
      <c r="H142" s="67">
        <f t="shared" ref="H142" si="158">SUM(H136:H141)</f>
        <v>551322958</v>
      </c>
      <c r="I142" s="68">
        <f t="shared" ref="I142" si="159">+(H142/F142)-1</f>
        <v>3.8393633933066162E-2</v>
      </c>
      <c r="J142" s="67">
        <f t="shared" ref="J142" si="160">SUM(J136:J141)</f>
        <v>564314703</v>
      </c>
      <c r="K142" s="68">
        <f t="shared" ref="K142" si="161">+(J142/H142)-1</f>
        <v>2.3564672596130043E-2</v>
      </c>
      <c r="L142" s="67">
        <f t="shared" ref="L142" si="162">SUM(L136:L141)</f>
        <v>581244144</v>
      </c>
      <c r="M142" s="68">
        <f t="shared" si="155"/>
        <v>2.9999999840514491E-2</v>
      </c>
      <c r="N142" s="67">
        <f t="shared" ref="N142" si="163">SUM(N136:N141)</f>
        <v>598681468</v>
      </c>
      <c r="O142" s="68">
        <f t="shared" si="156"/>
        <v>2.999999944945686E-2</v>
      </c>
      <c r="P142" s="67">
        <f t="shared" ref="P142" si="164">SUM(P136:P141)</f>
        <v>616641912</v>
      </c>
      <c r="Q142" s="69">
        <f t="shared" si="156"/>
        <v>2.9999999933186583E-2</v>
      </c>
    </row>
    <row r="143" spans="1:17" ht="15">
      <c r="B143" s="5"/>
      <c r="C143" s="5"/>
      <c r="D143" s="43"/>
      <c r="E143" s="57"/>
      <c r="F143" s="57"/>
      <c r="G143" s="57"/>
      <c r="H143" s="57"/>
      <c r="I143" s="57"/>
      <c r="J143" s="57"/>
      <c r="K143" s="57"/>
      <c r="L143" s="57"/>
      <c r="M143" s="57"/>
      <c r="N143" s="57"/>
      <c r="O143" s="57"/>
      <c r="P143" s="57"/>
      <c r="Q143" s="70"/>
    </row>
    <row r="144" spans="1:17" ht="15">
      <c r="A144" s="2" t="s">
        <v>6</v>
      </c>
      <c r="D144" s="43" t="str">
        <f t="shared" ref="D144:D145" si="165">"  "&amp;UPPER(TRIM(A144))</f>
        <v xml:space="preserve">  DISPROPORTIONATE SHARE PAYMENTS</v>
      </c>
      <c r="E144" s="57">
        <f t="shared" ref="E144:F147" si="166">+E22+E92</f>
        <v>5269069</v>
      </c>
      <c r="F144" s="57">
        <f t="shared" si="166"/>
        <v>3995289</v>
      </c>
      <c r="G144" s="60">
        <f>(+F144/E144)-1</f>
        <v>-0.24174669187289066</v>
      </c>
      <c r="H144" s="57">
        <f>+H22+H92</f>
        <v>3995289</v>
      </c>
      <c r="I144" s="60">
        <f t="shared" ref="I144:I148" si="167">+(H144/F144)-1</f>
        <v>0</v>
      </c>
      <c r="J144" s="57">
        <f>+J22+J92</f>
        <v>3090930</v>
      </c>
      <c r="K144" s="60">
        <f t="shared" ref="K144:K150" si="168">+(J144/H144)-1</f>
        <v>-0.2263563411808257</v>
      </c>
      <c r="L144" s="57">
        <f>+L22+L92</f>
        <v>3090930</v>
      </c>
      <c r="M144" s="60">
        <f t="shared" ref="M144:M150" si="169">+(L144/J144)-1</f>
        <v>0</v>
      </c>
      <c r="N144" s="57">
        <f>+N22+N92</f>
        <v>3090930</v>
      </c>
      <c r="O144" s="60">
        <f t="shared" ref="O144:Q146" si="170">+(N144/L144)-1</f>
        <v>0</v>
      </c>
      <c r="P144" s="57">
        <f>+P22+P92</f>
        <v>3090930</v>
      </c>
      <c r="Q144" s="77">
        <f t="shared" si="170"/>
        <v>0</v>
      </c>
    </row>
    <row r="145" spans="1:17" ht="15">
      <c r="A145" s="42" t="s">
        <v>7</v>
      </c>
      <c r="D145" s="43" t="str">
        <f t="shared" si="165"/>
        <v xml:space="preserve">  BAD DEBT FREE CARE</v>
      </c>
      <c r="E145" s="57">
        <f t="shared" si="166"/>
        <v>-12810384</v>
      </c>
      <c r="F145" s="57">
        <f t="shared" si="166"/>
        <v>-11431102</v>
      </c>
      <c r="G145" s="60">
        <f t="shared" ref="G145:G146" si="171">(+F145/E145)-1</f>
        <v>-0.10766905972529783</v>
      </c>
      <c r="H145" s="57">
        <f>+H23+H93</f>
        <v>-13522720.999999994</v>
      </c>
      <c r="I145" s="60">
        <f t="shared" si="167"/>
        <v>0.18297614700664866</v>
      </c>
      <c r="J145" s="57">
        <f>+J23+J93</f>
        <v>-12866374.999999998</v>
      </c>
      <c r="K145" s="60">
        <f t="shared" si="168"/>
        <v>-4.8536533438795049E-2</v>
      </c>
      <c r="L145" s="57">
        <f>+L23+L93</f>
        <v>-13252366</v>
      </c>
      <c r="M145" s="60">
        <f t="shared" si="169"/>
        <v>2.9999980569507922E-2</v>
      </c>
      <c r="N145" s="57">
        <f>+N23+N93</f>
        <v>-13649937</v>
      </c>
      <c r="O145" s="60">
        <f t="shared" si="170"/>
        <v>3.0000001509164376E-2</v>
      </c>
      <c r="P145" s="57">
        <f>+P23+P93</f>
        <v>-14059436</v>
      </c>
      <c r="Q145" s="77">
        <f t="shared" si="170"/>
        <v>3.0000065201766235E-2</v>
      </c>
    </row>
    <row r="146" spans="1:17" ht="15">
      <c r="A146" s="2" t="s">
        <v>8</v>
      </c>
      <c r="D146" s="43" t="str">
        <f>"  "&amp;UPPER(TRIM(A146))</f>
        <v xml:space="preserve">  DEDUCTIONS FROM REVENUE</v>
      </c>
      <c r="E146" s="57">
        <f t="shared" si="166"/>
        <v>-261795127.99999991</v>
      </c>
      <c r="F146" s="57">
        <f t="shared" si="166"/>
        <v>-272539164</v>
      </c>
      <c r="G146" s="60">
        <f t="shared" si="171"/>
        <v>4.103986228498524E-2</v>
      </c>
      <c r="H146" s="57">
        <f>+H24+H94</f>
        <v>-288174594</v>
      </c>
      <c r="I146" s="60">
        <f t="shared" si="167"/>
        <v>5.7369479565879899E-2</v>
      </c>
      <c r="J146" s="57">
        <f>+J24+J94</f>
        <v>-321114147</v>
      </c>
      <c r="K146" s="60">
        <f t="shared" si="168"/>
        <v>0.11430415340500133</v>
      </c>
      <c r="L146" s="57">
        <f>+L24+L94</f>
        <v>-330535193</v>
      </c>
      <c r="M146" s="60">
        <f t="shared" si="169"/>
        <v>2.9338620200996646E-2</v>
      </c>
      <c r="N146" s="57">
        <f>+N24+N94</f>
        <v>-340250184</v>
      </c>
      <c r="O146" s="60">
        <f t="shared" si="170"/>
        <v>2.9391699297811158E-2</v>
      </c>
      <c r="P146" s="57">
        <f>+P24+P94</f>
        <v>-350268327</v>
      </c>
      <c r="Q146" s="77">
        <f t="shared" si="170"/>
        <v>2.9443460932852883E-2</v>
      </c>
    </row>
    <row r="147" spans="1:17" ht="15" outlineLevel="1">
      <c r="A147" s="42" t="s">
        <v>71</v>
      </c>
      <c r="D147" s="43"/>
      <c r="E147" s="57">
        <f t="shared" si="166"/>
        <v>0</v>
      </c>
      <c r="F147" s="57">
        <f t="shared" si="166"/>
        <v>0</v>
      </c>
      <c r="G147" s="60" t="e">
        <f t="shared" ref="G147" si="172">(+F147/E147)-1</f>
        <v>#DIV/0!</v>
      </c>
      <c r="H147" s="57">
        <f>+H25+H95</f>
        <v>0</v>
      </c>
      <c r="I147" s="60" t="e">
        <f t="shared" si="167"/>
        <v>#DIV/0!</v>
      </c>
      <c r="J147" s="57">
        <f>+J25+J95</f>
        <v>0</v>
      </c>
      <c r="K147" s="60" t="e">
        <f t="shared" si="168"/>
        <v>#DIV/0!</v>
      </c>
      <c r="L147" s="57">
        <f>+L25+L95</f>
        <v>0</v>
      </c>
      <c r="M147" s="60" t="e">
        <f t="shared" si="169"/>
        <v>#DIV/0!</v>
      </c>
      <c r="N147" s="57">
        <f>+N25+N95</f>
        <v>0</v>
      </c>
      <c r="O147" s="60" t="e">
        <f t="shared" ref="O147" si="173">+(N147/L147)-1</f>
        <v>#DIV/0!</v>
      </c>
      <c r="P147" s="57">
        <f>+P25+P95</f>
        <v>0</v>
      </c>
      <c r="Q147" s="77" t="e">
        <f t="shared" ref="Q147" si="174">+(P147/N147)-1</f>
        <v>#DIV/0!</v>
      </c>
    </row>
    <row r="148" spans="1:17" ht="15.75">
      <c r="A148" s="5"/>
      <c r="D148" s="71" t="s">
        <v>47</v>
      </c>
      <c r="E148" s="67">
        <f>SUM(E142:E147)</f>
        <v>242193431.00000009</v>
      </c>
      <c r="F148" s="67">
        <f t="shared" ref="F148" si="175">SUM(F142:F147)</f>
        <v>250963330.00000012</v>
      </c>
      <c r="G148" s="68">
        <f>(+F148/E148)-1</f>
        <v>3.6210309106195382E-2</v>
      </c>
      <c r="H148" s="67">
        <f t="shared" ref="H148" si="176">SUM(H142:H147)</f>
        <v>253620932</v>
      </c>
      <c r="I148" s="68">
        <f t="shared" si="167"/>
        <v>1.0589602871462933E-2</v>
      </c>
      <c r="J148" s="67">
        <f t="shared" ref="J148" si="177">SUM(J142:J147)</f>
        <v>233425111</v>
      </c>
      <c r="K148" s="68">
        <f t="shared" si="168"/>
        <v>-7.9629945528313151E-2</v>
      </c>
      <c r="L148" s="67">
        <f t="shared" ref="L148" si="178">SUM(L142:L147)</f>
        <v>240547515</v>
      </c>
      <c r="M148" s="68">
        <f t="shared" si="169"/>
        <v>3.0512586968417521E-2</v>
      </c>
      <c r="N148" s="67">
        <f t="shared" ref="N148" si="179">SUM(N142:N147)</f>
        <v>247872277</v>
      </c>
      <c r="O148" s="68">
        <f t="shared" ref="O148:Q150" si="180">+(N148/L148)-1</f>
        <v>3.0450374845901074E-2</v>
      </c>
      <c r="P148" s="67">
        <f t="shared" ref="P148" si="181">SUM(P142:P147)</f>
        <v>255405079</v>
      </c>
      <c r="Q148" s="69">
        <f t="shared" si="180"/>
        <v>3.0389852754691082E-2</v>
      </c>
    </row>
    <row r="149" spans="1:17" ht="15">
      <c r="A149" s="176" t="s">
        <v>167</v>
      </c>
      <c r="B149" s="8"/>
      <c r="C149" s="8"/>
      <c r="D149" s="43" t="str">
        <f t="shared" ref="D149" si="182">"  "&amp;UPPER(TRIM(A149))</f>
        <v xml:space="preserve">  FIXED PROSPECTIVE PAYMENTS AND RESERVES</v>
      </c>
      <c r="E149" s="57">
        <f>+E27+E97</f>
        <v>0</v>
      </c>
      <c r="F149" s="57">
        <f>+F27+F97</f>
        <v>0</v>
      </c>
      <c r="G149" s="60" t="e">
        <f t="shared" ref="G149:G150" si="183">(+F149/E149)-1</f>
        <v>#DIV/0!</v>
      </c>
      <c r="H149" s="57">
        <f>+H27+H97</f>
        <v>0</v>
      </c>
      <c r="I149" s="60" t="e">
        <f t="shared" ref="I149:I150" si="184">+(H149/F149)-1</f>
        <v>#DIV/0!</v>
      </c>
      <c r="J149" s="57">
        <f>+J27+J97</f>
        <v>25500000</v>
      </c>
      <c r="K149" s="60" t="e">
        <f t="shared" si="168"/>
        <v>#DIV/0!</v>
      </c>
      <c r="L149" s="57">
        <f>+L27+L97</f>
        <v>25627500</v>
      </c>
      <c r="M149" s="60">
        <f t="shared" si="169"/>
        <v>4.9999999999998934E-3</v>
      </c>
      <c r="N149" s="57">
        <f>+N27+N97</f>
        <v>25755638</v>
      </c>
      <c r="O149" s="60">
        <f t="shared" si="180"/>
        <v>5.00001951029172E-3</v>
      </c>
      <c r="P149" s="57">
        <f>+P27+P97</f>
        <v>25884416</v>
      </c>
      <c r="Q149" s="77">
        <f t="shared" si="180"/>
        <v>4.9999926229744585E-3</v>
      </c>
    </row>
    <row r="150" spans="1:17" ht="15.75">
      <c r="A150" s="176" t="s">
        <v>168</v>
      </c>
      <c r="B150" s="8"/>
      <c r="C150" s="8"/>
      <c r="D150" s="177" t="str">
        <f>""&amp;UPPER(TRIM(A150))</f>
        <v>NET PATIENT CARE REV &amp; FIXED PAYMENTS &amp; RESERVES</v>
      </c>
      <c r="E150" s="57">
        <f>+E28+E98</f>
        <v>242193430.99999988</v>
      </c>
      <c r="F150" s="57">
        <f>+F28+F98</f>
        <v>250963330.00000012</v>
      </c>
      <c r="G150" s="60">
        <f t="shared" si="183"/>
        <v>3.621030910619627E-2</v>
      </c>
      <c r="H150" s="57">
        <f>+H28+H98</f>
        <v>253620931.99999988</v>
      </c>
      <c r="I150" s="60">
        <f t="shared" si="184"/>
        <v>1.0589602871462267E-2</v>
      </c>
      <c r="J150" s="57">
        <f>+J28+J98</f>
        <v>258925111</v>
      </c>
      <c r="K150" s="60">
        <f t="shared" si="168"/>
        <v>2.0913806120703482E-2</v>
      </c>
      <c r="L150" s="57">
        <f>+L28+L98</f>
        <v>266175015</v>
      </c>
      <c r="M150" s="60">
        <f t="shared" si="169"/>
        <v>2.8000003445011634E-2</v>
      </c>
      <c r="N150" s="57">
        <f>+N28+N98</f>
        <v>273627915</v>
      </c>
      <c r="O150" s="60">
        <f t="shared" si="180"/>
        <v>2.7999998422090888E-2</v>
      </c>
      <c r="P150" s="57">
        <f>+P28+P98</f>
        <v>281289495</v>
      </c>
      <c r="Q150" s="77">
        <f t="shared" si="180"/>
        <v>2.7999994079551449E-2</v>
      </c>
    </row>
    <row r="151" spans="1:17" ht="15">
      <c r="B151" s="5"/>
      <c r="C151" s="5"/>
      <c r="D151" s="43"/>
      <c r="E151" s="57"/>
      <c r="F151" s="57"/>
      <c r="G151" s="57"/>
      <c r="H151" s="57"/>
      <c r="I151" s="57"/>
      <c r="J151" s="57"/>
      <c r="K151" s="57"/>
      <c r="L151" s="57"/>
      <c r="M151" s="57"/>
      <c r="N151" s="57"/>
      <c r="O151" s="57"/>
      <c r="P151" s="57"/>
      <c r="Q151" s="77"/>
    </row>
    <row r="152" spans="1:17" ht="15">
      <c r="A152" s="42" t="s">
        <v>22</v>
      </c>
      <c r="D152" s="43" t="s">
        <v>46</v>
      </c>
      <c r="E152" s="57">
        <f>+E30+E100</f>
        <v>12083365.999999998</v>
      </c>
      <c r="F152" s="57">
        <f>+F30+F100</f>
        <v>12290310</v>
      </c>
      <c r="G152" s="60">
        <f t="shared" ref="G152" si="185">(+F152/E152)-1</f>
        <v>1.7126353699788766E-2</v>
      </c>
      <c r="H152" s="57">
        <f>+H30+H100</f>
        <v>13363393.999999994</v>
      </c>
      <c r="I152" s="60">
        <f t="shared" ref="I152" si="186">+(H152/F152)-1</f>
        <v>8.7311385961785781E-2</v>
      </c>
      <c r="J152" s="57">
        <f>+J30+J100</f>
        <v>15725803.999999998</v>
      </c>
      <c r="K152" s="60">
        <f t="shared" ref="K152" si="187">+(J152/H152)-1</f>
        <v>0.17678218572317816</v>
      </c>
      <c r="L152" s="57">
        <f>+L30+L100</f>
        <v>16178975</v>
      </c>
      <c r="M152" s="60">
        <f t="shared" ref="M152" si="188">+(L152/J152)-1</f>
        <v>2.8817032184809133E-2</v>
      </c>
      <c r="N152" s="57">
        <f>+N30+N100</f>
        <v>16743131</v>
      </c>
      <c r="O152" s="60">
        <f t="shared" ref="O152:Q152" si="189">+(N152/L152)-1</f>
        <v>3.4869699718307334E-2</v>
      </c>
      <c r="P152" s="57">
        <f>+P30+P100</f>
        <v>17399995</v>
      </c>
      <c r="Q152" s="77">
        <f t="shared" si="189"/>
        <v>3.9231849765733795E-2</v>
      </c>
    </row>
    <row r="153" spans="1:17" ht="15">
      <c r="A153" s="8"/>
      <c r="B153" s="8"/>
      <c r="C153" s="8"/>
      <c r="D153" s="43"/>
      <c r="E153" s="57"/>
      <c r="F153" s="57"/>
      <c r="G153" s="57"/>
      <c r="H153" s="57"/>
      <c r="I153" s="57"/>
      <c r="J153" s="57"/>
      <c r="K153" s="57"/>
      <c r="L153" s="57"/>
      <c r="M153" s="57"/>
      <c r="N153" s="57"/>
      <c r="O153" s="57"/>
      <c r="P153" s="57"/>
      <c r="Q153" s="70"/>
    </row>
    <row r="154" spans="1:17" ht="15.75">
      <c r="A154" s="6"/>
      <c r="B154" s="8"/>
      <c r="C154" s="8"/>
      <c r="D154" s="72" t="s">
        <v>48</v>
      </c>
      <c r="E154" s="64">
        <f>E150+E152</f>
        <v>254276796.99999988</v>
      </c>
      <c r="F154" s="64">
        <f>F150+F152</f>
        <v>263253640.00000012</v>
      </c>
      <c r="G154" s="73">
        <f t="shared" ref="G154" si="190">(+F154/E154)-1</f>
        <v>3.5303429592910218E-2</v>
      </c>
      <c r="H154" s="64">
        <f>H150+H152</f>
        <v>266984325.99999988</v>
      </c>
      <c r="I154" s="73">
        <f t="shared" ref="I154" si="191">+(H154/F154)-1</f>
        <v>1.4171450772721528E-2</v>
      </c>
      <c r="J154" s="64">
        <f>J150+J152</f>
        <v>274650915</v>
      </c>
      <c r="K154" s="73">
        <f t="shared" ref="K154" si="192">+(J154/H154)-1</f>
        <v>2.8715502197683707E-2</v>
      </c>
      <c r="L154" s="64">
        <f>L150+L152</f>
        <v>282353990</v>
      </c>
      <c r="M154" s="73">
        <f t="shared" ref="M154" si="193">+(L154/J154)-1</f>
        <v>2.8046784406307257E-2</v>
      </c>
      <c r="N154" s="64">
        <f>N150+N152</f>
        <v>290371046</v>
      </c>
      <c r="O154" s="73">
        <f t="shared" ref="O154:Q154" si="194">+(N154/L154)-1</f>
        <v>2.8393634529478406E-2</v>
      </c>
      <c r="P154" s="64">
        <f>P150+P152</f>
        <v>298689490</v>
      </c>
      <c r="Q154" s="74">
        <f t="shared" si="194"/>
        <v>2.8647635894110568E-2</v>
      </c>
    </row>
    <row r="155" spans="1:17" ht="15">
      <c r="B155" s="6"/>
      <c r="C155" s="6"/>
      <c r="D155" s="43"/>
      <c r="E155" s="57"/>
      <c r="F155" s="57"/>
      <c r="G155" s="57"/>
      <c r="H155" s="57"/>
      <c r="I155" s="57"/>
      <c r="J155" s="57"/>
      <c r="K155" s="57"/>
      <c r="L155" s="57"/>
      <c r="M155" s="57"/>
      <c r="N155" s="57"/>
      <c r="O155" s="57"/>
      <c r="P155" s="57"/>
      <c r="Q155" s="70"/>
    </row>
    <row r="156" spans="1:17" ht="15.75">
      <c r="A156" s="2" t="s">
        <v>24</v>
      </c>
      <c r="D156" s="56" t="s">
        <v>49</v>
      </c>
      <c r="E156" s="57"/>
      <c r="F156" s="57"/>
      <c r="G156" s="57"/>
      <c r="H156" s="57"/>
      <c r="I156" s="57"/>
      <c r="J156" s="57"/>
      <c r="K156" s="57"/>
      <c r="L156" s="57"/>
      <c r="M156" s="57"/>
      <c r="N156" s="57"/>
      <c r="O156" s="57"/>
      <c r="P156" s="57"/>
      <c r="Q156" s="70"/>
    </row>
    <row r="157" spans="1:17" ht="15">
      <c r="A157" s="2" t="s">
        <v>25</v>
      </c>
      <c r="D157" s="43" t="str">
        <f t="shared" ref="D157:D162" si="195">"  "&amp;UPPER(TRIM(A157))</f>
        <v xml:space="preserve">  SALARIES NON MD</v>
      </c>
      <c r="E157" s="57">
        <f t="shared" ref="E157:F166" si="196">+E35+E105</f>
        <v>81623867.999999985</v>
      </c>
      <c r="F157" s="57">
        <f t="shared" si="196"/>
        <v>86033134</v>
      </c>
      <c r="G157" s="60">
        <f t="shared" ref="G157:G165" si="197">(+F157/E157)-1</f>
        <v>5.4019321897364803E-2</v>
      </c>
      <c r="H157" s="57">
        <f t="shared" ref="H157:H166" si="198">+H35+H105</f>
        <v>85495640</v>
      </c>
      <c r="I157" s="60">
        <f t="shared" ref="I157:I163" si="199">+(H157/F157)-1</f>
        <v>-6.2475231926341079E-3</v>
      </c>
      <c r="J157" s="57">
        <f t="shared" ref="J157:J166" si="200">+J35+J105</f>
        <v>89707829</v>
      </c>
      <c r="K157" s="60">
        <f t="shared" ref="K157:K163" si="201">+(J157/H157)-1</f>
        <v>4.9267880794857E-2</v>
      </c>
      <c r="L157" s="57">
        <f t="shared" ref="L157:L166" si="202">+L35+L105</f>
        <v>92169016</v>
      </c>
      <c r="M157" s="60">
        <f t="shared" ref="M157:M165" si="203">+(L157/J157)-1</f>
        <v>2.7435587589573762E-2</v>
      </c>
      <c r="N157" s="57">
        <f t="shared" ref="N157:N166" si="204">+N35+N105</f>
        <v>94830435</v>
      </c>
      <c r="O157" s="60">
        <f t="shared" ref="O157:Q165" si="205">+(N157/L157)-1</f>
        <v>2.8875419479361675E-2</v>
      </c>
      <c r="P157" s="57">
        <f t="shared" ref="P157:P166" si="206">+P35+P105</f>
        <v>97567828</v>
      </c>
      <c r="Q157" s="77">
        <f t="shared" si="205"/>
        <v>2.8866186261826243E-2</v>
      </c>
    </row>
    <row r="158" spans="1:17" ht="15">
      <c r="A158" s="2" t="s">
        <v>26</v>
      </c>
      <c r="D158" s="43" t="str">
        <f t="shared" si="195"/>
        <v xml:space="preserve">  FRINGE BENEFITS NON MD</v>
      </c>
      <c r="E158" s="57">
        <f t="shared" si="196"/>
        <v>24176643.999999996</v>
      </c>
      <c r="F158" s="57">
        <f t="shared" si="196"/>
        <v>26970680.000000011</v>
      </c>
      <c r="G158" s="60">
        <f t="shared" si="197"/>
        <v>0.11556757008954666</v>
      </c>
      <c r="H158" s="57">
        <f t="shared" si="198"/>
        <v>27009846.999999989</v>
      </c>
      <c r="I158" s="60">
        <f t="shared" si="199"/>
        <v>1.4522066184454729E-3</v>
      </c>
      <c r="J158" s="57">
        <f t="shared" si="200"/>
        <v>29001380.000000004</v>
      </c>
      <c r="K158" s="60">
        <f t="shared" si="201"/>
        <v>7.373359056791462E-2</v>
      </c>
      <c r="L158" s="57">
        <f t="shared" si="202"/>
        <v>30007753.449999999</v>
      </c>
      <c r="M158" s="60">
        <f t="shared" si="203"/>
        <v>3.4700881475295153E-2</v>
      </c>
      <c r="N158" s="57">
        <f t="shared" si="204"/>
        <v>31080853.359999999</v>
      </c>
      <c r="O158" s="60">
        <f t="shared" si="205"/>
        <v>3.5760754692550911E-2</v>
      </c>
      <c r="P158" s="57">
        <f t="shared" si="206"/>
        <v>32190373.739999998</v>
      </c>
      <c r="Q158" s="77">
        <f t="shared" si="205"/>
        <v>3.569787377292255E-2</v>
      </c>
    </row>
    <row r="159" spans="1:17" ht="15">
      <c r="A159" s="2" t="s">
        <v>27</v>
      </c>
      <c r="D159" s="43" t="str">
        <f t="shared" si="195"/>
        <v xml:space="preserve">  FRINGE BENEFITS MD</v>
      </c>
      <c r="E159" s="57">
        <f t="shared" si="196"/>
        <v>1332753</v>
      </c>
      <c r="F159" s="57">
        <f t="shared" si="196"/>
        <v>1475721.9999999998</v>
      </c>
      <c r="G159" s="60">
        <f t="shared" si="197"/>
        <v>0.10727344076509282</v>
      </c>
      <c r="H159" s="57">
        <f t="shared" si="198"/>
        <v>1509168.9999999993</v>
      </c>
      <c r="I159" s="60">
        <f t="shared" si="199"/>
        <v>2.2664837957284245E-2</v>
      </c>
      <c r="J159" s="57">
        <f t="shared" si="200"/>
        <v>1565999.0000000002</v>
      </c>
      <c r="K159" s="60">
        <f t="shared" si="201"/>
        <v>3.7656485125258321E-2</v>
      </c>
      <c r="L159" s="57">
        <f t="shared" si="202"/>
        <v>1620340.55</v>
      </c>
      <c r="M159" s="60">
        <f t="shared" si="203"/>
        <v>3.4700884227895301E-2</v>
      </c>
      <c r="N159" s="57">
        <f t="shared" si="204"/>
        <v>1678285.64</v>
      </c>
      <c r="O159" s="60">
        <f t="shared" si="205"/>
        <v>3.5761056526049328E-2</v>
      </c>
      <c r="P159" s="57">
        <f t="shared" si="206"/>
        <v>1738197.26</v>
      </c>
      <c r="Q159" s="77">
        <f t="shared" si="205"/>
        <v>3.5698106789497475E-2</v>
      </c>
    </row>
    <row r="160" spans="1:17" ht="15">
      <c r="A160" s="42" t="s">
        <v>28</v>
      </c>
      <c r="D160" s="43" t="str">
        <f t="shared" si="195"/>
        <v xml:space="preserve">  PHYSICIAN FEES SALARIES CONTRACTS &amp; FRINGES</v>
      </c>
      <c r="E160" s="57">
        <f t="shared" si="196"/>
        <v>32106201</v>
      </c>
      <c r="F160" s="57">
        <f t="shared" si="196"/>
        <v>31552125.000000004</v>
      </c>
      <c r="G160" s="60">
        <f t="shared" si="197"/>
        <v>-1.7257600798051276E-2</v>
      </c>
      <c r="H160" s="57">
        <f t="shared" si="198"/>
        <v>32928897</v>
      </c>
      <c r="I160" s="60">
        <f t="shared" si="199"/>
        <v>4.3634842344215885E-2</v>
      </c>
      <c r="J160" s="57">
        <f t="shared" si="200"/>
        <v>31716662.000000011</v>
      </c>
      <c r="K160" s="60">
        <f t="shared" si="201"/>
        <v>-3.6813714106487927E-2</v>
      </c>
      <c r="L160" s="57">
        <f t="shared" si="202"/>
        <v>32385508</v>
      </c>
      <c r="M160" s="60">
        <f t="shared" si="203"/>
        <v>2.10881586467071E-2</v>
      </c>
      <c r="N160" s="57">
        <f t="shared" si="204"/>
        <v>33071076</v>
      </c>
      <c r="O160" s="60">
        <f t="shared" si="205"/>
        <v>2.1168974715480848E-2</v>
      </c>
      <c r="P160" s="57">
        <f t="shared" si="206"/>
        <v>33773783</v>
      </c>
      <c r="Q160" s="77">
        <f t="shared" si="205"/>
        <v>2.1248386354287385E-2</v>
      </c>
    </row>
    <row r="161" spans="1:17" ht="15">
      <c r="A161" s="2" t="s">
        <v>29</v>
      </c>
      <c r="D161" s="43" t="str">
        <f t="shared" si="195"/>
        <v xml:space="preserve">  HEALTH CARE PROVIDER TAX</v>
      </c>
      <c r="E161" s="57">
        <f t="shared" si="196"/>
        <v>14644716</v>
      </c>
      <c r="F161" s="57">
        <f t="shared" si="196"/>
        <v>14810107.999999998</v>
      </c>
      <c r="G161" s="60">
        <f t="shared" si="197"/>
        <v>1.1293629729657972E-2</v>
      </c>
      <c r="H161" s="57">
        <f t="shared" si="198"/>
        <v>14736368.999999998</v>
      </c>
      <c r="I161" s="60">
        <f t="shared" si="199"/>
        <v>-4.9789643667689232E-3</v>
      </c>
      <c r="J161" s="57">
        <f t="shared" si="200"/>
        <v>15396699</v>
      </c>
      <c r="K161" s="60">
        <f t="shared" si="201"/>
        <v>4.4809545689308061E-2</v>
      </c>
      <c r="L161" s="57">
        <f t="shared" si="202"/>
        <v>15542915</v>
      </c>
      <c r="M161" s="60">
        <f t="shared" si="203"/>
        <v>9.4965810528606642E-3</v>
      </c>
      <c r="N161" s="57">
        <f t="shared" si="204"/>
        <v>16034950</v>
      </c>
      <c r="O161" s="60">
        <f t="shared" si="205"/>
        <v>3.1656545763777189E-2</v>
      </c>
      <c r="P161" s="57">
        <f t="shared" si="206"/>
        <v>16544256</v>
      </c>
      <c r="Q161" s="77">
        <f t="shared" si="205"/>
        <v>3.176224434750341E-2</v>
      </c>
    </row>
    <row r="162" spans="1:17" ht="15">
      <c r="A162" s="2" t="s">
        <v>30</v>
      </c>
      <c r="D162" s="43" t="str">
        <f t="shared" si="195"/>
        <v xml:space="preserve">  DEPRECIATION AMORTIZATION</v>
      </c>
      <c r="E162" s="57">
        <f t="shared" si="196"/>
        <v>12784354.000000002</v>
      </c>
      <c r="F162" s="57">
        <f t="shared" si="196"/>
        <v>12728164.000000006</v>
      </c>
      <c r="G162" s="60">
        <f t="shared" si="197"/>
        <v>-4.395216215070108E-3</v>
      </c>
      <c r="H162" s="57">
        <f t="shared" si="198"/>
        <v>12231805.000000006</v>
      </c>
      <c r="I162" s="60">
        <f t="shared" si="199"/>
        <v>-3.8996904816751221E-2</v>
      </c>
      <c r="J162" s="57">
        <f t="shared" si="200"/>
        <v>13097482.999999994</v>
      </c>
      <c r="K162" s="60">
        <f t="shared" si="201"/>
        <v>7.0772710977651254E-2</v>
      </c>
      <c r="L162" s="57">
        <f t="shared" si="202"/>
        <v>14827071</v>
      </c>
      <c r="M162" s="60">
        <f t="shared" si="203"/>
        <v>0.13205499102384843</v>
      </c>
      <c r="N162" s="57">
        <f t="shared" si="204"/>
        <v>16126237</v>
      </c>
      <c r="O162" s="60">
        <f t="shared" si="205"/>
        <v>8.7621216624645504E-2</v>
      </c>
      <c r="P162" s="57">
        <f t="shared" si="206"/>
        <v>16939292</v>
      </c>
      <c r="Q162" s="77">
        <f t="shared" si="205"/>
        <v>5.0418147767516963E-2</v>
      </c>
    </row>
    <row r="163" spans="1:17" ht="15">
      <c r="A163" s="2" t="s">
        <v>31</v>
      </c>
      <c r="D163" s="43" t="s">
        <v>82</v>
      </c>
      <c r="E163" s="57">
        <f t="shared" si="196"/>
        <v>1549155</v>
      </c>
      <c r="F163" s="57">
        <f t="shared" si="196"/>
        <v>1688565</v>
      </c>
      <c r="G163" s="60">
        <f t="shared" si="197"/>
        <v>8.9990995090872161E-2</v>
      </c>
      <c r="H163" s="57">
        <f t="shared" si="198"/>
        <v>1382431</v>
      </c>
      <c r="I163" s="60">
        <f t="shared" si="199"/>
        <v>-0.18129832135570734</v>
      </c>
      <c r="J163" s="57">
        <f t="shared" si="200"/>
        <v>1532255.0000000002</v>
      </c>
      <c r="K163" s="60">
        <f t="shared" si="201"/>
        <v>0.10837719929602296</v>
      </c>
      <c r="L163" s="57">
        <f t="shared" si="202"/>
        <v>1885530</v>
      </c>
      <c r="M163" s="60">
        <f t="shared" si="203"/>
        <v>0.23055888217039566</v>
      </c>
      <c r="N163" s="57">
        <f t="shared" si="204"/>
        <v>1942739</v>
      </c>
      <c r="O163" s="60">
        <f t="shared" si="205"/>
        <v>3.0341071210747028E-2</v>
      </c>
      <c r="P163" s="57">
        <f t="shared" si="206"/>
        <v>1905290</v>
      </c>
      <c r="Q163" s="77">
        <f t="shared" si="205"/>
        <v>-1.9276392763001082E-2</v>
      </c>
    </row>
    <row r="164" spans="1:17" ht="15" hidden="1" outlineLevel="1">
      <c r="A164" s="2" t="s">
        <v>32</v>
      </c>
      <c r="D164" s="43"/>
      <c r="E164" s="57">
        <f t="shared" si="196"/>
        <v>0</v>
      </c>
      <c r="F164" s="57">
        <f t="shared" si="196"/>
        <v>0</v>
      </c>
      <c r="G164" s="60" t="e">
        <f t="shared" si="197"/>
        <v>#DIV/0!</v>
      </c>
      <c r="H164" s="57">
        <f t="shared" si="198"/>
        <v>0</v>
      </c>
      <c r="I164" s="60"/>
      <c r="J164" s="57">
        <f t="shared" si="200"/>
        <v>0</v>
      </c>
      <c r="K164" s="60"/>
      <c r="L164" s="57">
        <f t="shared" si="202"/>
        <v>0</v>
      </c>
      <c r="M164" s="60"/>
      <c r="N164" s="57">
        <f t="shared" si="204"/>
        <v>0</v>
      </c>
      <c r="O164" s="60" t="e">
        <f t="shared" si="205"/>
        <v>#DIV/0!</v>
      </c>
      <c r="P164" s="57">
        <f t="shared" si="206"/>
        <v>0</v>
      </c>
      <c r="Q164" s="77" t="e">
        <f t="shared" si="205"/>
        <v>#DIV/0!</v>
      </c>
    </row>
    <row r="165" spans="1:17" ht="15" collapsed="1">
      <c r="A165" s="2" t="s">
        <v>33</v>
      </c>
      <c r="D165" s="43" t="str">
        <f>"  "&amp;UPPER(TRIM(A165))</f>
        <v xml:space="preserve">  OTHER OPERATING EXPENSE</v>
      </c>
      <c r="E165" s="57">
        <f t="shared" si="196"/>
        <v>81895721.999999985</v>
      </c>
      <c r="F165" s="57">
        <f t="shared" si="196"/>
        <v>82290824.999999985</v>
      </c>
      <c r="G165" s="60">
        <f t="shared" si="197"/>
        <v>4.8244644573742779E-3</v>
      </c>
      <c r="H165" s="57">
        <f t="shared" si="198"/>
        <v>89640927</v>
      </c>
      <c r="I165" s="60">
        <f t="shared" ref="I165" si="207">+(H165/F165)-1</f>
        <v>8.9318608727036342E-2</v>
      </c>
      <c r="J165" s="57">
        <f t="shared" si="200"/>
        <v>86643162</v>
      </c>
      <c r="K165" s="60">
        <f t="shared" ref="K165" si="208">+(J165/H165)-1</f>
        <v>-3.3441923241155247E-2</v>
      </c>
      <c r="L165" s="57">
        <f t="shared" si="202"/>
        <v>88355223</v>
      </c>
      <c r="M165" s="60">
        <f t="shared" si="203"/>
        <v>1.9759909039330781E-2</v>
      </c>
      <c r="N165" s="57">
        <f t="shared" si="204"/>
        <v>89984649</v>
      </c>
      <c r="O165" s="60">
        <f t="shared" si="205"/>
        <v>1.8441762067648249E-2</v>
      </c>
      <c r="P165" s="57">
        <f t="shared" si="206"/>
        <v>92220330</v>
      </c>
      <c r="Q165" s="77">
        <f t="shared" si="205"/>
        <v>2.4845137752329327E-2</v>
      </c>
    </row>
    <row r="166" spans="1:17" ht="15" hidden="1" outlineLevel="1">
      <c r="A166" s="2" t="s">
        <v>34</v>
      </c>
      <c r="D166" s="43" t="str">
        <f>"  "&amp;UPPER(TRIM(A166))</f>
        <v xml:space="preserve">  BAD DEBT</v>
      </c>
      <c r="E166" s="57">
        <f t="shared" si="196"/>
        <v>0</v>
      </c>
      <c r="F166" s="57">
        <f t="shared" si="196"/>
        <v>0</v>
      </c>
      <c r="G166" s="57"/>
      <c r="H166" s="57">
        <f t="shared" si="198"/>
        <v>0</v>
      </c>
      <c r="I166" s="57"/>
      <c r="J166" s="57">
        <f t="shared" si="200"/>
        <v>0</v>
      </c>
      <c r="K166" s="57"/>
      <c r="L166" s="57">
        <f t="shared" si="202"/>
        <v>0</v>
      </c>
      <c r="M166" s="57"/>
      <c r="N166" s="57">
        <f t="shared" si="204"/>
        <v>0</v>
      </c>
      <c r="O166" s="57"/>
      <c r="P166" s="57">
        <f t="shared" si="206"/>
        <v>0</v>
      </c>
      <c r="Q166" s="70"/>
    </row>
    <row r="167" spans="1:17" ht="15" collapsed="1">
      <c r="D167" s="43"/>
      <c r="E167" s="57"/>
      <c r="F167" s="57"/>
      <c r="G167" s="57"/>
      <c r="H167" s="57"/>
      <c r="I167" s="57"/>
      <c r="J167" s="57"/>
      <c r="K167" s="57"/>
      <c r="L167" s="57"/>
      <c r="M167" s="57"/>
      <c r="N167" s="57"/>
      <c r="O167" s="57"/>
      <c r="P167" s="57"/>
      <c r="Q167" s="70"/>
    </row>
    <row r="168" spans="1:17" ht="15.75">
      <c r="A168" s="5"/>
      <c r="D168" s="71" t="s">
        <v>50</v>
      </c>
      <c r="E168" s="67">
        <f t="shared" ref="E168" si="209">SUM(E157:E167)</f>
        <v>250113413</v>
      </c>
      <c r="F168" s="67">
        <f t="shared" ref="F168" si="210">SUM(F157:F167)</f>
        <v>257549323</v>
      </c>
      <c r="G168" s="68">
        <f>(+F168/E168)-1</f>
        <v>2.9730152856696224E-2</v>
      </c>
      <c r="H168" s="67">
        <f t="shared" ref="H168" si="211">SUM(H157:H167)</f>
        <v>264935085</v>
      </c>
      <c r="I168" s="68">
        <f t="shared" ref="I168" si="212">+(H168/F168)-1</f>
        <v>2.8677077904802006E-2</v>
      </c>
      <c r="J168" s="67">
        <f t="shared" ref="J168" si="213">SUM(J157:J167)</f>
        <v>268661469</v>
      </c>
      <c r="K168" s="68">
        <f t="shared" ref="K168" si="214">+(J168/H168)-1</f>
        <v>1.4065271875938867E-2</v>
      </c>
      <c r="L168" s="67">
        <f t="shared" ref="L168" si="215">SUM(L157:L167)</f>
        <v>276793357</v>
      </c>
      <c r="M168" s="68">
        <f t="shared" ref="M168" si="216">+(L168/J168)-1</f>
        <v>3.0268158773448794E-2</v>
      </c>
      <c r="N168" s="67">
        <f t="shared" ref="N168" si="217">SUM(N157:N167)</f>
        <v>284749225</v>
      </c>
      <c r="O168" s="68">
        <f t="shared" ref="O168:Q168" si="218">+(N168/L168)-1</f>
        <v>2.8742987498793227E-2</v>
      </c>
      <c r="P168" s="67">
        <f t="shared" ref="P168" si="219">SUM(P157:P167)</f>
        <v>292879350</v>
      </c>
      <c r="Q168" s="69">
        <f t="shared" si="218"/>
        <v>2.8551877533643966E-2</v>
      </c>
    </row>
    <row r="169" spans="1:17" ht="15">
      <c r="B169" s="5"/>
      <c r="C169" s="5"/>
      <c r="D169" s="43"/>
      <c r="E169" s="57"/>
      <c r="F169" s="57"/>
      <c r="G169" s="57"/>
      <c r="H169" s="57"/>
      <c r="I169" s="57"/>
      <c r="J169" s="57"/>
      <c r="K169" s="57"/>
      <c r="L169" s="57"/>
      <c r="M169" s="57"/>
      <c r="N169" s="57"/>
      <c r="O169" s="57"/>
      <c r="P169" s="57"/>
      <c r="Q169" s="70"/>
    </row>
    <row r="170" spans="1:17" ht="15">
      <c r="D170" s="43" t="s">
        <v>51</v>
      </c>
      <c r="E170" s="57">
        <f t="shared" ref="E170" si="220">E154-E168</f>
        <v>4163383.9999998808</v>
      </c>
      <c r="F170" s="57">
        <f t="shared" ref="F170" si="221">F154-F168</f>
        <v>5704317.0000001192</v>
      </c>
      <c r="G170" s="60">
        <f t="shared" ref="G170" si="222">(+F170/E170)-1</f>
        <v>0.37011551180488822</v>
      </c>
      <c r="H170" s="57">
        <f t="shared" ref="H170" si="223">H154-H168</f>
        <v>2049240.9999998808</v>
      </c>
      <c r="I170" s="60">
        <f t="shared" ref="I170" si="224">+(H170/F170)-1</f>
        <v>-0.64075611506165631</v>
      </c>
      <c r="J170" s="57">
        <f t="shared" ref="J170" si="225">J154-J168</f>
        <v>5989446</v>
      </c>
      <c r="K170" s="60">
        <f t="shared" ref="K170" si="226">+(J170/H170)-1</f>
        <v>1.9227631108299845</v>
      </c>
      <c r="L170" s="57">
        <f t="shared" ref="L170" si="227">L154-L168</f>
        <v>5560633</v>
      </c>
      <c r="M170" s="60">
        <f t="shared" ref="M170" si="228">+(L170/J170)-1</f>
        <v>-7.1594768531179631E-2</v>
      </c>
      <c r="N170" s="57">
        <f t="shared" ref="N170:P170" si="229">N154-N168</f>
        <v>5621821</v>
      </c>
      <c r="O170" s="60">
        <f t="shared" ref="O170:Q170" si="230">+(N170/L170)-1</f>
        <v>1.1003783202379935E-2</v>
      </c>
      <c r="P170" s="57">
        <f t="shared" si="229"/>
        <v>5810140</v>
      </c>
      <c r="Q170" s="77">
        <f t="shared" si="230"/>
        <v>3.3497864837745528E-2</v>
      </c>
    </row>
    <row r="171" spans="1:17" ht="15">
      <c r="D171" s="43"/>
      <c r="E171" s="57"/>
      <c r="F171" s="57"/>
      <c r="G171" s="57"/>
      <c r="H171" s="57"/>
      <c r="I171" s="57"/>
      <c r="J171" s="57"/>
      <c r="K171" s="57"/>
      <c r="L171" s="57"/>
      <c r="M171" s="57"/>
      <c r="N171" s="57"/>
      <c r="O171" s="57"/>
      <c r="P171" s="57"/>
      <c r="Q171" s="70"/>
    </row>
    <row r="172" spans="1:17" ht="15">
      <c r="A172" s="2" t="s">
        <v>37</v>
      </c>
      <c r="D172" s="43" t="str">
        <f>UPPER(TRIM(A172))</f>
        <v>NON-OPERATING REVENUE</v>
      </c>
      <c r="E172" s="57">
        <f>+E50+E120</f>
        <v>16154020.000000006</v>
      </c>
      <c r="F172" s="57">
        <f>+F50+F120</f>
        <v>8794172.0000000019</v>
      </c>
      <c r="G172" s="73">
        <f t="shared" ref="G172" si="231">(+F172/E172)-1</f>
        <v>-0.45560473492047193</v>
      </c>
      <c r="H172" s="57">
        <f>+H50+H120</f>
        <v>6443603.0000000028</v>
      </c>
      <c r="I172" s="73">
        <f t="shared" ref="I172" si="232">+(H172/F172)-1</f>
        <v>-0.26728713061331966</v>
      </c>
      <c r="J172" s="57">
        <f>+J50+J120</f>
        <v>5939237.0000000009</v>
      </c>
      <c r="K172" s="73">
        <f t="shared" ref="K172" si="233">+(J172/H172)-1</f>
        <v>-7.8273909798602048E-2</v>
      </c>
      <c r="L172" s="57">
        <f>+L50+L120</f>
        <v>5474693</v>
      </c>
      <c r="M172" s="73">
        <f t="shared" ref="M172" si="234">+(L172/J172)-1</f>
        <v>-7.8216107557250392E-2</v>
      </c>
      <c r="N172" s="57">
        <f>+N50+N120</f>
        <v>5654623</v>
      </c>
      <c r="O172" s="73">
        <f t="shared" ref="O172:Q172" si="235">+(N172/L172)-1</f>
        <v>3.2865769824901525E-2</v>
      </c>
      <c r="P172" s="57">
        <f>+P50+P120</f>
        <v>5840831</v>
      </c>
      <c r="Q172" s="74">
        <f t="shared" si="235"/>
        <v>3.2930223641788325E-2</v>
      </c>
    </row>
    <row r="173" spans="1:17" ht="15">
      <c r="D173" s="66"/>
      <c r="E173" s="67"/>
      <c r="F173" s="67"/>
      <c r="G173" s="67"/>
      <c r="H173" s="67"/>
      <c r="I173" s="67"/>
      <c r="J173" s="67"/>
      <c r="K173" s="67"/>
      <c r="L173" s="67"/>
      <c r="M173" s="67"/>
      <c r="N173" s="67"/>
      <c r="O173" s="67"/>
      <c r="P173" s="67"/>
      <c r="Q173" s="80"/>
    </row>
    <row r="174" spans="1:17" ht="16.5" thickBot="1">
      <c r="A174" s="5"/>
      <c r="B174" s="5"/>
      <c r="C174" s="5"/>
      <c r="D174" s="81" t="s">
        <v>52</v>
      </c>
      <c r="E174" s="82">
        <f t="shared" ref="E174" si="236">E170+E172</f>
        <v>20317403.999999888</v>
      </c>
      <c r="F174" s="82">
        <f t="shared" ref="F174" si="237">F170+F172</f>
        <v>14498489.000000121</v>
      </c>
      <c r="G174" s="83">
        <f>+(F174/E174)-1</f>
        <v>-0.28640051652267184</v>
      </c>
      <c r="H174" s="82">
        <f t="shared" ref="H174" si="238">H170+H172</f>
        <v>8492843.9999998845</v>
      </c>
      <c r="I174" s="83">
        <f t="shared" ref="I174" si="239">+(H174/F174)-1</f>
        <v>-0.41422557895517154</v>
      </c>
      <c r="J174" s="82">
        <f t="shared" ref="J174" si="240">J170+J172</f>
        <v>11928683</v>
      </c>
      <c r="K174" s="83">
        <f t="shared" ref="K174" si="241">+(J174/H174)-1</f>
        <v>0.40455694229167083</v>
      </c>
      <c r="L174" s="82">
        <f t="shared" ref="L174" si="242">L170+L172</f>
        <v>11035326</v>
      </c>
      <c r="M174" s="83">
        <f t="shared" ref="M174" si="243">+(L174/J174)-1</f>
        <v>-7.4891503110611657E-2</v>
      </c>
      <c r="N174" s="82">
        <f t="shared" ref="N174" si="244">N170+N172</f>
        <v>11276444</v>
      </c>
      <c r="O174" s="83">
        <f t="shared" ref="O174:Q174" si="245">+(N174/L174)-1</f>
        <v>2.1849649027133378E-2</v>
      </c>
      <c r="P174" s="82">
        <f t="shared" ref="P174" si="246">P170+P172</f>
        <v>11650971</v>
      </c>
      <c r="Q174" s="84">
        <f t="shared" si="245"/>
        <v>3.3213218635236519E-2</v>
      </c>
    </row>
    <row r="175" spans="1:17" ht="16.5" thickTop="1" thickBot="1">
      <c r="A175" s="7"/>
      <c r="B175" s="7"/>
      <c r="C175" s="7"/>
      <c r="D175" s="85"/>
      <c r="E175" s="86"/>
      <c r="F175" s="87"/>
      <c r="G175" s="87"/>
      <c r="H175" s="87"/>
      <c r="I175" s="87"/>
      <c r="J175" s="87"/>
      <c r="K175" s="87"/>
      <c r="L175" s="87"/>
      <c r="M175" s="87"/>
      <c r="N175" s="87"/>
      <c r="O175" s="87"/>
      <c r="P175" s="87"/>
      <c r="Q175" s="88"/>
    </row>
    <row r="176" spans="1:17" ht="15.75" thickTop="1">
      <c r="D176" s="89"/>
      <c r="E176" s="90"/>
      <c r="F176" s="58"/>
      <c r="G176" s="58"/>
      <c r="H176" s="58"/>
      <c r="I176" s="58"/>
      <c r="J176" s="58"/>
      <c r="K176" s="58"/>
      <c r="L176" s="58"/>
      <c r="M176" s="58"/>
      <c r="N176" s="58"/>
      <c r="O176" s="58"/>
      <c r="P176" s="58"/>
      <c r="Q176" s="58"/>
    </row>
    <row r="177" spans="4:18" ht="15">
      <c r="D177" s="58" t="s">
        <v>77</v>
      </c>
      <c r="E177" s="60">
        <f>+E170/E154</f>
        <v>1.637343261013266E-2</v>
      </c>
      <c r="F177" s="60">
        <f>+F170/F154</f>
        <v>2.1668520898704826E-2</v>
      </c>
      <c r="G177" s="60"/>
      <c r="H177" s="60">
        <f>+H170/H154</f>
        <v>7.6755105091820324E-3</v>
      </c>
      <c r="I177" s="60"/>
      <c r="J177" s="60">
        <f>+J170/J154</f>
        <v>2.1807486059167144E-2</v>
      </c>
      <c r="K177" s="60"/>
      <c r="L177" s="60">
        <f>+L170/L154</f>
        <v>1.9693835387273966E-2</v>
      </c>
      <c r="M177" s="60"/>
      <c r="N177" s="60">
        <f>+N170/N154</f>
        <v>1.9360818089280155E-2</v>
      </c>
      <c r="O177" s="60"/>
      <c r="P177" s="60">
        <f>+P170/P154</f>
        <v>1.9452107270329463E-2</v>
      </c>
      <c r="Q177" s="60"/>
      <c r="R177" s="34"/>
    </row>
    <row r="178" spans="4:18" ht="15">
      <c r="D178" s="58" t="s">
        <v>78</v>
      </c>
      <c r="E178" s="60">
        <f>-E145/E142</f>
        <v>2.5043276358088128E-2</v>
      </c>
      <c r="F178" s="60">
        <f>-F145/F142</f>
        <v>2.1530000471410696E-2</v>
      </c>
      <c r="G178" s="60"/>
      <c r="H178" s="60">
        <f>-H145/H142</f>
        <v>2.4527766899197393E-2</v>
      </c>
      <c r="I178" s="60"/>
      <c r="J178" s="60">
        <f>-J145/J142</f>
        <v>2.2799999595261296E-2</v>
      </c>
      <c r="K178" s="60"/>
      <c r="L178" s="60">
        <f>-L145/L142</f>
        <v>2.2799999168679797E-2</v>
      </c>
      <c r="M178" s="60"/>
      <c r="N178" s="60">
        <f>-N145/N142</f>
        <v>2.2799999214273323E-2</v>
      </c>
      <c r="O178" s="60"/>
      <c r="P178" s="60">
        <f>-P145/P142</f>
        <v>2.2800000659053483E-2</v>
      </c>
      <c r="Q178" s="60"/>
    </row>
    <row r="179" spans="4:18" ht="15">
      <c r="D179" s="58" t="s">
        <v>79</v>
      </c>
      <c r="E179" s="60">
        <f>SUM(E157:E160)/E168</f>
        <v>0.55670531352111052</v>
      </c>
      <c r="F179" s="60">
        <f>SUM(F157:F160)/F168</f>
        <v>0.56700463934048095</v>
      </c>
      <c r="G179" s="58"/>
      <c r="H179" s="60">
        <f>SUM(H157:H160)/H168</f>
        <v>0.55463983941575723</v>
      </c>
      <c r="I179" s="57"/>
      <c r="J179" s="60">
        <f>SUM(J157:J160)/J168</f>
        <v>0.56573750812030288</v>
      </c>
      <c r="K179" s="60"/>
      <c r="L179" s="60">
        <f>SUM(L157:L160)/L168</f>
        <v>0.56425710390152173</v>
      </c>
      <c r="M179" s="60"/>
      <c r="N179" s="60">
        <f>SUM(N157:N160)/N168</f>
        <v>0.56421804133092901</v>
      </c>
      <c r="O179" s="60"/>
      <c r="P179" s="60">
        <f>SUM(P157:P160)/P168</f>
        <v>0.56429441679654091</v>
      </c>
      <c r="Q179" s="60"/>
    </row>
    <row r="180" spans="4:18" ht="15">
      <c r="D180" s="58" t="s">
        <v>80</v>
      </c>
      <c r="E180" s="60">
        <f>(+E162+E163)/E168</f>
        <v>5.7308038093902634E-2</v>
      </c>
      <c r="F180" s="60">
        <f>(+F162+F163)/F168</f>
        <v>5.5976575018991628E-2</v>
      </c>
      <c r="G180" s="58"/>
      <c r="H180" s="60">
        <f>(+H162+H163)/H168</f>
        <v>5.1387063363087626E-2</v>
      </c>
      <c r="I180" s="57"/>
      <c r="J180" s="60">
        <f>(+J162+J163)/J168</f>
        <v>5.4454172585500137E-2</v>
      </c>
      <c r="K180" s="60"/>
      <c r="L180" s="60">
        <f>(+L162+L163)/L168</f>
        <v>6.0379342846728794E-2</v>
      </c>
      <c r="M180" s="60"/>
      <c r="N180" s="60">
        <f>(+N162+N163)/N168</f>
        <v>6.34557512843099E-2</v>
      </c>
      <c r="O180" s="60"/>
      <c r="P180" s="60">
        <f>(+P162+P163)/P168</f>
        <v>6.4342474127998442E-2</v>
      </c>
      <c r="Q180" s="60"/>
    </row>
  </sheetData>
  <mergeCells count="14">
    <mergeCell ref="D132:Q132"/>
    <mergeCell ref="D1:P1"/>
    <mergeCell ref="D6:Q6"/>
    <mergeCell ref="D4:Q4"/>
    <mergeCell ref="D8:Q8"/>
    <mergeCell ref="D7:Q7"/>
    <mergeCell ref="D76:Q76"/>
    <mergeCell ref="D128:Q128"/>
    <mergeCell ref="D129:Q129"/>
    <mergeCell ref="D130:Q130"/>
    <mergeCell ref="D131:Q131"/>
    <mergeCell ref="D78:Q78"/>
    <mergeCell ref="D79:Q79"/>
    <mergeCell ref="D80:Q80"/>
  </mergeCells>
  <pageMargins left="0.7" right="0.7" top="0.5" bottom="0.5" header="0.3" footer="0.3"/>
  <pageSetup scale="52" fitToHeight="0" orientation="landscape" r:id="rId1"/>
  <headerFooter>
    <oddFooter>&amp;L&amp;D, Pg &amp;P&amp;CGMCB&amp;R&amp;F</oddFooter>
  </headerFooter>
  <rowBreaks count="2" manualBreakCount="2">
    <brk id="72" min="3" max="15" man="1"/>
    <brk id="125" min="3"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xSplit="1" ySplit="2" topLeftCell="B3" activePane="bottomRight" state="frozen"/>
      <selection pane="topRight" activeCell="B1" sqref="B1"/>
      <selection pane="bottomLeft" activeCell="A3" sqref="A3"/>
      <selection pane="bottomRight" activeCell="C9" sqref="C9"/>
    </sheetView>
  </sheetViews>
  <sheetFormatPr defaultRowHeight="12.75"/>
  <cols>
    <col min="1" max="1" width="40.42578125" bestFit="1" customWidth="1"/>
    <col min="2" max="2" width="24.5703125" style="178" bestFit="1" customWidth="1"/>
    <col min="3" max="3" width="34" customWidth="1"/>
    <col min="4" max="4" width="24.5703125" bestFit="1" customWidth="1"/>
    <col min="5" max="5" width="25.7109375" customWidth="1"/>
    <col min="6" max="6" width="22.28515625" bestFit="1" customWidth="1"/>
    <col min="8" max="8" width="10.7109375" bestFit="1" customWidth="1"/>
    <col min="10" max="10" width="22.28515625" bestFit="1" customWidth="1"/>
    <col min="12" max="12" width="11.140625" bestFit="1" customWidth="1"/>
    <col min="14" max="14" width="22.28515625" bestFit="1" customWidth="1"/>
    <col min="16" max="16" width="16.28515625" bestFit="1" customWidth="1"/>
    <col min="18" max="18" width="22.28515625" bestFit="1" customWidth="1"/>
    <col min="20" max="20" width="49.28515625" customWidth="1"/>
    <col min="22" max="22" width="35.140625" customWidth="1"/>
  </cols>
  <sheetData>
    <row r="1" spans="1:22" ht="12.75" customHeight="1">
      <c r="A1" s="213" t="s">
        <v>0</v>
      </c>
      <c r="B1" s="182" t="s">
        <v>171</v>
      </c>
      <c r="C1" s="214" t="s">
        <v>172</v>
      </c>
      <c r="D1" s="214" t="s">
        <v>1</v>
      </c>
      <c r="E1" s="182" t="s">
        <v>173</v>
      </c>
      <c r="F1" s="213" t="s">
        <v>1</v>
      </c>
      <c r="G1" s="213" t="s">
        <v>1</v>
      </c>
      <c r="H1" s="213" t="s">
        <v>1</v>
      </c>
      <c r="I1" s="213" t="s">
        <v>1</v>
      </c>
      <c r="J1" s="213" t="s">
        <v>1</v>
      </c>
      <c r="K1" s="213" t="s">
        <v>1</v>
      </c>
      <c r="L1" s="213" t="s">
        <v>1</v>
      </c>
      <c r="M1" s="213" t="s">
        <v>1</v>
      </c>
      <c r="N1" s="213" t="s">
        <v>1</v>
      </c>
      <c r="O1" s="213" t="s">
        <v>1</v>
      </c>
      <c r="P1" s="213" t="s">
        <v>1</v>
      </c>
      <c r="Q1" s="213" t="s">
        <v>1</v>
      </c>
      <c r="R1" s="213" t="s">
        <v>1</v>
      </c>
      <c r="S1" s="213" t="s">
        <v>1</v>
      </c>
      <c r="T1" s="213" t="s">
        <v>1</v>
      </c>
      <c r="U1" s="213" t="s">
        <v>1</v>
      </c>
      <c r="V1" t="s">
        <v>1</v>
      </c>
    </row>
    <row r="2" spans="1:22" ht="12.75" customHeight="1">
      <c r="A2" s="213" t="s">
        <v>1</v>
      </c>
      <c r="B2" s="181" t="s">
        <v>76</v>
      </c>
      <c r="C2" s="181" t="s">
        <v>174</v>
      </c>
      <c r="D2" s="181" t="s">
        <v>175</v>
      </c>
      <c r="E2" s="181" t="s">
        <v>176</v>
      </c>
      <c r="F2" t="s">
        <v>1</v>
      </c>
      <c r="G2" t="s">
        <v>1</v>
      </c>
      <c r="H2" t="s">
        <v>1</v>
      </c>
      <c r="I2" t="s">
        <v>1</v>
      </c>
      <c r="J2" t="s">
        <v>1</v>
      </c>
      <c r="K2" t="s">
        <v>1</v>
      </c>
      <c r="L2" t="s">
        <v>1</v>
      </c>
      <c r="M2" t="s">
        <v>1</v>
      </c>
      <c r="N2" t="s">
        <v>1</v>
      </c>
      <c r="O2" t="s">
        <v>1</v>
      </c>
      <c r="P2" t="s">
        <v>1</v>
      </c>
      <c r="Q2" t="s">
        <v>1</v>
      </c>
      <c r="R2" t="s">
        <v>1</v>
      </c>
      <c r="S2" t="s">
        <v>1</v>
      </c>
      <c r="T2" t="s">
        <v>1</v>
      </c>
      <c r="U2" t="s">
        <v>1</v>
      </c>
      <c r="V2" t="s">
        <v>1</v>
      </c>
    </row>
    <row r="3" spans="1:22" ht="12.75" customHeight="1">
      <c r="A3" t="s">
        <v>53</v>
      </c>
      <c r="B3" s="1"/>
      <c r="C3" s="1"/>
      <c r="D3" s="1"/>
      <c r="E3" s="1"/>
      <c r="F3" s="1" t="s">
        <v>1</v>
      </c>
      <c r="G3" s="1" t="s">
        <v>1</v>
      </c>
      <c r="H3" s="1" t="s">
        <v>1</v>
      </c>
      <c r="I3" s="1" t="s">
        <v>1</v>
      </c>
      <c r="J3" s="1" t="s">
        <v>1</v>
      </c>
      <c r="K3" s="1" t="s">
        <v>1</v>
      </c>
      <c r="L3" s="1" t="s">
        <v>1</v>
      </c>
      <c r="M3" s="1" t="s">
        <v>1</v>
      </c>
      <c r="N3" s="1" t="s">
        <v>1</v>
      </c>
      <c r="O3" s="1" t="s">
        <v>1</v>
      </c>
      <c r="P3" s="1" t="s">
        <v>1</v>
      </c>
      <c r="Q3" s="1" t="s">
        <v>1</v>
      </c>
      <c r="R3" s="1" t="s">
        <v>1</v>
      </c>
      <c r="S3" s="1" t="s">
        <v>1</v>
      </c>
      <c r="T3" s="1" t="s">
        <v>1</v>
      </c>
      <c r="U3" s="1" t="s">
        <v>1</v>
      </c>
      <c r="V3" s="1" t="s">
        <v>1</v>
      </c>
    </row>
    <row r="4" spans="1:22" ht="12.75" customHeight="1">
      <c r="A4" t="s">
        <v>54</v>
      </c>
      <c r="B4" s="1"/>
      <c r="C4" s="1"/>
      <c r="D4" s="1"/>
      <c r="E4" s="1"/>
      <c r="F4" s="1" t="s">
        <v>1</v>
      </c>
      <c r="G4" s="1" t="s">
        <v>1</v>
      </c>
      <c r="H4" s="1" t="s">
        <v>1</v>
      </c>
      <c r="I4" s="1" t="s">
        <v>1</v>
      </c>
      <c r="J4" s="1" t="s">
        <v>1</v>
      </c>
      <c r="K4" s="1" t="s">
        <v>1</v>
      </c>
      <c r="L4" s="1" t="s">
        <v>1</v>
      </c>
      <c r="M4" s="1" t="s">
        <v>1</v>
      </c>
      <c r="N4" s="1" t="s">
        <v>1</v>
      </c>
      <c r="O4" s="1" t="s">
        <v>1</v>
      </c>
      <c r="P4" s="1" t="s">
        <v>1</v>
      </c>
      <c r="Q4" s="1" t="s">
        <v>1</v>
      </c>
      <c r="R4" s="1" t="s">
        <v>1</v>
      </c>
      <c r="S4" s="1" t="s">
        <v>1</v>
      </c>
      <c r="T4" s="1" t="s">
        <v>1</v>
      </c>
      <c r="U4" s="1" t="s">
        <v>1</v>
      </c>
      <c r="V4" s="1" t="s">
        <v>1</v>
      </c>
    </row>
    <row r="5" spans="1:22" ht="12.75" customHeight="1">
      <c r="A5" t="s">
        <v>55</v>
      </c>
      <c r="B5" s="1">
        <v>187127013.00000003</v>
      </c>
      <c r="C5" s="1">
        <v>197451546</v>
      </c>
      <c r="D5" s="180">
        <v>205499443.99999997</v>
      </c>
      <c r="E5" s="180">
        <v>206296171.00000003</v>
      </c>
      <c r="F5" s="1" t="s">
        <v>1</v>
      </c>
      <c r="G5" s="1" t="s">
        <v>1</v>
      </c>
      <c r="H5" s="1" t="s">
        <v>1</v>
      </c>
      <c r="I5" s="1" t="s">
        <v>1</v>
      </c>
      <c r="J5" s="1" t="s">
        <v>1</v>
      </c>
      <c r="K5" s="1" t="s">
        <v>1</v>
      </c>
      <c r="L5" s="1" t="s">
        <v>1</v>
      </c>
      <c r="M5" s="1" t="s">
        <v>1</v>
      </c>
      <c r="N5" s="1" t="s">
        <v>1</v>
      </c>
      <c r="O5" s="1" t="s">
        <v>1</v>
      </c>
      <c r="P5" s="1" t="s">
        <v>1</v>
      </c>
      <c r="Q5" s="1" t="s">
        <v>1</v>
      </c>
      <c r="R5" s="1" t="s">
        <v>1</v>
      </c>
      <c r="S5" s="1" t="s">
        <v>1</v>
      </c>
      <c r="T5" s="1" t="s">
        <v>1</v>
      </c>
      <c r="U5" s="1" t="s">
        <v>1</v>
      </c>
      <c r="V5" s="1" t="s">
        <v>1</v>
      </c>
    </row>
    <row r="6" spans="1:22" ht="12.75" customHeight="1">
      <c r="A6" t="s">
        <v>56</v>
      </c>
      <c r="B6" s="1">
        <v>259019955</v>
      </c>
      <c r="C6" s="1">
        <v>267618314.00000012</v>
      </c>
      <c r="D6" s="180">
        <v>281329086.00000006</v>
      </c>
      <c r="E6" s="180">
        <v>291482391</v>
      </c>
      <c r="F6" s="1" t="s">
        <v>1</v>
      </c>
      <c r="G6" s="1" t="s">
        <v>1</v>
      </c>
      <c r="H6" s="1" t="s">
        <v>1</v>
      </c>
      <c r="I6" s="1" t="s">
        <v>1</v>
      </c>
      <c r="J6" s="1" t="s">
        <v>1</v>
      </c>
      <c r="K6" s="1" t="s">
        <v>1</v>
      </c>
      <c r="L6" s="1" t="s">
        <v>1</v>
      </c>
      <c r="M6" s="1" t="s">
        <v>1</v>
      </c>
      <c r="N6" s="1" t="s">
        <v>1</v>
      </c>
      <c r="O6" s="1" t="s">
        <v>1</v>
      </c>
      <c r="P6" s="1" t="s">
        <v>1</v>
      </c>
      <c r="Q6" s="1" t="s">
        <v>1</v>
      </c>
      <c r="R6" s="1" t="s">
        <v>1</v>
      </c>
      <c r="S6" s="1" t="s">
        <v>1</v>
      </c>
      <c r="T6" s="1" t="s">
        <v>1</v>
      </c>
      <c r="U6" s="1" t="s">
        <v>1</v>
      </c>
      <c r="V6" s="1" t="s">
        <v>1</v>
      </c>
    </row>
    <row r="7" spans="1:22" ht="12.75" customHeight="1">
      <c r="A7" t="s">
        <v>57</v>
      </c>
      <c r="B7" s="1">
        <v>0</v>
      </c>
      <c r="C7" s="1">
        <v>0</v>
      </c>
      <c r="D7" s="180">
        <v>0</v>
      </c>
      <c r="E7" s="180">
        <v>0</v>
      </c>
      <c r="F7" s="1" t="s">
        <v>1</v>
      </c>
      <c r="G7" s="1" t="s">
        <v>1</v>
      </c>
      <c r="H7" s="1" t="s">
        <v>1</v>
      </c>
      <c r="I7" s="1" t="s">
        <v>1</v>
      </c>
      <c r="J7" s="1" t="s">
        <v>1</v>
      </c>
      <c r="K7" s="1" t="s">
        <v>1</v>
      </c>
      <c r="L7" s="1" t="s">
        <v>1</v>
      </c>
      <c r="M7" s="1" t="s">
        <v>1</v>
      </c>
      <c r="N7" s="1" t="s">
        <v>1</v>
      </c>
      <c r="O7" s="1" t="s">
        <v>1</v>
      </c>
      <c r="P7" s="1" t="s">
        <v>1</v>
      </c>
      <c r="Q7" s="1" t="s">
        <v>1</v>
      </c>
      <c r="R7" s="1" t="s">
        <v>1</v>
      </c>
      <c r="S7" s="1" t="s">
        <v>1</v>
      </c>
      <c r="T7" s="1" t="s">
        <v>1</v>
      </c>
      <c r="U7" s="1" t="s">
        <v>1</v>
      </c>
      <c r="V7" s="1" t="s">
        <v>1</v>
      </c>
    </row>
    <row r="8" spans="1:22" ht="12.75" customHeight="1">
      <c r="A8" t="s">
        <v>58</v>
      </c>
      <c r="B8" s="1">
        <v>0</v>
      </c>
      <c r="C8" s="1">
        <v>0</v>
      </c>
      <c r="D8" s="180">
        <v>0</v>
      </c>
      <c r="E8" s="180">
        <v>0</v>
      </c>
      <c r="F8" s="1" t="s">
        <v>1</v>
      </c>
      <c r="G8" s="1" t="s">
        <v>1</v>
      </c>
      <c r="H8" s="1" t="s">
        <v>1</v>
      </c>
      <c r="I8" s="1" t="s">
        <v>1</v>
      </c>
      <c r="J8" s="1" t="s">
        <v>1</v>
      </c>
      <c r="K8" s="1" t="s">
        <v>1</v>
      </c>
      <c r="L8" s="1" t="s">
        <v>1</v>
      </c>
      <c r="M8" s="1" t="s">
        <v>1</v>
      </c>
      <c r="N8" s="1" t="s">
        <v>1</v>
      </c>
      <c r="O8" s="1" t="s">
        <v>1</v>
      </c>
      <c r="P8" s="1" t="s">
        <v>1</v>
      </c>
      <c r="Q8" s="1" t="s">
        <v>1</v>
      </c>
      <c r="R8" s="1" t="s">
        <v>1</v>
      </c>
      <c r="S8" s="1" t="s">
        <v>1</v>
      </c>
      <c r="T8" s="1" t="s">
        <v>1</v>
      </c>
      <c r="U8" s="1" t="s">
        <v>1</v>
      </c>
      <c r="V8" s="1" t="s">
        <v>1</v>
      </c>
    </row>
    <row r="9" spans="1:22" ht="12.75" customHeight="1">
      <c r="A9" t="s">
        <v>59</v>
      </c>
      <c r="B9" s="1">
        <v>446146968</v>
      </c>
      <c r="C9" s="1">
        <v>465069860.00000018</v>
      </c>
      <c r="D9" s="180">
        <v>486828530.00000018</v>
      </c>
      <c r="E9" s="180">
        <v>497778561.99999994</v>
      </c>
      <c r="F9" s="1" t="s">
        <v>1</v>
      </c>
      <c r="G9" s="1" t="s">
        <v>1</v>
      </c>
      <c r="H9" s="1" t="s">
        <v>1</v>
      </c>
      <c r="I9" s="1" t="s">
        <v>1</v>
      </c>
      <c r="J9" s="1" t="s">
        <v>1</v>
      </c>
      <c r="K9" s="1" t="s">
        <v>1</v>
      </c>
      <c r="L9" s="1" t="s">
        <v>1</v>
      </c>
      <c r="M9" s="1" t="s">
        <v>1</v>
      </c>
      <c r="N9" s="1" t="s">
        <v>1</v>
      </c>
      <c r="O9" s="1" t="s">
        <v>1</v>
      </c>
      <c r="P9" s="1" t="s">
        <v>1</v>
      </c>
      <c r="Q9" s="1" t="s">
        <v>1</v>
      </c>
      <c r="R9" s="1" t="s">
        <v>1</v>
      </c>
      <c r="S9" s="1" t="s">
        <v>1</v>
      </c>
      <c r="T9" s="1" t="s">
        <v>1</v>
      </c>
      <c r="U9" s="1" t="s">
        <v>1</v>
      </c>
      <c r="V9" s="1" t="s">
        <v>1</v>
      </c>
    </row>
    <row r="10" spans="1:22" ht="12.75" customHeight="1">
      <c r="A10" t="s">
        <v>3</v>
      </c>
      <c r="B10" s="1"/>
      <c r="C10" s="1"/>
      <c r="D10" s="180"/>
      <c r="E10" s="180"/>
      <c r="F10" s="1" t="s">
        <v>1</v>
      </c>
      <c r="G10" s="1" t="s">
        <v>1</v>
      </c>
      <c r="H10" s="1" t="s">
        <v>1</v>
      </c>
      <c r="I10" s="1" t="s">
        <v>1</v>
      </c>
      <c r="J10" s="1" t="s">
        <v>1</v>
      </c>
      <c r="K10" s="1" t="s">
        <v>1</v>
      </c>
      <c r="L10" s="1" t="s">
        <v>1</v>
      </c>
      <c r="M10" s="1" t="s">
        <v>1</v>
      </c>
      <c r="N10" s="1" t="s">
        <v>1</v>
      </c>
      <c r="O10" s="1" t="s">
        <v>1</v>
      </c>
      <c r="P10" s="1" t="s">
        <v>1</v>
      </c>
      <c r="Q10" s="1" t="s">
        <v>1</v>
      </c>
      <c r="R10" s="1" t="s">
        <v>1</v>
      </c>
      <c r="S10" s="1" t="s">
        <v>1</v>
      </c>
      <c r="T10" s="1" t="s">
        <v>1</v>
      </c>
      <c r="U10" s="1" t="s">
        <v>1</v>
      </c>
      <c r="V10" s="1" t="s">
        <v>1</v>
      </c>
    </row>
    <row r="11" spans="1:22" ht="12.75" customHeight="1">
      <c r="A11" t="s">
        <v>60</v>
      </c>
      <c r="B11" s="1">
        <v>65382905.999999993</v>
      </c>
      <c r="C11" s="1">
        <v>65868447</v>
      </c>
      <c r="D11" s="180">
        <v>64494427.999999978</v>
      </c>
      <c r="E11" s="180">
        <v>66536140.999999978</v>
      </c>
      <c r="F11" s="1" t="s">
        <v>1</v>
      </c>
      <c r="G11" s="1" t="s">
        <v>1</v>
      </c>
      <c r="H11" s="1" t="s">
        <v>1</v>
      </c>
      <c r="I11" s="1" t="s">
        <v>1</v>
      </c>
      <c r="J11" s="1" t="s">
        <v>1</v>
      </c>
      <c r="K11" s="1" t="s">
        <v>1</v>
      </c>
      <c r="L11" s="1" t="s">
        <v>1</v>
      </c>
      <c r="M11" s="1" t="s">
        <v>1</v>
      </c>
      <c r="N11" s="1" t="s">
        <v>1</v>
      </c>
      <c r="O11" s="1" t="s">
        <v>1</v>
      </c>
      <c r="P11" s="1" t="s">
        <v>1</v>
      </c>
      <c r="Q11" s="1" t="s">
        <v>1</v>
      </c>
      <c r="R11" s="1" t="s">
        <v>1</v>
      </c>
      <c r="S11" s="1" t="s">
        <v>1</v>
      </c>
      <c r="T11" s="1" t="s">
        <v>1</v>
      </c>
      <c r="U11" s="1" t="s">
        <v>1</v>
      </c>
      <c r="V11" s="1" t="s">
        <v>1</v>
      </c>
    </row>
    <row r="12" spans="1:22" ht="12.75" customHeight="1">
      <c r="A12" t="s">
        <v>61</v>
      </c>
      <c r="B12" s="1">
        <v>65382905.999999993</v>
      </c>
      <c r="C12" s="1">
        <v>65868447</v>
      </c>
      <c r="D12" s="180">
        <v>64494427.999999978</v>
      </c>
      <c r="E12" s="180">
        <v>66536140.999999978</v>
      </c>
      <c r="F12" s="1" t="s">
        <v>1</v>
      </c>
      <c r="G12" s="1" t="s">
        <v>1</v>
      </c>
      <c r="H12" s="1" t="s">
        <v>1</v>
      </c>
      <c r="I12" s="1" t="s">
        <v>1</v>
      </c>
      <c r="J12" s="1" t="s">
        <v>1</v>
      </c>
      <c r="K12" s="1" t="s">
        <v>1</v>
      </c>
      <c r="L12" s="1" t="s">
        <v>1</v>
      </c>
      <c r="M12" s="1" t="s">
        <v>1</v>
      </c>
      <c r="N12" s="1" t="s">
        <v>1</v>
      </c>
      <c r="O12" s="1" t="s">
        <v>1</v>
      </c>
      <c r="P12" s="1" t="s">
        <v>1</v>
      </c>
      <c r="Q12" s="1" t="s">
        <v>1</v>
      </c>
      <c r="R12" s="1" t="s">
        <v>1</v>
      </c>
      <c r="S12" s="1" t="s">
        <v>1</v>
      </c>
      <c r="T12" s="1" t="s">
        <v>1</v>
      </c>
      <c r="U12" s="1" t="s">
        <v>1</v>
      </c>
      <c r="V12" s="1" t="s">
        <v>1</v>
      </c>
    </row>
    <row r="13" spans="1:22" ht="12.75" customHeight="1">
      <c r="A13" t="s">
        <v>5</v>
      </c>
      <c r="B13" s="1"/>
      <c r="C13" s="1"/>
      <c r="D13" s="180"/>
      <c r="E13" s="180"/>
      <c r="F13" s="1" t="s">
        <v>1</v>
      </c>
      <c r="G13" s="1" t="s">
        <v>1</v>
      </c>
      <c r="H13" s="1" t="s">
        <v>1</v>
      </c>
      <c r="I13" s="1" t="s">
        <v>1</v>
      </c>
      <c r="J13" s="1" t="s">
        <v>1</v>
      </c>
      <c r="K13" s="1" t="s">
        <v>1</v>
      </c>
      <c r="L13" s="1" t="s">
        <v>1</v>
      </c>
      <c r="M13" s="1" t="s">
        <v>1</v>
      </c>
      <c r="N13" s="1" t="s">
        <v>1</v>
      </c>
      <c r="O13" s="1" t="s">
        <v>1</v>
      </c>
      <c r="P13" s="1" t="s">
        <v>1</v>
      </c>
      <c r="Q13" s="1" t="s">
        <v>1</v>
      </c>
      <c r="R13" s="1" t="s">
        <v>1</v>
      </c>
      <c r="S13" s="1" t="s">
        <v>1</v>
      </c>
      <c r="T13" s="1" t="s">
        <v>1</v>
      </c>
      <c r="U13" s="1" t="s">
        <v>1</v>
      </c>
      <c r="V13" s="1" t="s">
        <v>1</v>
      </c>
    </row>
    <row r="14" spans="1:22" ht="12.75" customHeight="1">
      <c r="A14" t="s">
        <v>6</v>
      </c>
      <c r="B14" s="1">
        <v>5269069</v>
      </c>
      <c r="C14" s="1">
        <v>3995289</v>
      </c>
      <c r="D14" s="180">
        <v>3995289</v>
      </c>
      <c r="E14" s="180">
        <v>3090930</v>
      </c>
      <c r="F14" s="1" t="s">
        <v>1</v>
      </c>
      <c r="G14" s="1" t="s">
        <v>1</v>
      </c>
      <c r="H14" s="1" t="s">
        <v>1</v>
      </c>
      <c r="I14" s="1" t="s">
        <v>1</v>
      </c>
      <c r="J14" s="1" t="s">
        <v>1</v>
      </c>
      <c r="K14" s="1" t="s">
        <v>1</v>
      </c>
      <c r="L14" s="1" t="s">
        <v>1</v>
      </c>
      <c r="M14" s="1" t="s">
        <v>1</v>
      </c>
      <c r="N14" s="1" t="s">
        <v>1</v>
      </c>
      <c r="O14" s="1" t="s">
        <v>1</v>
      </c>
      <c r="P14" s="1" t="s">
        <v>1</v>
      </c>
      <c r="Q14" s="1" t="s">
        <v>1</v>
      </c>
      <c r="R14" s="1" t="s">
        <v>1</v>
      </c>
      <c r="S14" s="1" t="s">
        <v>1</v>
      </c>
      <c r="T14" s="1" t="s">
        <v>1</v>
      </c>
      <c r="U14" s="1" t="s">
        <v>1</v>
      </c>
      <c r="V14" s="1" t="s">
        <v>1</v>
      </c>
    </row>
    <row r="15" spans="1:22" ht="12.75" customHeight="1">
      <c r="A15" t="s">
        <v>7</v>
      </c>
      <c r="B15" s="1">
        <v>-12810384</v>
      </c>
      <c r="C15" s="1">
        <v>-11431102</v>
      </c>
      <c r="D15" s="180">
        <v>-13522720.999999994</v>
      </c>
      <c r="E15" s="180">
        <v>-12866374.999999998</v>
      </c>
      <c r="F15" s="1" t="s">
        <v>1</v>
      </c>
      <c r="G15" s="1" t="s">
        <v>1</v>
      </c>
      <c r="H15" s="1" t="s">
        <v>1</v>
      </c>
      <c r="I15" s="1" t="s">
        <v>1</v>
      </c>
      <c r="J15" s="1" t="s">
        <v>1</v>
      </c>
      <c r="K15" s="1" t="s">
        <v>1</v>
      </c>
      <c r="L15" s="1" t="s">
        <v>1</v>
      </c>
      <c r="M15" s="1" t="s">
        <v>1</v>
      </c>
      <c r="N15" s="1" t="s">
        <v>1</v>
      </c>
      <c r="O15" s="1" t="s">
        <v>1</v>
      </c>
      <c r="P15" s="1" t="s">
        <v>1</v>
      </c>
      <c r="Q15" s="1" t="s">
        <v>1</v>
      </c>
      <c r="R15" s="1" t="s">
        <v>1</v>
      </c>
      <c r="S15" s="1" t="s">
        <v>1</v>
      </c>
      <c r="T15" s="1" t="s">
        <v>1</v>
      </c>
      <c r="U15" s="1" t="s">
        <v>1</v>
      </c>
      <c r="V15" s="1" t="s">
        <v>1</v>
      </c>
    </row>
    <row r="16" spans="1:22" ht="12.75" customHeight="1">
      <c r="A16" t="s">
        <v>8</v>
      </c>
      <c r="B16" s="1">
        <v>-261795127.99999991</v>
      </c>
      <c r="C16" s="1">
        <v>-272539164</v>
      </c>
      <c r="D16" s="180">
        <v>-288174594</v>
      </c>
      <c r="E16" s="180">
        <v>-321114147</v>
      </c>
      <c r="F16" s="1" t="s">
        <v>1</v>
      </c>
      <c r="G16" s="1" t="s">
        <v>1</v>
      </c>
      <c r="H16" s="1" t="s">
        <v>1</v>
      </c>
      <c r="I16" s="1" t="s">
        <v>1</v>
      </c>
      <c r="J16" s="1" t="s">
        <v>1</v>
      </c>
      <c r="K16" s="1" t="s">
        <v>1</v>
      </c>
      <c r="L16" s="1" t="s">
        <v>1</v>
      </c>
      <c r="M16" s="1" t="s">
        <v>1</v>
      </c>
      <c r="N16" s="1" t="s">
        <v>1</v>
      </c>
      <c r="O16" s="1" t="s">
        <v>1</v>
      </c>
      <c r="P16" s="1" t="s">
        <v>1</v>
      </c>
      <c r="Q16" s="1" t="s">
        <v>1</v>
      </c>
      <c r="R16" s="1" t="s">
        <v>1</v>
      </c>
      <c r="S16" s="1" t="s">
        <v>1</v>
      </c>
      <c r="T16" s="1" t="s">
        <v>1</v>
      </c>
      <c r="U16" s="1" t="s">
        <v>1</v>
      </c>
      <c r="V16" s="1" t="s">
        <v>1</v>
      </c>
    </row>
    <row r="17" spans="1:22" ht="12.75" customHeight="1">
      <c r="A17" t="s">
        <v>71</v>
      </c>
      <c r="B17" s="1">
        <v>0</v>
      </c>
      <c r="C17" s="1">
        <v>0</v>
      </c>
      <c r="D17" s="180">
        <v>0</v>
      </c>
      <c r="E17" s="180">
        <v>0</v>
      </c>
      <c r="F17" s="1" t="s">
        <v>1</v>
      </c>
      <c r="G17" s="1" t="s">
        <v>1</v>
      </c>
      <c r="H17" s="1" t="s">
        <v>1</v>
      </c>
      <c r="I17" s="1" t="s">
        <v>1</v>
      </c>
      <c r="J17" s="1" t="s">
        <v>1</v>
      </c>
      <c r="K17" s="1" t="s">
        <v>1</v>
      </c>
      <c r="L17" s="1" t="s">
        <v>1</v>
      </c>
      <c r="M17" s="1" t="s">
        <v>1</v>
      </c>
      <c r="N17" s="1" t="s">
        <v>1</v>
      </c>
      <c r="O17" s="1" t="s">
        <v>1</v>
      </c>
      <c r="P17" s="1" t="s">
        <v>1</v>
      </c>
      <c r="Q17" s="1" t="s">
        <v>1</v>
      </c>
      <c r="R17" s="1" t="s">
        <v>1</v>
      </c>
      <c r="S17" s="1" t="s">
        <v>1</v>
      </c>
      <c r="T17" s="1" t="s">
        <v>1</v>
      </c>
      <c r="U17" s="1" t="s">
        <v>1</v>
      </c>
      <c r="V17" s="1" t="s">
        <v>1</v>
      </c>
    </row>
    <row r="18" spans="1:22" ht="12.75" customHeight="1">
      <c r="A18" t="s">
        <v>9</v>
      </c>
      <c r="B18" s="1">
        <v>-269336443.00000006</v>
      </c>
      <c r="C18" s="1">
        <v>-279974977.00000006</v>
      </c>
      <c r="D18" s="180">
        <v>-297702026</v>
      </c>
      <c r="E18" s="180">
        <v>-330889592</v>
      </c>
      <c r="F18" s="1" t="s">
        <v>1</v>
      </c>
      <c r="G18" s="1" t="s">
        <v>1</v>
      </c>
      <c r="H18" s="1" t="s">
        <v>1</v>
      </c>
      <c r="I18" s="1" t="s">
        <v>1</v>
      </c>
      <c r="J18" s="1" t="s">
        <v>1</v>
      </c>
      <c r="K18" s="1" t="s">
        <v>1</v>
      </c>
      <c r="L18" s="1" t="s">
        <v>1</v>
      </c>
      <c r="M18" s="1" t="s">
        <v>1</v>
      </c>
      <c r="N18" s="1" t="s">
        <v>1</v>
      </c>
      <c r="O18" s="1" t="s">
        <v>1</v>
      </c>
      <c r="P18" s="1" t="s">
        <v>1</v>
      </c>
      <c r="Q18" s="1" t="s">
        <v>1</v>
      </c>
      <c r="R18" s="1" t="s">
        <v>1</v>
      </c>
      <c r="S18" s="1" t="s">
        <v>1</v>
      </c>
      <c r="T18" s="1" t="s">
        <v>1</v>
      </c>
      <c r="U18" s="1" t="s">
        <v>1</v>
      </c>
      <c r="V18" s="1" t="s">
        <v>1</v>
      </c>
    </row>
    <row r="19" spans="1:22" ht="12.75" customHeight="1">
      <c r="A19" t="s">
        <v>10</v>
      </c>
      <c r="B19" s="1">
        <v>242193430.99999988</v>
      </c>
      <c r="C19" s="1">
        <v>250963330.00000012</v>
      </c>
      <c r="D19" s="180">
        <v>253620931.99999988</v>
      </c>
      <c r="E19" s="180">
        <v>233425111</v>
      </c>
      <c r="F19" s="1" t="s">
        <v>1</v>
      </c>
      <c r="G19" s="1" t="s">
        <v>1</v>
      </c>
      <c r="H19" s="1" t="s">
        <v>1</v>
      </c>
      <c r="I19" s="1" t="s">
        <v>1</v>
      </c>
      <c r="J19" s="1" t="s">
        <v>1</v>
      </c>
      <c r="K19" s="1" t="s">
        <v>1</v>
      </c>
      <c r="L19" s="1" t="s">
        <v>1</v>
      </c>
      <c r="M19" s="1" t="s">
        <v>1</v>
      </c>
      <c r="N19" s="1" t="s">
        <v>1</v>
      </c>
      <c r="O19" s="1" t="s">
        <v>1</v>
      </c>
      <c r="P19" s="1" t="s">
        <v>1</v>
      </c>
      <c r="Q19" s="1" t="s">
        <v>1</v>
      </c>
      <c r="R19" s="1" t="s">
        <v>1</v>
      </c>
      <c r="S19" s="1" t="s">
        <v>1</v>
      </c>
      <c r="T19" s="1" t="s">
        <v>1</v>
      </c>
      <c r="U19" s="1" t="s">
        <v>1</v>
      </c>
      <c r="V19" s="1" t="s">
        <v>1</v>
      </c>
    </row>
    <row r="20" spans="1:22" ht="12.75" customHeight="1">
      <c r="A20" t="s">
        <v>167</v>
      </c>
      <c r="B20" s="1">
        <v>0</v>
      </c>
      <c r="C20" s="1">
        <v>0</v>
      </c>
      <c r="D20" s="180">
        <v>0</v>
      </c>
      <c r="E20" s="180">
        <v>25500000</v>
      </c>
      <c r="F20" s="1" t="s">
        <v>1</v>
      </c>
      <c r="G20" s="1" t="s">
        <v>1</v>
      </c>
      <c r="H20" s="1" t="s">
        <v>1</v>
      </c>
      <c r="I20" s="1" t="s">
        <v>1</v>
      </c>
      <c r="J20" s="1" t="s">
        <v>1</v>
      </c>
      <c r="K20" s="1" t="s">
        <v>1</v>
      </c>
      <c r="L20" s="1" t="s">
        <v>1</v>
      </c>
      <c r="M20" s="1" t="s">
        <v>1</v>
      </c>
      <c r="N20" s="1" t="s">
        <v>1</v>
      </c>
      <c r="O20" s="1" t="s">
        <v>1</v>
      </c>
      <c r="P20" s="1" t="s">
        <v>1</v>
      </c>
      <c r="Q20" s="1" t="s">
        <v>1</v>
      </c>
      <c r="R20" s="1" t="s">
        <v>1</v>
      </c>
      <c r="S20" s="1" t="s">
        <v>1</v>
      </c>
      <c r="T20" s="1" t="s">
        <v>1</v>
      </c>
      <c r="U20" s="1" t="s">
        <v>1</v>
      </c>
      <c r="V20" s="1" t="s">
        <v>1</v>
      </c>
    </row>
    <row r="21" spans="1:22" ht="12.75" customHeight="1">
      <c r="A21" t="s">
        <v>168</v>
      </c>
      <c r="B21" s="1">
        <v>242193430.99999988</v>
      </c>
      <c r="C21" s="1">
        <v>250963330.00000012</v>
      </c>
      <c r="D21" s="180">
        <v>253620931.99999988</v>
      </c>
      <c r="E21" s="180">
        <v>258925111</v>
      </c>
      <c r="F21" s="1" t="s">
        <v>1</v>
      </c>
      <c r="G21" s="1" t="s">
        <v>1</v>
      </c>
      <c r="H21" s="1" t="s">
        <v>1</v>
      </c>
      <c r="I21" s="1" t="s">
        <v>1</v>
      </c>
      <c r="J21" s="1" t="s">
        <v>1</v>
      </c>
      <c r="K21" s="1" t="s">
        <v>1</v>
      </c>
      <c r="L21" s="1" t="s">
        <v>1</v>
      </c>
      <c r="M21" s="1" t="s">
        <v>1</v>
      </c>
      <c r="N21" s="1" t="s">
        <v>1</v>
      </c>
      <c r="O21" s="1" t="s">
        <v>1</v>
      </c>
      <c r="P21" s="1" t="s">
        <v>1</v>
      </c>
      <c r="Q21" s="1" t="s">
        <v>1</v>
      </c>
      <c r="R21" s="1" t="s">
        <v>1</v>
      </c>
      <c r="S21" s="1" t="s">
        <v>1</v>
      </c>
      <c r="T21" s="1" t="s">
        <v>1</v>
      </c>
      <c r="U21" s="1" t="s">
        <v>1</v>
      </c>
      <c r="V21" s="1" t="s">
        <v>1</v>
      </c>
    </row>
    <row r="22" spans="1:22" ht="12.75" customHeight="1">
      <c r="A22" t="s">
        <v>11</v>
      </c>
      <c r="B22" s="1"/>
      <c r="C22" s="1"/>
      <c r="D22" s="180"/>
      <c r="E22" s="180"/>
      <c r="F22" s="1" t="s">
        <v>1</v>
      </c>
      <c r="G22" s="1" t="s">
        <v>1</v>
      </c>
      <c r="H22" s="1" t="s">
        <v>1</v>
      </c>
      <c r="I22" s="1" t="s">
        <v>1</v>
      </c>
      <c r="J22" s="1" t="s">
        <v>1</v>
      </c>
      <c r="K22" s="1" t="s">
        <v>1</v>
      </c>
      <c r="L22" s="1" t="s">
        <v>1</v>
      </c>
      <c r="M22" s="1" t="s">
        <v>1</v>
      </c>
      <c r="N22" s="1" t="s">
        <v>1</v>
      </c>
      <c r="O22" s="1" t="s">
        <v>1</v>
      </c>
      <c r="P22" s="1" t="s">
        <v>1</v>
      </c>
      <c r="Q22" s="1" t="s">
        <v>1</v>
      </c>
      <c r="R22" s="1" t="s">
        <v>1</v>
      </c>
      <c r="S22" s="1" t="s">
        <v>1</v>
      </c>
      <c r="T22" s="1" t="s">
        <v>1</v>
      </c>
      <c r="U22" s="1" t="s">
        <v>1</v>
      </c>
      <c r="V22" s="1" t="s">
        <v>1</v>
      </c>
    </row>
    <row r="23" spans="1:22" ht="12.75" customHeight="1">
      <c r="A23" t="s">
        <v>12</v>
      </c>
      <c r="B23" s="1">
        <v>0</v>
      </c>
      <c r="C23" s="1">
        <v>0</v>
      </c>
      <c r="D23" s="180">
        <v>0</v>
      </c>
      <c r="E23" s="180">
        <v>0</v>
      </c>
      <c r="F23" s="1" t="s">
        <v>1</v>
      </c>
      <c r="G23" s="1" t="s">
        <v>1</v>
      </c>
      <c r="H23" s="1" t="s">
        <v>1</v>
      </c>
      <c r="I23" s="1" t="s">
        <v>1</v>
      </c>
      <c r="J23" s="1" t="s">
        <v>1</v>
      </c>
      <c r="K23" s="1" t="s">
        <v>1</v>
      </c>
      <c r="L23" s="1" t="s">
        <v>1</v>
      </c>
      <c r="M23" s="1" t="s">
        <v>1</v>
      </c>
      <c r="N23" s="1" t="s">
        <v>1</v>
      </c>
      <c r="O23" s="1" t="s">
        <v>1</v>
      </c>
      <c r="P23" s="1" t="s">
        <v>1</v>
      </c>
      <c r="Q23" s="1" t="s">
        <v>1</v>
      </c>
      <c r="R23" s="1" t="s">
        <v>1</v>
      </c>
      <c r="S23" s="1" t="s">
        <v>1</v>
      </c>
      <c r="T23" s="1" t="s">
        <v>1</v>
      </c>
      <c r="U23" s="1" t="s">
        <v>1</v>
      </c>
      <c r="V23" s="1" t="s">
        <v>1</v>
      </c>
    </row>
    <row r="24" spans="1:22" ht="12.75" customHeight="1">
      <c r="A24" t="s">
        <v>13</v>
      </c>
      <c r="B24" s="1">
        <v>2976586.9999999995</v>
      </c>
      <c r="C24" s="1">
        <v>2915758</v>
      </c>
      <c r="D24" s="180">
        <v>2918278.0000000014</v>
      </c>
      <c r="E24" s="180">
        <v>2618658</v>
      </c>
      <c r="F24" s="1" t="s">
        <v>1</v>
      </c>
      <c r="G24" s="1" t="s">
        <v>1</v>
      </c>
      <c r="H24" s="1" t="s">
        <v>1</v>
      </c>
      <c r="I24" s="1" t="s">
        <v>1</v>
      </c>
      <c r="J24" s="1" t="s">
        <v>1</v>
      </c>
      <c r="K24" s="1" t="s">
        <v>1</v>
      </c>
      <c r="L24" s="1" t="s">
        <v>1</v>
      </c>
      <c r="M24" s="1" t="s">
        <v>1</v>
      </c>
      <c r="N24" s="1" t="s">
        <v>1</v>
      </c>
      <c r="O24" s="1" t="s">
        <v>1</v>
      </c>
      <c r="P24" s="1" t="s">
        <v>1</v>
      </c>
      <c r="Q24" s="1" t="s">
        <v>1</v>
      </c>
      <c r="R24" s="1" t="s">
        <v>1</v>
      </c>
      <c r="S24" s="1" t="s">
        <v>1</v>
      </c>
      <c r="T24" s="1" t="s">
        <v>1</v>
      </c>
      <c r="U24" s="1" t="s">
        <v>1</v>
      </c>
      <c r="V24" s="1" t="s">
        <v>1</v>
      </c>
    </row>
    <row r="25" spans="1:22" ht="12.75" customHeight="1">
      <c r="A25" t="s">
        <v>14</v>
      </c>
      <c r="B25" s="1">
        <v>993373.00000000012</v>
      </c>
      <c r="C25" s="1">
        <v>978684</v>
      </c>
      <c r="D25" s="180">
        <v>1010871</v>
      </c>
      <c r="E25" s="180">
        <v>1010871</v>
      </c>
      <c r="F25" s="1" t="s">
        <v>1</v>
      </c>
      <c r="G25" s="1" t="s">
        <v>1</v>
      </c>
      <c r="H25" s="1" t="s">
        <v>1</v>
      </c>
      <c r="I25" s="1" t="s">
        <v>1</v>
      </c>
      <c r="J25" s="1" t="s">
        <v>1</v>
      </c>
      <c r="K25" s="1" t="s">
        <v>1</v>
      </c>
      <c r="L25" s="1" t="s">
        <v>1</v>
      </c>
      <c r="M25" s="1" t="s">
        <v>1</v>
      </c>
      <c r="N25" s="1" t="s">
        <v>1</v>
      </c>
      <c r="O25" s="1" t="s">
        <v>1</v>
      </c>
      <c r="P25" s="1" t="s">
        <v>1</v>
      </c>
      <c r="Q25" s="1" t="s">
        <v>1</v>
      </c>
      <c r="R25" s="1" t="s">
        <v>1</v>
      </c>
      <c r="S25" s="1" t="s">
        <v>1</v>
      </c>
      <c r="T25" s="1" t="s">
        <v>1</v>
      </c>
      <c r="U25" s="1" t="s">
        <v>1</v>
      </c>
      <c r="V25" s="1" t="s">
        <v>1</v>
      </c>
    </row>
    <row r="26" spans="1:22" ht="12.75" customHeight="1">
      <c r="A26" t="s">
        <v>15</v>
      </c>
      <c r="B26" s="1">
        <v>0</v>
      </c>
      <c r="C26" s="1">
        <v>1533600</v>
      </c>
      <c r="D26" s="180">
        <v>2221554</v>
      </c>
      <c r="E26" s="180">
        <v>3317632.0000000005</v>
      </c>
      <c r="F26" s="1" t="s">
        <v>1</v>
      </c>
      <c r="G26" s="1" t="s">
        <v>1</v>
      </c>
      <c r="H26" s="1" t="s">
        <v>1</v>
      </c>
      <c r="I26" s="1" t="s">
        <v>1</v>
      </c>
      <c r="J26" s="1" t="s">
        <v>1</v>
      </c>
      <c r="K26" s="1" t="s">
        <v>1</v>
      </c>
      <c r="L26" s="1" t="s">
        <v>1</v>
      </c>
      <c r="M26" s="1" t="s">
        <v>1</v>
      </c>
      <c r="N26" s="1" t="s">
        <v>1</v>
      </c>
      <c r="O26" s="1" t="s">
        <v>1</v>
      </c>
      <c r="P26" s="1" t="s">
        <v>1</v>
      </c>
      <c r="Q26" s="1" t="s">
        <v>1</v>
      </c>
      <c r="R26" s="1" t="s">
        <v>1</v>
      </c>
      <c r="S26" s="1" t="s">
        <v>1</v>
      </c>
      <c r="T26" s="1" t="s">
        <v>1</v>
      </c>
      <c r="U26" s="1" t="s">
        <v>1</v>
      </c>
      <c r="V26" s="1" t="s">
        <v>1</v>
      </c>
    </row>
    <row r="27" spans="1:22" ht="12.75" customHeight="1">
      <c r="A27" t="s">
        <v>16</v>
      </c>
      <c r="B27" s="1">
        <v>0</v>
      </c>
      <c r="C27" s="1">
        <v>0</v>
      </c>
      <c r="D27" s="180">
        <v>0</v>
      </c>
      <c r="E27" s="180">
        <v>0</v>
      </c>
      <c r="F27" s="1" t="s">
        <v>1</v>
      </c>
      <c r="G27" s="1" t="s">
        <v>1</v>
      </c>
      <c r="H27" s="1" t="s">
        <v>1</v>
      </c>
      <c r="I27" s="1" t="s">
        <v>1</v>
      </c>
      <c r="J27" s="1" t="s">
        <v>1</v>
      </c>
      <c r="K27" s="1" t="s">
        <v>1</v>
      </c>
      <c r="L27" s="1" t="s">
        <v>1</v>
      </c>
      <c r="M27" s="1" t="s">
        <v>1</v>
      </c>
      <c r="N27" s="1" t="s">
        <v>1</v>
      </c>
      <c r="O27" s="1" t="s">
        <v>1</v>
      </c>
      <c r="P27" s="1" t="s">
        <v>1</v>
      </c>
      <c r="Q27" s="1" t="s">
        <v>1</v>
      </c>
      <c r="R27" s="1" t="s">
        <v>1</v>
      </c>
      <c r="S27" s="1" t="s">
        <v>1</v>
      </c>
      <c r="T27" s="1" t="s">
        <v>1</v>
      </c>
      <c r="U27" s="1" t="s">
        <v>1</v>
      </c>
      <c r="V27" s="1" t="s">
        <v>1</v>
      </c>
    </row>
    <row r="28" spans="1:22" ht="12.75" customHeight="1">
      <c r="A28" t="s">
        <v>17</v>
      </c>
      <c r="B28" s="1">
        <v>298</v>
      </c>
      <c r="C28" s="1">
        <v>0</v>
      </c>
      <c r="D28" s="180">
        <v>0</v>
      </c>
      <c r="E28" s="180">
        <v>0</v>
      </c>
      <c r="F28" s="1" t="s">
        <v>1</v>
      </c>
      <c r="G28" s="1" t="s">
        <v>1</v>
      </c>
      <c r="H28" s="1" t="s">
        <v>1</v>
      </c>
      <c r="I28" s="1" t="s">
        <v>1</v>
      </c>
      <c r="J28" s="1" t="s">
        <v>1</v>
      </c>
      <c r="K28" s="1" t="s">
        <v>1</v>
      </c>
      <c r="L28" s="1" t="s">
        <v>1</v>
      </c>
      <c r="M28" s="1" t="s">
        <v>1</v>
      </c>
      <c r="N28" s="1" t="s">
        <v>1</v>
      </c>
      <c r="O28" s="1" t="s">
        <v>1</v>
      </c>
      <c r="P28" s="1" t="s">
        <v>1</v>
      </c>
      <c r="Q28" s="1" t="s">
        <v>1</v>
      </c>
      <c r="R28" s="1" t="s">
        <v>1</v>
      </c>
      <c r="S28" s="1" t="s">
        <v>1</v>
      </c>
      <c r="T28" s="1" t="s">
        <v>1</v>
      </c>
      <c r="U28" s="1" t="s">
        <v>1</v>
      </c>
      <c r="V28" s="1" t="s">
        <v>1</v>
      </c>
    </row>
    <row r="29" spans="1:22" ht="12.75" customHeight="1">
      <c r="A29" t="s">
        <v>18</v>
      </c>
      <c r="B29" s="1">
        <v>259722</v>
      </c>
      <c r="C29" s="1">
        <v>221167.00000000003</v>
      </c>
      <c r="D29" s="180">
        <v>220556.00000000012</v>
      </c>
      <c r="E29" s="180">
        <v>225595.00000000003</v>
      </c>
      <c r="F29" s="1" t="s">
        <v>1</v>
      </c>
      <c r="G29" s="1" t="s">
        <v>1</v>
      </c>
      <c r="H29" s="1" t="s">
        <v>1</v>
      </c>
      <c r="I29" s="1" t="s">
        <v>1</v>
      </c>
      <c r="J29" s="1" t="s">
        <v>1</v>
      </c>
      <c r="K29" s="1" t="s">
        <v>1</v>
      </c>
      <c r="L29" s="1" t="s">
        <v>1</v>
      </c>
      <c r="M29" s="1" t="s">
        <v>1</v>
      </c>
      <c r="N29" s="1" t="s">
        <v>1</v>
      </c>
      <c r="O29" s="1" t="s">
        <v>1</v>
      </c>
      <c r="P29" s="1" t="s">
        <v>1</v>
      </c>
      <c r="Q29" s="1" t="s">
        <v>1</v>
      </c>
      <c r="R29" s="1" t="s">
        <v>1</v>
      </c>
      <c r="S29" s="1" t="s">
        <v>1</v>
      </c>
      <c r="T29" s="1" t="s">
        <v>1</v>
      </c>
      <c r="U29" s="1" t="s">
        <v>1</v>
      </c>
      <c r="V29" s="1" t="s">
        <v>1</v>
      </c>
    </row>
    <row r="30" spans="1:22" ht="12.75" customHeight="1">
      <c r="A30" t="s">
        <v>19</v>
      </c>
      <c r="B30" s="1">
        <v>544488</v>
      </c>
      <c r="C30" s="1">
        <v>0</v>
      </c>
      <c r="D30" s="180">
        <v>0</v>
      </c>
      <c r="E30" s="180">
        <v>0</v>
      </c>
      <c r="F30" s="1" t="s">
        <v>1</v>
      </c>
      <c r="G30" s="1" t="s">
        <v>1</v>
      </c>
      <c r="H30" s="1" t="s">
        <v>1</v>
      </c>
      <c r="I30" s="1" t="s">
        <v>1</v>
      </c>
      <c r="J30" s="1" t="s">
        <v>1</v>
      </c>
      <c r="K30" s="1" t="s">
        <v>1</v>
      </c>
      <c r="L30" s="1" t="s">
        <v>1</v>
      </c>
      <c r="M30" s="1" t="s">
        <v>1</v>
      </c>
      <c r="N30" s="1" t="s">
        <v>1</v>
      </c>
      <c r="O30" s="1" t="s">
        <v>1</v>
      </c>
      <c r="P30" s="1" t="s">
        <v>1</v>
      </c>
      <c r="Q30" s="1" t="s">
        <v>1</v>
      </c>
      <c r="R30" s="1" t="s">
        <v>1</v>
      </c>
      <c r="S30" s="1" t="s">
        <v>1</v>
      </c>
      <c r="T30" s="1" t="s">
        <v>1</v>
      </c>
      <c r="U30" s="1" t="s">
        <v>1</v>
      </c>
      <c r="V30" s="1" t="s">
        <v>1</v>
      </c>
    </row>
    <row r="31" spans="1:22" ht="12.75" customHeight="1">
      <c r="A31" t="s">
        <v>20</v>
      </c>
      <c r="B31" s="1">
        <v>4794823</v>
      </c>
      <c r="C31" s="1">
        <v>5304244</v>
      </c>
      <c r="D31" s="180">
        <v>5203510</v>
      </c>
      <c r="E31" s="180">
        <v>6605388.9999999991</v>
      </c>
      <c r="F31" s="1" t="s">
        <v>1</v>
      </c>
      <c r="G31" s="1" t="s">
        <v>1</v>
      </c>
      <c r="H31" s="1" t="s">
        <v>1</v>
      </c>
      <c r="I31" s="1" t="s">
        <v>1</v>
      </c>
      <c r="J31" s="1" t="s">
        <v>1</v>
      </c>
      <c r="K31" s="1" t="s">
        <v>1</v>
      </c>
      <c r="L31" s="1" t="s">
        <v>1</v>
      </c>
      <c r="M31" s="1" t="s">
        <v>1</v>
      </c>
      <c r="N31" s="1" t="s">
        <v>1</v>
      </c>
      <c r="O31" s="1" t="s">
        <v>1</v>
      </c>
      <c r="P31" s="1" t="s">
        <v>1</v>
      </c>
      <c r="Q31" s="1" t="s">
        <v>1</v>
      </c>
      <c r="R31" s="1" t="s">
        <v>1</v>
      </c>
      <c r="S31" s="1" t="s">
        <v>1</v>
      </c>
      <c r="T31" s="1" t="s">
        <v>1</v>
      </c>
      <c r="U31" s="1" t="s">
        <v>1</v>
      </c>
      <c r="V31" s="1" t="s">
        <v>1</v>
      </c>
    </row>
    <row r="32" spans="1:22" ht="12.75" customHeight="1">
      <c r="A32" t="s">
        <v>21</v>
      </c>
      <c r="B32" s="1">
        <v>1628103.9999999998</v>
      </c>
      <c r="C32" s="1">
        <v>1336857</v>
      </c>
      <c r="D32" s="180">
        <v>1788624.9999999998</v>
      </c>
      <c r="E32" s="180">
        <v>1921259.0000000002</v>
      </c>
      <c r="F32" s="1" t="s">
        <v>1</v>
      </c>
      <c r="G32" s="1" t="s">
        <v>1</v>
      </c>
      <c r="H32" s="1" t="s">
        <v>1</v>
      </c>
      <c r="I32" s="1" t="s">
        <v>1</v>
      </c>
      <c r="J32" s="1" t="s">
        <v>1</v>
      </c>
      <c r="K32" s="1" t="s">
        <v>1</v>
      </c>
      <c r="L32" s="1" t="s">
        <v>1</v>
      </c>
      <c r="M32" s="1" t="s">
        <v>1</v>
      </c>
      <c r="N32" s="1" t="s">
        <v>1</v>
      </c>
      <c r="O32" s="1" t="s">
        <v>1</v>
      </c>
      <c r="P32" s="1" t="s">
        <v>1</v>
      </c>
      <c r="Q32" s="1" t="s">
        <v>1</v>
      </c>
      <c r="R32" s="1" t="s">
        <v>1</v>
      </c>
      <c r="S32" s="1" t="s">
        <v>1</v>
      </c>
      <c r="T32" s="1" t="s">
        <v>1</v>
      </c>
      <c r="U32" s="1" t="s">
        <v>1</v>
      </c>
      <c r="V32" s="1" t="s">
        <v>1</v>
      </c>
    </row>
    <row r="33" spans="1:22" ht="12.75" customHeight="1">
      <c r="A33" t="s">
        <v>159</v>
      </c>
      <c r="B33" s="1">
        <v>0</v>
      </c>
      <c r="C33" s="1">
        <v>0</v>
      </c>
      <c r="D33" s="180">
        <v>0</v>
      </c>
      <c r="E33" s="180">
        <v>0</v>
      </c>
      <c r="F33" s="1" t="s">
        <v>1</v>
      </c>
      <c r="G33" s="1" t="s">
        <v>1</v>
      </c>
      <c r="H33" s="1" t="s">
        <v>1</v>
      </c>
      <c r="I33" s="1" t="s">
        <v>1</v>
      </c>
      <c r="J33" s="1" t="s">
        <v>1</v>
      </c>
      <c r="K33" s="1" t="s">
        <v>1</v>
      </c>
      <c r="L33" s="1" t="s">
        <v>1</v>
      </c>
      <c r="M33" s="1" t="s">
        <v>1</v>
      </c>
      <c r="N33" s="1" t="s">
        <v>1</v>
      </c>
      <c r="O33" s="1" t="s">
        <v>1</v>
      </c>
      <c r="P33" s="1" t="s">
        <v>1</v>
      </c>
      <c r="Q33" s="1" t="s">
        <v>1</v>
      </c>
      <c r="R33" s="1" t="s">
        <v>1</v>
      </c>
      <c r="S33" s="1" t="s">
        <v>1</v>
      </c>
      <c r="T33" s="1" t="s">
        <v>1</v>
      </c>
      <c r="U33" s="1" t="s">
        <v>1</v>
      </c>
      <c r="V33" s="1" t="s">
        <v>1</v>
      </c>
    </row>
    <row r="34" spans="1:22" ht="12.75" customHeight="1">
      <c r="A34" t="s">
        <v>160</v>
      </c>
      <c r="B34" s="1">
        <v>0</v>
      </c>
      <c r="C34" s="1">
        <v>0</v>
      </c>
      <c r="D34" s="180">
        <v>0</v>
      </c>
      <c r="E34" s="180">
        <v>0</v>
      </c>
      <c r="F34" s="1" t="s">
        <v>1</v>
      </c>
      <c r="G34" s="1" t="s">
        <v>1</v>
      </c>
      <c r="H34" s="1" t="s">
        <v>1</v>
      </c>
      <c r="I34" s="1" t="s">
        <v>1</v>
      </c>
      <c r="J34" s="1" t="s">
        <v>1</v>
      </c>
      <c r="K34" s="1" t="s">
        <v>1</v>
      </c>
      <c r="L34" s="1" t="s">
        <v>1</v>
      </c>
      <c r="M34" s="1" t="s">
        <v>1</v>
      </c>
      <c r="N34" s="1" t="s">
        <v>1</v>
      </c>
      <c r="O34" s="1" t="s">
        <v>1</v>
      </c>
      <c r="P34" s="1" t="s">
        <v>1</v>
      </c>
      <c r="Q34" s="1" t="s">
        <v>1</v>
      </c>
      <c r="R34" s="1" t="s">
        <v>1</v>
      </c>
      <c r="S34" s="1" t="s">
        <v>1</v>
      </c>
      <c r="T34" s="1" t="s">
        <v>1</v>
      </c>
      <c r="U34" s="1" t="s">
        <v>1</v>
      </c>
      <c r="V34" s="1" t="s">
        <v>1</v>
      </c>
    </row>
    <row r="35" spans="1:22" ht="12.75" customHeight="1">
      <c r="A35" t="s">
        <v>161</v>
      </c>
      <c r="B35" s="1">
        <v>885970.99999999988</v>
      </c>
      <c r="C35" s="1">
        <v>0</v>
      </c>
      <c r="D35" s="180">
        <v>0</v>
      </c>
      <c r="E35" s="180">
        <v>0</v>
      </c>
      <c r="F35" s="1" t="s">
        <v>1</v>
      </c>
      <c r="G35" s="1" t="s">
        <v>1</v>
      </c>
      <c r="H35" s="1" t="s">
        <v>1</v>
      </c>
      <c r="I35" s="1" t="s">
        <v>1</v>
      </c>
      <c r="J35" s="1" t="s">
        <v>1</v>
      </c>
      <c r="K35" s="1" t="s">
        <v>1</v>
      </c>
      <c r="L35" s="1" t="s">
        <v>1</v>
      </c>
      <c r="M35" s="1" t="s">
        <v>1</v>
      </c>
      <c r="N35" s="1" t="s">
        <v>1</v>
      </c>
      <c r="O35" s="1" t="s">
        <v>1</v>
      </c>
      <c r="P35" s="1" t="s">
        <v>1</v>
      </c>
      <c r="Q35" s="1" t="s">
        <v>1</v>
      </c>
      <c r="R35" s="1" t="s">
        <v>1</v>
      </c>
      <c r="S35" s="1" t="s">
        <v>1</v>
      </c>
      <c r="T35" s="1" t="s">
        <v>1</v>
      </c>
      <c r="U35" s="1" t="s">
        <v>1</v>
      </c>
      <c r="V35" s="1" t="s">
        <v>1</v>
      </c>
    </row>
    <row r="36" spans="1:22" ht="12.75" customHeight="1">
      <c r="A36" t="s">
        <v>162</v>
      </c>
      <c r="B36" s="1">
        <v>0</v>
      </c>
      <c r="C36" s="1">
        <v>0</v>
      </c>
      <c r="D36" s="180">
        <v>0</v>
      </c>
      <c r="E36" s="180">
        <v>0</v>
      </c>
      <c r="F36" s="1" t="s">
        <v>1</v>
      </c>
      <c r="G36" s="1" t="s">
        <v>1</v>
      </c>
      <c r="H36" s="1" t="s">
        <v>1</v>
      </c>
      <c r="I36" s="1" t="s">
        <v>1</v>
      </c>
      <c r="J36" s="1" t="s">
        <v>1</v>
      </c>
      <c r="K36" s="1" t="s">
        <v>1</v>
      </c>
      <c r="L36" s="1" t="s">
        <v>1</v>
      </c>
      <c r="M36" s="1" t="s">
        <v>1</v>
      </c>
      <c r="N36" s="1" t="s">
        <v>1</v>
      </c>
      <c r="O36" s="1" t="s">
        <v>1</v>
      </c>
      <c r="P36" s="1" t="s">
        <v>1</v>
      </c>
      <c r="Q36" s="1" t="s">
        <v>1</v>
      </c>
      <c r="R36" s="1" t="s">
        <v>1</v>
      </c>
      <c r="S36" s="1" t="s">
        <v>1</v>
      </c>
      <c r="T36" s="1" t="s">
        <v>1</v>
      </c>
      <c r="U36" s="1" t="s">
        <v>1</v>
      </c>
      <c r="V36" s="1" t="s">
        <v>1</v>
      </c>
    </row>
    <row r="37" spans="1:22" ht="12.75" customHeight="1">
      <c r="A37" t="s">
        <v>163</v>
      </c>
      <c r="B37" s="1">
        <v>0</v>
      </c>
      <c r="C37" s="1">
        <v>0</v>
      </c>
      <c r="D37" s="180">
        <v>0</v>
      </c>
      <c r="E37" s="180">
        <v>0</v>
      </c>
      <c r="F37" s="1" t="s">
        <v>1</v>
      </c>
      <c r="G37" s="1" t="s">
        <v>1</v>
      </c>
      <c r="H37" s="1" t="s">
        <v>1</v>
      </c>
      <c r="I37" s="1" t="s">
        <v>1</v>
      </c>
      <c r="J37" s="1" t="s">
        <v>1</v>
      </c>
      <c r="K37" s="1" t="s">
        <v>1</v>
      </c>
      <c r="L37" s="1" t="s">
        <v>1</v>
      </c>
      <c r="M37" s="1" t="s">
        <v>1</v>
      </c>
      <c r="N37" s="1" t="s">
        <v>1</v>
      </c>
      <c r="O37" s="1" t="s">
        <v>1</v>
      </c>
      <c r="P37" s="1" t="s">
        <v>1</v>
      </c>
      <c r="Q37" s="1" t="s">
        <v>1</v>
      </c>
      <c r="R37" s="1" t="s">
        <v>1</v>
      </c>
      <c r="S37" s="1" t="s">
        <v>1</v>
      </c>
      <c r="T37" s="1" t="s">
        <v>1</v>
      </c>
      <c r="U37" s="1" t="s">
        <v>1</v>
      </c>
      <c r="V37" s="1" t="s">
        <v>1</v>
      </c>
    </row>
    <row r="38" spans="1:22" ht="12.75" customHeight="1">
      <c r="A38" t="s">
        <v>164</v>
      </c>
      <c r="B38" s="1">
        <v>0</v>
      </c>
      <c r="C38" s="1">
        <v>0</v>
      </c>
      <c r="D38" s="180">
        <v>0</v>
      </c>
      <c r="E38" s="180">
        <v>0</v>
      </c>
      <c r="F38" s="1" t="s">
        <v>1</v>
      </c>
      <c r="G38" s="1" t="s">
        <v>1</v>
      </c>
      <c r="H38" s="1" t="s">
        <v>1</v>
      </c>
      <c r="I38" s="1" t="s">
        <v>1</v>
      </c>
      <c r="J38" s="1" t="s">
        <v>1</v>
      </c>
      <c r="K38" s="1" t="s">
        <v>1</v>
      </c>
      <c r="L38" s="1" t="s">
        <v>1</v>
      </c>
      <c r="M38" s="1" t="s">
        <v>1</v>
      </c>
      <c r="N38" s="1" t="s">
        <v>1</v>
      </c>
      <c r="O38" s="1" t="s">
        <v>1</v>
      </c>
      <c r="P38" s="1" t="s">
        <v>1</v>
      </c>
      <c r="Q38" s="1" t="s">
        <v>1</v>
      </c>
      <c r="R38" s="1" t="s">
        <v>1</v>
      </c>
      <c r="S38" s="1" t="s">
        <v>1</v>
      </c>
      <c r="T38" s="1" t="s">
        <v>1</v>
      </c>
      <c r="U38" s="1" t="s">
        <v>1</v>
      </c>
      <c r="V38" s="1" t="s">
        <v>1</v>
      </c>
    </row>
    <row r="39" spans="1:22" ht="12.75" customHeight="1">
      <c r="A39" t="s">
        <v>165</v>
      </c>
      <c r="B39" s="1">
        <v>0</v>
      </c>
      <c r="C39" s="1">
        <v>0</v>
      </c>
      <c r="D39" s="180">
        <v>0</v>
      </c>
      <c r="E39" s="180">
        <v>0</v>
      </c>
      <c r="F39" s="1" t="s">
        <v>1</v>
      </c>
      <c r="G39" s="1" t="s">
        <v>1</v>
      </c>
      <c r="H39" s="1" t="s">
        <v>1</v>
      </c>
      <c r="I39" s="1" t="s">
        <v>1</v>
      </c>
      <c r="J39" s="1" t="s">
        <v>1</v>
      </c>
      <c r="K39" s="1" t="s">
        <v>1</v>
      </c>
      <c r="L39" s="1" t="s">
        <v>1</v>
      </c>
      <c r="M39" s="1" t="s">
        <v>1</v>
      </c>
      <c r="N39" s="1" t="s">
        <v>1</v>
      </c>
      <c r="O39" s="1" t="s">
        <v>1</v>
      </c>
      <c r="P39" s="1" t="s">
        <v>1</v>
      </c>
      <c r="Q39" s="1" t="s">
        <v>1</v>
      </c>
      <c r="R39" s="1" t="s">
        <v>1</v>
      </c>
      <c r="S39" s="1" t="s">
        <v>1</v>
      </c>
      <c r="T39" s="1" t="s">
        <v>1</v>
      </c>
      <c r="U39" s="1" t="s">
        <v>1</v>
      </c>
      <c r="V39" s="1" t="s">
        <v>1</v>
      </c>
    </row>
    <row r="40" spans="1:22" ht="12.75" customHeight="1">
      <c r="A40" t="s">
        <v>22</v>
      </c>
      <c r="B40" s="1">
        <v>12083365.999999998</v>
      </c>
      <c r="C40" s="1">
        <v>12290310</v>
      </c>
      <c r="D40" s="180">
        <v>13363393.999999994</v>
      </c>
      <c r="E40" s="180">
        <v>15699403.999999998</v>
      </c>
      <c r="F40" s="1" t="s">
        <v>1</v>
      </c>
      <c r="G40" s="1" t="s">
        <v>1</v>
      </c>
      <c r="H40" s="1" t="s">
        <v>1</v>
      </c>
      <c r="I40" s="1" t="s">
        <v>1</v>
      </c>
      <c r="J40" s="1" t="s">
        <v>1</v>
      </c>
      <c r="K40" s="1" t="s">
        <v>1</v>
      </c>
      <c r="L40" s="1" t="s">
        <v>1</v>
      </c>
      <c r="M40" s="1" t="s">
        <v>1</v>
      </c>
      <c r="N40" s="1" t="s">
        <v>1</v>
      </c>
      <c r="O40" s="1" t="s">
        <v>1</v>
      </c>
      <c r="P40" s="1" t="s">
        <v>1</v>
      </c>
      <c r="Q40" s="1" t="s">
        <v>1</v>
      </c>
      <c r="R40" s="1" t="s">
        <v>1</v>
      </c>
      <c r="S40" s="1" t="s">
        <v>1</v>
      </c>
      <c r="T40" s="1" t="s">
        <v>1</v>
      </c>
      <c r="U40" s="1" t="s">
        <v>1</v>
      </c>
      <c r="V40" s="1" t="s">
        <v>1</v>
      </c>
    </row>
    <row r="41" spans="1:22" ht="12.75" customHeight="1">
      <c r="A41" t="s">
        <v>23</v>
      </c>
      <c r="B41" s="1">
        <v>254276796.99999988</v>
      </c>
      <c r="C41" s="1">
        <v>263253640.00000012</v>
      </c>
      <c r="D41" s="180">
        <v>266984325.99999988</v>
      </c>
      <c r="E41" s="180">
        <v>274624515</v>
      </c>
      <c r="F41" s="1" t="s">
        <v>1</v>
      </c>
      <c r="G41" s="1" t="s">
        <v>1</v>
      </c>
      <c r="H41" s="1" t="s">
        <v>1</v>
      </c>
      <c r="I41" s="1" t="s">
        <v>1</v>
      </c>
      <c r="J41" s="1" t="s">
        <v>1</v>
      </c>
      <c r="K41" s="1" t="s">
        <v>1</v>
      </c>
      <c r="L41" s="1" t="s">
        <v>1</v>
      </c>
      <c r="M41" s="1" t="s">
        <v>1</v>
      </c>
      <c r="N41" s="1" t="s">
        <v>1</v>
      </c>
      <c r="O41" s="1" t="s">
        <v>1</v>
      </c>
      <c r="P41" s="1" t="s">
        <v>1</v>
      </c>
      <c r="Q41" s="1" t="s">
        <v>1</v>
      </c>
      <c r="R41" s="1" t="s">
        <v>1</v>
      </c>
      <c r="S41" s="1" t="s">
        <v>1</v>
      </c>
      <c r="T41" s="1" t="s">
        <v>1</v>
      </c>
      <c r="U41" s="1" t="s">
        <v>1</v>
      </c>
      <c r="V41" s="1" t="s">
        <v>1</v>
      </c>
    </row>
    <row r="42" spans="1:22" ht="12.75" customHeight="1">
      <c r="A42" t="s">
        <v>24</v>
      </c>
      <c r="B42" s="1"/>
      <c r="C42" s="1"/>
      <c r="D42" s="180"/>
      <c r="E42" s="180"/>
      <c r="F42" s="1" t="s">
        <v>1</v>
      </c>
      <c r="G42" s="1" t="s">
        <v>1</v>
      </c>
      <c r="H42" s="1" t="s">
        <v>1</v>
      </c>
      <c r="I42" s="1" t="s">
        <v>1</v>
      </c>
      <c r="J42" s="1" t="s">
        <v>1</v>
      </c>
      <c r="K42" s="1" t="s">
        <v>1</v>
      </c>
      <c r="L42" s="1" t="s">
        <v>1</v>
      </c>
      <c r="M42" s="1" t="s">
        <v>1</v>
      </c>
      <c r="N42" s="1" t="s">
        <v>1</v>
      </c>
      <c r="O42" s="1" t="s">
        <v>1</v>
      </c>
      <c r="P42" s="1" t="s">
        <v>1</v>
      </c>
      <c r="Q42" s="1" t="s">
        <v>1</v>
      </c>
      <c r="R42" s="1" t="s">
        <v>1</v>
      </c>
      <c r="S42" s="1" t="s">
        <v>1</v>
      </c>
      <c r="T42" s="1" t="s">
        <v>1</v>
      </c>
      <c r="U42" s="1" t="s">
        <v>1</v>
      </c>
      <c r="V42" s="1" t="s">
        <v>1</v>
      </c>
    </row>
    <row r="43" spans="1:22" ht="12.75" customHeight="1">
      <c r="A43" t="s">
        <v>25</v>
      </c>
      <c r="B43" s="1">
        <v>81623867.999999985</v>
      </c>
      <c r="C43" s="1">
        <v>86033134</v>
      </c>
      <c r="D43" s="180">
        <v>85495640</v>
      </c>
      <c r="E43" s="180">
        <v>89707829</v>
      </c>
      <c r="F43" s="1" t="s">
        <v>1</v>
      </c>
      <c r="G43" s="1" t="s">
        <v>1</v>
      </c>
      <c r="H43" s="1" t="s">
        <v>1</v>
      </c>
      <c r="I43" s="1" t="s">
        <v>1</v>
      </c>
      <c r="J43" s="1" t="s">
        <v>1</v>
      </c>
      <c r="K43" s="1" t="s">
        <v>1</v>
      </c>
      <c r="L43" s="1" t="s">
        <v>1</v>
      </c>
      <c r="M43" s="1" t="s">
        <v>1</v>
      </c>
      <c r="N43" s="1" t="s">
        <v>1</v>
      </c>
      <c r="O43" s="1" t="s">
        <v>1</v>
      </c>
      <c r="P43" s="1" t="s">
        <v>1</v>
      </c>
      <c r="Q43" s="1" t="s">
        <v>1</v>
      </c>
      <c r="R43" s="1" t="s">
        <v>1</v>
      </c>
      <c r="S43" s="1" t="s">
        <v>1</v>
      </c>
      <c r="T43" s="1" t="s">
        <v>1</v>
      </c>
      <c r="U43" s="1" t="s">
        <v>1</v>
      </c>
      <c r="V43" s="1" t="s">
        <v>1</v>
      </c>
    </row>
    <row r="44" spans="1:22" ht="12.75" customHeight="1">
      <c r="A44" t="s">
        <v>26</v>
      </c>
      <c r="B44" s="1">
        <v>24176643.999999996</v>
      </c>
      <c r="C44" s="1">
        <v>26970680.000000011</v>
      </c>
      <c r="D44" s="180">
        <v>27009846.999999989</v>
      </c>
      <c r="E44" s="180">
        <v>29001380.000000004</v>
      </c>
      <c r="F44" s="1" t="s">
        <v>1</v>
      </c>
      <c r="G44" s="1" t="s">
        <v>1</v>
      </c>
      <c r="H44" s="1" t="s">
        <v>1</v>
      </c>
      <c r="I44" s="1" t="s">
        <v>1</v>
      </c>
      <c r="J44" s="1" t="s">
        <v>1</v>
      </c>
      <c r="K44" s="1" t="s">
        <v>1</v>
      </c>
      <c r="L44" s="1" t="s">
        <v>1</v>
      </c>
      <c r="M44" s="1" t="s">
        <v>1</v>
      </c>
      <c r="N44" s="1" t="s">
        <v>1</v>
      </c>
      <c r="O44" s="1" t="s">
        <v>1</v>
      </c>
      <c r="P44" s="1" t="s">
        <v>1</v>
      </c>
      <c r="Q44" s="1" t="s">
        <v>1</v>
      </c>
      <c r="R44" s="1" t="s">
        <v>1</v>
      </c>
      <c r="S44" s="1" t="s">
        <v>1</v>
      </c>
      <c r="T44" s="1" t="s">
        <v>1</v>
      </c>
      <c r="U44" s="1" t="s">
        <v>1</v>
      </c>
      <c r="V44" s="1" t="s">
        <v>1</v>
      </c>
    </row>
    <row r="45" spans="1:22" ht="12.75" customHeight="1">
      <c r="A45" t="s">
        <v>27</v>
      </c>
      <c r="B45" s="1">
        <v>1332753</v>
      </c>
      <c r="C45" s="1">
        <v>1475721.9999999998</v>
      </c>
      <c r="D45" s="180">
        <v>1509168.9999999993</v>
      </c>
      <c r="E45" s="180">
        <v>1565999.0000000002</v>
      </c>
      <c r="F45" s="1" t="s">
        <v>1</v>
      </c>
      <c r="G45" s="1" t="s">
        <v>1</v>
      </c>
      <c r="H45" s="1" t="s">
        <v>1</v>
      </c>
      <c r="I45" s="1" t="s">
        <v>1</v>
      </c>
      <c r="J45" s="1" t="s">
        <v>1</v>
      </c>
      <c r="K45" s="1" t="s">
        <v>1</v>
      </c>
      <c r="L45" s="1" t="s">
        <v>1</v>
      </c>
      <c r="M45" s="1" t="s">
        <v>1</v>
      </c>
      <c r="N45" s="1" t="s">
        <v>1</v>
      </c>
      <c r="O45" s="1" t="s">
        <v>1</v>
      </c>
      <c r="P45" s="1" t="s">
        <v>1</v>
      </c>
      <c r="Q45" s="1" t="s">
        <v>1</v>
      </c>
      <c r="R45" s="1" t="s">
        <v>1</v>
      </c>
      <c r="S45" s="1" t="s">
        <v>1</v>
      </c>
      <c r="T45" s="1" t="s">
        <v>1</v>
      </c>
      <c r="U45" s="1" t="s">
        <v>1</v>
      </c>
      <c r="V45" s="1" t="s">
        <v>1</v>
      </c>
    </row>
    <row r="46" spans="1:22" ht="12.75" customHeight="1">
      <c r="A46" t="s">
        <v>28</v>
      </c>
      <c r="B46" s="1">
        <v>32106201</v>
      </c>
      <c r="C46" s="1">
        <v>31552125.000000004</v>
      </c>
      <c r="D46" s="180">
        <v>32928897</v>
      </c>
      <c r="E46" s="180">
        <v>31716662.000000011</v>
      </c>
      <c r="F46" s="1" t="s">
        <v>1</v>
      </c>
      <c r="G46" s="1" t="s">
        <v>1</v>
      </c>
      <c r="H46" s="1" t="s">
        <v>1</v>
      </c>
      <c r="I46" s="1" t="s">
        <v>1</v>
      </c>
      <c r="J46" s="1" t="s">
        <v>1</v>
      </c>
      <c r="K46" s="1" t="s">
        <v>1</v>
      </c>
      <c r="L46" s="1" t="s">
        <v>1</v>
      </c>
      <c r="M46" s="1" t="s">
        <v>1</v>
      </c>
      <c r="N46" s="1" t="s">
        <v>1</v>
      </c>
      <c r="O46" s="1" t="s">
        <v>1</v>
      </c>
      <c r="P46" s="1" t="s">
        <v>1</v>
      </c>
      <c r="Q46" s="1" t="s">
        <v>1</v>
      </c>
      <c r="R46" s="1" t="s">
        <v>1</v>
      </c>
      <c r="S46" s="1" t="s">
        <v>1</v>
      </c>
      <c r="T46" s="1" t="s">
        <v>1</v>
      </c>
      <c r="U46" s="1" t="s">
        <v>1</v>
      </c>
      <c r="V46" s="1" t="s">
        <v>1</v>
      </c>
    </row>
    <row r="47" spans="1:22" ht="12.75" customHeight="1">
      <c r="A47" t="s">
        <v>29</v>
      </c>
      <c r="B47" s="1">
        <v>14644716</v>
      </c>
      <c r="C47" s="1">
        <v>14810107.999999998</v>
      </c>
      <c r="D47" s="180">
        <v>14736368.999999998</v>
      </c>
      <c r="E47" s="180">
        <v>15396699</v>
      </c>
      <c r="F47" s="1" t="s">
        <v>1</v>
      </c>
      <c r="G47" s="1" t="s">
        <v>1</v>
      </c>
      <c r="H47" s="1" t="s">
        <v>1</v>
      </c>
      <c r="I47" s="1" t="s">
        <v>1</v>
      </c>
      <c r="J47" s="1" t="s">
        <v>1</v>
      </c>
      <c r="K47" s="1" t="s">
        <v>1</v>
      </c>
      <c r="L47" s="1" t="s">
        <v>1</v>
      </c>
      <c r="M47" s="1" t="s">
        <v>1</v>
      </c>
      <c r="N47" s="1" t="s">
        <v>1</v>
      </c>
      <c r="O47" s="1" t="s">
        <v>1</v>
      </c>
      <c r="P47" s="1" t="s">
        <v>1</v>
      </c>
      <c r="Q47" s="1" t="s">
        <v>1</v>
      </c>
      <c r="R47" s="1" t="s">
        <v>1</v>
      </c>
      <c r="S47" s="1" t="s">
        <v>1</v>
      </c>
      <c r="T47" s="1" t="s">
        <v>1</v>
      </c>
      <c r="U47" s="1" t="s">
        <v>1</v>
      </c>
      <c r="V47" s="1" t="s">
        <v>1</v>
      </c>
    </row>
    <row r="48" spans="1:22" ht="12.75" customHeight="1">
      <c r="A48" t="s">
        <v>30</v>
      </c>
      <c r="B48" s="1">
        <v>12784354.000000002</v>
      </c>
      <c r="C48" s="1">
        <v>12728164.000000006</v>
      </c>
      <c r="D48" s="180">
        <v>12231805.000000006</v>
      </c>
      <c r="E48" s="180">
        <v>12904768.999999994</v>
      </c>
      <c r="F48" s="1" t="s">
        <v>1</v>
      </c>
      <c r="G48" s="1" t="s">
        <v>1</v>
      </c>
      <c r="H48" s="1" t="s">
        <v>1</v>
      </c>
      <c r="I48" s="1" t="s">
        <v>1</v>
      </c>
      <c r="J48" s="1" t="s">
        <v>1</v>
      </c>
      <c r="K48" s="1" t="s">
        <v>1</v>
      </c>
      <c r="L48" s="1" t="s">
        <v>1</v>
      </c>
      <c r="M48" s="1" t="s">
        <v>1</v>
      </c>
      <c r="N48" s="1" t="s">
        <v>1</v>
      </c>
      <c r="O48" s="1" t="s">
        <v>1</v>
      </c>
      <c r="P48" s="1" t="s">
        <v>1</v>
      </c>
      <c r="Q48" s="1" t="s">
        <v>1</v>
      </c>
      <c r="R48" s="1" t="s">
        <v>1</v>
      </c>
      <c r="S48" s="1" t="s">
        <v>1</v>
      </c>
      <c r="T48" s="1" t="s">
        <v>1</v>
      </c>
      <c r="U48" s="1" t="s">
        <v>1</v>
      </c>
      <c r="V48" s="1" t="s">
        <v>1</v>
      </c>
    </row>
    <row r="49" spans="1:22" ht="12.75" customHeight="1">
      <c r="A49" t="s">
        <v>31</v>
      </c>
      <c r="B49" s="1">
        <v>0</v>
      </c>
      <c r="C49" s="1">
        <v>0</v>
      </c>
      <c r="D49" s="180">
        <v>0</v>
      </c>
      <c r="E49" s="180">
        <v>0</v>
      </c>
      <c r="F49" s="1" t="s">
        <v>1</v>
      </c>
      <c r="G49" s="1" t="s">
        <v>1</v>
      </c>
      <c r="H49" s="1" t="s">
        <v>1</v>
      </c>
      <c r="I49" s="1" t="s">
        <v>1</v>
      </c>
      <c r="J49" s="1" t="s">
        <v>1</v>
      </c>
      <c r="K49" s="1" t="s">
        <v>1</v>
      </c>
      <c r="L49" s="1" t="s">
        <v>1</v>
      </c>
      <c r="M49" s="1" t="s">
        <v>1</v>
      </c>
      <c r="N49" s="1" t="s">
        <v>1</v>
      </c>
      <c r="O49" s="1" t="s">
        <v>1</v>
      </c>
      <c r="P49" s="1" t="s">
        <v>1</v>
      </c>
      <c r="Q49" s="1" t="s">
        <v>1</v>
      </c>
      <c r="R49" s="1" t="s">
        <v>1</v>
      </c>
      <c r="S49" s="1" t="s">
        <v>1</v>
      </c>
      <c r="T49" s="1" t="s">
        <v>1</v>
      </c>
      <c r="U49" s="1" t="s">
        <v>1</v>
      </c>
      <c r="V49" s="1" t="s">
        <v>1</v>
      </c>
    </row>
    <row r="50" spans="1:22" ht="12.75" customHeight="1">
      <c r="A50" t="s">
        <v>32</v>
      </c>
      <c r="B50" s="1">
        <v>1549155</v>
      </c>
      <c r="C50" s="1">
        <v>1688565</v>
      </c>
      <c r="D50" s="180">
        <v>1382431</v>
      </c>
      <c r="E50" s="180">
        <v>1532255.0000000002</v>
      </c>
    </row>
    <row r="51" spans="1:22" ht="12.75" customHeight="1">
      <c r="A51" t="s">
        <v>33</v>
      </c>
      <c r="B51" s="1">
        <v>81895721.999999985</v>
      </c>
      <c r="C51" s="1">
        <v>82290824.999999985</v>
      </c>
      <c r="D51" s="180">
        <v>89640927</v>
      </c>
      <c r="E51" s="180">
        <v>86395202</v>
      </c>
    </row>
    <row r="52" spans="1:22" ht="12.75" customHeight="1">
      <c r="A52" t="s">
        <v>166</v>
      </c>
      <c r="B52" s="1">
        <v>0</v>
      </c>
      <c r="C52" s="1">
        <v>0</v>
      </c>
      <c r="D52" s="180">
        <v>0</v>
      </c>
      <c r="E52" s="180">
        <v>0</v>
      </c>
    </row>
    <row r="53" spans="1:22" ht="12.75" customHeight="1">
      <c r="A53" t="s">
        <v>35</v>
      </c>
      <c r="B53" s="1">
        <v>250113412.99999991</v>
      </c>
      <c r="C53" s="1">
        <v>257549323.00000003</v>
      </c>
      <c r="D53" s="180">
        <v>264935085.00000003</v>
      </c>
      <c r="E53" s="180">
        <v>268220794.99999991</v>
      </c>
    </row>
    <row r="54" spans="1:22" ht="12.75" customHeight="1">
      <c r="A54" t="s">
        <v>36</v>
      </c>
      <c r="B54" s="1">
        <v>4163383.9999999702</v>
      </c>
      <c r="C54" s="1">
        <v>5704317</v>
      </c>
      <c r="D54" s="180">
        <v>2049240.999999851</v>
      </c>
      <c r="E54" s="180">
        <v>6403720.0000000298</v>
      </c>
    </row>
    <row r="55" spans="1:22" ht="12.75" customHeight="1">
      <c r="A55" t="s">
        <v>37</v>
      </c>
      <c r="B55" s="1">
        <v>16154020.000000006</v>
      </c>
      <c r="C55" s="1">
        <v>8794172.0000000019</v>
      </c>
      <c r="D55" s="180">
        <v>6443603.0000000028</v>
      </c>
      <c r="E55" s="180">
        <v>5939237.0000000009</v>
      </c>
    </row>
    <row r="56" spans="1:22" ht="12.75" customHeight="1">
      <c r="A56" t="s">
        <v>38</v>
      </c>
      <c r="B56" s="1">
        <v>20317403.999999978</v>
      </c>
      <c r="C56" s="1">
        <v>14498489.000000002</v>
      </c>
      <c r="D56" s="180">
        <v>8492843.9999998547</v>
      </c>
      <c r="E56" s="180">
        <v>12342957.00000003</v>
      </c>
    </row>
  </sheetData>
  <mergeCells count="6">
    <mergeCell ref="A1:A2"/>
    <mergeCell ref="R1:U1"/>
    <mergeCell ref="F1:I1"/>
    <mergeCell ref="J1:M1"/>
    <mergeCell ref="N1:Q1"/>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47" sqref="A47"/>
    </sheetView>
  </sheetViews>
  <sheetFormatPr defaultRowHeight="12.75"/>
  <sheetData>
    <row r="2" spans="1:2" ht="12.75" customHeight="1">
      <c r="A2" t="s">
        <v>62</v>
      </c>
    </row>
    <row r="3" spans="1:2" ht="12.75" customHeight="1">
      <c r="A3" t="s">
        <v>39</v>
      </c>
      <c r="B3" t="s">
        <v>81</v>
      </c>
    </row>
    <row r="4" spans="1:2" ht="12.75" customHeight="1"/>
    <row r="5" spans="1:2" ht="12.75" customHeight="1">
      <c r="A5" t="s">
        <v>40</v>
      </c>
      <c r="B5" t="s">
        <v>169</v>
      </c>
    </row>
    <row r="6" spans="1:2" ht="12.75" customHeight="1">
      <c r="A6" t="s">
        <v>41</v>
      </c>
      <c r="B6"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Assumptions</vt:lpstr>
      <vt:lpstr>Table 1</vt:lpstr>
      <vt:lpstr>Table 2</vt:lpstr>
      <vt:lpstr>PL</vt:lpstr>
      <vt:lpstr>Report Data</vt:lpstr>
      <vt:lpstr>Report Info</vt:lpstr>
      <vt:lpstr>PL!Print_Area</vt:lpstr>
      <vt:lpstr>'Table 1'!Print_Area</vt:lpstr>
      <vt:lpstr>'Table 2'!Print_Area</vt:lpstr>
      <vt:lpstr>PL!Print_Titles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2008-12-12T22:09:54Z</dcterms:created>
  <dcterms:modified xsi:type="dcterms:W3CDTF">2018-09-25T12:32:41Z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TemplateVersion">
    <vt:i4>6</vt:i4>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