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or.Kennedy\Documents\"/>
    </mc:Choice>
  </mc:AlternateContent>
  <workbookProtection workbookAlgorithmName="SHA-512" workbookHashValue="Nl7PL/Yi8tpCIIXliAmwfHwiSY5VMEW4C5ejYpOEeNBSxuXkezH0Mz7aaJ/Uy9OmDffJozZD2nj9vkDKnRA7Aw==" workbookSaltValue="MiIoB4Lzbnjjlw/Y8f3MVw==" workbookSpinCount="100000" lockStructure="1"/>
  <bookViews>
    <workbookView xWindow="0" yWindow="0" windowWidth="28800" windowHeight="13500" activeTab="1" xr2:uid="{00000000-000D-0000-FFFF-FFFF00000000}"/>
  </bookViews>
  <sheets>
    <sheet name="BLS Data Series" sheetId="1" r:id="rId1"/>
    <sheet name="CPI NPR" sheetId="2" r:id="rId2"/>
    <sheet name="NHE NPR" sheetId="3" r:id="rId3"/>
    <sheet name="Sheet3" sheetId="4" r:id="rId4"/>
  </sheets>
  <calcPr calcId="171027"/>
</workbook>
</file>

<file path=xl/calcChain.xml><?xml version="1.0" encoding="utf-8"?>
<calcChain xmlns="http://schemas.openxmlformats.org/spreadsheetml/2006/main">
  <c r="C56" i="2" l="1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55" i="2" s="1"/>
  <c r="C36" i="2"/>
  <c r="C52" i="2" s="1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C56" i="3"/>
  <c r="C55" i="3"/>
  <c r="C52" i="3"/>
  <c r="C51" i="3"/>
  <c r="D44" i="3"/>
  <c r="C44" i="3"/>
  <c r="D43" i="3"/>
  <c r="C43" i="3"/>
  <c r="D42" i="3"/>
  <c r="C42" i="3"/>
  <c r="D41" i="3"/>
  <c r="C41" i="3"/>
  <c r="D40" i="3"/>
  <c r="C40" i="3"/>
  <c r="D39" i="3"/>
  <c r="C39" i="3"/>
  <c r="D38" i="3"/>
  <c r="C38" i="3"/>
  <c r="D37" i="3"/>
  <c r="C37" i="3"/>
  <c r="D36" i="3"/>
  <c r="C36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F7" i="3"/>
  <c r="E7" i="3"/>
  <c r="F6" i="3"/>
  <c r="E6" i="3"/>
  <c r="F5" i="3"/>
  <c r="E5" i="3"/>
  <c r="F4" i="3"/>
  <c r="E4" i="3"/>
  <c r="F3" i="3"/>
  <c r="E3" i="3"/>
  <c r="C28" i="3"/>
  <c r="C27" i="3"/>
  <c r="C24" i="3"/>
  <c r="C23" i="3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8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C27" i="2"/>
  <c r="C24" i="2"/>
  <c r="C23" i="2"/>
  <c r="F45" i="2" l="1"/>
  <c r="F43" i="2"/>
  <c r="F48" i="2"/>
  <c r="F44" i="2"/>
  <c r="F42" i="2"/>
  <c r="F40" i="2"/>
  <c r="F38" i="2"/>
  <c r="F36" i="2"/>
  <c r="F47" i="2"/>
  <c r="F46" i="2"/>
  <c r="F41" i="2"/>
  <c r="F39" i="2"/>
  <c r="F37" i="2"/>
  <c r="C51" i="2"/>
  <c r="S46" i="1"/>
  <c r="R46" i="1"/>
  <c r="S29" i="1"/>
  <c r="R29" i="1"/>
  <c r="E46" i="2" l="1"/>
  <c r="E43" i="2"/>
  <c r="E41" i="2"/>
  <c r="E39" i="2"/>
  <c r="E37" i="2"/>
  <c r="E45" i="2"/>
  <c r="E48" i="2"/>
  <c r="E44" i="2"/>
  <c r="E42" i="2"/>
  <c r="E40" i="2"/>
  <c r="E38" i="2"/>
  <c r="E36" i="2"/>
  <c r="E47" i="2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</calcChain>
</file>

<file path=xl/sharedStrings.xml><?xml version="1.0" encoding="utf-8"?>
<sst xmlns="http://schemas.openxmlformats.org/spreadsheetml/2006/main" count="79" uniqueCount="41">
  <si>
    <t>CPI-All Urban Consumers (Current Series)</t>
  </si>
  <si>
    <t>Original Data Value</t>
  </si>
  <si>
    <t>Series Id:</t>
  </si>
  <si>
    <t>CUUR0000SEMD01</t>
  </si>
  <si>
    <t>Not Seasonally Adjusted</t>
  </si>
  <si>
    <t>Series Title:</t>
  </si>
  <si>
    <t>Hospital services in U.S. city average, all urban consumers, not seasonally adjusted</t>
  </si>
  <si>
    <t>Area:</t>
  </si>
  <si>
    <t>U.S. city average</t>
  </si>
  <si>
    <t>Item:</t>
  </si>
  <si>
    <t>Hospital services</t>
  </si>
  <si>
    <t>Base Period:</t>
  </si>
  <si>
    <t>DECEMBER 1996=100</t>
  </si>
  <si>
    <t>Years:</t>
  </si>
  <si>
    <t>2001 to 2017</t>
  </si>
  <si>
    <t>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</si>
  <si>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</si>
  <si>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</si>
  <si>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</si>
  <si>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</si>
  <si>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</si>
  <si>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</si>
  <si>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</si>
  <si>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</si>
  <si>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</si>
  <si>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</si>
  <si>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</si>
  <si>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</si>
  <si>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</si>
  <si>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HALF1</t>
  </si>
  <si>
    <t>HALF2</t>
  </si>
  <si>
    <t>US Hospital CPI</t>
  </si>
  <si>
    <t>National NHE</t>
  </si>
  <si>
    <t>Vermont NPR</t>
  </si>
  <si>
    <t>6 Year Avg.</t>
  </si>
  <si>
    <t>CPI Trend</t>
  </si>
  <si>
    <t>NPR Trend</t>
  </si>
  <si>
    <t>a</t>
  </si>
  <si>
    <t>b</t>
  </si>
  <si>
    <t>NHE Trend</t>
  </si>
  <si>
    <t>6-Year Rolling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</si>
</sst>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0.0"/>
    <numFmt numFmtId="165" formatCode="#0.000"/>
    <numFmt numFmtId="166" formatCode="General_)"/>
  </numFmts>
  <fonts count="13" x14ac:knownFonts="1">
    <font>
      <sz val="11"/>
      <color indexed="8"/>
      <name val="Calibri"/>
      <family val="2"/>
      <scheme val="minor"/>
    </font>
    <font>
      <b/>
      <sz val="12"/>
      <color indexed="8"/>
      <name val="Arial"/>
    </font>
    <font>
      <sz val="10"/>
      <color indexed="8"/>
      <name val="Arial"/>
    </font>
    <font>
      <b/>
      <sz val="10"/>
      <color indexed="8"/>
      <name val="Arial"/>
    </font>
    <font>
      <b/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b/>
      <sz val="10"/>
      <color indexed="8"/>
      <name val="Arial"/>
    </font>
    <font>
      <sz val="10"/>
      <color indexed="8"/>
      <name val="Arial"/>
    </font>
    <font>
      <sz val="5.5"/>
      <name val="Arial"/>
      <family val="2"/>
    </font>
    <font>
      <sz val="10"/>
      <name val="Arial"/>
      <family val="2"/>
    </font>
    <font>
      <sz val="12"/>
      <name val="Courier"/>
      <family val="3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>
        <fgColor indexed="9"/>
      </patternFill>
    </fill>
  </fills>
  <borders count="9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6" fontId="9" fillId="2" borderId="0"/>
    <xf numFmtId="44" fontId="10" fillId="2" borderId="0" applyFont="0" applyFill="0" applyBorder="0" applyAlignment="0" applyProtection="0"/>
    <xf numFmtId="9" fontId="11" fillId="2" borderId="0" applyFont="0" applyFill="0" applyBorder="0" applyAlignment="0" applyProtection="0"/>
    <xf numFmtId="166" fontId="11" fillId="2" borderId="0"/>
    <xf numFmtId="43" fontId="10" fillId="2" borderId="0" applyFont="0" applyFill="0" applyBorder="0" applyAlignment="0" applyProtection="0"/>
  </cellStyleXfs>
  <cellXfs count="28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left"/>
    </xf>
    <xf numFmtId="164" fontId="5" fillId="2" borderId="0" xfId="0" applyNumberFormat="1" applyFont="1" applyFill="1" applyAlignment="1">
      <alignment horizontal="right"/>
    </xf>
    <xf numFmtId="165" fontId="6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left" vertical="top" wrapText="1"/>
    </xf>
    <xf numFmtId="10" fontId="0" fillId="0" borderId="0" xfId="0" applyNumberFormat="1"/>
    <xf numFmtId="0" fontId="4" fillId="2" borderId="2" xfId="0" applyFont="1" applyFill="1" applyBorder="1" applyAlignment="1">
      <alignment horizontal="left"/>
    </xf>
    <xf numFmtId="10" fontId="0" fillId="0" borderId="2" xfId="0" applyNumberFormat="1" applyBorder="1"/>
    <xf numFmtId="0" fontId="0" fillId="0" borderId="2" xfId="0" applyBorder="1" applyAlignment="1">
      <alignment horizontal="center" wrapText="1"/>
    </xf>
    <xf numFmtId="0" fontId="0" fillId="0" borderId="0" xfId="0"/>
    <xf numFmtId="0" fontId="12" fillId="0" borderId="2" xfId="0" applyFont="1" applyBorder="1"/>
    <xf numFmtId="0" fontId="3" fillId="2" borderId="2" xfId="0" applyFont="1" applyFill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10" fontId="0" fillId="0" borderId="0" xfId="0" applyNumberFormat="1" applyBorder="1"/>
    <xf numFmtId="0" fontId="12" fillId="0" borderId="0" xfId="0" applyFont="1"/>
    <xf numFmtId="0" fontId="8" fillId="2" borderId="0" xfId="0" applyFont="1" applyFill="1" applyAlignment="1">
      <alignment horizontal="left" vertical="top" wrapText="1"/>
    </xf>
    <xf numFmtId="0" fontId="0" fillId="0" borderId="0" xfId="0"/>
    <xf numFmtId="0" fontId="2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7" fillId="2" borderId="0" xfId="0" applyFont="1" applyFill="1" applyAlignment="1">
      <alignment horizontal="left" vertical="top" wrapText="1"/>
    </xf>
  </cellXfs>
  <cellStyles count="6">
    <cellStyle name="Comma 2" xfId="5" xr:uid="{00000000-0005-0000-0000-000000000000}"/>
    <cellStyle name="Currency 2" xfId="2" xr:uid="{00000000-0005-0000-0000-000030000000}"/>
    <cellStyle name="Normal" xfId="0" builtinId="0"/>
    <cellStyle name="Normal 2" xfId="4" xr:uid="{00000000-0005-0000-0000-000003000000}"/>
    <cellStyle name="Normal 3" xfId="1" xr:uid="{00000000-0005-0000-0000-000031000000}"/>
    <cellStyle name="Percent 2" xfId="3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 CPI</a:t>
            </a:r>
            <a:r>
              <a:rPr lang="en-US" baseline="0"/>
              <a:t> Hospital Vs. Vermont Actual NPR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'BLS Data Series'!$R$14</c:f>
              <c:strCache>
                <c:ptCount val="1"/>
                <c:pt idx="0">
                  <c:v>US Hospital CPI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forward val="4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cat>
            <c:numRef>
              <c:f>'BLS Data Series'!$Q$15:$Q$28</c:f>
              <c:numCache>
                <c:formatCode>General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Ref>
              <c:f>'BLS Data Series'!$R$15:$R$28</c:f>
              <c:numCache>
                <c:formatCode>0.00%</c:formatCode>
                <c:ptCount val="14"/>
                <c:pt idx="0">
                  <c:v>6.4148253741981465E-2</c:v>
                </c:pt>
                <c:pt idx="1">
                  <c:v>5.2243804420629487E-2</c:v>
                </c:pt>
                <c:pt idx="2">
                  <c:v>5.155951623169952E-2</c:v>
                </c:pt>
                <c:pt idx="3">
                  <c:v>6.1743341404358464E-2</c:v>
                </c:pt>
                <c:pt idx="4">
                  <c:v>8.2713797035347661E-2</c:v>
                </c:pt>
                <c:pt idx="5">
                  <c:v>5.868631126650805E-2</c:v>
                </c:pt>
                <c:pt idx="6">
                  <c:v>7.7178654384664716E-2</c:v>
                </c:pt>
                <c:pt idx="7">
                  <c:v>7.5647596620030524E-2</c:v>
                </c:pt>
                <c:pt idx="8">
                  <c:v>5.7625357904813442E-2</c:v>
                </c:pt>
                <c:pt idx="9">
                  <c:v>4.9148256533686097E-2</c:v>
                </c:pt>
                <c:pt idx="10">
                  <c:v>4.2087385777179499E-2</c:v>
                </c:pt>
                <c:pt idx="11">
                  <c:v>4.8937315538395913E-2</c:v>
                </c:pt>
                <c:pt idx="12">
                  <c:v>4.186914035540984E-2</c:v>
                </c:pt>
                <c:pt idx="13">
                  <c:v>4.4459995176253458E-2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BB-4F29-9827-FC3AE5173CAB}"/>
            </c:ext>
          </c:extLst>
        </c:ser>
        <c:ser>
          <c:idx val="1"/>
          <c:order val="1"/>
          <c:tx>
            <c:strRef>
              <c:f>'BLS Data Series'!$S$14</c:f>
              <c:strCache>
                <c:ptCount val="1"/>
                <c:pt idx="0">
                  <c:v>Vermont NPR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forward val="4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cat>
            <c:numRef>
              <c:f>'BLS Data Series'!$Q$15:$Q$28</c:f>
              <c:numCache>
                <c:formatCode>General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Ref>
              <c:f>'BLS Data Series'!$S$15:$S$28</c:f>
              <c:numCache>
                <c:formatCode>0.00%</c:formatCode>
                <c:ptCount val="14"/>
                <c:pt idx="0">
                  <c:v>6.9000000000000006E-2</c:v>
                </c:pt>
                <c:pt idx="1">
                  <c:v>8.6999999999999994E-2</c:v>
                </c:pt>
                <c:pt idx="2">
                  <c:v>8.7999999999999995E-2</c:v>
                </c:pt>
                <c:pt idx="3">
                  <c:v>8.7999999999999995E-2</c:v>
                </c:pt>
                <c:pt idx="4">
                  <c:v>8.6999999999999994E-2</c:v>
                </c:pt>
                <c:pt idx="5">
                  <c:v>6.7000000000000004E-2</c:v>
                </c:pt>
                <c:pt idx="6">
                  <c:v>7.8E-2</c:v>
                </c:pt>
                <c:pt idx="7">
                  <c:v>0.05</c:v>
                </c:pt>
                <c:pt idx="8">
                  <c:v>5.2999999999999999E-2</c:v>
                </c:pt>
                <c:pt idx="9">
                  <c:v>5.6000000000000001E-2</c:v>
                </c:pt>
                <c:pt idx="10">
                  <c:v>7.0999999999999994E-2</c:v>
                </c:pt>
                <c:pt idx="11">
                  <c:v>1.4999999999999999E-2</c:v>
                </c:pt>
                <c:pt idx="12">
                  <c:v>0.05</c:v>
                </c:pt>
                <c:pt idx="13">
                  <c:v>4.3999999999999997E-2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BB-4F29-9827-FC3AE5173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634712"/>
        <c:axId val="291053160"/>
      </c:lineChart>
      <c:catAx>
        <c:axId val="2986347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91053160"/>
        <c:crosses val="autoZero"/>
        <c:auto val="1"/>
        <c:lblAlgn val="ctr"/>
        <c:lblOffset val="100"/>
        <c:noMultiLvlLbl val="0"/>
      </c:catAx>
      <c:valAx>
        <c:axId val="291053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86347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National NHE Vs.</a:t>
            </a:r>
            <a:r>
              <a:rPr lang="en-US" baseline="0"/>
              <a:t> Vermont Actual NPR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'BLS Data Series'!$R$31</c:f>
              <c:strCache>
                <c:ptCount val="1"/>
                <c:pt idx="0">
                  <c:v>National NHE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forward val="3"/>
            <c:dispRSqr val="0"/>
            <c:dispEq val="0"/>
          </c:trendline>
          <c:cat>
            <c:numRef>
              <c:f>'BLS Data Series'!$Q$32:$Q$45</c:f>
              <c:numCache>
                <c:formatCode>General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Ref>
              <c:f>'BLS Data Series'!$R$32:$R$45</c:f>
              <c:numCache>
                <c:formatCode>0.00%</c:formatCode>
                <c:ptCount val="14"/>
                <c:pt idx="0">
                  <c:v>8.1000000000000003E-2</c:v>
                </c:pt>
                <c:pt idx="1">
                  <c:v>7.4999999999999997E-2</c:v>
                </c:pt>
                <c:pt idx="2">
                  <c:v>7.6999999999999999E-2</c:v>
                </c:pt>
                <c:pt idx="3">
                  <c:v>7.0000000000000007E-2</c:v>
                </c:pt>
                <c:pt idx="4">
                  <c:v>6.2E-2</c:v>
                </c:pt>
                <c:pt idx="5">
                  <c:v>4.9000000000000002E-2</c:v>
                </c:pt>
                <c:pt idx="6">
                  <c:v>7.400000000000001E-2</c:v>
                </c:pt>
                <c:pt idx="7">
                  <c:v>5.5E-2</c:v>
                </c:pt>
                <c:pt idx="8">
                  <c:v>3.6000000000000004E-2</c:v>
                </c:pt>
                <c:pt idx="9">
                  <c:v>0.06</c:v>
                </c:pt>
                <c:pt idx="10">
                  <c:v>3.9E-2</c:v>
                </c:pt>
                <c:pt idx="11">
                  <c:v>4.2999999999999997E-2</c:v>
                </c:pt>
                <c:pt idx="12">
                  <c:v>5.7000000000000002E-2</c:v>
                </c:pt>
                <c:pt idx="13">
                  <c:v>4.7E-2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DA-4BC7-A298-468DA2544E0F}"/>
            </c:ext>
          </c:extLst>
        </c:ser>
        <c:ser>
          <c:idx val="1"/>
          <c:order val="1"/>
          <c:tx>
            <c:strRef>
              <c:f>'BLS Data Series'!$S$31</c:f>
              <c:strCache>
                <c:ptCount val="1"/>
                <c:pt idx="0">
                  <c:v>Vermont NPR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forward val="3"/>
            <c:dispRSqr val="0"/>
            <c:dispEq val="0"/>
          </c:trendline>
          <c:cat>
            <c:numRef>
              <c:f>'BLS Data Series'!$Q$32:$Q$45</c:f>
              <c:numCache>
                <c:formatCode>General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Ref>
              <c:f>'BLS Data Series'!$S$32:$S$45</c:f>
              <c:numCache>
                <c:formatCode>0.00%</c:formatCode>
                <c:ptCount val="14"/>
                <c:pt idx="0">
                  <c:v>6.9000000000000006E-2</c:v>
                </c:pt>
                <c:pt idx="1">
                  <c:v>8.6999999999999994E-2</c:v>
                </c:pt>
                <c:pt idx="2">
                  <c:v>8.7999999999999995E-2</c:v>
                </c:pt>
                <c:pt idx="3">
                  <c:v>8.7999999999999995E-2</c:v>
                </c:pt>
                <c:pt idx="4">
                  <c:v>8.6999999999999994E-2</c:v>
                </c:pt>
                <c:pt idx="5">
                  <c:v>6.7000000000000004E-2</c:v>
                </c:pt>
                <c:pt idx="6">
                  <c:v>7.8E-2</c:v>
                </c:pt>
                <c:pt idx="7">
                  <c:v>0.05</c:v>
                </c:pt>
                <c:pt idx="8">
                  <c:v>5.2999999999999999E-2</c:v>
                </c:pt>
                <c:pt idx="9">
                  <c:v>5.6000000000000001E-2</c:v>
                </c:pt>
                <c:pt idx="10">
                  <c:v>7.0999999999999994E-2</c:v>
                </c:pt>
                <c:pt idx="11">
                  <c:v>1.4999999999999999E-2</c:v>
                </c:pt>
                <c:pt idx="12">
                  <c:v>0.05</c:v>
                </c:pt>
                <c:pt idx="13">
                  <c:v>4.3999999999999997E-2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DA-4BC7-A298-468DA2544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156664"/>
        <c:axId val="387524736"/>
      </c:lineChart>
      <c:catAx>
        <c:axId val="29915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524736"/>
        <c:crosses val="autoZero"/>
        <c:auto val="1"/>
        <c:lblAlgn val="ctr"/>
        <c:lblOffset val="100"/>
        <c:noMultiLvlLbl val="0"/>
      </c:catAx>
      <c:valAx>
        <c:axId val="38752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9156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 Hospital CPI and Vermont NPR (2003 - 2016 Actual)</a:t>
            </a:r>
          </a:p>
          <a:p>
            <a:pPr>
              <a:defRPr/>
            </a:pPr>
            <a:r>
              <a:rPr lang="en-US"/>
              <a:t>US Hospital and Vermont NPR (2017 - 2020 Projected)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'CPI NPR'!$C$2</c:f>
              <c:strCache>
                <c:ptCount val="1"/>
                <c:pt idx="0">
                  <c:v>US Hospital CPI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'CPI NPR'!$B$3:$B$20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f>'CPI NPR'!$C$3:$C$20</c:f>
              <c:numCache>
                <c:formatCode>0.00%</c:formatCode>
                <c:ptCount val="18"/>
                <c:pt idx="0">
                  <c:v>6.4148253741981465E-2</c:v>
                </c:pt>
                <c:pt idx="1">
                  <c:v>5.2243804420629487E-2</c:v>
                </c:pt>
                <c:pt idx="2">
                  <c:v>5.155951623169952E-2</c:v>
                </c:pt>
                <c:pt idx="3">
                  <c:v>6.1743341404358464E-2</c:v>
                </c:pt>
                <c:pt idx="4">
                  <c:v>8.2713797035347661E-2</c:v>
                </c:pt>
                <c:pt idx="5">
                  <c:v>5.868631126650805E-2</c:v>
                </c:pt>
                <c:pt idx="6">
                  <c:v>7.7178654384664716E-2</c:v>
                </c:pt>
                <c:pt idx="7">
                  <c:v>7.5647596620030524E-2</c:v>
                </c:pt>
                <c:pt idx="8">
                  <c:v>5.7625357904813442E-2</c:v>
                </c:pt>
                <c:pt idx="9">
                  <c:v>4.9148256533686097E-2</c:v>
                </c:pt>
                <c:pt idx="10">
                  <c:v>4.2087385777179499E-2</c:v>
                </c:pt>
                <c:pt idx="11">
                  <c:v>4.8937315538395913E-2</c:v>
                </c:pt>
                <c:pt idx="12">
                  <c:v>4.186914035540984E-2</c:v>
                </c:pt>
                <c:pt idx="13">
                  <c:v>4.4459995176253458E-2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4E-470E-B2E4-E3973470AB0F}"/>
            </c:ext>
          </c:extLst>
        </c:ser>
        <c:ser>
          <c:idx val="1"/>
          <c:order val="1"/>
          <c:tx>
            <c:strRef>
              <c:f>'CPI NPR'!$D$2</c:f>
              <c:strCache>
                <c:ptCount val="1"/>
                <c:pt idx="0">
                  <c:v>Vermont NPR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'CPI NPR'!$B$3:$B$20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f>'CPI NPR'!$D$3:$D$20</c:f>
              <c:numCache>
                <c:formatCode>0.00%</c:formatCode>
                <c:ptCount val="18"/>
                <c:pt idx="0">
                  <c:v>6.9000000000000006E-2</c:v>
                </c:pt>
                <c:pt idx="1">
                  <c:v>8.6999999999999994E-2</c:v>
                </c:pt>
                <c:pt idx="2">
                  <c:v>8.7999999999999995E-2</c:v>
                </c:pt>
                <c:pt idx="3">
                  <c:v>8.7999999999999995E-2</c:v>
                </c:pt>
                <c:pt idx="4">
                  <c:v>8.6999999999999994E-2</c:v>
                </c:pt>
                <c:pt idx="5">
                  <c:v>6.7000000000000004E-2</c:v>
                </c:pt>
                <c:pt idx="6">
                  <c:v>7.8E-2</c:v>
                </c:pt>
                <c:pt idx="7">
                  <c:v>0.05</c:v>
                </c:pt>
                <c:pt idx="8">
                  <c:v>5.2999999999999999E-2</c:v>
                </c:pt>
                <c:pt idx="9">
                  <c:v>5.6000000000000001E-2</c:v>
                </c:pt>
                <c:pt idx="10">
                  <c:v>7.0999999999999994E-2</c:v>
                </c:pt>
                <c:pt idx="11">
                  <c:v>1.4999999999999999E-2</c:v>
                </c:pt>
                <c:pt idx="12">
                  <c:v>0.05</c:v>
                </c:pt>
                <c:pt idx="13">
                  <c:v>4.3999999999999997E-2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4E-470E-B2E4-E3973470AB0F}"/>
            </c:ext>
          </c:extLst>
        </c:ser>
        <c:ser>
          <c:idx val="2"/>
          <c:order val="2"/>
          <c:tx>
            <c:strRef>
              <c:f>'CPI NPR'!$E$2</c:f>
              <c:strCache>
                <c:ptCount val="1"/>
                <c:pt idx="0">
                  <c:v>CPI Trend</c:v>
                </c:pt>
              </c:strCache>
            </c:strRef>
          </c:tx>
          <c:spPr>
            <a:ln w="2222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'CPI NPR'!$B$3:$B$20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f>'CPI NPR'!$E$3:$E$20</c:f>
              <c:numCache>
                <c:formatCode>0.00%</c:formatCode>
                <c:ptCount val="18"/>
                <c:pt idx="0">
                  <c:v>6.7772077343066783E-2</c:v>
                </c:pt>
                <c:pt idx="1">
                  <c:v>6.6225260239638484E-2</c:v>
                </c:pt>
                <c:pt idx="2">
                  <c:v>6.4678443136210184E-2</c:v>
                </c:pt>
                <c:pt idx="3">
                  <c:v>6.3131626032781885E-2</c:v>
                </c:pt>
                <c:pt idx="4">
                  <c:v>6.1584808929353585E-2</c:v>
                </c:pt>
                <c:pt idx="5">
                  <c:v>6.0037991825925285E-2</c:v>
                </c:pt>
                <c:pt idx="6">
                  <c:v>5.8491174722496986E-2</c:v>
                </c:pt>
                <c:pt idx="7">
                  <c:v>5.6944357619068686E-2</c:v>
                </c:pt>
                <c:pt idx="8">
                  <c:v>5.5397540515640387E-2</c:v>
                </c:pt>
                <c:pt idx="9">
                  <c:v>5.3850723412212087E-2</c:v>
                </c:pt>
                <c:pt idx="10">
                  <c:v>5.2303906308783787E-2</c:v>
                </c:pt>
                <c:pt idx="11">
                  <c:v>5.0757089205355488E-2</c:v>
                </c:pt>
                <c:pt idx="12">
                  <c:v>4.9210272101926744E-2</c:v>
                </c:pt>
                <c:pt idx="13">
                  <c:v>4.7663454998498445E-2</c:v>
                </c:pt>
                <c:pt idx="14">
                  <c:v>4.6116637895070145E-2</c:v>
                </c:pt>
                <c:pt idx="15">
                  <c:v>4.4569820791641845E-2</c:v>
                </c:pt>
                <c:pt idx="16">
                  <c:v>4.3023003688213546E-2</c:v>
                </c:pt>
                <c:pt idx="17">
                  <c:v>4.1476186584785246E-2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4E-470E-B2E4-E3973470AB0F}"/>
            </c:ext>
          </c:extLst>
        </c:ser>
        <c:ser>
          <c:idx val="3"/>
          <c:order val="3"/>
          <c:tx>
            <c:strRef>
              <c:f>'CPI NPR'!$F$2</c:f>
              <c:strCache>
                <c:ptCount val="1"/>
                <c:pt idx="0">
                  <c:v>NPR Trend</c:v>
                </c:pt>
              </c:strCache>
            </c:strRef>
          </c:tx>
          <c:spPr>
            <a:ln w="2222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'CPI NPR'!$B$3:$B$20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f>'CPI NPR'!$F$3:$F$20</c:f>
              <c:numCache>
                <c:formatCode>0.00%</c:formatCode>
                <c:ptCount val="18"/>
                <c:pt idx="0">
                  <c:v>8.9257142857142036E-2</c:v>
                </c:pt>
                <c:pt idx="1">
                  <c:v>8.5448351648350851E-2</c:v>
                </c:pt>
                <c:pt idx="2">
                  <c:v>8.1639560439559666E-2</c:v>
                </c:pt>
                <c:pt idx="3">
                  <c:v>7.7830769230768482E-2</c:v>
                </c:pt>
                <c:pt idx="4">
                  <c:v>7.4021978021977297E-2</c:v>
                </c:pt>
                <c:pt idx="5">
                  <c:v>7.0213186813186113E-2</c:v>
                </c:pt>
                <c:pt idx="6">
                  <c:v>6.6404395604394928E-2</c:v>
                </c:pt>
                <c:pt idx="7">
                  <c:v>6.2595604395603743E-2</c:v>
                </c:pt>
                <c:pt idx="8">
                  <c:v>5.8786813186812559E-2</c:v>
                </c:pt>
                <c:pt idx="9">
                  <c:v>5.4978021978021374E-2</c:v>
                </c:pt>
                <c:pt idx="10">
                  <c:v>5.116923076923019E-2</c:v>
                </c:pt>
                <c:pt idx="11">
                  <c:v>4.7360439560439005E-2</c:v>
                </c:pt>
                <c:pt idx="12">
                  <c:v>4.355164835164782E-2</c:v>
                </c:pt>
                <c:pt idx="13">
                  <c:v>3.9742857142856636E-2</c:v>
                </c:pt>
                <c:pt idx="14">
                  <c:v>3.5934065934065451E-2</c:v>
                </c:pt>
                <c:pt idx="15">
                  <c:v>3.2125274725274267E-2</c:v>
                </c:pt>
                <c:pt idx="16">
                  <c:v>2.8316483516483082E-2</c:v>
                </c:pt>
                <c:pt idx="17">
                  <c:v>2.4507692307691897E-2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F4E-470E-B2E4-E3973470A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997752"/>
        <c:axId val="395998080"/>
      </c:lineChart>
      <c:catAx>
        <c:axId val="395997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998080"/>
        <c:crosses val="autoZero"/>
        <c:auto val="1"/>
        <c:lblAlgn val="ctr"/>
        <c:lblOffset val="100"/>
        <c:noMultiLvlLbl val="0"/>
      </c:catAx>
      <c:valAx>
        <c:axId val="39599808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997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25" l="0.25" r="0.25" t="0.25" header="0.3" footer="0.3"/>
    <c:pageSetup orientation="landscape" draft="1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U.S. Hospital CPI and Vermont NPR 6</a:t>
            </a:r>
            <a:r>
              <a:rPr lang="en-US" baseline="0"/>
              <a:t> Year</a:t>
            </a:r>
            <a:r>
              <a:rPr lang="en-US"/>
              <a:t> Rolling Average (2008 - 2016 Actuals)</a:t>
            </a:r>
          </a:p>
          <a:p>
            <a:pPr>
              <a:defRPr/>
            </a:pPr>
            <a:r>
              <a:rPr lang="en-US"/>
              <a:t>U.S. Hospital CPI and Vermont NPR (2017 - 2020 Projected)</a:t>
            </a:r>
          </a:p>
        </c:rich>
      </c:tx>
      <c:overlay val="0"/>
      <c:spPr>
        <a:noFill/>
        <a:ln>
          <a:solidFill>
            <a:schemeClr val="accent3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'CPI NPR'!$C$35</c:f>
              <c:strCache>
                <c:ptCount val="1"/>
                <c:pt idx="0">
                  <c:v>US Hospital CPI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'CPI NPR'!$B$36:$B$48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'CPI NPR'!$C$36:$C$48</c:f>
              <c:numCache>
                <c:formatCode>0.00%</c:formatCode>
                <c:ptCount val="13"/>
                <c:pt idx="0">
                  <c:v>6.1849170683420773E-2</c:v>
                </c:pt>
                <c:pt idx="1">
                  <c:v>6.4020904123867975E-2</c:v>
                </c:pt>
                <c:pt idx="2">
                  <c:v>6.7921536157101489E-2</c:v>
                </c:pt>
                <c:pt idx="3">
                  <c:v>6.8932509769287137E-2</c:v>
                </c:pt>
                <c:pt idx="4">
                  <c:v>6.6833328957508417E-2</c:v>
                </c:pt>
                <c:pt idx="5">
                  <c:v>6.0062260414480394E-2</c:v>
                </c:pt>
                <c:pt idx="6">
                  <c:v>5.8437427793128376E-2</c:v>
                </c:pt>
                <c:pt idx="7">
                  <c:v>5.2552508788252551E-2</c:v>
                </c:pt>
                <c:pt idx="8">
                  <c:v>4.7354575214289707E-2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69-40D0-A3ED-C8DC7A3A53FA}"/>
            </c:ext>
          </c:extLst>
        </c:ser>
        <c:ser>
          <c:idx val="1"/>
          <c:order val="1"/>
          <c:tx>
            <c:strRef>
              <c:f>'CPI NPR'!$D$35</c:f>
              <c:strCache>
                <c:ptCount val="1"/>
                <c:pt idx="0">
                  <c:v>Vermont NPR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'CPI NPR'!$B$36:$B$48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'CPI NPR'!$D$36:$D$48</c:f>
              <c:numCache>
                <c:formatCode>0.00%</c:formatCode>
                <c:ptCount val="13"/>
                <c:pt idx="0">
                  <c:v>8.0999999999999989E-2</c:v>
                </c:pt>
                <c:pt idx="1">
                  <c:v>8.2500000000000004E-2</c:v>
                </c:pt>
                <c:pt idx="2">
                  <c:v>7.6333333333333336E-2</c:v>
                </c:pt>
                <c:pt idx="3">
                  <c:v>7.0499999999999993E-2</c:v>
                </c:pt>
                <c:pt idx="4">
                  <c:v>6.5166666666666664E-2</c:v>
                </c:pt>
                <c:pt idx="5">
                  <c:v>6.25E-2</c:v>
                </c:pt>
                <c:pt idx="6">
                  <c:v>5.3833333333333337E-2</c:v>
                </c:pt>
                <c:pt idx="7">
                  <c:v>4.9166666666666664E-2</c:v>
                </c:pt>
                <c:pt idx="8">
                  <c:v>4.8166666666666663E-2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69-40D0-A3ED-C8DC7A3A53FA}"/>
            </c:ext>
          </c:extLst>
        </c:ser>
        <c:ser>
          <c:idx val="2"/>
          <c:order val="2"/>
          <c:tx>
            <c:strRef>
              <c:f>'CPI NPR'!$E$35</c:f>
              <c:strCache>
                <c:ptCount val="1"/>
                <c:pt idx="0">
                  <c:v>CPI Trend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'CPI NPR'!$B$36:$B$48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'CPI NPR'!$E$36:$E$48</c:f>
              <c:numCache>
                <c:formatCode>0.00%</c:formatCode>
                <c:ptCount val="13"/>
                <c:pt idx="0">
                  <c:v>6.8899715809000561E-2</c:v>
                </c:pt>
                <c:pt idx="1">
                  <c:v>6.6896015242898343E-2</c:v>
                </c:pt>
                <c:pt idx="2">
                  <c:v>6.4892314676796126E-2</c:v>
                </c:pt>
                <c:pt idx="3">
                  <c:v>6.2888614110693908E-2</c:v>
                </c:pt>
                <c:pt idx="4">
                  <c:v>6.0884913544592578E-2</c:v>
                </c:pt>
                <c:pt idx="5">
                  <c:v>5.888121297849036E-2</c:v>
                </c:pt>
                <c:pt idx="6">
                  <c:v>5.6877512412388143E-2</c:v>
                </c:pt>
                <c:pt idx="7">
                  <c:v>5.4873811846285925E-2</c:v>
                </c:pt>
                <c:pt idx="8">
                  <c:v>5.2870111280183707E-2</c:v>
                </c:pt>
                <c:pt idx="9">
                  <c:v>5.0866410714081489E-2</c:v>
                </c:pt>
                <c:pt idx="10">
                  <c:v>4.886271014798016E-2</c:v>
                </c:pt>
                <c:pt idx="11">
                  <c:v>4.6859009581877942E-2</c:v>
                </c:pt>
                <c:pt idx="12">
                  <c:v>4.4855309015775724E-2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69-40D0-A3ED-C8DC7A3A53FA}"/>
            </c:ext>
          </c:extLst>
        </c:ser>
        <c:ser>
          <c:idx val="3"/>
          <c:order val="3"/>
          <c:tx>
            <c:strRef>
              <c:f>'CPI NPR'!$F$35</c:f>
              <c:strCache>
                <c:ptCount val="1"/>
                <c:pt idx="0">
                  <c:v>NPR Trend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'CPI NPR'!$B$36:$B$48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'CPI NPR'!$F$36:$F$48</c:f>
              <c:numCache>
                <c:formatCode>0.00%</c:formatCode>
                <c:ptCount val="13"/>
                <c:pt idx="0">
                  <c:v>8.4418518518518226E-2</c:v>
                </c:pt>
                <c:pt idx="1">
                  <c:v>7.9679629629628934E-2</c:v>
                </c:pt>
                <c:pt idx="2">
                  <c:v>7.4940740740739642E-2</c:v>
                </c:pt>
                <c:pt idx="3">
                  <c:v>7.0201851851852126E-2</c:v>
                </c:pt>
                <c:pt idx="4">
                  <c:v>6.5462962962962834E-2</c:v>
                </c:pt>
                <c:pt idx="5">
                  <c:v>6.0724074074073542E-2</c:v>
                </c:pt>
                <c:pt idx="6">
                  <c:v>5.598518518518425E-2</c:v>
                </c:pt>
                <c:pt idx="7">
                  <c:v>5.1246296296296734E-2</c:v>
                </c:pt>
                <c:pt idx="8">
                  <c:v>4.6507407407407442E-2</c:v>
                </c:pt>
                <c:pt idx="9">
                  <c:v>4.176851851851815E-2</c:v>
                </c:pt>
                <c:pt idx="10">
                  <c:v>3.7029629629628857E-2</c:v>
                </c:pt>
                <c:pt idx="11">
                  <c:v>3.2290740740739565E-2</c:v>
                </c:pt>
                <c:pt idx="12">
                  <c:v>2.7551851851852049E-2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69-40D0-A3ED-C8DC7A3A5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864200"/>
        <c:axId val="450862888"/>
      </c:lineChart>
      <c:catAx>
        <c:axId val="450864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862888"/>
        <c:crosses val="autoZero"/>
        <c:auto val="1"/>
        <c:lblAlgn val="ctr"/>
        <c:lblOffset val="100"/>
        <c:noMultiLvlLbl val="0"/>
      </c:catAx>
      <c:valAx>
        <c:axId val="450862888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8642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NHE and Vermont (2003</a:t>
            </a:r>
            <a:r>
              <a:rPr lang="en-US" b="1" baseline="0"/>
              <a:t> - 2016 Actuals)</a:t>
            </a:r>
          </a:p>
          <a:p>
            <a:pPr>
              <a:defRPr b="1"/>
            </a:pPr>
            <a:r>
              <a:rPr lang="en-US" b="1" baseline="0"/>
              <a:t>NHE and Vermont NPR (2017 - 2020 Projected)</a:t>
            </a:r>
            <a:endParaRPr lang="en-US" b="1"/>
          </a:p>
        </c:rich>
      </c:tx>
      <c:overlay val="0"/>
      <c:spPr>
        <a:noFill/>
        <a:ln>
          <a:solidFill>
            <a:schemeClr val="accent3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'NHE NPR'!$C$2</c:f>
              <c:strCache>
                <c:ptCount val="1"/>
                <c:pt idx="0">
                  <c:v>National NHE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'NHE NPR'!$B$3:$B$20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f>'NHE NPR'!$C$3:$C$20</c:f>
              <c:numCache>
                <c:formatCode>0.00%</c:formatCode>
                <c:ptCount val="18"/>
                <c:pt idx="0">
                  <c:v>8.1000000000000003E-2</c:v>
                </c:pt>
                <c:pt idx="1">
                  <c:v>7.4999999999999997E-2</c:v>
                </c:pt>
                <c:pt idx="2">
                  <c:v>7.6999999999999999E-2</c:v>
                </c:pt>
                <c:pt idx="3">
                  <c:v>7.0000000000000007E-2</c:v>
                </c:pt>
                <c:pt idx="4">
                  <c:v>6.2E-2</c:v>
                </c:pt>
                <c:pt idx="5">
                  <c:v>4.9000000000000002E-2</c:v>
                </c:pt>
                <c:pt idx="6">
                  <c:v>7.400000000000001E-2</c:v>
                </c:pt>
                <c:pt idx="7">
                  <c:v>5.5E-2</c:v>
                </c:pt>
                <c:pt idx="8">
                  <c:v>3.6000000000000004E-2</c:v>
                </c:pt>
                <c:pt idx="9">
                  <c:v>0.06</c:v>
                </c:pt>
                <c:pt idx="10">
                  <c:v>3.9E-2</c:v>
                </c:pt>
                <c:pt idx="11">
                  <c:v>4.2999999999999997E-2</c:v>
                </c:pt>
                <c:pt idx="12">
                  <c:v>5.7000000000000002E-2</c:v>
                </c:pt>
                <c:pt idx="13">
                  <c:v>4.7E-2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4-4CED-B0F0-70CFB6ABEE64}"/>
            </c:ext>
          </c:extLst>
        </c:ser>
        <c:ser>
          <c:idx val="1"/>
          <c:order val="1"/>
          <c:tx>
            <c:strRef>
              <c:f>'NHE NPR'!$D$2</c:f>
              <c:strCache>
                <c:ptCount val="1"/>
                <c:pt idx="0">
                  <c:v>Vermont NPR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'NHE NPR'!$B$3:$B$20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f>'NHE NPR'!$D$3:$D$20</c:f>
              <c:numCache>
                <c:formatCode>0.00%</c:formatCode>
                <c:ptCount val="18"/>
                <c:pt idx="0">
                  <c:v>6.9000000000000006E-2</c:v>
                </c:pt>
                <c:pt idx="1">
                  <c:v>8.6999999999999994E-2</c:v>
                </c:pt>
                <c:pt idx="2">
                  <c:v>8.7999999999999995E-2</c:v>
                </c:pt>
                <c:pt idx="3">
                  <c:v>8.7999999999999995E-2</c:v>
                </c:pt>
                <c:pt idx="4">
                  <c:v>8.6999999999999994E-2</c:v>
                </c:pt>
                <c:pt idx="5">
                  <c:v>6.7000000000000004E-2</c:v>
                </c:pt>
                <c:pt idx="6">
                  <c:v>7.8E-2</c:v>
                </c:pt>
                <c:pt idx="7">
                  <c:v>0.05</c:v>
                </c:pt>
                <c:pt idx="8">
                  <c:v>5.2999999999999999E-2</c:v>
                </c:pt>
                <c:pt idx="9">
                  <c:v>5.6000000000000001E-2</c:v>
                </c:pt>
                <c:pt idx="10">
                  <c:v>7.0999999999999994E-2</c:v>
                </c:pt>
                <c:pt idx="11">
                  <c:v>1.4999999999999999E-2</c:v>
                </c:pt>
                <c:pt idx="12">
                  <c:v>0.05</c:v>
                </c:pt>
                <c:pt idx="13">
                  <c:v>4.3999999999999997E-2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4-4CED-B0F0-70CFB6ABEE64}"/>
            </c:ext>
          </c:extLst>
        </c:ser>
        <c:ser>
          <c:idx val="2"/>
          <c:order val="2"/>
          <c:tx>
            <c:strRef>
              <c:f>'NHE NPR'!$E$2</c:f>
              <c:strCache>
                <c:ptCount val="1"/>
                <c:pt idx="0">
                  <c:v>NHE Trend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'NHE NPR'!$B$3:$B$20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f>'NHE NPR'!$E$3:$E$20</c:f>
              <c:numCache>
                <c:formatCode>0.00%</c:formatCode>
                <c:ptCount val="18"/>
                <c:pt idx="0">
                  <c:v>7.6514285714284647E-2</c:v>
                </c:pt>
                <c:pt idx="1">
                  <c:v>7.3808791208790581E-2</c:v>
                </c:pt>
                <c:pt idx="2">
                  <c:v>7.1103296703295626E-2</c:v>
                </c:pt>
                <c:pt idx="3">
                  <c:v>6.839780219780156E-2</c:v>
                </c:pt>
                <c:pt idx="4">
                  <c:v>6.5692307692306606E-2</c:v>
                </c:pt>
                <c:pt idx="5">
                  <c:v>6.298681318681254E-2</c:v>
                </c:pt>
                <c:pt idx="6">
                  <c:v>6.0281318681317586E-2</c:v>
                </c:pt>
                <c:pt idx="7">
                  <c:v>5.757582417582352E-2</c:v>
                </c:pt>
                <c:pt idx="8">
                  <c:v>5.4870329670328566E-2</c:v>
                </c:pt>
                <c:pt idx="9">
                  <c:v>5.21648351648345E-2</c:v>
                </c:pt>
                <c:pt idx="10">
                  <c:v>4.9459340659339546E-2</c:v>
                </c:pt>
                <c:pt idx="11">
                  <c:v>4.675384615384548E-2</c:v>
                </c:pt>
                <c:pt idx="12">
                  <c:v>4.4048351648350526E-2</c:v>
                </c:pt>
                <c:pt idx="13">
                  <c:v>4.134285714285646E-2</c:v>
                </c:pt>
                <c:pt idx="14">
                  <c:v>3.8637362637361505E-2</c:v>
                </c:pt>
                <c:pt idx="15">
                  <c:v>3.5931868131867439E-2</c:v>
                </c:pt>
                <c:pt idx="16">
                  <c:v>3.3226373626372485E-2</c:v>
                </c:pt>
                <c:pt idx="17">
                  <c:v>3.0520879120878419E-2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84-4CED-B0F0-70CFB6ABEE64}"/>
            </c:ext>
          </c:extLst>
        </c:ser>
        <c:ser>
          <c:idx val="3"/>
          <c:order val="3"/>
          <c:tx>
            <c:strRef>
              <c:f>'NHE NPR'!$F$2</c:f>
              <c:strCache>
                <c:ptCount val="1"/>
                <c:pt idx="0">
                  <c:v>NPR Trend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'NHE NPR'!$B$3:$B$20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f>'NHE NPR'!$F$3:$F$20</c:f>
              <c:numCache>
                <c:formatCode>0.00%</c:formatCode>
                <c:ptCount val="18"/>
                <c:pt idx="0">
                  <c:v>8.9257142857142036E-2</c:v>
                </c:pt>
                <c:pt idx="1">
                  <c:v>8.5448351648350851E-2</c:v>
                </c:pt>
                <c:pt idx="2">
                  <c:v>8.1639560439559666E-2</c:v>
                </c:pt>
                <c:pt idx="3">
                  <c:v>7.7830769230768482E-2</c:v>
                </c:pt>
                <c:pt idx="4">
                  <c:v>7.4021978021977297E-2</c:v>
                </c:pt>
                <c:pt idx="5">
                  <c:v>7.0213186813186113E-2</c:v>
                </c:pt>
                <c:pt idx="6">
                  <c:v>6.6404395604394928E-2</c:v>
                </c:pt>
                <c:pt idx="7">
                  <c:v>6.2595604395603743E-2</c:v>
                </c:pt>
                <c:pt idx="8">
                  <c:v>5.8786813186812559E-2</c:v>
                </c:pt>
                <c:pt idx="9">
                  <c:v>5.4978021978021374E-2</c:v>
                </c:pt>
                <c:pt idx="10">
                  <c:v>5.116923076923019E-2</c:v>
                </c:pt>
                <c:pt idx="11">
                  <c:v>4.7360439560439005E-2</c:v>
                </c:pt>
                <c:pt idx="12">
                  <c:v>4.355164835164782E-2</c:v>
                </c:pt>
                <c:pt idx="13">
                  <c:v>3.9742857142856636E-2</c:v>
                </c:pt>
                <c:pt idx="14">
                  <c:v>3.5934065934065451E-2</c:v>
                </c:pt>
                <c:pt idx="15">
                  <c:v>3.2125274725274267E-2</c:v>
                </c:pt>
                <c:pt idx="16">
                  <c:v>2.8316483516483082E-2</c:v>
                </c:pt>
                <c:pt idx="17">
                  <c:v>2.4507692307691897E-2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84-4CED-B0F0-70CFB6ABE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878936"/>
        <c:axId val="482877624"/>
      </c:lineChart>
      <c:catAx>
        <c:axId val="482878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877624"/>
        <c:crosses val="autoZero"/>
        <c:auto val="1"/>
        <c:lblAlgn val="ctr"/>
        <c:lblOffset val="100"/>
        <c:noMultiLvlLbl val="0"/>
      </c:catAx>
      <c:valAx>
        <c:axId val="482877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878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NHE and Vermont NPR 6 Year Rolling Average (2008 - 2016 Actuals)</a:t>
            </a:r>
          </a:p>
          <a:p>
            <a:pPr>
              <a:defRPr sz="1400"/>
            </a:pPr>
            <a:r>
              <a:rPr lang="en-US" sz="1400"/>
              <a:t>NHE and Vermont NPR (2017 - 2020 Projected)</a:t>
            </a:r>
          </a:p>
        </c:rich>
      </c:tx>
      <c:overlay val="0"/>
      <c:spPr>
        <a:noFill/>
        <a:ln>
          <a:solidFill>
            <a:schemeClr val="accent3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'NHE NPR'!$C$35</c:f>
              <c:strCache>
                <c:ptCount val="1"/>
                <c:pt idx="0">
                  <c:v>National NHE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'NHE NPR'!$B$36:$B$48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'NHE NPR'!$C$36:$C$48</c:f>
              <c:numCache>
                <c:formatCode>0.00%</c:formatCode>
                <c:ptCount val="13"/>
                <c:pt idx="0">
                  <c:v>6.8999999999999992E-2</c:v>
                </c:pt>
                <c:pt idx="1">
                  <c:v>6.7833333333333343E-2</c:v>
                </c:pt>
                <c:pt idx="2">
                  <c:v>6.4500000000000002E-2</c:v>
                </c:pt>
                <c:pt idx="3">
                  <c:v>5.7666666666666665E-2</c:v>
                </c:pt>
                <c:pt idx="4">
                  <c:v>5.6000000000000001E-2</c:v>
                </c:pt>
                <c:pt idx="5">
                  <c:v>5.2166666666666667E-2</c:v>
                </c:pt>
                <c:pt idx="6">
                  <c:v>5.1166666666666666E-2</c:v>
                </c:pt>
                <c:pt idx="7">
                  <c:v>4.8333333333333332E-2</c:v>
                </c:pt>
                <c:pt idx="8">
                  <c:v>4.6999999999999993E-2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36-44C8-82DF-F5C4F0B54989}"/>
            </c:ext>
          </c:extLst>
        </c:ser>
        <c:ser>
          <c:idx val="1"/>
          <c:order val="1"/>
          <c:tx>
            <c:strRef>
              <c:f>'NHE NPR'!$D$35</c:f>
              <c:strCache>
                <c:ptCount val="1"/>
                <c:pt idx="0">
                  <c:v>Vermont NPR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'NHE NPR'!$B$36:$B$48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'NHE NPR'!$D$36:$D$48</c:f>
              <c:numCache>
                <c:formatCode>0.00%</c:formatCode>
                <c:ptCount val="13"/>
                <c:pt idx="0">
                  <c:v>8.0999999999999989E-2</c:v>
                </c:pt>
                <c:pt idx="1">
                  <c:v>8.2500000000000004E-2</c:v>
                </c:pt>
                <c:pt idx="2">
                  <c:v>7.6333333333333336E-2</c:v>
                </c:pt>
                <c:pt idx="3">
                  <c:v>7.0499999999999993E-2</c:v>
                </c:pt>
                <c:pt idx="4">
                  <c:v>6.5166666666666664E-2</c:v>
                </c:pt>
                <c:pt idx="5">
                  <c:v>6.25E-2</c:v>
                </c:pt>
                <c:pt idx="6">
                  <c:v>5.3833333333333337E-2</c:v>
                </c:pt>
                <c:pt idx="7">
                  <c:v>4.9166666666666664E-2</c:v>
                </c:pt>
                <c:pt idx="8">
                  <c:v>4.8166666666666663E-2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36-44C8-82DF-F5C4F0B54989}"/>
            </c:ext>
          </c:extLst>
        </c:ser>
        <c:ser>
          <c:idx val="2"/>
          <c:order val="2"/>
          <c:tx>
            <c:strRef>
              <c:f>'NHE NPR'!$E$35</c:f>
              <c:strCache>
                <c:ptCount val="1"/>
                <c:pt idx="0">
                  <c:v>NHE Trend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'NHE NPR'!$B$36:$B$48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'NHE NPR'!$E$36:$E$48</c:f>
              <c:numCache>
                <c:formatCode>0.00%</c:formatCode>
                <c:ptCount val="13"/>
                <c:pt idx="0">
                  <c:v>6.8985185185185038E-2</c:v>
                </c:pt>
                <c:pt idx="1">
                  <c:v>6.6007407407407293E-2</c:v>
                </c:pt>
                <c:pt idx="2">
                  <c:v>6.3029629629629547E-2</c:v>
                </c:pt>
                <c:pt idx="3">
                  <c:v>6.0051851851851801E-2</c:v>
                </c:pt>
                <c:pt idx="4">
                  <c:v>5.7074074074074055E-2</c:v>
                </c:pt>
                <c:pt idx="5">
                  <c:v>5.4096296296296309E-2</c:v>
                </c:pt>
                <c:pt idx="6">
                  <c:v>5.1118518518518563E-2</c:v>
                </c:pt>
                <c:pt idx="7">
                  <c:v>4.8140740740740817E-2</c:v>
                </c:pt>
                <c:pt idx="8">
                  <c:v>4.5162962962963071E-2</c:v>
                </c:pt>
                <c:pt idx="9">
                  <c:v>4.2185185185185325E-2</c:v>
                </c:pt>
                <c:pt idx="10">
                  <c:v>3.920740740740758E-2</c:v>
                </c:pt>
                <c:pt idx="11">
                  <c:v>3.6229629629629834E-2</c:v>
                </c:pt>
                <c:pt idx="12">
                  <c:v>3.3251851851852088E-2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36-44C8-82DF-F5C4F0B54989}"/>
            </c:ext>
          </c:extLst>
        </c:ser>
        <c:ser>
          <c:idx val="3"/>
          <c:order val="3"/>
          <c:tx>
            <c:strRef>
              <c:f>'NHE NPR'!$F$35</c:f>
              <c:strCache>
                <c:ptCount val="1"/>
                <c:pt idx="0">
                  <c:v>NPR Trend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'NHE NPR'!$B$36:$B$48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'NHE NPR'!$F$36:$F$48</c:f>
              <c:numCache>
                <c:formatCode>0.00%</c:formatCode>
                <c:ptCount val="13"/>
                <c:pt idx="0">
                  <c:v>8.4418518518518226E-2</c:v>
                </c:pt>
                <c:pt idx="1">
                  <c:v>7.9679629629628934E-2</c:v>
                </c:pt>
                <c:pt idx="2">
                  <c:v>7.4940740740739642E-2</c:v>
                </c:pt>
                <c:pt idx="3">
                  <c:v>7.0201851851852126E-2</c:v>
                </c:pt>
                <c:pt idx="4">
                  <c:v>6.5462962962962834E-2</c:v>
                </c:pt>
                <c:pt idx="5">
                  <c:v>6.0724074074073542E-2</c:v>
                </c:pt>
                <c:pt idx="6">
                  <c:v>5.598518518518425E-2</c:v>
                </c:pt>
                <c:pt idx="7">
                  <c:v>5.1246296296296734E-2</c:v>
                </c:pt>
                <c:pt idx="8">
                  <c:v>4.6507407407407442E-2</c:v>
                </c:pt>
                <c:pt idx="9">
                  <c:v>4.176851851851815E-2</c:v>
                </c:pt>
                <c:pt idx="10">
                  <c:v>3.7029629629628857E-2</c:v>
                </c:pt>
                <c:pt idx="11">
                  <c:v>3.2290740740739565E-2</c:v>
                </c:pt>
                <c:pt idx="12">
                  <c:v>2.7551851851852049E-2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36-44C8-82DF-F5C4F0B54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161008"/>
        <c:axId val="400154448"/>
      </c:lineChart>
      <c:catAx>
        <c:axId val="400161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0154448"/>
        <c:crosses val="autoZero"/>
        <c:auto val="1"/>
        <c:lblAlgn val="ctr"/>
        <c:lblOffset val="100"/>
        <c:noMultiLvlLbl val="0"/>
      </c:catAx>
      <c:valAx>
        <c:axId val="400154448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01610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1"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NHE and Vermont (2003</a:t>
            </a:r>
            <a:r>
              <a:rPr lang="en-US" baseline="0"/>
              <a:t> - 2016 Actuals)</a:t>
            </a:r>
          </a:p>
          <a:p>
            <a:pPr>
              <a:defRPr/>
            </a:pPr>
            <a:r>
              <a:rPr lang="en-US" baseline="0"/>
              <a:t>NHE and Vermont NPR (2017 - 2020 Projected)</a:t>
            </a:r>
            <a:endParaRPr lang="en-US"/>
          </a:p>
        </c:rich>
      </c:tx>
      <c:overlay val="0"/>
      <c:spPr>
        <a:noFill/>
        <a:ln>
          <a:solidFill>
            <a:schemeClr val="accent3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'NHE NPR'!$C$2</c:f>
              <c:strCache>
                <c:ptCount val="1"/>
                <c:pt idx="0">
                  <c:v>National NHE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'NHE NPR'!$B$3:$B$20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f>'NHE NPR'!$C$3:$C$20</c:f>
              <c:numCache>
                <c:formatCode>0.00%</c:formatCode>
                <c:ptCount val="18"/>
                <c:pt idx="0">
                  <c:v>8.1000000000000003E-2</c:v>
                </c:pt>
                <c:pt idx="1">
                  <c:v>7.4999999999999997E-2</c:v>
                </c:pt>
                <c:pt idx="2">
                  <c:v>7.6999999999999999E-2</c:v>
                </c:pt>
                <c:pt idx="3">
                  <c:v>7.0000000000000007E-2</c:v>
                </c:pt>
                <c:pt idx="4">
                  <c:v>6.2E-2</c:v>
                </c:pt>
                <c:pt idx="5">
                  <c:v>4.9000000000000002E-2</c:v>
                </c:pt>
                <c:pt idx="6">
                  <c:v>7.400000000000001E-2</c:v>
                </c:pt>
                <c:pt idx="7">
                  <c:v>5.5E-2</c:v>
                </c:pt>
                <c:pt idx="8">
                  <c:v>3.6000000000000004E-2</c:v>
                </c:pt>
                <c:pt idx="9">
                  <c:v>0.06</c:v>
                </c:pt>
                <c:pt idx="10">
                  <c:v>3.9E-2</c:v>
                </c:pt>
                <c:pt idx="11">
                  <c:v>4.2999999999999997E-2</c:v>
                </c:pt>
                <c:pt idx="12">
                  <c:v>5.7000000000000002E-2</c:v>
                </c:pt>
                <c:pt idx="13">
                  <c:v>4.7E-2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0F-49AC-ADA3-E9A686D038DC}"/>
            </c:ext>
          </c:extLst>
        </c:ser>
        <c:ser>
          <c:idx val="1"/>
          <c:order val="1"/>
          <c:tx>
            <c:strRef>
              <c:f>'NHE NPR'!$D$2</c:f>
              <c:strCache>
                <c:ptCount val="1"/>
                <c:pt idx="0">
                  <c:v>Vermont NPR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'NHE NPR'!$B$3:$B$20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f>'NHE NPR'!$D$3:$D$20</c:f>
              <c:numCache>
                <c:formatCode>0.00%</c:formatCode>
                <c:ptCount val="18"/>
                <c:pt idx="0">
                  <c:v>6.9000000000000006E-2</c:v>
                </c:pt>
                <c:pt idx="1">
                  <c:v>8.6999999999999994E-2</c:v>
                </c:pt>
                <c:pt idx="2">
                  <c:v>8.7999999999999995E-2</c:v>
                </c:pt>
                <c:pt idx="3">
                  <c:v>8.7999999999999995E-2</c:v>
                </c:pt>
                <c:pt idx="4">
                  <c:v>8.6999999999999994E-2</c:v>
                </c:pt>
                <c:pt idx="5">
                  <c:v>6.7000000000000004E-2</c:v>
                </c:pt>
                <c:pt idx="6">
                  <c:v>7.8E-2</c:v>
                </c:pt>
                <c:pt idx="7">
                  <c:v>0.05</c:v>
                </c:pt>
                <c:pt idx="8">
                  <c:v>5.2999999999999999E-2</c:v>
                </c:pt>
                <c:pt idx="9">
                  <c:v>5.6000000000000001E-2</c:v>
                </c:pt>
                <c:pt idx="10">
                  <c:v>7.0999999999999994E-2</c:v>
                </c:pt>
                <c:pt idx="11">
                  <c:v>1.4999999999999999E-2</c:v>
                </c:pt>
                <c:pt idx="12">
                  <c:v>0.05</c:v>
                </c:pt>
                <c:pt idx="13">
                  <c:v>4.3999999999999997E-2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0F-49AC-ADA3-E9A686D038DC}"/>
            </c:ext>
          </c:extLst>
        </c:ser>
        <c:ser>
          <c:idx val="2"/>
          <c:order val="2"/>
          <c:tx>
            <c:strRef>
              <c:f>'NHE NPR'!$E$2</c:f>
              <c:strCache>
                <c:ptCount val="1"/>
                <c:pt idx="0">
                  <c:v>NHE Trend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'NHE NPR'!$B$3:$B$20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f>'NHE NPR'!$E$3:$E$20</c:f>
              <c:numCache>
                <c:formatCode>0.00%</c:formatCode>
                <c:ptCount val="18"/>
                <c:pt idx="0">
                  <c:v>7.6514285714284647E-2</c:v>
                </c:pt>
                <c:pt idx="1">
                  <c:v>7.3808791208790581E-2</c:v>
                </c:pt>
                <c:pt idx="2">
                  <c:v>7.1103296703295626E-2</c:v>
                </c:pt>
                <c:pt idx="3">
                  <c:v>6.839780219780156E-2</c:v>
                </c:pt>
                <c:pt idx="4">
                  <c:v>6.5692307692306606E-2</c:v>
                </c:pt>
                <c:pt idx="5">
                  <c:v>6.298681318681254E-2</c:v>
                </c:pt>
                <c:pt idx="6">
                  <c:v>6.0281318681317586E-2</c:v>
                </c:pt>
                <c:pt idx="7">
                  <c:v>5.757582417582352E-2</c:v>
                </c:pt>
                <c:pt idx="8">
                  <c:v>5.4870329670328566E-2</c:v>
                </c:pt>
                <c:pt idx="9">
                  <c:v>5.21648351648345E-2</c:v>
                </c:pt>
                <c:pt idx="10">
                  <c:v>4.9459340659339546E-2</c:v>
                </c:pt>
                <c:pt idx="11">
                  <c:v>4.675384615384548E-2</c:v>
                </c:pt>
                <c:pt idx="12">
                  <c:v>4.4048351648350526E-2</c:v>
                </c:pt>
                <c:pt idx="13">
                  <c:v>4.134285714285646E-2</c:v>
                </c:pt>
                <c:pt idx="14">
                  <c:v>3.8637362637361505E-2</c:v>
                </c:pt>
                <c:pt idx="15">
                  <c:v>3.5931868131867439E-2</c:v>
                </c:pt>
                <c:pt idx="16">
                  <c:v>3.3226373626372485E-2</c:v>
                </c:pt>
                <c:pt idx="17">
                  <c:v>3.0520879120878419E-2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0F-49AC-ADA3-E9A686D038DC}"/>
            </c:ext>
          </c:extLst>
        </c:ser>
        <c:ser>
          <c:idx val="3"/>
          <c:order val="3"/>
          <c:tx>
            <c:strRef>
              <c:f>'NHE NPR'!$F$2</c:f>
              <c:strCache>
                <c:ptCount val="1"/>
                <c:pt idx="0">
                  <c:v>NPR Trend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'NHE NPR'!$B$3:$B$20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f>'NHE NPR'!$F$3:$F$20</c:f>
              <c:numCache>
                <c:formatCode>0.00%</c:formatCode>
                <c:ptCount val="18"/>
                <c:pt idx="0">
                  <c:v>8.9257142857142036E-2</c:v>
                </c:pt>
                <c:pt idx="1">
                  <c:v>8.5448351648350851E-2</c:v>
                </c:pt>
                <c:pt idx="2">
                  <c:v>8.1639560439559666E-2</c:v>
                </c:pt>
                <c:pt idx="3">
                  <c:v>7.7830769230768482E-2</c:v>
                </c:pt>
                <c:pt idx="4">
                  <c:v>7.4021978021977297E-2</c:v>
                </c:pt>
                <c:pt idx="5">
                  <c:v>7.0213186813186113E-2</c:v>
                </c:pt>
                <c:pt idx="6">
                  <c:v>6.6404395604394928E-2</c:v>
                </c:pt>
                <c:pt idx="7">
                  <c:v>6.2595604395603743E-2</c:v>
                </c:pt>
                <c:pt idx="8">
                  <c:v>5.8786813186812559E-2</c:v>
                </c:pt>
                <c:pt idx="9">
                  <c:v>5.4978021978021374E-2</c:v>
                </c:pt>
                <c:pt idx="10">
                  <c:v>5.116923076923019E-2</c:v>
                </c:pt>
                <c:pt idx="11">
                  <c:v>4.7360439560439005E-2</c:v>
                </c:pt>
                <c:pt idx="12">
                  <c:v>4.355164835164782E-2</c:v>
                </c:pt>
                <c:pt idx="13">
                  <c:v>3.9742857142856636E-2</c:v>
                </c:pt>
                <c:pt idx="14">
                  <c:v>3.5934065934065451E-2</c:v>
                </c:pt>
                <c:pt idx="15">
                  <c:v>3.2125274725274267E-2</c:v>
                </c:pt>
                <c:pt idx="16">
                  <c:v>2.8316483516483082E-2</c:v>
                </c:pt>
                <c:pt idx="17">
                  <c:v>2.4507692307691897E-2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0F-49AC-ADA3-E9A686D03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878936"/>
        <c:axId val="482877624"/>
      </c:lineChart>
      <c:catAx>
        <c:axId val="482878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877624"/>
        <c:crosses val="autoZero"/>
        <c:auto val="1"/>
        <c:lblAlgn val="ctr"/>
        <c:lblOffset val="100"/>
        <c:noMultiLvlLbl val="0"/>
      </c:catAx>
      <c:valAx>
        <c:axId val="482877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878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/>
              <a:t>US Hospital CPI and Vermont NPR (2003 - 2016 Actual)</a:t>
            </a:r>
          </a:p>
          <a:p>
            <a:pPr>
              <a:defRPr sz="1400" b="0"/>
            </a:pPr>
            <a:r>
              <a:rPr lang="en-US" sz="1400" b="0"/>
              <a:t>US Hospital and Vermont NPR (2017 - 2020 Projected)</a:t>
            </a:r>
          </a:p>
        </c:rich>
      </c:tx>
      <c:overlay val="0"/>
      <c:spPr>
        <a:noFill/>
        <a:ln>
          <a:solidFill>
            <a:schemeClr val="accent3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'CPI NPR'!$C$2</c:f>
              <c:strCache>
                <c:ptCount val="1"/>
                <c:pt idx="0">
                  <c:v>US Hospital CPI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'CPI NPR'!$B$3:$B$20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f>'CPI NPR'!$C$3:$C$20</c:f>
              <c:numCache>
                <c:formatCode>0.00%</c:formatCode>
                <c:ptCount val="18"/>
                <c:pt idx="0">
                  <c:v>6.4148253741981465E-2</c:v>
                </c:pt>
                <c:pt idx="1">
                  <c:v>5.2243804420629487E-2</c:v>
                </c:pt>
                <c:pt idx="2">
                  <c:v>5.155951623169952E-2</c:v>
                </c:pt>
                <c:pt idx="3">
                  <c:v>6.1743341404358464E-2</c:v>
                </c:pt>
                <c:pt idx="4">
                  <c:v>8.2713797035347661E-2</c:v>
                </c:pt>
                <c:pt idx="5">
                  <c:v>5.868631126650805E-2</c:v>
                </c:pt>
                <c:pt idx="6">
                  <c:v>7.7178654384664716E-2</c:v>
                </c:pt>
                <c:pt idx="7">
                  <c:v>7.5647596620030524E-2</c:v>
                </c:pt>
                <c:pt idx="8">
                  <c:v>5.7625357904813442E-2</c:v>
                </c:pt>
                <c:pt idx="9">
                  <c:v>4.9148256533686097E-2</c:v>
                </c:pt>
                <c:pt idx="10">
                  <c:v>4.2087385777179499E-2</c:v>
                </c:pt>
                <c:pt idx="11">
                  <c:v>4.8937315538395913E-2</c:v>
                </c:pt>
                <c:pt idx="12">
                  <c:v>4.186914035540984E-2</c:v>
                </c:pt>
                <c:pt idx="13">
                  <c:v>4.4459995176253458E-2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63-4F56-883A-971F07EA0E41}"/>
            </c:ext>
          </c:extLst>
        </c:ser>
        <c:ser>
          <c:idx val="1"/>
          <c:order val="1"/>
          <c:tx>
            <c:strRef>
              <c:f>'CPI NPR'!$D$2</c:f>
              <c:strCache>
                <c:ptCount val="1"/>
                <c:pt idx="0">
                  <c:v>Vermont NPR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'CPI NPR'!$B$3:$B$20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f>'CPI NPR'!$D$3:$D$20</c:f>
              <c:numCache>
                <c:formatCode>0.00%</c:formatCode>
                <c:ptCount val="18"/>
                <c:pt idx="0">
                  <c:v>6.9000000000000006E-2</c:v>
                </c:pt>
                <c:pt idx="1">
                  <c:v>8.6999999999999994E-2</c:v>
                </c:pt>
                <c:pt idx="2">
                  <c:v>8.7999999999999995E-2</c:v>
                </c:pt>
                <c:pt idx="3">
                  <c:v>8.7999999999999995E-2</c:v>
                </c:pt>
                <c:pt idx="4">
                  <c:v>8.6999999999999994E-2</c:v>
                </c:pt>
                <c:pt idx="5">
                  <c:v>6.7000000000000004E-2</c:v>
                </c:pt>
                <c:pt idx="6">
                  <c:v>7.8E-2</c:v>
                </c:pt>
                <c:pt idx="7">
                  <c:v>0.05</c:v>
                </c:pt>
                <c:pt idx="8">
                  <c:v>5.2999999999999999E-2</c:v>
                </c:pt>
                <c:pt idx="9">
                  <c:v>5.6000000000000001E-2</c:v>
                </c:pt>
                <c:pt idx="10">
                  <c:v>7.0999999999999994E-2</c:v>
                </c:pt>
                <c:pt idx="11">
                  <c:v>1.4999999999999999E-2</c:v>
                </c:pt>
                <c:pt idx="12">
                  <c:v>0.05</c:v>
                </c:pt>
                <c:pt idx="13">
                  <c:v>4.3999999999999997E-2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63-4F56-883A-971F07EA0E41}"/>
            </c:ext>
          </c:extLst>
        </c:ser>
        <c:ser>
          <c:idx val="2"/>
          <c:order val="2"/>
          <c:tx>
            <c:strRef>
              <c:f>'CPI NPR'!$E$2</c:f>
              <c:strCache>
                <c:ptCount val="1"/>
                <c:pt idx="0">
                  <c:v>CPI Trend</c:v>
                </c:pt>
              </c:strCache>
            </c:strRef>
          </c:tx>
          <c:spPr>
            <a:ln w="2222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'CPI NPR'!$B$3:$B$20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f>'CPI NPR'!$E$3:$E$20</c:f>
              <c:numCache>
                <c:formatCode>0.00%</c:formatCode>
                <c:ptCount val="18"/>
                <c:pt idx="0">
                  <c:v>6.7772077343066783E-2</c:v>
                </c:pt>
                <c:pt idx="1">
                  <c:v>6.6225260239638484E-2</c:v>
                </c:pt>
                <c:pt idx="2">
                  <c:v>6.4678443136210184E-2</c:v>
                </c:pt>
                <c:pt idx="3">
                  <c:v>6.3131626032781885E-2</c:v>
                </c:pt>
                <c:pt idx="4">
                  <c:v>6.1584808929353585E-2</c:v>
                </c:pt>
                <c:pt idx="5">
                  <c:v>6.0037991825925285E-2</c:v>
                </c:pt>
                <c:pt idx="6">
                  <c:v>5.8491174722496986E-2</c:v>
                </c:pt>
                <c:pt idx="7">
                  <c:v>5.6944357619068686E-2</c:v>
                </c:pt>
                <c:pt idx="8">
                  <c:v>5.5397540515640387E-2</c:v>
                </c:pt>
                <c:pt idx="9">
                  <c:v>5.3850723412212087E-2</c:v>
                </c:pt>
                <c:pt idx="10">
                  <c:v>5.2303906308783787E-2</c:v>
                </c:pt>
                <c:pt idx="11">
                  <c:v>5.0757089205355488E-2</c:v>
                </c:pt>
                <c:pt idx="12">
                  <c:v>4.9210272101926744E-2</c:v>
                </c:pt>
                <c:pt idx="13">
                  <c:v>4.7663454998498445E-2</c:v>
                </c:pt>
                <c:pt idx="14">
                  <c:v>4.6116637895070145E-2</c:v>
                </c:pt>
                <c:pt idx="15">
                  <c:v>4.4569820791641845E-2</c:v>
                </c:pt>
                <c:pt idx="16">
                  <c:v>4.3023003688213546E-2</c:v>
                </c:pt>
                <c:pt idx="17">
                  <c:v>4.1476186584785246E-2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63-4F56-883A-971F07EA0E41}"/>
            </c:ext>
          </c:extLst>
        </c:ser>
        <c:ser>
          <c:idx val="3"/>
          <c:order val="3"/>
          <c:tx>
            <c:strRef>
              <c:f>'CPI NPR'!$F$2</c:f>
              <c:strCache>
                <c:ptCount val="1"/>
                <c:pt idx="0">
                  <c:v>NPR Trend</c:v>
                </c:pt>
              </c:strCache>
            </c:strRef>
          </c:tx>
          <c:spPr>
            <a:ln w="2222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'CPI NPR'!$B$3:$B$20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f>'CPI NPR'!$F$3:$F$20</c:f>
              <c:numCache>
                <c:formatCode>0.00%</c:formatCode>
                <c:ptCount val="18"/>
                <c:pt idx="0">
                  <c:v>8.9257142857142036E-2</c:v>
                </c:pt>
                <c:pt idx="1">
                  <c:v>8.5448351648350851E-2</c:v>
                </c:pt>
                <c:pt idx="2">
                  <c:v>8.1639560439559666E-2</c:v>
                </c:pt>
                <c:pt idx="3">
                  <c:v>7.7830769230768482E-2</c:v>
                </c:pt>
                <c:pt idx="4">
                  <c:v>7.4021978021977297E-2</c:v>
                </c:pt>
                <c:pt idx="5">
                  <c:v>7.0213186813186113E-2</c:v>
                </c:pt>
                <c:pt idx="6">
                  <c:v>6.6404395604394928E-2</c:v>
                </c:pt>
                <c:pt idx="7">
                  <c:v>6.2595604395603743E-2</c:v>
                </c:pt>
                <c:pt idx="8">
                  <c:v>5.8786813186812559E-2</c:v>
                </c:pt>
                <c:pt idx="9">
                  <c:v>5.4978021978021374E-2</c:v>
                </c:pt>
                <c:pt idx="10">
                  <c:v>5.116923076923019E-2</c:v>
                </c:pt>
                <c:pt idx="11">
                  <c:v>4.7360439560439005E-2</c:v>
                </c:pt>
                <c:pt idx="12">
                  <c:v>4.355164835164782E-2</c:v>
                </c:pt>
                <c:pt idx="13">
                  <c:v>3.9742857142856636E-2</c:v>
                </c:pt>
                <c:pt idx="14">
                  <c:v>3.5934065934065451E-2</c:v>
                </c:pt>
                <c:pt idx="15">
                  <c:v>3.2125274725274267E-2</c:v>
                </c:pt>
                <c:pt idx="16">
                  <c:v>2.8316483516483082E-2</c:v>
                </c:pt>
                <c:pt idx="17">
                  <c:v>2.4507692307691897E-2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63-4F56-883A-971F07EA0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997752"/>
        <c:axId val="395998080"/>
      </c:lineChart>
      <c:catAx>
        <c:axId val="395997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998080"/>
        <c:crosses val="autoZero"/>
        <c:auto val="1"/>
        <c:lblAlgn val="ctr"/>
        <c:lblOffset val="100"/>
        <c:noMultiLvlLbl val="0"/>
      </c:catAx>
      <c:valAx>
        <c:axId val="395998080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997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25" l="0.25" r="0.25" t="0.25" header="0.3" footer="0.3"/>
    <c:pageSetup orientation="landscape" draft="1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28574</xdr:colOff>
      <xdr:row>12</xdr:row>
      <xdr:rowOff>133350</xdr:rowOff>
    </xdr:from>
    <xdr:to>
      <xdr:col>31</xdr:col>
      <xdr:colOff>428625</xdr:colOff>
      <xdr:row>27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4EF129-B874-4DF3-8538-4F0DAF89C7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19050</xdr:colOff>
      <xdr:row>30</xdr:row>
      <xdr:rowOff>4762</xdr:rowOff>
    </xdr:from>
    <xdr:to>
      <xdr:col>31</xdr:col>
      <xdr:colOff>419100</xdr:colOff>
      <xdr:row>43</xdr:row>
      <xdr:rowOff>80962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CAA4428-F7A9-46B1-91E0-D3D1FD06EF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1</xdr:row>
      <xdr:rowOff>57150</xdr:rowOff>
    </xdr:from>
    <xdr:to>
      <xdr:col>21</xdr:col>
      <xdr:colOff>247650</xdr:colOff>
      <xdr:row>27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077621-7007-461C-BA9A-E0676E6F60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200025</xdr:colOff>
      <xdr:row>34</xdr:row>
      <xdr:rowOff>4761</xdr:rowOff>
    </xdr:from>
    <xdr:to>
      <xdr:col>21</xdr:col>
      <xdr:colOff>190500</xdr:colOff>
      <xdr:row>68</xdr:row>
      <xdr:rowOff>85724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686D724-BF77-43C7-8AE0-83D4CC12BA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357186</xdr:colOff>
      <xdr:row>1</xdr:row>
      <xdr:rowOff>4762</xdr:rowOff>
    </xdr:from>
    <xdr:to>
      <xdr:col>20</xdr:col>
      <xdr:colOff>609599</xdr:colOff>
      <xdr:row>27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838B9F-602B-4274-B285-526A6990E6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366712</xdr:colOff>
      <xdr:row>34</xdr:row>
      <xdr:rowOff>14285</xdr:rowOff>
    </xdr:from>
    <xdr:to>
      <xdr:col>21</xdr:col>
      <xdr:colOff>0</xdr:colOff>
      <xdr:row>68</xdr:row>
      <xdr:rowOff>180974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C76955E-8980-4066-B53C-291E4F2E7F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190499</xdr:rowOff>
    </xdr:from>
    <xdr:to>
      <xdr:col>18</xdr:col>
      <xdr:colOff>552450</xdr:colOff>
      <xdr:row>24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3C0126D-6A2B-49FB-8E26-A75CA1F5C1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26</xdr:row>
      <xdr:rowOff>171450</xdr:rowOff>
    </xdr:from>
    <xdr:to>
      <xdr:col>18</xdr:col>
      <xdr:colOff>552450</xdr:colOff>
      <xdr:row>45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EEAA22A-52BC-449A-942D-E41A1E66D8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6"/>
  <sheetViews>
    <sheetView workbookViewId="0">
      <pane ySplit="12" topLeftCell="A13" activePane="bottomLeft" state="frozen"/>
      <selection pane="bottomLeft" activeCell="N29" sqref="N29"/>
    </sheetView>
  </sheetViews>
  <sheetFormatPr defaultRowHeight="15" x14ac:dyDescent="0.25"/>
  <cols>
    <col min="1" max="1" width="20" customWidth="1"/>
    <col min="2" max="16" width="8" customWidth="1"/>
    <col min="17" max="17" width="11.140625" customWidth="1"/>
    <col min="18" max="18" width="9.28515625" customWidth="1"/>
    <col min="19" max="19" width="8.85546875" customWidth="1"/>
    <col min="20" max="20" width="1.5703125" customWidth="1"/>
    <col min="21" max="21" width="2" customWidth="1"/>
    <col min="22" max="256" width="8" customWidth="1"/>
  </cols>
  <sheetData>
    <row r="1" spans="1:19" ht="15.75" x14ac:dyDescent="0.25">
      <c r="A1" s="26" t="s">
        <v>0</v>
      </c>
      <c r="B1" s="24"/>
      <c r="C1" s="24"/>
      <c r="D1" s="24"/>
      <c r="E1" s="24"/>
      <c r="F1" s="24"/>
    </row>
    <row r="2" spans="1:19" ht="15.75" x14ac:dyDescent="0.25">
      <c r="A2" s="26" t="s">
        <v>1</v>
      </c>
      <c r="B2" s="24"/>
      <c r="C2" s="24"/>
      <c r="D2" s="24"/>
      <c r="E2" s="24"/>
      <c r="F2" s="24"/>
    </row>
    <row r="3" spans="1:19" x14ac:dyDescent="0.25">
      <c r="A3" s="24"/>
      <c r="B3" s="24"/>
      <c r="C3" s="24"/>
      <c r="D3" s="24"/>
      <c r="E3" s="24"/>
      <c r="F3" s="24"/>
    </row>
    <row r="4" spans="1:19" x14ac:dyDescent="0.25">
      <c r="A4" s="5" t="s">
        <v>2</v>
      </c>
      <c r="B4" s="23" t="s">
        <v>3</v>
      </c>
      <c r="C4" s="24"/>
      <c r="D4" s="24"/>
      <c r="E4" s="24"/>
      <c r="F4" s="24"/>
    </row>
    <row r="5" spans="1:19" x14ac:dyDescent="0.25">
      <c r="A5" s="27" t="s">
        <v>4</v>
      </c>
      <c r="B5" s="24"/>
      <c r="C5" s="24"/>
      <c r="D5" s="24"/>
      <c r="E5" s="24"/>
      <c r="F5" s="24"/>
    </row>
    <row r="6" spans="1:19" x14ac:dyDescent="0.25">
      <c r="A6" s="5" t="s">
        <v>5</v>
      </c>
      <c r="B6" s="23" t="s">
        <v>6</v>
      </c>
      <c r="C6" s="24"/>
      <c r="D6" s="24"/>
      <c r="E6" s="24"/>
      <c r="F6" s="24"/>
    </row>
    <row r="7" spans="1:19" x14ac:dyDescent="0.25">
      <c r="A7" s="5" t="s">
        <v>7</v>
      </c>
      <c r="B7" s="23" t="s">
        <v>8</v>
      </c>
      <c r="C7" s="24"/>
      <c r="D7" s="24"/>
      <c r="E7" s="24"/>
      <c r="F7" s="24"/>
    </row>
    <row r="8" spans="1:19" x14ac:dyDescent="0.25">
      <c r="A8" s="5" t="s">
        <v>9</v>
      </c>
      <c r="B8" s="23" t="s">
        <v>10</v>
      </c>
      <c r="C8" s="24"/>
      <c r="D8" s="24"/>
      <c r="E8" s="24"/>
      <c r="F8" s="24"/>
    </row>
    <row r="9" spans="1:19" x14ac:dyDescent="0.25">
      <c r="A9" s="5" t="s">
        <v>11</v>
      </c>
      <c r="B9" s="23" t="s">
        <v>12</v>
      </c>
      <c r="C9" s="24"/>
      <c r="D9" s="24"/>
      <c r="E9" s="24"/>
      <c r="F9" s="24"/>
    </row>
    <row r="10" spans="1:19" x14ac:dyDescent="0.25">
      <c r="A10" s="5" t="s">
        <v>13</v>
      </c>
      <c r="B10" s="25" t="s">
        <v>14</v>
      </c>
      <c r="C10" s="24"/>
      <c r="D10" s="24"/>
      <c r="E10" s="24"/>
      <c r="F10" s="24"/>
    </row>
    <row r="12" spans="1:19" x14ac:dyDescent="0.25">
      <c r="A12" s="1" t="s">
        <v>15</v>
      </c>
      <c r="B12" s="1" t="s">
        <v>16</v>
      </c>
      <c r="C12" s="1" t="s">
        <v>17</v>
      </c>
      <c r="D12" s="1" t="s">
        <v>18</v>
      </c>
      <c r="E12" s="1" t="s">
        <v>19</v>
      </c>
      <c r="F12" s="1" t="s">
        <v>20</v>
      </c>
      <c r="G12" s="1" t="s">
        <v>21</v>
      </c>
      <c r="H12" s="1" t="s">
        <v>22</v>
      </c>
      <c r="I12" s="1" t="s">
        <v>23</v>
      </c>
      <c r="J12" s="1" t="s">
        <v>24</v>
      </c>
      <c r="K12" s="1" t="s">
        <v>25</v>
      </c>
      <c r="L12" s="1" t="s">
        <v>26</v>
      </c>
      <c r="M12" s="1" t="s">
        <v>27</v>
      </c>
      <c r="N12" s="1" t="s">
        <v>28</v>
      </c>
      <c r="O12" s="1" t="s">
        <v>29</v>
      </c>
      <c r="P12" s="1" t="s">
        <v>30</v>
      </c>
    </row>
    <row r="13" spans="1:19" ht="15.75" thickTop="1" x14ac:dyDescent="0.25">
      <c r="A13" s="2">
        <v>2001</v>
      </c>
      <c r="B13" s="3">
        <v>120</v>
      </c>
      <c r="C13" s="3">
        <v>120.9</v>
      </c>
      <c r="D13" s="3">
        <v>121.6</v>
      </c>
      <c r="E13" s="3">
        <v>121.9</v>
      </c>
      <c r="F13" s="3">
        <v>122.5</v>
      </c>
      <c r="G13" s="3">
        <v>123</v>
      </c>
      <c r="H13" s="3">
        <v>123.5</v>
      </c>
      <c r="I13" s="3">
        <v>124.7</v>
      </c>
      <c r="J13" s="3">
        <v>125.2</v>
      </c>
      <c r="K13" s="3">
        <v>126</v>
      </c>
      <c r="L13" s="3">
        <v>126.9</v>
      </c>
      <c r="M13" s="3">
        <v>127.4</v>
      </c>
      <c r="N13" s="3">
        <v>123.6</v>
      </c>
    </row>
    <row r="14" spans="1:19" ht="45" x14ac:dyDescent="0.25">
      <c r="A14" s="2">
        <v>2002</v>
      </c>
      <c r="B14" s="3">
        <v>129.19999999999999</v>
      </c>
      <c r="C14" s="3">
        <v>130.4</v>
      </c>
      <c r="D14" s="3">
        <v>131.5</v>
      </c>
      <c r="E14" s="3">
        <v>132.69999999999999</v>
      </c>
      <c r="F14" s="3">
        <v>133.5</v>
      </c>
      <c r="G14" s="3">
        <v>133.69999999999999</v>
      </c>
      <c r="H14" s="3">
        <v>134.6</v>
      </c>
      <c r="I14" s="3">
        <v>136</v>
      </c>
      <c r="J14" s="3">
        <v>136.69999999999999</v>
      </c>
      <c r="K14" s="3">
        <v>138.1</v>
      </c>
      <c r="L14" s="3">
        <v>139.6</v>
      </c>
      <c r="M14" s="3">
        <v>140.30000000000001</v>
      </c>
      <c r="N14" s="3">
        <v>134.69999999999999</v>
      </c>
      <c r="R14" s="9" t="s">
        <v>31</v>
      </c>
      <c r="S14" s="9" t="s">
        <v>33</v>
      </c>
    </row>
    <row r="15" spans="1:19" x14ac:dyDescent="0.25">
      <c r="A15" s="2">
        <v>2003</v>
      </c>
      <c r="B15" s="3">
        <v>141.4</v>
      </c>
      <c r="C15" s="3">
        <v>142.30000000000001</v>
      </c>
      <c r="D15" s="3">
        <v>142.5</v>
      </c>
      <c r="E15" s="3">
        <v>142.4</v>
      </c>
      <c r="F15" s="3">
        <v>142.4</v>
      </c>
      <c r="G15" s="3">
        <v>143.6</v>
      </c>
      <c r="H15" s="3">
        <v>144.69999999999999</v>
      </c>
      <c r="I15" s="3">
        <v>145.9</v>
      </c>
      <c r="J15" s="3">
        <v>146.5</v>
      </c>
      <c r="K15" s="3">
        <v>146.9</v>
      </c>
      <c r="L15" s="3">
        <v>148.80000000000001</v>
      </c>
      <c r="M15" s="3">
        <v>149.30000000000001</v>
      </c>
      <c r="N15" s="3">
        <v>144.69999999999999</v>
      </c>
      <c r="Q15" s="7">
        <v>2003</v>
      </c>
      <c r="R15" s="8">
        <f t="shared" ref="R15:R28" si="0">(M15-M14)/M14</f>
        <v>6.4148253741981465E-2</v>
      </c>
      <c r="S15" s="8">
        <v>6.9000000000000006E-2</v>
      </c>
    </row>
    <row r="16" spans="1:19" x14ac:dyDescent="0.25">
      <c r="A16" s="2">
        <v>2004</v>
      </c>
      <c r="B16" s="3">
        <v>150.30000000000001</v>
      </c>
      <c r="C16" s="3">
        <v>151.4</v>
      </c>
      <c r="D16" s="3">
        <v>151.80000000000001</v>
      </c>
      <c r="E16" s="3">
        <v>151.80000000000001</v>
      </c>
      <c r="F16" s="3">
        <v>152.19999999999999</v>
      </c>
      <c r="G16" s="3">
        <v>153</v>
      </c>
      <c r="H16" s="3">
        <v>153.80000000000001</v>
      </c>
      <c r="I16" s="3">
        <v>153.69999999999999</v>
      </c>
      <c r="J16" s="3">
        <v>154.19999999999999</v>
      </c>
      <c r="K16" s="3">
        <v>155.1</v>
      </c>
      <c r="L16" s="3">
        <v>156</v>
      </c>
      <c r="M16" s="3">
        <v>157.1</v>
      </c>
      <c r="N16" s="3">
        <v>153.4</v>
      </c>
      <c r="Q16" s="7">
        <v>2004</v>
      </c>
      <c r="R16" s="8">
        <f t="shared" si="0"/>
        <v>5.2243804420629487E-2</v>
      </c>
      <c r="S16" s="8">
        <v>8.6999999999999994E-2</v>
      </c>
    </row>
    <row r="17" spans="1:21" x14ac:dyDescent="0.25">
      <c r="A17" s="2">
        <v>2005</v>
      </c>
      <c r="B17" s="3">
        <v>158.30000000000001</v>
      </c>
      <c r="C17" s="3">
        <v>159.69999999999999</v>
      </c>
      <c r="D17" s="3">
        <v>160.6</v>
      </c>
      <c r="E17" s="3">
        <v>160.6</v>
      </c>
      <c r="F17" s="3">
        <v>160.6</v>
      </c>
      <c r="G17" s="3">
        <v>160.80000000000001</v>
      </c>
      <c r="H17" s="3">
        <v>162</v>
      </c>
      <c r="I17" s="3">
        <v>161.4</v>
      </c>
      <c r="J17" s="3">
        <v>161.5</v>
      </c>
      <c r="K17" s="3">
        <v>162.9</v>
      </c>
      <c r="L17" s="3">
        <v>165.2</v>
      </c>
      <c r="M17" s="3">
        <v>165.2</v>
      </c>
      <c r="N17" s="3">
        <v>161.6</v>
      </c>
      <c r="Q17" s="7">
        <v>2005</v>
      </c>
      <c r="R17" s="8">
        <f t="shared" si="0"/>
        <v>5.155951623169952E-2</v>
      </c>
      <c r="S17" s="8">
        <v>8.7999999999999995E-2</v>
      </c>
    </row>
    <row r="18" spans="1:21" x14ac:dyDescent="0.25">
      <c r="A18" s="2">
        <v>2006</v>
      </c>
      <c r="B18" s="3">
        <v>166.7</v>
      </c>
      <c r="C18" s="3">
        <v>169.3</v>
      </c>
      <c r="D18" s="3">
        <v>170.4</v>
      </c>
      <c r="E18" s="3">
        <v>170.9</v>
      </c>
      <c r="F18" s="3">
        <v>171.4</v>
      </c>
      <c r="G18" s="3">
        <v>172</v>
      </c>
      <c r="H18" s="3">
        <v>172.6</v>
      </c>
      <c r="I18" s="3">
        <v>173.3</v>
      </c>
      <c r="J18" s="3">
        <v>173.6</v>
      </c>
      <c r="K18" s="3">
        <v>174.3</v>
      </c>
      <c r="L18" s="3">
        <v>175.7</v>
      </c>
      <c r="M18" s="3">
        <v>175.4</v>
      </c>
      <c r="N18" s="3">
        <v>172.1</v>
      </c>
      <c r="Q18" s="7">
        <v>2006</v>
      </c>
      <c r="R18" s="8">
        <f t="shared" si="0"/>
        <v>6.1743341404358464E-2</v>
      </c>
      <c r="S18" s="8">
        <v>8.7999999999999995E-2</v>
      </c>
    </row>
    <row r="19" spans="1:21" x14ac:dyDescent="0.25">
      <c r="A19" s="2">
        <v>2007</v>
      </c>
      <c r="B19" s="4">
        <v>177.29300000000001</v>
      </c>
      <c r="C19" s="4">
        <v>179.43600000000001</v>
      </c>
      <c r="D19" s="4">
        <v>180.28200000000001</v>
      </c>
      <c r="E19" s="4">
        <v>180.98</v>
      </c>
      <c r="F19" s="4">
        <v>181.708</v>
      </c>
      <c r="G19" s="4">
        <v>182.00700000000001</v>
      </c>
      <c r="H19" s="4">
        <v>183.67699999999999</v>
      </c>
      <c r="I19" s="4">
        <v>184.29300000000001</v>
      </c>
      <c r="J19" s="4">
        <v>185.49799999999999</v>
      </c>
      <c r="K19" s="4">
        <v>187.72900000000001</v>
      </c>
      <c r="L19" s="4">
        <v>189.797</v>
      </c>
      <c r="M19" s="4">
        <v>189.90799999999999</v>
      </c>
      <c r="N19" s="4">
        <v>183.55099999999999</v>
      </c>
      <c r="Q19" s="7">
        <v>2007</v>
      </c>
      <c r="R19" s="8">
        <f t="shared" si="0"/>
        <v>8.2713797035347661E-2</v>
      </c>
      <c r="S19" s="8">
        <v>8.6999999999999994E-2</v>
      </c>
    </row>
    <row r="20" spans="1:21" x14ac:dyDescent="0.25">
      <c r="A20" s="2">
        <v>2008</v>
      </c>
      <c r="B20" s="4">
        <v>192.87799999999999</v>
      </c>
      <c r="C20" s="4">
        <v>194.81800000000001</v>
      </c>
      <c r="D20" s="4">
        <v>195.20599999999999</v>
      </c>
      <c r="E20" s="4">
        <v>195.68799999999999</v>
      </c>
      <c r="F20" s="4">
        <v>196.03200000000001</v>
      </c>
      <c r="G20" s="4">
        <v>196.19900000000001</v>
      </c>
      <c r="H20" s="4">
        <v>196.97300000000001</v>
      </c>
      <c r="I20" s="4">
        <v>197.786</v>
      </c>
      <c r="J20" s="4">
        <v>198.69300000000001</v>
      </c>
      <c r="K20" s="4">
        <v>199.98400000000001</v>
      </c>
      <c r="L20" s="4">
        <v>200.923</v>
      </c>
      <c r="M20" s="4">
        <v>201.053</v>
      </c>
      <c r="N20" s="4">
        <v>197.18600000000001</v>
      </c>
      <c r="Q20" s="7">
        <v>2008</v>
      </c>
      <c r="R20" s="8">
        <f t="shared" si="0"/>
        <v>5.868631126650805E-2</v>
      </c>
      <c r="S20" s="8">
        <v>6.7000000000000004E-2</v>
      </c>
    </row>
    <row r="21" spans="1:21" x14ac:dyDescent="0.25">
      <c r="A21" s="2">
        <v>2009</v>
      </c>
      <c r="B21" s="4">
        <v>203.95699999999999</v>
      </c>
      <c r="C21" s="4">
        <v>206.845</v>
      </c>
      <c r="D21" s="4">
        <v>207.92500000000001</v>
      </c>
      <c r="E21" s="4">
        <v>209.41200000000001</v>
      </c>
      <c r="F21" s="4">
        <v>209.11</v>
      </c>
      <c r="G21" s="4">
        <v>209.27699999999999</v>
      </c>
      <c r="H21" s="4">
        <v>210.92</v>
      </c>
      <c r="I21" s="4">
        <v>211.64400000000001</v>
      </c>
      <c r="J21" s="4">
        <v>212.84800000000001</v>
      </c>
      <c r="K21" s="4">
        <v>213.88200000000001</v>
      </c>
      <c r="L21" s="4">
        <v>216.38399999999999</v>
      </c>
      <c r="M21" s="4">
        <v>216.57</v>
      </c>
      <c r="N21" s="4">
        <v>210.73099999999999</v>
      </c>
      <c r="Q21" s="7">
        <v>2009</v>
      </c>
      <c r="R21" s="8">
        <f t="shared" si="0"/>
        <v>7.7178654384664716E-2</v>
      </c>
      <c r="S21" s="8">
        <v>7.8E-2</v>
      </c>
    </row>
    <row r="22" spans="1:21" x14ac:dyDescent="0.25">
      <c r="A22" s="2">
        <v>2010</v>
      </c>
      <c r="B22" s="4">
        <v>219.34</v>
      </c>
      <c r="C22" s="4">
        <v>223.614</v>
      </c>
      <c r="D22" s="4">
        <v>225.822</v>
      </c>
      <c r="E22" s="4">
        <v>226.13300000000001</v>
      </c>
      <c r="F22" s="4">
        <v>226.18600000000001</v>
      </c>
      <c r="G22" s="4">
        <v>226.57900000000001</v>
      </c>
      <c r="H22" s="4">
        <v>225.55199999999999</v>
      </c>
      <c r="I22" s="4">
        <v>226.2</v>
      </c>
      <c r="J22" s="4">
        <v>230.08500000000001</v>
      </c>
      <c r="K22" s="4">
        <v>231.96100000000001</v>
      </c>
      <c r="L22" s="4">
        <v>232.298</v>
      </c>
      <c r="M22" s="4">
        <v>232.953</v>
      </c>
      <c r="N22" s="4">
        <v>227.227</v>
      </c>
      <c r="Q22" s="7">
        <v>2010</v>
      </c>
      <c r="R22" s="8">
        <f t="shared" si="0"/>
        <v>7.5647596620030524E-2</v>
      </c>
      <c r="S22" s="8">
        <v>0.05</v>
      </c>
    </row>
    <row r="23" spans="1:21" x14ac:dyDescent="0.25">
      <c r="A23" s="2">
        <v>2011</v>
      </c>
      <c r="B23" s="4">
        <v>234.791</v>
      </c>
      <c r="C23" s="4">
        <v>237.904</v>
      </c>
      <c r="D23" s="4">
        <v>238.22300000000001</v>
      </c>
      <c r="E23" s="4">
        <v>239.453</v>
      </c>
      <c r="F23" s="4">
        <v>240.334</v>
      </c>
      <c r="G23" s="4">
        <v>240.39500000000001</v>
      </c>
      <c r="H23" s="4">
        <v>241.251</v>
      </c>
      <c r="I23" s="4">
        <v>242.03200000000001</v>
      </c>
      <c r="J23" s="4">
        <v>242.61500000000001</v>
      </c>
      <c r="K23" s="4">
        <v>244.59200000000001</v>
      </c>
      <c r="L23" s="4">
        <v>246.58699999999999</v>
      </c>
      <c r="M23" s="4">
        <v>246.37700000000001</v>
      </c>
      <c r="N23" s="4">
        <v>241.21299999999999</v>
      </c>
      <c r="Q23" s="7">
        <v>2011</v>
      </c>
      <c r="R23" s="8">
        <f t="shared" si="0"/>
        <v>5.7625357904813442E-2</v>
      </c>
      <c r="S23" s="8">
        <v>5.2999999999999999E-2</v>
      </c>
    </row>
    <row r="24" spans="1:21" x14ac:dyDescent="0.25">
      <c r="A24" s="2">
        <v>2012</v>
      </c>
      <c r="B24" s="4">
        <v>248.41</v>
      </c>
      <c r="C24" s="4">
        <v>250.56</v>
      </c>
      <c r="D24" s="4">
        <v>250.63800000000001</v>
      </c>
      <c r="E24" s="4">
        <v>251.81899999999999</v>
      </c>
      <c r="F24" s="4">
        <v>252.476</v>
      </c>
      <c r="G24" s="4">
        <v>254.24799999999999</v>
      </c>
      <c r="H24" s="4">
        <v>254.982</v>
      </c>
      <c r="I24" s="4">
        <v>253.38</v>
      </c>
      <c r="J24" s="4">
        <v>254.738</v>
      </c>
      <c r="K24" s="4">
        <v>255.477</v>
      </c>
      <c r="L24" s="4">
        <v>257.53699999999998</v>
      </c>
      <c r="M24" s="4">
        <v>258.48599999999999</v>
      </c>
      <c r="N24" s="4">
        <v>253.56299999999999</v>
      </c>
      <c r="Q24" s="7">
        <v>2012</v>
      </c>
      <c r="R24" s="8">
        <f t="shared" si="0"/>
        <v>4.9148256533686097E-2</v>
      </c>
      <c r="S24" s="8">
        <v>5.6000000000000001E-2</v>
      </c>
    </row>
    <row r="25" spans="1:21" x14ac:dyDescent="0.25">
      <c r="A25" s="2">
        <v>2013</v>
      </c>
      <c r="B25" s="4">
        <v>260.03500000000003</v>
      </c>
      <c r="C25" s="4">
        <v>264.07100000000003</v>
      </c>
      <c r="D25" s="4">
        <v>264.58600000000001</v>
      </c>
      <c r="E25" s="4">
        <v>262.59500000000003</v>
      </c>
      <c r="F25" s="4">
        <v>262.06</v>
      </c>
      <c r="G25" s="4">
        <v>263.28699999999998</v>
      </c>
      <c r="H25" s="4">
        <v>263.69799999999998</v>
      </c>
      <c r="I25" s="4">
        <v>267.74099999999999</v>
      </c>
      <c r="J25" s="4">
        <v>269.69099999999997</v>
      </c>
      <c r="K25" s="4">
        <v>269.27</v>
      </c>
      <c r="L25" s="4">
        <v>268.97800000000001</v>
      </c>
      <c r="M25" s="4">
        <v>269.36500000000001</v>
      </c>
      <c r="N25" s="4">
        <v>265.44799999999998</v>
      </c>
      <c r="Q25" s="7">
        <v>2013</v>
      </c>
      <c r="R25" s="8">
        <f t="shared" si="0"/>
        <v>4.2087385777179499E-2</v>
      </c>
      <c r="S25" s="8">
        <v>7.0999999999999994E-2</v>
      </c>
    </row>
    <row r="26" spans="1:21" x14ac:dyDescent="0.25">
      <c r="A26" s="2">
        <v>2014</v>
      </c>
      <c r="B26" s="4">
        <v>272.48500000000001</v>
      </c>
      <c r="C26" s="4">
        <v>276.55500000000001</v>
      </c>
      <c r="D26" s="4">
        <v>277.97399999999999</v>
      </c>
      <c r="E26" s="4">
        <v>278.49599999999998</v>
      </c>
      <c r="F26" s="4">
        <v>278.56799999999998</v>
      </c>
      <c r="G26" s="4">
        <v>278.69499999999999</v>
      </c>
      <c r="H26" s="4">
        <v>279.58699999999999</v>
      </c>
      <c r="I26" s="4">
        <v>278.608</v>
      </c>
      <c r="J26" s="4">
        <v>279.54000000000002</v>
      </c>
      <c r="K26" s="4">
        <v>280.49599999999998</v>
      </c>
      <c r="L26" s="4">
        <v>281.49099999999999</v>
      </c>
      <c r="M26" s="4">
        <v>282.54700000000003</v>
      </c>
      <c r="N26" s="4">
        <v>278.75400000000002</v>
      </c>
      <c r="Q26" s="7">
        <v>2014</v>
      </c>
      <c r="R26" s="8">
        <f t="shared" si="0"/>
        <v>4.8937315538395913E-2</v>
      </c>
      <c r="S26" s="8">
        <v>1.4999999999999999E-2</v>
      </c>
    </row>
    <row r="27" spans="1:21" x14ac:dyDescent="0.25">
      <c r="A27" s="2">
        <v>2015</v>
      </c>
      <c r="B27" s="4">
        <v>284.22500000000002</v>
      </c>
      <c r="C27" s="4">
        <v>286.30799999999999</v>
      </c>
      <c r="D27" s="4">
        <v>287.42</v>
      </c>
      <c r="E27" s="4">
        <v>291.77499999999998</v>
      </c>
      <c r="F27" s="4">
        <v>292.25700000000001</v>
      </c>
      <c r="G27" s="4">
        <v>288.959</v>
      </c>
      <c r="H27" s="4">
        <v>288.89499999999998</v>
      </c>
      <c r="I27" s="4">
        <v>288.18099999999998</v>
      </c>
      <c r="J27" s="4">
        <v>289.13400000000001</v>
      </c>
      <c r="K27" s="4">
        <v>295.28199999999998</v>
      </c>
      <c r="L27" s="4">
        <v>294.76499999999999</v>
      </c>
      <c r="M27" s="4">
        <v>294.37700000000001</v>
      </c>
      <c r="N27" s="4">
        <v>290.13200000000001</v>
      </c>
      <c r="Q27" s="7">
        <v>2015</v>
      </c>
      <c r="R27" s="8">
        <f t="shared" si="0"/>
        <v>4.186914035540984E-2</v>
      </c>
      <c r="S27" s="8">
        <v>0.05</v>
      </c>
    </row>
    <row r="28" spans="1:21" x14ac:dyDescent="0.25">
      <c r="A28" s="2">
        <v>2016</v>
      </c>
      <c r="B28" s="4">
        <v>297.25200000000001</v>
      </c>
      <c r="C28" s="4">
        <v>301.00700000000001</v>
      </c>
      <c r="D28" s="4">
        <v>300.303</v>
      </c>
      <c r="E28" s="4">
        <v>300.733</v>
      </c>
      <c r="F28" s="4">
        <v>301.71300000000002</v>
      </c>
      <c r="G28" s="4">
        <v>301.27699999999999</v>
      </c>
      <c r="H28" s="4">
        <v>302.161</v>
      </c>
      <c r="I28" s="4">
        <v>305.97199999999998</v>
      </c>
      <c r="J28" s="4">
        <v>306.404</v>
      </c>
      <c r="K28" s="4">
        <v>307.43299999999999</v>
      </c>
      <c r="L28" s="4">
        <v>307.40300000000002</v>
      </c>
      <c r="M28" s="4">
        <v>307.46499999999997</v>
      </c>
      <c r="N28" s="4">
        <v>303.26</v>
      </c>
      <c r="Q28" s="7">
        <v>2016</v>
      </c>
      <c r="R28" s="8">
        <f t="shared" si="0"/>
        <v>4.4459995176253458E-2</v>
      </c>
      <c r="S28" s="8">
        <v>4.3999999999999997E-2</v>
      </c>
    </row>
    <row r="29" spans="1:21" x14ac:dyDescent="0.25">
      <c r="A29" s="2">
        <v>2017</v>
      </c>
      <c r="B29" s="4">
        <v>309.92899999999997</v>
      </c>
      <c r="C29" s="4">
        <v>313.97399999999999</v>
      </c>
      <c r="D29" s="4">
        <v>314.529</v>
      </c>
      <c r="E29" s="4">
        <v>317.053</v>
      </c>
      <c r="F29" s="4">
        <v>316.65300000000002</v>
      </c>
      <c r="G29" s="4">
        <v>318.31299999999999</v>
      </c>
      <c r="H29" s="4">
        <v>319.387</v>
      </c>
      <c r="I29" s="4">
        <v>319.39400000000001</v>
      </c>
      <c r="J29" s="4">
        <v>320.44900000000001</v>
      </c>
      <c r="K29" s="4">
        <v>322.36799999999999</v>
      </c>
      <c r="L29" s="4">
        <v>322.87099999999998</v>
      </c>
      <c r="Q29" s="11" t="s">
        <v>34</v>
      </c>
      <c r="R29" s="8">
        <f>AVERAGE(R23:R28)</f>
        <v>4.7354575214289707E-2</v>
      </c>
      <c r="S29" s="8">
        <f>AVERAGE(S23:S28)</f>
        <v>4.8166666666666663E-2</v>
      </c>
    </row>
    <row r="31" spans="1:21" ht="30" x14ac:dyDescent="0.25">
      <c r="R31" s="9" t="s">
        <v>32</v>
      </c>
      <c r="S31" s="9" t="s">
        <v>33</v>
      </c>
    </row>
    <row r="32" spans="1:21" x14ac:dyDescent="0.25">
      <c r="Q32" s="7">
        <v>2003</v>
      </c>
      <c r="R32" s="8">
        <v>8.1000000000000003E-2</v>
      </c>
      <c r="S32" s="8">
        <v>6.9000000000000006E-2</v>
      </c>
      <c r="U32" s="6"/>
    </row>
    <row r="33" spans="17:21" x14ac:dyDescent="0.25">
      <c r="Q33" s="7">
        <v>2004</v>
      </c>
      <c r="R33" s="8">
        <v>7.4999999999999997E-2</v>
      </c>
      <c r="S33" s="8">
        <v>8.6999999999999994E-2</v>
      </c>
      <c r="U33" s="6"/>
    </row>
    <row r="34" spans="17:21" x14ac:dyDescent="0.25">
      <c r="Q34" s="7">
        <v>2005</v>
      </c>
      <c r="R34" s="8">
        <v>7.6999999999999999E-2</v>
      </c>
      <c r="S34" s="8">
        <v>8.7999999999999995E-2</v>
      </c>
      <c r="U34" s="6"/>
    </row>
    <row r="35" spans="17:21" x14ac:dyDescent="0.25">
      <c r="Q35" s="7">
        <v>2006</v>
      </c>
      <c r="R35" s="8">
        <v>7.0000000000000007E-2</v>
      </c>
      <c r="S35" s="8">
        <v>8.7999999999999995E-2</v>
      </c>
      <c r="U35" s="6"/>
    </row>
    <row r="36" spans="17:21" x14ac:dyDescent="0.25">
      <c r="Q36" s="7">
        <v>2007</v>
      </c>
      <c r="R36" s="8">
        <v>6.2E-2</v>
      </c>
      <c r="S36" s="8">
        <v>8.6999999999999994E-2</v>
      </c>
      <c r="U36" s="6"/>
    </row>
    <row r="37" spans="17:21" x14ac:dyDescent="0.25">
      <c r="Q37" s="7">
        <v>2008</v>
      </c>
      <c r="R37" s="8">
        <v>4.9000000000000002E-2</v>
      </c>
      <c r="S37" s="8">
        <v>6.7000000000000004E-2</v>
      </c>
      <c r="U37" s="6"/>
    </row>
    <row r="38" spans="17:21" x14ac:dyDescent="0.25">
      <c r="Q38" s="7">
        <v>2009</v>
      </c>
      <c r="R38" s="8">
        <v>7.400000000000001E-2</v>
      </c>
      <c r="S38" s="8">
        <v>7.8E-2</v>
      </c>
      <c r="U38" s="6"/>
    </row>
    <row r="39" spans="17:21" x14ac:dyDescent="0.25">
      <c r="Q39" s="7">
        <v>2010</v>
      </c>
      <c r="R39" s="8">
        <v>5.5E-2</v>
      </c>
      <c r="S39" s="8">
        <v>0.05</v>
      </c>
      <c r="U39" s="6"/>
    </row>
    <row r="40" spans="17:21" x14ac:dyDescent="0.25">
      <c r="Q40" s="7">
        <v>2011</v>
      </c>
      <c r="R40" s="8">
        <v>3.6000000000000004E-2</v>
      </c>
      <c r="S40" s="8">
        <v>5.2999999999999999E-2</v>
      </c>
      <c r="U40" s="6"/>
    </row>
    <row r="41" spans="17:21" x14ac:dyDescent="0.25">
      <c r="Q41" s="7">
        <v>2012</v>
      </c>
      <c r="R41" s="8">
        <v>0.06</v>
      </c>
      <c r="S41" s="8">
        <v>5.6000000000000001E-2</v>
      </c>
      <c r="U41" s="6"/>
    </row>
    <row r="42" spans="17:21" x14ac:dyDescent="0.25">
      <c r="Q42" s="7">
        <v>2013</v>
      </c>
      <c r="R42" s="8">
        <v>3.9E-2</v>
      </c>
      <c r="S42" s="8">
        <v>7.0999999999999994E-2</v>
      </c>
      <c r="U42" s="6"/>
    </row>
    <row r="43" spans="17:21" x14ac:dyDescent="0.25">
      <c r="Q43" s="7">
        <v>2014</v>
      </c>
      <c r="R43" s="8">
        <v>4.2999999999999997E-2</v>
      </c>
      <c r="S43" s="8">
        <v>1.4999999999999999E-2</v>
      </c>
      <c r="U43" s="6"/>
    </row>
    <row r="44" spans="17:21" x14ac:dyDescent="0.25">
      <c r="Q44" s="7">
        <v>2015</v>
      </c>
      <c r="R44" s="8">
        <v>5.7000000000000002E-2</v>
      </c>
      <c r="S44" s="8">
        <v>0.05</v>
      </c>
      <c r="U44" s="6"/>
    </row>
    <row r="45" spans="17:21" x14ac:dyDescent="0.25">
      <c r="Q45" s="7">
        <v>2016</v>
      </c>
      <c r="R45" s="8">
        <v>4.7E-2</v>
      </c>
      <c r="S45" s="8">
        <v>4.3999999999999997E-2</v>
      </c>
      <c r="U45" s="6"/>
    </row>
    <row r="46" spans="17:21" x14ac:dyDescent="0.25">
      <c r="Q46" s="11" t="s">
        <v>34</v>
      </c>
      <c r="R46" s="8">
        <f>AVERAGE(R40:R45)</f>
        <v>4.6999999999999993E-2</v>
      </c>
      <c r="S46" s="8">
        <f>AVERAGE(S40:S45)</f>
        <v>4.8166666666666663E-2</v>
      </c>
    </row>
  </sheetData>
  <mergeCells count="10">
    <mergeCell ref="A1:F1"/>
    <mergeCell ref="A2:F2"/>
    <mergeCell ref="A3:F3"/>
    <mergeCell ref="B4:F4"/>
    <mergeCell ref="A5:F5"/>
    <mergeCell ref="B6:F6"/>
    <mergeCell ref="B7:F7"/>
    <mergeCell ref="B8:F8"/>
    <mergeCell ref="B9:F9"/>
    <mergeCell ref="B10:F10"/>
  </mergeCells>
  <pageMargins left="0.7" right="0.7" top="0.75" bottom="0.75" header="0.3" footer="0.3"/>
  <pageSetup paperSize="17" scale="76" orientation="landscape" r:id="rId1"/>
  <headerFooter>
    <oddHeader>&amp;CBureau of Labor Statistics (CPI), National Health Expenditure, NPR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DF0FB-8934-4DBB-BA88-474274658AF7}">
  <sheetPr>
    <pageSetUpPr fitToPage="1"/>
  </sheetPr>
  <dimension ref="B2:F56"/>
  <sheetViews>
    <sheetView tabSelected="1" workbookViewId="0">
      <selection activeCell="C45" sqref="C45"/>
    </sheetView>
  </sheetViews>
  <sheetFormatPr defaultRowHeight="15" x14ac:dyDescent="0.25"/>
  <cols>
    <col min="2" max="2" width="7.42578125" customWidth="1"/>
    <col min="5" max="5" width="10.140625" customWidth="1"/>
    <col min="6" max="6" width="10.7109375" customWidth="1"/>
    <col min="22" max="22" width="5.140625" customWidth="1"/>
  </cols>
  <sheetData>
    <row r="2" spans="2:6" ht="45" x14ac:dyDescent="0.25">
      <c r="B2" s="10"/>
      <c r="C2" s="9" t="s">
        <v>31</v>
      </c>
      <c r="D2" s="9" t="s">
        <v>33</v>
      </c>
      <c r="E2" s="13" t="s">
        <v>35</v>
      </c>
      <c r="F2" s="13" t="s">
        <v>36</v>
      </c>
    </row>
    <row r="3" spans="2:6" x14ac:dyDescent="0.25">
      <c r="B3" s="7">
        <v>2003</v>
      </c>
      <c r="C3" s="8">
        <v>6.4148253741981465E-2</v>
      </c>
      <c r="D3" s="8">
        <v>6.9000000000000006E-2</v>
      </c>
      <c r="E3" s="8">
        <f>+$C$23+$C$24*B3</f>
        <v>6.7772077343066783E-2</v>
      </c>
      <c r="F3" s="8">
        <f>+$C$27+$C$28*B3</f>
        <v>8.9257142857142036E-2</v>
      </c>
    </row>
    <row r="4" spans="2:6" x14ac:dyDescent="0.25">
      <c r="B4" s="7">
        <v>2004</v>
      </c>
      <c r="C4" s="8">
        <v>5.2243804420629487E-2</v>
      </c>
      <c r="D4" s="8">
        <v>8.6999999999999994E-2</v>
      </c>
      <c r="E4" s="8">
        <f t="shared" ref="E4:E20" si="0">+$C$23+$C$24*B4</f>
        <v>6.6225260239638484E-2</v>
      </c>
      <c r="F4" s="8">
        <f t="shared" ref="F4:F20" si="1">+$C$27+$C$28*B4</f>
        <v>8.5448351648350851E-2</v>
      </c>
    </row>
    <row r="5" spans="2:6" x14ac:dyDescent="0.25">
      <c r="B5" s="7">
        <v>2005</v>
      </c>
      <c r="C5" s="8">
        <v>5.155951623169952E-2</v>
      </c>
      <c r="D5" s="8">
        <v>8.7999999999999995E-2</v>
      </c>
      <c r="E5" s="8">
        <f t="shared" si="0"/>
        <v>6.4678443136210184E-2</v>
      </c>
      <c r="F5" s="8">
        <f t="shared" si="1"/>
        <v>8.1639560439559666E-2</v>
      </c>
    </row>
    <row r="6" spans="2:6" x14ac:dyDescent="0.25">
      <c r="B6" s="7">
        <v>2006</v>
      </c>
      <c r="C6" s="8">
        <v>6.1743341404358464E-2</v>
      </c>
      <c r="D6" s="8">
        <v>8.7999999999999995E-2</v>
      </c>
      <c r="E6" s="8">
        <f t="shared" si="0"/>
        <v>6.3131626032781885E-2</v>
      </c>
      <c r="F6" s="8">
        <f t="shared" si="1"/>
        <v>7.7830769230768482E-2</v>
      </c>
    </row>
    <row r="7" spans="2:6" x14ac:dyDescent="0.25">
      <c r="B7" s="7">
        <v>2007</v>
      </c>
      <c r="C7" s="8">
        <v>8.2713797035347661E-2</v>
      </c>
      <c r="D7" s="8">
        <v>8.6999999999999994E-2</v>
      </c>
      <c r="E7" s="8">
        <f t="shared" si="0"/>
        <v>6.1584808929353585E-2</v>
      </c>
      <c r="F7" s="8">
        <f t="shared" si="1"/>
        <v>7.4021978021977297E-2</v>
      </c>
    </row>
    <row r="8" spans="2:6" x14ac:dyDescent="0.25">
      <c r="B8" s="7">
        <v>2008</v>
      </c>
      <c r="C8" s="8">
        <v>5.868631126650805E-2</v>
      </c>
      <c r="D8" s="8">
        <v>6.7000000000000004E-2</v>
      </c>
      <c r="E8" s="8">
        <f t="shared" si="0"/>
        <v>6.0037991825925285E-2</v>
      </c>
      <c r="F8" s="8">
        <f t="shared" si="1"/>
        <v>7.0213186813186113E-2</v>
      </c>
    </row>
    <row r="9" spans="2:6" x14ac:dyDescent="0.25">
      <c r="B9" s="7">
        <v>2009</v>
      </c>
      <c r="C9" s="8">
        <v>7.7178654384664716E-2</v>
      </c>
      <c r="D9" s="8">
        <v>7.8E-2</v>
      </c>
      <c r="E9" s="8">
        <f t="shared" si="0"/>
        <v>5.8491174722496986E-2</v>
      </c>
      <c r="F9" s="8">
        <f t="shared" si="1"/>
        <v>6.6404395604394928E-2</v>
      </c>
    </row>
    <row r="10" spans="2:6" x14ac:dyDescent="0.25">
      <c r="B10" s="7">
        <v>2010</v>
      </c>
      <c r="C10" s="8">
        <v>7.5647596620030524E-2</v>
      </c>
      <c r="D10" s="8">
        <v>0.05</v>
      </c>
      <c r="E10" s="8">
        <f t="shared" si="0"/>
        <v>5.6944357619068686E-2</v>
      </c>
      <c r="F10" s="8">
        <f t="shared" si="1"/>
        <v>6.2595604395603743E-2</v>
      </c>
    </row>
    <row r="11" spans="2:6" x14ac:dyDescent="0.25">
      <c r="B11" s="7">
        <v>2011</v>
      </c>
      <c r="C11" s="8">
        <v>5.7625357904813442E-2</v>
      </c>
      <c r="D11" s="8">
        <v>5.2999999999999999E-2</v>
      </c>
      <c r="E11" s="8">
        <f t="shared" si="0"/>
        <v>5.5397540515640387E-2</v>
      </c>
      <c r="F11" s="8">
        <f t="shared" si="1"/>
        <v>5.8786813186812559E-2</v>
      </c>
    </row>
    <row r="12" spans="2:6" x14ac:dyDescent="0.25">
      <c r="B12" s="7">
        <v>2012</v>
      </c>
      <c r="C12" s="8">
        <v>4.9148256533686097E-2</v>
      </c>
      <c r="D12" s="8">
        <v>5.6000000000000001E-2</v>
      </c>
      <c r="E12" s="8">
        <f t="shared" si="0"/>
        <v>5.3850723412212087E-2</v>
      </c>
      <c r="F12" s="8">
        <f t="shared" si="1"/>
        <v>5.4978021978021374E-2</v>
      </c>
    </row>
    <row r="13" spans="2:6" x14ac:dyDescent="0.25">
      <c r="B13" s="7">
        <v>2013</v>
      </c>
      <c r="C13" s="8">
        <v>4.2087385777179499E-2</v>
      </c>
      <c r="D13" s="8">
        <v>7.0999999999999994E-2</v>
      </c>
      <c r="E13" s="8">
        <f t="shared" si="0"/>
        <v>5.2303906308783787E-2</v>
      </c>
      <c r="F13" s="8">
        <f t="shared" si="1"/>
        <v>5.116923076923019E-2</v>
      </c>
    </row>
    <row r="14" spans="2:6" x14ac:dyDescent="0.25">
      <c r="B14" s="7">
        <v>2014</v>
      </c>
      <c r="C14" s="8">
        <v>4.8937315538395913E-2</v>
      </c>
      <c r="D14" s="8">
        <v>1.4999999999999999E-2</v>
      </c>
      <c r="E14" s="8">
        <f t="shared" si="0"/>
        <v>5.0757089205355488E-2</v>
      </c>
      <c r="F14" s="8">
        <f t="shared" si="1"/>
        <v>4.7360439560439005E-2</v>
      </c>
    </row>
    <row r="15" spans="2:6" x14ac:dyDescent="0.25">
      <c r="B15" s="7">
        <v>2015</v>
      </c>
      <c r="C15" s="8">
        <v>4.186914035540984E-2</v>
      </c>
      <c r="D15" s="8">
        <v>0.05</v>
      </c>
      <c r="E15" s="8">
        <f t="shared" si="0"/>
        <v>4.9210272101926744E-2</v>
      </c>
      <c r="F15" s="8">
        <f t="shared" si="1"/>
        <v>4.355164835164782E-2</v>
      </c>
    </row>
    <row r="16" spans="2:6" x14ac:dyDescent="0.25">
      <c r="B16" s="7">
        <v>2016</v>
      </c>
      <c r="C16" s="8">
        <v>4.4459995176253458E-2</v>
      </c>
      <c r="D16" s="8">
        <v>4.3999999999999997E-2</v>
      </c>
      <c r="E16" s="8">
        <f t="shared" si="0"/>
        <v>4.7663454998498445E-2</v>
      </c>
      <c r="F16" s="8">
        <f t="shared" si="1"/>
        <v>3.9742857142856636E-2</v>
      </c>
    </row>
    <row r="17" spans="2:6" x14ac:dyDescent="0.25">
      <c r="B17" s="12">
        <v>2017</v>
      </c>
      <c r="C17" s="13"/>
      <c r="D17" s="13"/>
      <c r="E17" s="8">
        <f t="shared" si="0"/>
        <v>4.6116637895070145E-2</v>
      </c>
      <c r="F17" s="8">
        <f t="shared" si="1"/>
        <v>3.5934065934065451E-2</v>
      </c>
    </row>
    <row r="18" spans="2:6" x14ac:dyDescent="0.25">
      <c r="B18" s="12">
        <v>2018</v>
      </c>
      <c r="C18" s="13"/>
      <c r="D18" s="13"/>
      <c r="E18" s="8">
        <f t="shared" si="0"/>
        <v>4.4569820791641845E-2</v>
      </c>
      <c r="F18" s="8">
        <f t="shared" si="1"/>
        <v>3.2125274725274267E-2</v>
      </c>
    </row>
    <row r="19" spans="2:6" x14ac:dyDescent="0.25">
      <c r="B19" s="12">
        <v>2019</v>
      </c>
      <c r="C19" s="13"/>
      <c r="D19" s="13"/>
      <c r="E19" s="8">
        <f t="shared" si="0"/>
        <v>4.3023003688213546E-2</v>
      </c>
      <c r="F19" s="8">
        <f t="shared" si="1"/>
        <v>2.8316483516483082E-2</v>
      </c>
    </row>
    <row r="20" spans="2:6" x14ac:dyDescent="0.25">
      <c r="B20" s="12">
        <v>2020</v>
      </c>
      <c r="C20" s="13"/>
      <c r="D20" s="13"/>
      <c r="E20" s="8">
        <f t="shared" si="0"/>
        <v>4.1476186584785246E-2</v>
      </c>
      <c r="F20" s="8">
        <f t="shared" si="1"/>
        <v>2.4507692307691897E-2</v>
      </c>
    </row>
    <row r="21" spans="2:6" ht="15.75" thickBot="1" x14ac:dyDescent="0.3"/>
    <row r="22" spans="2:6" x14ac:dyDescent="0.25">
      <c r="B22" s="14" t="s">
        <v>35</v>
      </c>
      <c r="C22" s="15"/>
    </row>
    <row r="23" spans="2:6" x14ac:dyDescent="0.25">
      <c r="B23" s="16" t="s">
        <v>37</v>
      </c>
      <c r="C23" s="17">
        <f>INTERCEPT(C3:C16,B3:B16)</f>
        <v>3.166046735510017</v>
      </c>
    </row>
    <row r="24" spans="2:6" ht="15.75" thickBot="1" x14ac:dyDescent="0.3">
      <c r="B24" s="18" t="s">
        <v>38</v>
      </c>
      <c r="C24" s="19">
        <f>SLOPE(C3:C16,B3:B16)</f>
        <v>-1.5468171034283325E-3</v>
      </c>
    </row>
    <row r="25" spans="2:6" ht="15.75" thickBot="1" x14ac:dyDescent="0.3"/>
    <row r="26" spans="2:6" x14ac:dyDescent="0.25">
      <c r="B26" s="14" t="s">
        <v>36</v>
      </c>
      <c r="C26" s="15"/>
    </row>
    <row r="27" spans="2:6" x14ac:dyDescent="0.25">
      <c r="B27" s="16" t="s">
        <v>37</v>
      </c>
      <c r="C27" s="17">
        <f>INTERCEPT(D3:D16,B3:B16)</f>
        <v>7.7182659340659328</v>
      </c>
    </row>
    <row r="28" spans="2:6" ht="15.75" thickBot="1" x14ac:dyDescent="0.3">
      <c r="B28" s="18" t="s">
        <v>38</v>
      </c>
      <c r="C28" s="19">
        <f>SLOPE(D3:D16,B3:B16)</f>
        <v>-3.8087912087912085E-3</v>
      </c>
    </row>
    <row r="34" spans="2:6" x14ac:dyDescent="0.25">
      <c r="B34" s="10"/>
      <c r="C34" s="22" t="s">
        <v>40</v>
      </c>
      <c r="D34" s="10"/>
      <c r="E34" s="10"/>
      <c r="F34" s="10"/>
    </row>
    <row r="35" spans="2:6" ht="45" x14ac:dyDescent="0.25">
      <c r="B35" s="10"/>
      <c r="C35" s="9" t="s">
        <v>31</v>
      </c>
      <c r="D35" s="9" t="s">
        <v>33</v>
      </c>
      <c r="E35" s="13" t="s">
        <v>35</v>
      </c>
      <c r="F35" s="13" t="s">
        <v>36</v>
      </c>
    </row>
    <row r="36" spans="2:6" x14ac:dyDescent="0.25">
      <c r="B36" s="13">
        <v>2008</v>
      </c>
      <c r="C36" s="8">
        <f>AVERAGE(C3:C8)</f>
        <v>6.1849170683420773E-2</v>
      </c>
      <c r="D36" s="8">
        <f>AVERAGE(D3:D8)</f>
        <v>8.0999999999999989E-2</v>
      </c>
      <c r="E36" s="8">
        <f>+$C$51+$C$52*B36</f>
        <v>6.8899715809000561E-2</v>
      </c>
      <c r="F36" s="8">
        <f>+$C$55+$C$56*B36</f>
        <v>8.4418518518518226E-2</v>
      </c>
    </row>
    <row r="37" spans="2:6" x14ac:dyDescent="0.25">
      <c r="B37" s="13">
        <v>2009</v>
      </c>
      <c r="C37" s="8">
        <f t="shared" ref="C37:D44" si="2">AVERAGE(C4:C9)</f>
        <v>6.4020904123867975E-2</v>
      </c>
      <c r="D37" s="8">
        <f t="shared" si="2"/>
        <v>8.2500000000000004E-2</v>
      </c>
      <c r="E37" s="8">
        <f t="shared" ref="E37:E48" si="3">+$C$51+$C$52*B37</f>
        <v>6.6896015242898343E-2</v>
      </c>
      <c r="F37" s="8">
        <f t="shared" ref="F37:F48" si="4">+$C$55+$C$56*B37</f>
        <v>7.9679629629628934E-2</v>
      </c>
    </row>
    <row r="38" spans="2:6" x14ac:dyDescent="0.25">
      <c r="B38" s="13">
        <v>2010</v>
      </c>
      <c r="C38" s="8">
        <f t="shared" si="2"/>
        <v>6.7921536157101489E-2</v>
      </c>
      <c r="D38" s="8">
        <f t="shared" si="2"/>
        <v>7.6333333333333336E-2</v>
      </c>
      <c r="E38" s="8">
        <f t="shared" si="3"/>
        <v>6.4892314676796126E-2</v>
      </c>
      <c r="F38" s="8">
        <f t="shared" si="4"/>
        <v>7.4940740740739642E-2</v>
      </c>
    </row>
    <row r="39" spans="2:6" x14ac:dyDescent="0.25">
      <c r="B39" s="13">
        <v>2011</v>
      </c>
      <c r="C39" s="8">
        <f t="shared" si="2"/>
        <v>6.8932509769287137E-2</v>
      </c>
      <c r="D39" s="8">
        <f t="shared" si="2"/>
        <v>7.0499999999999993E-2</v>
      </c>
      <c r="E39" s="8">
        <f t="shared" si="3"/>
        <v>6.2888614110693908E-2</v>
      </c>
      <c r="F39" s="8">
        <f t="shared" si="4"/>
        <v>7.0201851851852126E-2</v>
      </c>
    </row>
    <row r="40" spans="2:6" x14ac:dyDescent="0.25">
      <c r="B40" s="13">
        <v>2012</v>
      </c>
      <c r="C40" s="8">
        <f t="shared" si="2"/>
        <v>6.6833328957508417E-2</v>
      </c>
      <c r="D40" s="8">
        <f t="shared" si="2"/>
        <v>6.5166666666666664E-2</v>
      </c>
      <c r="E40" s="8">
        <f t="shared" si="3"/>
        <v>6.0884913544592578E-2</v>
      </c>
      <c r="F40" s="8">
        <f t="shared" si="4"/>
        <v>6.5462962962962834E-2</v>
      </c>
    </row>
    <row r="41" spans="2:6" x14ac:dyDescent="0.25">
      <c r="B41" s="13">
        <v>2013</v>
      </c>
      <c r="C41" s="8">
        <f t="shared" si="2"/>
        <v>6.0062260414480394E-2</v>
      </c>
      <c r="D41" s="8">
        <f t="shared" si="2"/>
        <v>6.25E-2</v>
      </c>
      <c r="E41" s="8">
        <f t="shared" si="3"/>
        <v>5.888121297849036E-2</v>
      </c>
      <c r="F41" s="8">
        <f t="shared" si="4"/>
        <v>6.0724074074073542E-2</v>
      </c>
    </row>
    <row r="42" spans="2:6" x14ac:dyDescent="0.25">
      <c r="B42" s="13">
        <v>2014</v>
      </c>
      <c r="C42" s="8">
        <f t="shared" si="2"/>
        <v>5.8437427793128376E-2</v>
      </c>
      <c r="D42" s="8">
        <f t="shared" si="2"/>
        <v>5.3833333333333337E-2</v>
      </c>
      <c r="E42" s="8">
        <f t="shared" si="3"/>
        <v>5.6877512412388143E-2</v>
      </c>
      <c r="F42" s="8">
        <f t="shared" si="4"/>
        <v>5.598518518518425E-2</v>
      </c>
    </row>
    <row r="43" spans="2:6" x14ac:dyDescent="0.25">
      <c r="B43" s="13">
        <v>2015</v>
      </c>
      <c r="C43" s="8">
        <f t="shared" si="2"/>
        <v>5.2552508788252551E-2</v>
      </c>
      <c r="D43" s="8">
        <f t="shared" si="2"/>
        <v>4.9166666666666664E-2</v>
      </c>
      <c r="E43" s="8">
        <f t="shared" si="3"/>
        <v>5.4873811846285925E-2</v>
      </c>
      <c r="F43" s="8">
        <f t="shared" si="4"/>
        <v>5.1246296296296734E-2</v>
      </c>
    </row>
    <row r="44" spans="2:6" x14ac:dyDescent="0.25">
      <c r="B44" s="13">
        <v>2016</v>
      </c>
      <c r="C44" s="8">
        <f t="shared" si="2"/>
        <v>4.7354575214289707E-2</v>
      </c>
      <c r="D44" s="8">
        <f t="shared" si="2"/>
        <v>4.8166666666666663E-2</v>
      </c>
      <c r="E44" s="8">
        <f t="shared" si="3"/>
        <v>5.2870111280183707E-2</v>
      </c>
      <c r="F44" s="8">
        <f t="shared" si="4"/>
        <v>4.6507407407407442E-2</v>
      </c>
    </row>
    <row r="45" spans="2:6" x14ac:dyDescent="0.25">
      <c r="B45" s="13">
        <v>2017</v>
      </c>
      <c r="C45" s="8"/>
      <c r="D45" s="8"/>
      <c r="E45" s="8">
        <f t="shared" si="3"/>
        <v>5.0866410714081489E-2</v>
      </c>
      <c r="F45" s="8">
        <f t="shared" si="4"/>
        <v>4.176851851851815E-2</v>
      </c>
    </row>
    <row r="46" spans="2:6" x14ac:dyDescent="0.25">
      <c r="B46" s="13">
        <v>2018</v>
      </c>
      <c r="C46" s="8"/>
      <c r="D46" s="8"/>
      <c r="E46" s="8">
        <f t="shared" si="3"/>
        <v>4.886271014798016E-2</v>
      </c>
      <c r="F46" s="8">
        <f t="shared" si="4"/>
        <v>3.7029629629628857E-2</v>
      </c>
    </row>
    <row r="47" spans="2:6" x14ac:dyDescent="0.25">
      <c r="B47" s="13">
        <v>2019</v>
      </c>
      <c r="C47" s="8"/>
      <c r="D47" s="8"/>
      <c r="E47" s="8">
        <f t="shared" si="3"/>
        <v>4.6859009581877942E-2</v>
      </c>
      <c r="F47" s="8">
        <f t="shared" si="4"/>
        <v>3.2290740740739565E-2</v>
      </c>
    </row>
    <row r="48" spans="2:6" x14ac:dyDescent="0.25">
      <c r="B48" s="13">
        <v>2020</v>
      </c>
      <c r="C48" s="8"/>
      <c r="D48" s="8"/>
      <c r="E48" s="8">
        <f t="shared" si="3"/>
        <v>4.4855309015775724E-2</v>
      </c>
      <c r="F48" s="8">
        <f t="shared" si="4"/>
        <v>2.7551851851852049E-2</v>
      </c>
    </row>
    <row r="49" spans="2:6" ht="15.75" thickBot="1" x14ac:dyDescent="0.3">
      <c r="B49" s="20"/>
      <c r="C49" s="21"/>
      <c r="D49" s="21"/>
      <c r="E49" s="21"/>
      <c r="F49" s="21"/>
    </row>
    <row r="50" spans="2:6" x14ac:dyDescent="0.25">
      <c r="B50" s="14" t="s">
        <v>39</v>
      </c>
      <c r="C50" s="15"/>
      <c r="D50" s="21"/>
      <c r="E50" s="21"/>
      <c r="F50" s="21"/>
    </row>
    <row r="51" spans="2:6" x14ac:dyDescent="0.25">
      <c r="B51" s="16" t="s">
        <v>37</v>
      </c>
      <c r="C51" s="17">
        <f>INTERCEPT(C36:C44,B36:B44)</f>
        <v>4.0923304525419342</v>
      </c>
      <c r="D51" s="21"/>
      <c r="E51" s="21"/>
      <c r="F51" s="21"/>
    </row>
    <row r="52" spans="2:6" ht="15.75" thickBot="1" x14ac:dyDescent="0.3">
      <c r="B52" s="18" t="s">
        <v>38</v>
      </c>
      <c r="C52" s="19">
        <f>SLOPE(C36:C44,B36:B44)</f>
        <v>-2.0037005661020586E-3</v>
      </c>
      <c r="D52" s="21"/>
      <c r="E52" s="21"/>
      <c r="F52" s="21"/>
    </row>
    <row r="53" spans="2:6" ht="15.75" thickBot="1" x14ac:dyDescent="0.3">
      <c r="B53" s="10"/>
      <c r="C53" s="10"/>
      <c r="D53" s="21"/>
      <c r="E53" s="21"/>
      <c r="F53" s="21"/>
    </row>
    <row r="54" spans="2:6" x14ac:dyDescent="0.25">
      <c r="B54" s="14" t="s">
        <v>36</v>
      </c>
      <c r="C54" s="15"/>
      <c r="D54" s="21"/>
      <c r="E54" s="21"/>
      <c r="F54" s="21"/>
    </row>
    <row r="55" spans="2:6" x14ac:dyDescent="0.25">
      <c r="B55" s="16" t="s">
        <v>37</v>
      </c>
      <c r="C55" s="17">
        <f>INTERCEPT(D36:D44,B36:B44)</f>
        <v>9.6001074074074069</v>
      </c>
      <c r="D55" s="10"/>
      <c r="E55" s="10"/>
      <c r="F55" s="10"/>
    </row>
    <row r="56" spans="2:6" ht="15.75" thickBot="1" x14ac:dyDescent="0.3">
      <c r="B56" s="18" t="s">
        <v>38</v>
      </c>
      <c r="C56" s="19">
        <f>SLOPE(D36:D44,B36:B44)</f>
        <v>-4.7388888888888888E-3</v>
      </c>
      <c r="D56" s="10"/>
      <c r="E56" s="10"/>
      <c r="F56" s="10"/>
    </row>
  </sheetData>
  <sheetProtection algorithmName="SHA-512" hashValue="SAa3/DHCCYiR1vMOJZEcUE3I1DRHqEiTmlYyf3z5Hq9II4a4Ya4ULdBQ4BkUARRtnz8XWJl7mT9y7CuJLSCSFQ==" saltValue="MjTCTJbEfJsnV2UZT97NPQ==" spinCount="100000" sheet="1" objects="1" scenarios="1"/>
  <pageMargins left="0.25" right="0.25" top="0.75" bottom="0.75" header="0.3" footer="0.3"/>
  <pageSetup paperSize="17"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C21C3-1797-44E1-B864-BA689256440F}">
  <sheetPr>
    <pageSetUpPr fitToPage="1"/>
  </sheetPr>
  <dimension ref="B2:F56"/>
  <sheetViews>
    <sheetView topLeftCell="A22" workbookViewId="0">
      <selection activeCell="D16" sqref="D16"/>
    </sheetView>
  </sheetViews>
  <sheetFormatPr defaultRowHeight="15" x14ac:dyDescent="0.25"/>
  <cols>
    <col min="2" max="2" width="12.140625" customWidth="1"/>
    <col min="5" max="5" width="9.5703125" customWidth="1"/>
    <col min="6" max="6" width="13.85546875" customWidth="1"/>
  </cols>
  <sheetData>
    <row r="2" spans="2:6" ht="30" x14ac:dyDescent="0.25">
      <c r="C2" s="9" t="s">
        <v>32</v>
      </c>
      <c r="D2" s="9" t="s">
        <v>33</v>
      </c>
      <c r="E2" s="9" t="s">
        <v>39</v>
      </c>
      <c r="F2" s="9" t="s">
        <v>36</v>
      </c>
    </row>
    <row r="3" spans="2:6" x14ac:dyDescent="0.25">
      <c r="B3" s="13">
        <v>2003</v>
      </c>
      <c r="C3" s="8">
        <v>8.1000000000000003E-2</v>
      </c>
      <c r="D3" s="8">
        <v>6.9000000000000006E-2</v>
      </c>
      <c r="E3" s="8">
        <f>+$C$23+$C$24*B3</f>
        <v>7.6514285714284647E-2</v>
      </c>
      <c r="F3" s="8">
        <f>+$C$27+$C$28*B3</f>
        <v>8.9257142857142036E-2</v>
      </c>
    </row>
    <row r="4" spans="2:6" x14ac:dyDescent="0.25">
      <c r="B4" s="13">
        <v>2004</v>
      </c>
      <c r="C4" s="8">
        <v>7.4999999999999997E-2</v>
      </c>
      <c r="D4" s="8">
        <v>8.6999999999999994E-2</v>
      </c>
      <c r="E4" s="8">
        <f t="shared" ref="E4:E20" si="0">+$C$23+$C$24*B4</f>
        <v>7.3808791208790581E-2</v>
      </c>
      <c r="F4" s="8">
        <f t="shared" ref="F4:F20" si="1">+$C$27+$C$28*B4</f>
        <v>8.5448351648350851E-2</v>
      </c>
    </row>
    <row r="5" spans="2:6" x14ac:dyDescent="0.25">
      <c r="B5" s="13">
        <v>2005</v>
      </c>
      <c r="C5" s="8">
        <v>7.6999999999999999E-2</v>
      </c>
      <c r="D5" s="8">
        <v>8.7999999999999995E-2</v>
      </c>
      <c r="E5" s="8">
        <f t="shared" si="0"/>
        <v>7.1103296703295626E-2</v>
      </c>
      <c r="F5" s="8">
        <f t="shared" si="1"/>
        <v>8.1639560439559666E-2</v>
      </c>
    </row>
    <row r="6" spans="2:6" x14ac:dyDescent="0.25">
      <c r="B6" s="13">
        <v>2006</v>
      </c>
      <c r="C6" s="8">
        <v>7.0000000000000007E-2</v>
      </c>
      <c r="D6" s="8">
        <v>8.7999999999999995E-2</v>
      </c>
      <c r="E6" s="8">
        <f t="shared" si="0"/>
        <v>6.839780219780156E-2</v>
      </c>
      <c r="F6" s="8">
        <f t="shared" si="1"/>
        <v>7.7830769230768482E-2</v>
      </c>
    </row>
    <row r="7" spans="2:6" x14ac:dyDescent="0.25">
      <c r="B7" s="13">
        <v>2007</v>
      </c>
      <c r="C7" s="8">
        <v>6.2E-2</v>
      </c>
      <c r="D7" s="8">
        <v>8.6999999999999994E-2</v>
      </c>
      <c r="E7" s="8">
        <f t="shared" si="0"/>
        <v>6.5692307692306606E-2</v>
      </c>
      <c r="F7" s="8">
        <f t="shared" si="1"/>
        <v>7.4021978021977297E-2</v>
      </c>
    </row>
    <row r="8" spans="2:6" x14ac:dyDescent="0.25">
      <c r="B8" s="13">
        <v>2008</v>
      </c>
      <c r="C8" s="8">
        <v>4.9000000000000002E-2</v>
      </c>
      <c r="D8" s="8">
        <v>6.7000000000000004E-2</v>
      </c>
      <c r="E8" s="8">
        <f t="shared" si="0"/>
        <v>6.298681318681254E-2</v>
      </c>
      <c r="F8" s="8">
        <f t="shared" si="1"/>
        <v>7.0213186813186113E-2</v>
      </c>
    </row>
    <row r="9" spans="2:6" x14ac:dyDescent="0.25">
      <c r="B9" s="13">
        <v>2009</v>
      </c>
      <c r="C9" s="8">
        <v>7.400000000000001E-2</v>
      </c>
      <c r="D9" s="8">
        <v>7.8E-2</v>
      </c>
      <c r="E9" s="8">
        <f t="shared" si="0"/>
        <v>6.0281318681317586E-2</v>
      </c>
      <c r="F9" s="8">
        <f t="shared" si="1"/>
        <v>6.6404395604394928E-2</v>
      </c>
    </row>
    <row r="10" spans="2:6" x14ac:dyDescent="0.25">
      <c r="B10" s="13">
        <v>2010</v>
      </c>
      <c r="C10" s="8">
        <v>5.5E-2</v>
      </c>
      <c r="D10" s="8">
        <v>0.05</v>
      </c>
      <c r="E10" s="8">
        <f t="shared" si="0"/>
        <v>5.757582417582352E-2</v>
      </c>
      <c r="F10" s="8">
        <f t="shared" si="1"/>
        <v>6.2595604395603743E-2</v>
      </c>
    </row>
    <row r="11" spans="2:6" x14ac:dyDescent="0.25">
      <c r="B11" s="13">
        <v>2011</v>
      </c>
      <c r="C11" s="8">
        <v>3.6000000000000004E-2</v>
      </c>
      <c r="D11" s="8">
        <v>5.2999999999999999E-2</v>
      </c>
      <c r="E11" s="8">
        <f t="shared" si="0"/>
        <v>5.4870329670328566E-2</v>
      </c>
      <c r="F11" s="8">
        <f t="shared" si="1"/>
        <v>5.8786813186812559E-2</v>
      </c>
    </row>
    <row r="12" spans="2:6" x14ac:dyDescent="0.25">
      <c r="B12" s="13">
        <v>2012</v>
      </c>
      <c r="C12" s="8">
        <v>0.06</v>
      </c>
      <c r="D12" s="8">
        <v>5.6000000000000001E-2</v>
      </c>
      <c r="E12" s="8">
        <f t="shared" si="0"/>
        <v>5.21648351648345E-2</v>
      </c>
      <c r="F12" s="8">
        <f t="shared" si="1"/>
        <v>5.4978021978021374E-2</v>
      </c>
    </row>
    <row r="13" spans="2:6" x14ac:dyDescent="0.25">
      <c r="B13" s="13">
        <v>2013</v>
      </c>
      <c r="C13" s="8">
        <v>3.9E-2</v>
      </c>
      <c r="D13" s="8">
        <v>7.0999999999999994E-2</v>
      </c>
      <c r="E13" s="8">
        <f t="shared" si="0"/>
        <v>4.9459340659339546E-2</v>
      </c>
      <c r="F13" s="8">
        <f t="shared" si="1"/>
        <v>5.116923076923019E-2</v>
      </c>
    </row>
    <row r="14" spans="2:6" x14ac:dyDescent="0.25">
      <c r="B14" s="13">
        <v>2014</v>
      </c>
      <c r="C14" s="8">
        <v>4.2999999999999997E-2</v>
      </c>
      <c r="D14" s="8">
        <v>1.4999999999999999E-2</v>
      </c>
      <c r="E14" s="8">
        <f t="shared" si="0"/>
        <v>4.675384615384548E-2</v>
      </c>
      <c r="F14" s="8">
        <f t="shared" si="1"/>
        <v>4.7360439560439005E-2</v>
      </c>
    </row>
    <row r="15" spans="2:6" x14ac:dyDescent="0.25">
      <c r="B15" s="13">
        <v>2015</v>
      </c>
      <c r="C15" s="8">
        <v>5.7000000000000002E-2</v>
      </c>
      <c r="D15" s="8">
        <v>0.05</v>
      </c>
      <c r="E15" s="8">
        <f t="shared" si="0"/>
        <v>4.4048351648350526E-2</v>
      </c>
      <c r="F15" s="8">
        <f t="shared" si="1"/>
        <v>4.355164835164782E-2</v>
      </c>
    </row>
    <row r="16" spans="2:6" x14ac:dyDescent="0.25">
      <c r="B16" s="13">
        <v>2016</v>
      </c>
      <c r="C16" s="8">
        <v>4.7E-2</v>
      </c>
      <c r="D16" s="8">
        <v>4.3999999999999997E-2</v>
      </c>
      <c r="E16" s="8">
        <f t="shared" si="0"/>
        <v>4.134285714285646E-2</v>
      </c>
      <c r="F16" s="8">
        <f t="shared" si="1"/>
        <v>3.9742857142856636E-2</v>
      </c>
    </row>
    <row r="17" spans="2:6" x14ac:dyDescent="0.25">
      <c r="B17" s="13">
        <v>2017</v>
      </c>
      <c r="C17" s="8"/>
      <c r="D17" s="8"/>
      <c r="E17" s="8">
        <f t="shared" si="0"/>
        <v>3.8637362637361505E-2</v>
      </c>
      <c r="F17" s="8">
        <f t="shared" si="1"/>
        <v>3.5934065934065451E-2</v>
      </c>
    </row>
    <row r="18" spans="2:6" x14ac:dyDescent="0.25">
      <c r="B18" s="13">
        <v>2018</v>
      </c>
      <c r="C18" s="8"/>
      <c r="D18" s="8"/>
      <c r="E18" s="8">
        <f t="shared" si="0"/>
        <v>3.5931868131867439E-2</v>
      </c>
      <c r="F18" s="8">
        <f t="shared" si="1"/>
        <v>3.2125274725274267E-2</v>
      </c>
    </row>
    <row r="19" spans="2:6" x14ac:dyDescent="0.25">
      <c r="B19" s="13">
        <v>2019</v>
      </c>
      <c r="C19" s="8"/>
      <c r="D19" s="8"/>
      <c r="E19" s="8">
        <f t="shared" si="0"/>
        <v>3.3226373626372485E-2</v>
      </c>
      <c r="F19" s="8">
        <f t="shared" si="1"/>
        <v>2.8316483516483082E-2</v>
      </c>
    </row>
    <row r="20" spans="2:6" x14ac:dyDescent="0.25">
      <c r="B20" s="13">
        <v>2020</v>
      </c>
      <c r="C20" s="8"/>
      <c r="D20" s="8"/>
      <c r="E20" s="8">
        <f t="shared" si="0"/>
        <v>3.0520879120878419E-2</v>
      </c>
      <c r="F20" s="8">
        <f t="shared" si="1"/>
        <v>2.4507692307691897E-2</v>
      </c>
    </row>
    <row r="21" spans="2:6" ht="15.75" thickBot="1" x14ac:dyDescent="0.3">
      <c r="C21" s="6"/>
      <c r="D21" s="6"/>
      <c r="E21" s="6"/>
      <c r="F21" s="6"/>
    </row>
    <row r="22" spans="2:6" x14ac:dyDescent="0.25">
      <c r="B22" s="14" t="s">
        <v>39</v>
      </c>
      <c r="C22" s="15"/>
      <c r="D22" s="6"/>
      <c r="E22" s="6"/>
      <c r="F22" s="6"/>
    </row>
    <row r="23" spans="2:6" x14ac:dyDescent="0.25">
      <c r="B23" s="16" t="s">
        <v>37</v>
      </c>
      <c r="C23" s="17">
        <f>INTERCEPT(C3:C16,B3:B16)</f>
        <v>5.4956197802197799</v>
      </c>
      <c r="D23" s="6"/>
      <c r="E23" s="6"/>
      <c r="F23" s="6"/>
    </row>
    <row r="24" spans="2:6" ht="15.75" thickBot="1" x14ac:dyDescent="0.3">
      <c r="B24" s="18" t="s">
        <v>38</v>
      </c>
      <c r="C24" s="19">
        <f>SLOPE(C3:C16,B3:B16)</f>
        <v>-2.7054945054945058E-3</v>
      </c>
      <c r="D24" s="6"/>
      <c r="E24" s="6"/>
      <c r="F24" s="6"/>
    </row>
    <row r="25" spans="2:6" ht="15.75" thickBot="1" x14ac:dyDescent="0.3">
      <c r="B25" s="10"/>
      <c r="C25" s="10"/>
      <c r="D25" s="6"/>
      <c r="E25" s="6"/>
      <c r="F25" s="6"/>
    </row>
    <row r="26" spans="2:6" x14ac:dyDescent="0.25">
      <c r="B26" s="14" t="s">
        <v>36</v>
      </c>
      <c r="C26" s="15"/>
      <c r="D26" s="6"/>
      <c r="E26" s="6"/>
      <c r="F26" s="6"/>
    </row>
    <row r="27" spans="2:6" x14ac:dyDescent="0.25">
      <c r="B27" s="16" t="s">
        <v>37</v>
      </c>
      <c r="C27" s="17">
        <f>INTERCEPT(D3:D16,B3:B16)</f>
        <v>7.7182659340659328</v>
      </c>
      <c r="D27" s="6"/>
      <c r="E27" s="6"/>
      <c r="F27" s="6"/>
    </row>
    <row r="28" spans="2:6" ht="15.75" thickBot="1" x14ac:dyDescent="0.3">
      <c r="B28" s="18" t="s">
        <v>38</v>
      </c>
      <c r="C28" s="19">
        <f>SLOPE(D3:D16,B3:B16)</f>
        <v>-3.8087912087912085E-3</v>
      </c>
      <c r="D28" s="6"/>
      <c r="E28" s="6"/>
      <c r="F28" s="6"/>
    </row>
    <row r="29" spans="2:6" x14ac:dyDescent="0.25">
      <c r="C29" s="6"/>
      <c r="D29" s="6"/>
      <c r="E29" s="6"/>
      <c r="F29" s="6"/>
    </row>
    <row r="30" spans="2:6" x14ac:dyDescent="0.25">
      <c r="C30" s="6"/>
      <c r="D30" s="6"/>
      <c r="E30" s="6"/>
      <c r="F30" s="6"/>
    </row>
    <row r="34" spans="2:6" x14ac:dyDescent="0.25">
      <c r="C34" s="22" t="s">
        <v>40</v>
      </c>
    </row>
    <row r="35" spans="2:6" ht="30" x14ac:dyDescent="0.25">
      <c r="B35" s="10"/>
      <c r="C35" s="9" t="s">
        <v>32</v>
      </c>
      <c r="D35" s="9" t="s">
        <v>33</v>
      </c>
      <c r="E35" s="9" t="s">
        <v>39</v>
      </c>
      <c r="F35" s="9" t="s">
        <v>36</v>
      </c>
    </row>
    <row r="36" spans="2:6" x14ac:dyDescent="0.25">
      <c r="B36" s="13">
        <v>2008</v>
      </c>
      <c r="C36" s="8">
        <f>AVERAGE(C3:C8)</f>
        <v>6.8999999999999992E-2</v>
      </c>
      <c r="D36" s="8">
        <f>AVERAGE(D3:D8)</f>
        <v>8.0999999999999989E-2</v>
      </c>
      <c r="E36" s="8">
        <f>+$C$51+$C$52*B36</f>
        <v>6.8985185185185038E-2</v>
      </c>
      <c r="F36" s="8">
        <f>+$C$55+$C$56*B36</f>
        <v>8.4418518518518226E-2</v>
      </c>
    </row>
    <row r="37" spans="2:6" x14ac:dyDescent="0.25">
      <c r="B37" s="13">
        <v>2009</v>
      </c>
      <c r="C37" s="8">
        <f t="shared" ref="C37:D37" si="2">AVERAGE(C4:C9)</f>
        <v>6.7833333333333343E-2</v>
      </c>
      <c r="D37" s="8">
        <f t="shared" si="2"/>
        <v>8.2500000000000004E-2</v>
      </c>
      <c r="E37" s="8">
        <f t="shared" ref="E37:E48" si="3">+$C$51+$C$52*B37</f>
        <v>6.6007407407407293E-2</v>
      </c>
      <c r="F37" s="8">
        <f t="shared" ref="F37:F48" si="4">+$C$55+$C$56*B37</f>
        <v>7.9679629629628934E-2</v>
      </c>
    </row>
    <row r="38" spans="2:6" x14ac:dyDescent="0.25">
      <c r="B38" s="13">
        <v>2010</v>
      </c>
      <c r="C38" s="8">
        <f t="shared" ref="C38:D38" si="5">AVERAGE(C5:C10)</f>
        <v>6.4500000000000002E-2</v>
      </c>
      <c r="D38" s="8">
        <f t="shared" si="5"/>
        <v>7.6333333333333336E-2</v>
      </c>
      <c r="E38" s="8">
        <f t="shared" si="3"/>
        <v>6.3029629629629547E-2</v>
      </c>
      <c r="F38" s="8">
        <f t="shared" si="4"/>
        <v>7.4940740740739642E-2</v>
      </c>
    </row>
    <row r="39" spans="2:6" x14ac:dyDescent="0.25">
      <c r="B39" s="13">
        <v>2011</v>
      </c>
      <c r="C39" s="8">
        <f t="shared" ref="C39:D39" si="6">AVERAGE(C6:C11)</f>
        <v>5.7666666666666665E-2</v>
      </c>
      <c r="D39" s="8">
        <f t="shared" si="6"/>
        <v>7.0499999999999993E-2</v>
      </c>
      <c r="E39" s="8">
        <f t="shared" si="3"/>
        <v>6.0051851851851801E-2</v>
      </c>
      <c r="F39" s="8">
        <f t="shared" si="4"/>
        <v>7.0201851851852126E-2</v>
      </c>
    </row>
    <row r="40" spans="2:6" x14ac:dyDescent="0.25">
      <c r="B40" s="13">
        <v>2012</v>
      </c>
      <c r="C40" s="8">
        <f t="shared" ref="C40:D40" si="7">AVERAGE(C7:C12)</f>
        <v>5.6000000000000001E-2</v>
      </c>
      <c r="D40" s="8">
        <f t="shared" si="7"/>
        <v>6.5166666666666664E-2</v>
      </c>
      <c r="E40" s="8">
        <f t="shared" si="3"/>
        <v>5.7074074074074055E-2</v>
      </c>
      <c r="F40" s="8">
        <f t="shared" si="4"/>
        <v>6.5462962962962834E-2</v>
      </c>
    </row>
    <row r="41" spans="2:6" s="10" customFormat="1" x14ac:dyDescent="0.25">
      <c r="B41" s="13">
        <v>2013</v>
      </c>
      <c r="C41" s="8">
        <f t="shared" ref="C41:D41" si="8">AVERAGE(C8:C13)</f>
        <v>5.2166666666666667E-2</v>
      </c>
      <c r="D41" s="8">
        <f t="shared" si="8"/>
        <v>6.25E-2</v>
      </c>
      <c r="E41" s="8">
        <f t="shared" si="3"/>
        <v>5.4096296296296309E-2</v>
      </c>
      <c r="F41" s="8">
        <f t="shared" si="4"/>
        <v>6.0724074074073542E-2</v>
      </c>
    </row>
    <row r="42" spans="2:6" x14ac:dyDescent="0.25">
      <c r="B42" s="13">
        <v>2014</v>
      </c>
      <c r="C42" s="8">
        <f t="shared" ref="C42:D42" si="9">AVERAGE(C9:C14)</f>
        <v>5.1166666666666666E-2</v>
      </c>
      <c r="D42" s="8">
        <f t="shared" si="9"/>
        <v>5.3833333333333337E-2</v>
      </c>
      <c r="E42" s="8">
        <f t="shared" si="3"/>
        <v>5.1118518518518563E-2</v>
      </c>
      <c r="F42" s="8">
        <f t="shared" si="4"/>
        <v>5.598518518518425E-2</v>
      </c>
    </row>
    <row r="43" spans="2:6" x14ac:dyDescent="0.25">
      <c r="B43" s="13">
        <v>2015</v>
      </c>
      <c r="C43" s="8">
        <f t="shared" ref="C43:D43" si="10">AVERAGE(C10:C15)</f>
        <v>4.8333333333333332E-2</v>
      </c>
      <c r="D43" s="8">
        <f t="shared" si="10"/>
        <v>4.9166666666666664E-2</v>
      </c>
      <c r="E43" s="8">
        <f t="shared" si="3"/>
        <v>4.8140740740740817E-2</v>
      </c>
      <c r="F43" s="8">
        <f t="shared" si="4"/>
        <v>5.1246296296296734E-2</v>
      </c>
    </row>
    <row r="44" spans="2:6" x14ac:dyDescent="0.25">
      <c r="B44" s="13">
        <v>2016</v>
      </c>
      <c r="C44" s="8">
        <f t="shared" ref="C44:D44" si="11">AVERAGE(C11:C16)</f>
        <v>4.6999999999999993E-2</v>
      </c>
      <c r="D44" s="8">
        <f t="shared" si="11"/>
        <v>4.8166666666666663E-2</v>
      </c>
      <c r="E44" s="8">
        <f t="shared" si="3"/>
        <v>4.5162962962963071E-2</v>
      </c>
      <c r="F44" s="8">
        <f t="shared" si="4"/>
        <v>4.6507407407407442E-2</v>
      </c>
    </row>
    <row r="45" spans="2:6" x14ac:dyDescent="0.25">
      <c r="B45" s="13">
        <v>2017</v>
      </c>
      <c r="C45" s="8"/>
      <c r="D45" s="8"/>
      <c r="E45" s="8">
        <f t="shared" si="3"/>
        <v>4.2185185185185325E-2</v>
      </c>
      <c r="F45" s="8">
        <f t="shared" si="4"/>
        <v>4.176851851851815E-2</v>
      </c>
    </row>
    <row r="46" spans="2:6" x14ac:dyDescent="0.25">
      <c r="B46" s="13">
        <v>2018</v>
      </c>
      <c r="C46" s="8"/>
      <c r="D46" s="8"/>
      <c r="E46" s="8">
        <f t="shared" si="3"/>
        <v>3.920740740740758E-2</v>
      </c>
      <c r="F46" s="8">
        <f t="shared" si="4"/>
        <v>3.7029629629628857E-2</v>
      </c>
    </row>
    <row r="47" spans="2:6" x14ac:dyDescent="0.25">
      <c r="B47" s="13">
        <v>2019</v>
      </c>
      <c r="C47" s="8"/>
      <c r="D47" s="8"/>
      <c r="E47" s="8">
        <f t="shared" si="3"/>
        <v>3.6229629629629834E-2</v>
      </c>
      <c r="F47" s="8">
        <f t="shared" si="4"/>
        <v>3.2290740740739565E-2</v>
      </c>
    </row>
    <row r="48" spans="2:6" x14ac:dyDescent="0.25">
      <c r="B48" s="13">
        <v>2020</v>
      </c>
      <c r="C48" s="8"/>
      <c r="D48" s="8"/>
      <c r="E48" s="8">
        <f t="shared" si="3"/>
        <v>3.3251851851852088E-2</v>
      </c>
      <c r="F48" s="8">
        <f t="shared" si="4"/>
        <v>2.7551851851852049E-2</v>
      </c>
    </row>
    <row r="49" spans="2:6" ht="15.75" thickBot="1" x14ac:dyDescent="0.3">
      <c r="B49" s="20"/>
      <c r="C49" s="21"/>
      <c r="D49" s="21"/>
      <c r="E49" s="21"/>
      <c r="F49" s="21"/>
    </row>
    <row r="50" spans="2:6" x14ac:dyDescent="0.25">
      <c r="B50" s="14" t="s">
        <v>39</v>
      </c>
      <c r="C50" s="15"/>
      <c r="D50" s="21"/>
      <c r="E50" s="21"/>
      <c r="F50" s="21"/>
    </row>
    <row r="51" spans="2:6" x14ac:dyDescent="0.25">
      <c r="B51" s="16" t="s">
        <v>37</v>
      </c>
      <c r="C51" s="17">
        <f>INTERCEPT(C36:C44,B36:B44)</f>
        <v>6.0483629629629645</v>
      </c>
      <c r="D51" s="21"/>
      <c r="E51" s="21"/>
      <c r="F51" s="21"/>
    </row>
    <row r="52" spans="2:6" ht="15.75" thickBot="1" x14ac:dyDescent="0.3">
      <c r="B52" s="18" t="s">
        <v>38</v>
      </c>
      <c r="C52" s="19">
        <f>SLOPE(C36:C44,B36:B44)</f>
        <v>-2.9777777777777784E-3</v>
      </c>
      <c r="D52" s="21"/>
      <c r="E52" s="21"/>
      <c r="F52" s="21"/>
    </row>
    <row r="53" spans="2:6" ht="15.75" thickBot="1" x14ac:dyDescent="0.3">
      <c r="B53" s="10"/>
      <c r="C53" s="10"/>
      <c r="D53" s="21"/>
      <c r="E53" s="21"/>
      <c r="F53" s="21"/>
    </row>
    <row r="54" spans="2:6" x14ac:dyDescent="0.25">
      <c r="B54" s="14" t="s">
        <v>36</v>
      </c>
      <c r="C54" s="15"/>
      <c r="D54" s="21"/>
      <c r="E54" s="21"/>
      <c r="F54" s="21"/>
    </row>
    <row r="55" spans="2:6" x14ac:dyDescent="0.25">
      <c r="B55" s="16" t="s">
        <v>37</v>
      </c>
      <c r="C55" s="17">
        <f>INTERCEPT(D36:D44,B36:B44)</f>
        <v>9.6001074074074069</v>
      </c>
    </row>
    <row r="56" spans="2:6" ht="15.75" thickBot="1" x14ac:dyDescent="0.3">
      <c r="B56" s="18" t="s">
        <v>38</v>
      </c>
      <c r="C56" s="19">
        <f>SLOPE(D36:D44,B36:B44)</f>
        <v>-4.7388888888888888E-3</v>
      </c>
    </row>
  </sheetData>
  <pageMargins left="0" right="0" top="0.75" bottom="0.75" header="0.3" footer="0.3"/>
  <pageSetup paperSize="17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99224-425B-4A44-8DBB-26A759794E0E}">
  <sheetPr>
    <pageSetUpPr fitToPage="1"/>
  </sheetPr>
  <dimension ref="A1"/>
  <sheetViews>
    <sheetView topLeftCell="A9" workbookViewId="0">
      <selection activeCell="E17" sqref="E17"/>
    </sheetView>
  </sheetViews>
  <sheetFormatPr defaultRowHeight="15" x14ac:dyDescent="0.25"/>
  <sheetData/>
  <pageMargins left="0.7" right="0.7" top="0.75" bottom="0.75" header="0.3" footer="0.3"/>
  <pageSetup paperSize="1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BLS Data Series</vt:lpstr>
      <vt:lpstr>CPI NPR</vt:lpstr>
      <vt:lpstr>NHE NPR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Kennedy, Connor</cp:lastModifiedBy>
  <cp:lastPrinted>2018-02-27T21:16:08Z</cp:lastPrinted>
  <dcterms:created xsi:type="dcterms:W3CDTF">2018-01-09T13:18:56Z</dcterms:created>
  <dcterms:modified xsi:type="dcterms:W3CDTF">2018-02-27T21:18:08Z</dcterms:modified>
</cp:coreProperties>
</file>