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24226"/>
  <xr:revisionPtr revIDLastSave="0" documentId="8_{6FDE3896-A402-469F-A690-2BE88C634E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ITLE" sheetId="59" r:id="rId1"/>
    <sheet name="TOC" sheetId="61" r:id="rId2"/>
    <sheet name="GENERAL" sheetId="60" r:id="rId3"/>
    <sheet name="Hospital Summary" sheetId="79" r:id="rId4"/>
    <sheet name="PAGE 5" sheetId="4" r:id="rId5"/>
    <sheet name="PAGE 6" sheetId="5" r:id="rId6"/>
    <sheet name="PAGE 7" sheetId="6" r:id="rId7"/>
    <sheet name="PAGE 8" sheetId="7" r:id="rId8"/>
    <sheet name="PAGE 9" sheetId="8" r:id="rId9"/>
    <sheet name="PAGE 10" sheetId="66" r:id="rId10"/>
    <sheet name="PAGE 11" sheetId="67" r:id="rId11"/>
    <sheet name="PAGE 12" sheetId="9" r:id="rId12"/>
    <sheet name="PAGE 13" sheetId="10" r:id="rId13"/>
    <sheet name="PAGE 14" sheetId="11" r:id="rId14"/>
    <sheet name="PAGE 15" sheetId="12" r:id="rId15"/>
    <sheet name="PAGE 16" sheetId="13" r:id="rId16"/>
    <sheet name="PAGE 17" sheetId="14" r:id="rId17"/>
    <sheet name="PAGE 18" sheetId="15" r:id="rId18"/>
    <sheet name="PAGE 19" sheetId="16" r:id="rId19"/>
    <sheet name="PAGE 20" sheetId="17" r:id="rId20"/>
    <sheet name="PAGE 21" sheetId="18" r:id="rId21"/>
    <sheet name="PAGE 22" sheetId="19" r:id="rId22"/>
    <sheet name="PAGE 23" sheetId="20" r:id="rId23"/>
    <sheet name="PAGE 24" sheetId="21" r:id="rId24"/>
    <sheet name="PAGE 25" sheetId="22" r:id="rId25"/>
    <sheet name="PAGE 26" sheetId="23" r:id="rId26"/>
    <sheet name="PAGE 27" sheetId="24" r:id="rId27"/>
    <sheet name="PAGE 28" sheetId="25" r:id="rId28"/>
    <sheet name="PAGE 29" sheetId="26" r:id="rId29"/>
    <sheet name="PAGE 30" sheetId="27" r:id="rId30"/>
    <sheet name="PAGE 31" sheetId="28" r:id="rId31"/>
    <sheet name="PAGE 32" sheetId="29" r:id="rId32"/>
    <sheet name="PAGE 33" sheetId="30" r:id="rId33"/>
    <sheet name="PAGE 34" sheetId="31" r:id="rId34"/>
    <sheet name="PAGE 35" sheetId="32" r:id="rId35"/>
    <sheet name="PAGE 36" sheetId="33" r:id="rId36"/>
    <sheet name="PAGE 37" sheetId="35" r:id="rId37"/>
    <sheet name="PAGE 38" sheetId="36" r:id="rId38"/>
    <sheet name="PAGE 39" sheetId="37" r:id="rId39"/>
    <sheet name="PAGE 40" sheetId="38" r:id="rId40"/>
    <sheet name="PAGE 41" sheetId="39" r:id="rId41"/>
    <sheet name="PAGE 42" sheetId="40" r:id="rId42"/>
    <sheet name="PAGE 43" sheetId="41" r:id="rId43"/>
    <sheet name="PAGE 44" sheetId="42" r:id="rId44"/>
    <sheet name="PAGE 45" sheetId="43" r:id="rId45"/>
    <sheet name="PAGE 46" sheetId="44" r:id="rId46"/>
    <sheet name="PAGE 47" sheetId="45" r:id="rId47"/>
    <sheet name="PAGE 48" sheetId="46" r:id="rId48"/>
    <sheet name="PAGE 49" sheetId="47" r:id="rId49"/>
    <sheet name="PAGE 50" sheetId="48" r:id="rId50"/>
    <sheet name="PAGE 51" sheetId="49" r:id="rId51"/>
    <sheet name="PAGE 52" sheetId="50" r:id="rId52"/>
    <sheet name="PAGE 53" sheetId="51" r:id="rId53"/>
    <sheet name="PAGE 54" sheetId="52" r:id="rId54"/>
    <sheet name="PAGE 55" sheetId="53" r:id="rId55"/>
    <sheet name="PAGE 56" sheetId="54" r:id="rId56"/>
    <sheet name="PAGE 57" sheetId="55" r:id="rId57"/>
    <sheet name="PAGE 58" sheetId="56" r:id="rId58"/>
    <sheet name="PAGE 59" sheetId="57" r:id="rId59"/>
    <sheet name="PAGE 60" sheetId="58" r:id="rId60"/>
    <sheet name="INTERIM REPORT" sheetId="3" r:id="rId61"/>
    <sheet name="Report Data" sheetId="1" r:id="rId62"/>
    <sheet name="Report Info" sheetId="2" r:id="rId63"/>
  </sheets>
  <externalReferences>
    <externalReference r:id="rId64"/>
  </externalReferences>
  <definedNames>
    <definedName name="_xlnm._FilterDatabase" localSheetId="9" hidden="1">'PAGE 10'!#REF!</definedName>
    <definedName name="_xlnm._FilterDatabase" localSheetId="10" hidden="1">'PAGE 11'!#REF!</definedName>
    <definedName name="_xlnm._FilterDatabase" localSheetId="11" hidden="1">'PAGE 12'!#REF!</definedName>
    <definedName name="_xlnm._FilterDatabase" localSheetId="12" hidden="1">'PAGE 13'!#REF!</definedName>
    <definedName name="_xlnm._FilterDatabase" localSheetId="13" hidden="1">'PAGE 14'!#REF!</definedName>
    <definedName name="_xlnm._FilterDatabase" localSheetId="14" hidden="1">'PAGE 15'!#REF!</definedName>
    <definedName name="_xlnm._FilterDatabase" localSheetId="15" hidden="1">'PAGE 16'!#REF!</definedName>
    <definedName name="_xlnm._FilterDatabase" localSheetId="16" hidden="1">'PAGE 17'!#REF!</definedName>
    <definedName name="_xlnm._FilterDatabase" localSheetId="17" hidden="1">'PAGE 18'!#REF!</definedName>
    <definedName name="_xlnm._FilterDatabase" localSheetId="18" hidden="1">'PAGE 19'!#REF!</definedName>
    <definedName name="_xlnm._FilterDatabase" localSheetId="19" hidden="1">'PAGE 20'!#REF!</definedName>
    <definedName name="_xlnm._FilterDatabase" localSheetId="20" hidden="1">'PAGE 21'!#REF!</definedName>
    <definedName name="_xlnm._FilterDatabase" localSheetId="21" hidden="1">'PAGE 22'!#REF!</definedName>
    <definedName name="_xlnm._FilterDatabase" localSheetId="22" hidden="1">'PAGE 23'!#REF!</definedName>
    <definedName name="_xlnm._FilterDatabase" localSheetId="23" hidden="1">'PAGE 24'!#REF!</definedName>
    <definedName name="_xlnm._FilterDatabase" localSheetId="24" hidden="1">'PAGE 25'!#REF!</definedName>
    <definedName name="_xlnm._FilterDatabase" localSheetId="25" hidden="1">'PAGE 26'!#REF!</definedName>
    <definedName name="_xlnm._FilterDatabase" localSheetId="26" hidden="1">'PAGE 27'!#REF!</definedName>
    <definedName name="_xlnm._FilterDatabase" localSheetId="27" hidden="1">'PAGE 28'!#REF!</definedName>
    <definedName name="_xlnm._FilterDatabase" localSheetId="28" hidden="1">'PAGE 29'!#REF!</definedName>
    <definedName name="_xlnm._FilterDatabase" localSheetId="29" hidden="1">'PAGE 30'!#REF!</definedName>
    <definedName name="_xlnm._FilterDatabase" localSheetId="30" hidden="1">'PAGE 31'!#REF!</definedName>
    <definedName name="_xlnm._FilterDatabase" localSheetId="31" hidden="1">'PAGE 32'!#REF!</definedName>
    <definedName name="_xlnm._FilterDatabase" localSheetId="32" hidden="1">'PAGE 33'!#REF!</definedName>
    <definedName name="_xlnm._FilterDatabase" localSheetId="33" hidden="1">'PAGE 34'!#REF!</definedName>
    <definedName name="_xlnm._FilterDatabase" localSheetId="34" hidden="1">'PAGE 35'!#REF!</definedName>
    <definedName name="_xlnm._FilterDatabase" localSheetId="35" hidden="1">'PAGE 36'!#REF!</definedName>
    <definedName name="_xlnm._FilterDatabase" localSheetId="36" hidden="1">'PAGE 37'!#REF!</definedName>
    <definedName name="_xlnm._FilterDatabase" localSheetId="37" hidden="1">'PAGE 38'!#REF!</definedName>
    <definedName name="_xlnm._FilterDatabase" localSheetId="38" hidden="1">'PAGE 39'!#REF!</definedName>
    <definedName name="_xlnm._FilterDatabase" localSheetId="39" hidden="1">'PAGE 40'!#REF!</definedName>
    <definedName name="_xlnm._FilterDatabase" localSheetId="40" hidden="1">'PAGE 41'!#REF!</definedName>
    <definedName name="_xlnm._FilterDatabase" localSheetId="41" hidden="1">'PAGE 42'!#REF!</definedName>
    <definedName name="_xlnm._FilterDatabase" localSheetId="42" hidden="1">'PAGE 43'!#REF!</definedName>
    <definedName name="_xlnm._FilterDatabase" localSheetId="43" hidden="1">'PAGE 44'!#REF!</definedName>
    <definedName name="_xlnm._FilterDatabase" localSheetId="44" hidden="1">'PAGE 45'!#REF!</definedName>
    <definedName name="_xlnm._FilterDatabase" localSheetId="45" hidden="1">'PAGE 46'!#REF!</definedName>
    <definedName name="_xlnm._FilterDatabase" localSheetId="46" hidden="1">'PAGE 47'!#REF!</definedName>
    <definedName name="_xlnm._FilterDatabase" localSheetId="47" hidden="1">'PAGE 48'!#REF!</definedName>
    <definedName name="_xlnm._FilterDatabase" localSheetId="48" hidden="1">'PAGE 49'!#REF!</definedName>
    <definedName name="_xlnm._FilterDatabase" localSheetId="4" hidden="1">'PAGE 5'!#REF!</definedName>
    <definedName name="_xlnm._FilterDatabase" localSheetId="49" hidden="1">'PAGE 50'!#REF!</definedName>
    <definedName name="_xlnm._FilterDatabase" localSheetId="50" hidden="1">'PAGE 51'!#REF!</definedName>
    <definedName name="_xlnm._FilterDatabase" localSheetId="51" hidden="1">'PAGE 52'!#REF!</definedName>
    <definedName name="_xlnm._FilterDatabase" localSheetId="52" hidden="1">'PAGE 53'!#REF!</definedName>
    <definedName name="_xlnm._FilterDatabase" localSheetId="53" hidden="1">'PAGE 54'!#REF!</definedName>
    <definedName name="_xlnm._FilterDatabase" localSheetId="54" hidden="1">'PAGE 55'!#REF!</definedName>
    <definedName name="_xlnm._FilterDatabase" localSheetId="55" hidden="1">'PAGE 56'!#REF!</definedName>
    <definedName name="_xlnm._FilterDatabase" localSheetId="56" hidden="1">'PAGE 57'!#REF!</definedName>
    <definedName name="_xlnm._FilterDatabase" localSheetId="57" hidden="1">'PAGE 58'!#REF!</definedName>
    <definedName name="_xlnm._FilterDatabase" localSheetId="58" hidden="1">'PAGE 59'!#REF!</definedName>
    <definedName name="_xlnm._FilterDatabase" localSheetId="5" hidden="1">'PAGE 6'!#REF!</definedName>
    <definedName name="_xlnm._FilterDatabase" localSheetId="59" hidden="1">'PAGE 60'!#REF!</definedName>
    <definedName name="_xlnm._FilterDatabase" localSheetId="6" hidden="1">'PAGE 7'!#REF!</definedName>
    <definedName name="_xlnm._FilterDatabase" localSheetId="7" hidden="1">'PAGE 8'!#REF!</definedName>
    <definedName name="_xlnm._FilterDatabase" localSheetId="8" hidden="1">'PAGE 9'!#REF!</definedName>
    <definedName name="_xlnm.Extract" localSheetId="9">'PAGE 10'!#REF!</definedName>
    <definedName name="_xlnm.Extract" localSheetId="10">'PAGE 11'!#REF!</definedName>
    <definedName name="_xlnm.Extract" localSheetId="11">'PAGE 12'!#REF!</definedName>
    <definedName name="_xlnm.Extract" localSheetId="12">'PAGE 13'!#REF!</definedName>
    <definedName name="_xlnm.Extract" localSheetId="13">'PAGE 14'!#REF!</definedName>
    <definedName name="_xlnm.Extract" localSheetId="14">'PAGE 15'!#REF!</definedName>
    <definedName name="_xlnm.Extract" localSheetId="15">'PAGE 16'!#REF!</definedName>
    <definedName name="_xlnm.Extract" localSheetId="16">'PAGE 17'!#REF!</definedName>
    <definedName name="_xlnm.Extract" localSheetId="17">'PAGE 18'!#REF!</definedName>
    <definedName name="_xlnm.Extract" localSheetId="18">'PAGE 19'!#REF!</definedName>
    <definedName name="_xlnm.Extract" localSheetId="19">'PAGE 20'!#REF!</definedName>
    <definedName name="_xlnm.Extract" localSheetId="20">'PAGE 21'!#REF!</definedName>
    <definedName name="_xlnm.Extract" localSheetId="21">'PAGE 22'!#REF!</definedName>
    <definedName name="_xlnm.Extract" localSheetId="22">'PAGE 23'!#REF!</definedName>
    <definedName name="_xlnm.Extract" localSheetId="23">'PAGE 24'!#REF!</definedName>
    <definedName name="_xlnm.Extract" localSheetId="24">'PAGE 25'!#REF!</definedName>
    <definedName name="_xlnm.Extract" localSheetId="25">'PAGE 26'!#REF!</definedName>
    <definedName name="_xlnm.Extract" localSheetId="26">'PAGE 27'!#REF!</definedName>
    <definedName name="_xlnm.Extract" localSheetId="27">'PAGE 28'!#REF!</definedName>
    <definedName name="_xlnm.Extract" localSheetId="28">'PAGE 29'!#REF!</definedName>
    <definedName name="_xlnm.Extract" localSheetId="29">'PAGE 30'!#REF!</definedName>
    <definedName name="_xlnm.Extract" localSheetId="30">'PAGE 31'!#REF!</definedName>
    <definedName name="_xlnm.Extract" localSheetId="31">'PAGE 32'!#REF!</definedName>
    <definedName name="_xlnm.Extract" localSheetId="32">'PAGE 33'!#REF!</definedName>
    <definedName name="_xlnm.Extract" localSheetId="33">'PAGE 34'!#REF!</definedName>
    <definedName name="_xlnm.Extract" localSheetId="34">'PAGE 35'!#REF!</definedName>
    <definedName name="_xlnm.Extract" localSheetId="35">'PAGE 36'!#REF!</definedName>
    <definedName name="_xlnm.Extract" localSheetId="36">'PAGE 37'!#REF!</definedName>
    <definedName name="_xlnm.Extract" localSheetId="37">'PAGE 38'!#REF!</definedName>
    <definedName name="_xlnm.Extract" localSheetId="38">'PAGE 39'!#REF!</definedName>
    <definedName name="_xlnm.Extract" localSheetId="39">'PAGE 40'!#REF!</definedName>
    <definedName name="_xlnm.Extract" localSheetId="40">'PAGE 41'!#REF!</definedName>
    <definedName name="_xlnm.Extract" localSheetId="41">'PAGE 42'!#REF!</definedName>
    <definedName name="_xlnm.Extract" localSheetId="42">'PAGE 43'!#REF!</definedName>
    <definedName name="_xlnm.Extract" localSheetId="43">'PAGE 44'!#REF!</definedName>
    <definedName name="_xlnm.Extract" localSheetId="44">'PAGE 45'!#REF!</definedName>
    <definedName name="_xlnm.Extract" localSheetId="45">'PAGE 46'!#REF!</definedName>
    <definedName name="_xlnm.Extract" localSheetId="46">'PAGE 47'!#REF!</definedName>
    <definedName name="_xlnm.Extract" localSheetId="47">'PAGE 48'!#REF!</definedName>
    <definedName name="_xlnm.Extract" localSheetId="48">'PAGE 49'!#REF!</definedName>
    <definedName name="_xlnm.Extract" localSheetId="4">'PAGE 5'!#REF!</definedName>
    <definedName name="_xlnm.Extract" localSheetId="49">'PAGE 50'!#REF!</definedName>
    <definedName name="_xlnm.Extract" localSheetId="50">'PAGE 51'!#REF!</definedName>
    <definedName name="_xlnm.Extract" localSheetId="51">'PAGE 52'!#REF!</definedName>
    <definedName name="_xlnm.Extract" localSheetId="52">'PAGE 53'!#REF!</definedName>
    <definedName name="_xlnm.Extract" localSheetId="53">'PAGE 54'!#REF!</definedName>
    <definedName name="_xlnm.Extract" localSheetId="54">'PAGE 55'!#REF!</definedName>
    <definedName name="_xlnm.Extract" localSheetId="55">'PAGE 56'!#REF!</definedName>
    <definedName name="_xlnm.Extract" localSheetId="56">'PAGE 57'!#REF!</definedName>
    <definedName name="_xlnm.Extract" localSheetId="57">'PAGE 58'!#REF!</definedName>
    <definedName name="_xlnm.Extract" localSheetId="58">'PAGE 59'!#REF!</definedName>
    <definedName name="_xlnm.Extract" localSheetId="5">'PAGE 6'!#REF!</definedName>
    <definedName name="_xlnm.Extract" localSheetId="59">'PAGE 60'!#REF!</definedName>
    <definedName name="_xlnm.Extract" localSheetId="6">'PAGE 7'!#REF!</definedName>
    <definedName name="_xlnm.Extract" localSheetId="7">'PAGE 8'!#REF!</definedName>
    <definedName name="_xlnm.Extract" localSheetId="8">'PAGE 9'!#REF!</definedName>
    <definedName name="_xlnm.Print_Area" localSheetId="2">GENERAL!$A$1:$D$25</definedName>
    <definedName name="_xlnm.Print_Area" localSheetId="3">'Hospital Summary'!$B$1:$J$64</definedName>
    <definedName name="_xlnm.Print_Area" localSheetId="60">'INTERIM REPORT'!$A$1:$J$47</definedName>
    <definedName name="_xlnm.Print_Area" localSheetId="9">'PAGE 10'!$B$1:$Y$42</definedName>
    <definedName name="_xlnm.Print_Area" localSheetId="10">'PAGE 11'!$B$1:$Y$42</definedName>
    <definedName name="_xlnm.Print_Area" localSheetId="11">'PAGE 12'!$B$1:$Y$42</definedName>
    <definedName name="_xlnm.Print_Area" localSheetId="12">'PAGE 13'!$B$1:$Y$42</definedName>
    <definedName name="_xlnm.Print_Area" localSheetId="13">'PAGE 14'!$B$1:$Y$42</definedName>
    <definedName name="_xlnm.Print_Area" localSheetId="14">'PAGE 15'!$B$1:$Y$42</definedName>
    <definedName name="_xlnm.Print_Area" localSheetId="15">'PAGE 16'!$B$1:$Y$42</definedName>
    <definedName name="_xlnm.Print_Area" localSheetId="16">'PAGE 17'!$B$1:$Y$42</definedName>
    <definedName name="_xlnm.Print_Area" localSheetId="17">'PAGE 18'!$B$1:$Y$42</definedName>
    <definedName name="_xlnm.Print_Area" localSheetId="18">'PAGE 19'!$B$1:$Y$42</definedName>
    <definedName name="_xlnm.Print_Area" localSheetId="19">'PAGE 20'!$B$1:$Y$42</definedName>
    <definedName name="_xlnm.Print_Area" localSheetId="20">'PAGE 21'!$B$1:$Y$42</definedName>
    <definedName name="_xlnm.Print_Area" localSheetId="21">'PAGE 22'!$B$1:$Y$42</definedName>
    <definedName name="_xlnm.Print_Area" localSheetId="22">'PAGE 23'!$B$1:$Y$42</definedName>
    <definedName name="_xlnm.Print_Area" localSheetId="23">'PAGE 24'!$B$1:$Y$42</definedName>
    <definedName name="_xlnm.Print_Area" localSheetId="24">'PAGE 25'!$B$1:$Y$42</definedName>
    <definedName name="_xlnm.Print_Area" localSheetId="25">'PAGE 26'!$B$1:$Y$42</definedName>
    <definedName name="_xlnm.Print_Area" localSheetId="26">'PAGE 27'!$B$1:$Y$42</definedName>
    <definedName name="_xlnm.Print_Area" localSheetId="27">'PAGE 28'!$B$1:$Y$42</definedName>
    <definedName name="_xlnm.Print_Area" localSheetId="28">'PAGE 29'!$B$1:$Y$42</definedName>
    <definedName name="_xlnm.Print_Area" localSheetId="29">'PAGE 30'!$B$1:$Y$42</definedName>
    <definedName name="_xlnm.Print_Area" localSheetId="30">'PAGE 31'!$B$1:$Y$42</definedName>
    <definedName name="_xlnm.Print_Area" localSheetId="31">'PAGE 32'!$B$1:$Y$42</definedName>
    <definedName name="_xlnm.Print_Area" localSheetId="32">'PAGE 33'!$B$1:$Y$42</definedName>
    <definedName name="_xlnm.Print_Area" localSheetId="33">'PAGE 34'!$B$1:$Y$42</definedName>
    <definedName name="_xlnm.Print_Area" localSheetId="34">'PAGE 35'!$B$1:$Y$42</definedName>
    <definedName name="_xlnm.Print_Area" localSheetId="35">'PAGE 36'!$B$1:$Y$42</definedName>
    <definedName name="_xlnm.Print_Area" localSheetId="36">'PAGE 37'!$B$1:$Y$42</definedName>
    <definedName name="_xlnm.Print_Area" localSheetId="37">'PAGE 38'!$B$1:$Y$42</definedName>
    <definedName name="_xlnm.Print_Area" localSheetId="38">'PAGE 39'!$B$1:$Y$42</definedName>
    <definedName name="_xlnm.Print_Area" localSheetId="39">'PAGE 40'!$B$1:$Y$42</definedName>
    <definedName name="_xlnm.Print_Area" localSheetId="40">'PAGE 41'!$B$1:$Y$43</definedName>
    <definedName name="_xlnm.Print_Area" localSheetId="41">'PAGE 42'!$B$1:$Y$42</definedName>
    <definedName name="_xlnm.Print_Area" localSheetId="42">'PAGE 43'!$B$1:$Y$42</definedName>
    <definedName name="_xlnm.Print_Area" localSheetId="43">'PAGE 44'!$B$1:$Y$42</definedName>
    <definedName name="_xlnm.Print_Area" localSheetId="44">'PAGE 45'!$B$1:$Y$42</definedName>
    <definedName name="_xlnm.Print_Area" localSheetId="45">'PAGE 46'!$B$1:$Y$42</definedName>
    <definedName name="_xlnm.Print_Area" localSheetId="46">'PAGE 47'!$B$1:$Y$42</definedName>
    <definedName name="_xlnm.Print_Area" localSheetId="47">'PAGE 48'!$B$1:$Y$42</definedName>
    <definedName name="_xlnm.Print_Area" localSheetId="48">'PAGE 49'!$B$1:$Y$42</definedName>
    <definedName name="_xlnm.Print_Area" localSheetId="4">'PAGE 5'!$B$1:$Y$42</definedName>
    <definedName name="_xlnm.Print_Area" localSheetId="49">'PAGE 50'!$B$1:$Y$42</definedName>
    <definedName name="_xlnm.Print_Area" localSheetId="50">'PAGE 51'!$B$1:$Y$42</definedName>
    <definedName name="_xlnm.Print_Area" localSheetId="51">'PAGE 52'!$B$1:$Y$42</definedName>
    <definedName name="_xlnm.Print_Area" localSheetId="52">'PAGE 53'!$B$1:$Y$42</definedName>
    <definedName name="_xlnm.Print_Area" localSheetId="53">'PAGE 54'!$B$1:$Y$42</definedName>
    <definedName name="_xlnm.Print_Area" localSheetId="54">'PAGE 55'!$B$1:$Y$42</definedName>
    <definedName name="_xlnm.Print_Area" localSheetId="55">'PAGE 56'!$B$1:$Y$42</definedName>
    <definedName name="_xlnm.Print_Area" localSheetId="56">'PAGE 57'!$B$1:$Y$42</definedName>
    <definedName name="_xlnm.Print_Area" localSheetId="57">'PAGE 58'!$B$1:$Y$42</definedName>
    <definedName name="_xlnm.Print_Area" localSheetId="58">'PAGE 59'!$B$1:$Y$42</definedName>
    <definedName name="_xlnm.Print_Area" localSheetId="5">'PAGE 6'!$B$1:$Y$42</definedName>
    <definedName name="_xlnm.Print_Area" localSheetId="59">'PAGE 60'!$B$1:$Y$42</definedName>
    <definedName name="_xlnm.Print_Area" localSheetId="6">'PAGE 7'!$B$1:$Y$42</definedName>
    <definedName name="_xlnm.Print_Area" localSheetId="7">'PAGE 8'!$B$1:$Y$42</definedName>
    <definedName name="_xlnm.Print_Area" localSheetId="8">'PAGE 9'!$B$1:$Y$42</definedName>
    <definedName name="_xlnm.Print_Area" localSheetId="61">'Report Data'!$A$1:$E$24</definedName>
    <definedName name="_xlnm.Print_Area" localSheetId="62">'Report Info'!$A$1:$H$6</definedName>
    <definedName name="_xlnm.Print_Area" localSheetId="0">TITLE!$A$1:$L$20</definedName>
    <definedName name="_xlnm.Print_Area" localSheetId="1">TOC!$A$1:$G$39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2" i="79" l="1"/>
  <c r="E63" i="79"/>
  <c r="E62" i="79"/>
  <c r="G61" i="79"/>
  <c r="G60" i="79"/>
  <c r="G58" i="79"/>
  <c r="F58" i="79"/>
  <c r="E58" i="79"/>
  <c r="J58" i="79" s="1"/>
  <c r="D58" i="79"/>
  <c r="I58" i="79" s="1"/>
  <c r="C58" i="79"/>
  <c r="G57" i="79"/>
  <c r="F57" i="79"/>
  <c r="E57" i="79"/>
  <c r="J57" i="79" s="1"/>
  <c r="D57" i="79"/>
  <c r="I57" i="79" s="1"/>
  <c r="C57" i="79"/>
  <c r="P55" i="79"/>
  <c r="O55" i="79"/>
  <c r="N55" i="79"/>
  <c r="M55" i="79"/>
  <c r="G55" i="79"/>
  <c r="F55" i="79"/>
  <c r="E55" i="79"/>
  <c r="J55" i="79" s="1"/>
  <c r="D55" i="79"/>
  <c r="I55" i="79" s="1"/>
  <c r="C55" i="79"/>
  <c r="L55" i="79" s="1"/>
  <c r="G54" i="79"/>
  <c r="P54" i="79" s="1"/>
  <c r="F54" i="79"/>
  <c r="O54" i="79" s="1"/>
  <c r="E54" i="79"/>
  <c r="J54" i="79" s="1"/>
  <c r="D54" i="79"/>
  <c r="C54" i="79"/>
  <c r="L54" i="79" s="1"/>
  <c r="G53" i="79"/>
  <c r="P53" i="79" s="1"/>
  <c r="F53" i="79"/>
  <c r="O53" i="79" s="1"/>
  <c r="E53" i="79"/>
  <c r="J53" i="79" s="1"/>
  <c r="D53" i="79"/>
  <c r="I53" i="79" s="1"/>
  <c r="C53" i="79"/>
  <c r="L53" i="79" s="1"/>
  <c r="P52" i="79"/>
  <c r="M52" i="79"/>
  <c r="G52" i="79"/>
  <c r="F52" i="79"/>
  <c r="O52" i="79" s="1"/>
  <c r="E52" i="79"/>
  <c r="J52" i="79" s="1"/>
  <c r="D52" i="79"/>
  <c r="I52" i="79" s="1"/>
  <c r="C52" i="79"/>
  <c r="L52" i="79" s="1"/>
  <c r="O51" i="79"/>
  <c r="N51" i="79"/>
  <c r="M51" i="79"/>
  <c r="L51" i="79"/>
  <c r="G51" i="79"/>
  <c r="G50" i="79" s="1"/>
  <c r="P50" i="79" s="1"/>
  <c r="N50" i="79"/>
  <c r="L50" i="79"/>
  <c r="F50" i="79"/>
  <c r="O50" i="79" s="1"/>
  <c r="E50" i="79"/>
  <c r="D50" i="79"/>
  <c r="M50" i="79" s="1"/>
  <c r="C50" i="79"/>
  <c r="G48" i="79"/>
  <c r="J48" i="79" s="1"/>
  <c r="F48" i="79"/>
  <c r="E48" i="79"/>
  <c r="D48" i="79"/>
  <c r="I48" i="79" s="1"/>
  <c r="C48" i="79"/>
  <c r="G47" i="79"/>
  <c r="F47" i="79"/>
  <c r="E47" i="79"/>
  <c r="J47" i="79" s="1"/>
  <c r="D47" i="79"/>
  <c r="C47" i="79"/>
  <c r="G46" i="79"/>
  <c r="F46" i="79"/>
  <c r="F76" i="79" s="1"/>
  <c r="E46" i="79"/>
  <c r="E76" i="79" s="1"/>
  <c r="D46" i="79"/>
  <c r="I46" i="79" s="1"/>
  <c r="C46" i="79"/>
  <c r="C76" i="79" s="1"/>
  <c r="G44" i="79"/>
  <c r="F44" i="79"/>
  <c r="E44" i="79"/>
  <c r="J44" i="79" s="1"/>
  <c r="D44" i="79"/>
  <c r="I44" i="79" s="1"/>
  <c r="C44" i="79"/>
  <c r="G43" i="79"/>
  <c r="F43" i="79"/>
  <c r="E43" i="79"/>
  <c r="J43" i="79" s="1"/>
  <c r="D43" i="79"/>
  <c r="C43" i="79"/>
  <c r="G42" i="79"/>
  <c r="F42" i="79"/>
  <c r="F75" i="79" s="1"/>
  <c r="E42" i="79"/>
  <c r="D42" i="79"/>
  <c r="D75" i="79" s="1"/>
  <c r="C42" i="79"/>
  <c r="G40" i="79"/>
  <c r="F40" i="79"/>
  <c r="E40" i="79"/>
  <c r="J40" i="79" s="1"/>
  <c r="D40" i="79"/>
  <c r="I40" i="79" s="1"/>
  <c r="C40" i="79"/>
  <c r="G39" i="79"/>
  <c r="P39" i="79" s="1"/>
  <c r="F39" i="79"/>
  <c r="O39" i="79" s="1"/>
  <c r="E39" i="79"/>
  <c r="N39" i="79" s="1"/>
  <c r="D39" i="79"/>
  <c r="M39" i="79" s="1"/>
  <c r="C39" i="79"/>
  <c r="L39" i="79" s="1"/>
  <c r="G38" i="79"/>
  <c r="F38" i="79"/>
  <c r="E38" i="79"/>
  <c r="J38" i="79" s="1"/>
  <c r="D38" i="79"/>
  <c r="C38" i="79"/>
  <c r="G37" i="79"/>
  <c r="F37" i="79"/>
  <c r="O37" i="79" s="1"/>
  <c r="E37" i="79"/>
  <c r="J37" i="79" s="1"/>
  <c r="D37" i="79"/>
  <c r="M37" i="79" s="1"/>
  <c r="C37" i="79"/>
  <c r="L37" i="79" s="1"/>
  <c r="I34" i="79"/>
  <c r="G33" i="79"/>
  <c r="P33" i="79" s="1"/>
  <c r="F33" i="79"/>
  <c r="O33" i="79" s="1"/>
  <c r="E33" i="79"/>
  <c r="N33" i="79" s="1"/>
  <c r="D33" i="79"/>
  <c r="M33" i="79" s="1"/>
  <c r="C33" i="79"/>
  <c r="L33" i="79" s="1"/>
  <c r="M32" i="79"/>
  <c r="L32" i="79"/>
  <c r="G32" i="79"/>
  <c r="P32" i="79" s="1"/>
  <c r="F32" i="79"/>
  <c r="O32" i="79" s="1"/>
  <c r="E32" i="79"/>
  <c r="N32" i="79" s="1"/>
  <c r="D32" i="79"/>
  <c r="C32" i="79"/>
  <c r="G31" i="79"/>
  <c r="F31" i="79"/>
  <c r="E31" i="79"/>
  <c r="J31" i="79" s="1"/>
  <c r="D31" i="79"/>
  <c r="C31" i="79"/>
  <c r="G30" i="79"/>
  <c r="F30" i="79"/>
  <c r="E30" i="79"/>
  <c r="J30" i="79" s="1"/>
  <c r="D30" i="79"/>
  <c r="C30" i="79"/>
  <c r="G28" i="79"/>
  <c r="F28" i="79"/>
  <c r="E28" i="79"/>
  <c r="J28" i="79" s="1"/>
  <c r="D28" i="79"/>
  <c r="C28" i="79"/>
  <c r="M27" i="79"/>
  <c r="L27" i="79"/>
  <c r="G27" i="79"/>
  <c r="P27" i="79" s="1"/>
  <c r="F27" i="79"/>
  <c r="O27" i="79" s="1"/>
  <c r="E27" i="79"/>
  <c r="N27" i="79" s="1"/>
  <c r="D27" i="79"/>
  <c r="C27" i="79"/>
  <c r="N26" i="79"/>
  <c r="G26" i="79"/>
  <c r="P26" i="79" s="1"/>
  <c r="F26" i="79"/>
  <c r="O26" i="79" s="1"/>
  <c r="E26" i="79"/>
  <c r="J26" i="79" s="1"/>
  <c r="D26" i="79"/>
  <c r="M26" i="79" s="1"/>
  <c r="C26" i="79"/>
  <c r="L26" i="79" s="1"/>
  <c r="G25" i="79"/>
  <c r="P25" i="79" s="1"/>
  <c r="F25" i="79"/>
  <c r="O25" i="79" s="1"/>
  <c r="E25" i="79"/>
  <c r="N25" i="79" s="1"/>
  <c r="D25" i="79"/>
  <c r="M25" i="79" s="1"/>
  <c r="C25" i="79"/>
  <c r="L25" i="79" s="1"/>
  <c r="G24" i="79"/>
  <c r="P24" i="79" s="1"/>
  <c r="F24" i="79"/>
  <c r="O24" i="79" s="1"/>
  <c r="E24" i="79"/>
  <c r="N24" i="79" s="1"/>
  <c r="D24" i="79"/>
  <c r="C24" i="79"/>
  <c r="L24" i="79" s="1"/>
  <c r="G22" i="79"/>
  <c r="G69" i="79" s="1"/>
  <c r="F22" i="79"/>
  <c r="E22" i="79"/>
  <c r="D22" i="79"/>
  <c r="I22" i="79" s="1"/>
  <c r="C22" i="79"/>
  <c r="L21" i="79"/>
  <c r="G21" i="79"/>
  <c r="F21" i="79"/>
  <c r="O21" i="79" s="1"/>
  <c r="E21" i="79"/>
  <c r="J21" i="79" s="1"/>
  <c r="D21" i="79"/>
  <c r="C21" i="79"/>
  <c r="G20" i="79"/>
  <c r="G67" i="79" s="1"/>
  <c r="F20" i="79"/>
  <c r="E20" i="79"/>
  <c r="D20" i="79"/>
  <c r="M20" i="79" s="1"/>
  <c r="C20" i="79"/>
  <c r="L20" i="79" s="1"/>
  <c r="G19" i="79"/>
  <c r="F19" i="79"/>
  <c r="O19" i="79" s="1"/>
  <c r="E19" i="79"/>
  <c r="J19" i="79" s="1"/>
  <c r="D19" i="79"/>
  <c r="M19" i="79" s="1"/>
  <c r="C19" i="79"/>
  <c r="L19" i="79" s="1"/>
  <c r="I18" i="79"/>
  <c r="G18" i="79"/>
  <c r="F18" i="79"/>
  <c r="O18" i="79" s="1"/>
  <c r="E18" i="79"/>
  <c r="N18" i="79" s="1"/>
  <c r="D18" i="79"/>
  <c r="M18" i="79" s="1"/>
  <c r="C18" i="79"/>
  <c r="C73" i="79" s="1"/>
  <c r="P17" i="79"/>
  <c r="J17" i="79"/>
  <c r="G17" i="79"/>
  <c r="F17" i="79"/>
  <c r="O17" i="79" s="1"/>
  <c r="E17" i="79"/>
  <c r="N17" i="79" s="1"/>
  <c r="D17" i="79"/>
  <c r="M17" i="79" s="1"/>
  <c r="C17" i="79"/>
  <c r="L17" i="79" s="1"/>
  <c r="G16" i="79"/>
  <c r="F16" i="79"/>
  <c r="E16" i="79"/>
  <c r="J16" i="79" s="1"/>
  <c r="D16" i="79"/>
  <c r="I16" i="79" s="1"/>
  <c r="C16" i="79"/>
  <c r="L16" i="79" s="1"/>
  <c r="P14" i="79"/>
  <c r="O14" i="79"/>
  <c r="G14" i="79"/>
  <c r="F14" i="79"/>
  <c r="E14" i="79"/>
  <c r="N14" i="79" s="1"/>
  <c r="D14" i="79"/>
  <c r="M14" i="79" s="1"/>
  <c r="C14" i="79"/>
  <c r="L14" i="79" s="1"/>
  <c r="G13" i="79"/>
  <c r="P13" i="79" s="1"/>
  <c r="F13" i="79"/>
  <c r="O13" i="79" s="1"/>
  <c r="E13" i="79"/>
  <c r="N13" i="79" s="1"/>
  <c r="D13" i="79"/>
  <c r="M13" i="79" s="1"/>
  <c r="C13" i="79"/>
  <c r="L13" i="79" s="1"/>
  <c r="G12" i="79"/>
  <c r="G11" i="79" s="1"/>
  <c r="F12" i="79"/>
  <c r="F11" i="79" s="1"/>
  <c r="O11" i="79" s="1"/>
  <c r="E12" i="79"/>
  <c r="J12" i="79" s="1"/>
  <c r="D12" i="79"/>
  <c r="C12" i="79"/>
  <c r="E11" i="79"/>
  <c r="C11" i="79"/>
  <c r="L11" i="79" s="1"/>
  <c r="P10" i="79"/>
  <c r="G10" i="79"/>
  <c r="F10" i="79"/>
  <c r="O10" i="79" s="1"/>
  <c r="E10" i="79"/>
  <c r="J10" i="79" s="1"/>
  <c r="D10" i="79"/>
  <c r="I10" i="79" s="1"/>
  <c r="C10" i="79"/>
  <c r="L10" i="79" s="1"/>
  <c r="G9" i="79"/>
  <c r="F9" i="79"/>
  <c r="O9" i="79" s="1"/>
  <c r="E9" i="79"/>
  <c r="J9" i="79" s="1"/>
  <c r="D9" i="79"/>
  <c r="M9" i="79" s="1"/>
  <c r="C9" i="79"/>
  <c r="L9" i="79" s="1"/>
  <c r="I8" i="79"/>
  <c r="G8" i="79"/>
  <c r="P8" i="79" s="1"/>
  <c r="F8" i="79"/>
  <c r="O8" i="79" s="1"/>
  <c r="E8" i="79"/>
  <c r="N8" i="79" s="1"/>
  <c r="D8" i="79"/>
  <c r="M8" i="79" s="1"/>
  <c r="C8" i="79"/>
  <c r="L8" i="79" s="1"/>
  <c r="P7" i="79"/>
  <c r="G7" i="79"/>
  <c r="F7" i="79"/>
  <c r="O7" i="79" s="1"/>
  <c r="E7" i="79"/>
  <c r="N7" i="79" s="1"/>
  <c r="D7" i="79"/>
  <c r="M7" i="79" s="1"/>
  <c r="C7" i="79"/>
  <c r="L7" i="79" s="1"/>
  <c r="G5" i="79"/>
  <c r="G80" i="79" s="1"/>
  <c r="F5" i="79"/>
  <c r="F80" i="79" s="1"/>
  <c r="E5" i="79"/>
  <c r="E80" i="79" s="1"/>
  <c r="D5" i="79"/>
  <c r="M4" i="79" s="1"/>
  <c r="C5" i="79"/>
  <c r="C80" i="79" s="1"/>
  <c r="G4" i="79"/>
  <c r="G79" i="79" s="1"/>
  <c r="F4" i="79"/>
  <c r="F79" i="79" s="1"/>
  <c r="E4" i="79"/>
  <c r="D4" i="79"/>
  <c r="I5" i="79" s="1"/>
  <c r="I35" i="79" s="1"/>
  <c r="C4" i="79"/>
  <c r="C79" i="79" s="1"/>
  <c r="J5" i="79" l="1"/>
  <c r="J35" i="79" s="1"/>
  <c r="F15" i="79"/>
  <c r="O15" i="79" s="1"/>
  <c r="I25" i="79"/>
  <c r="I28" i="79"/>
  <c r="I24" i="79"/>
  <c r="J25" i="79"/>
  <c r="C34" i="79"/>
  <c r="M10" i="79"/>
  <c r="I14" i="79"/>
  <c r="I21" i="79"/>
  <c r="N54" i="79"/>
  <c r="L4" i="79"/>
  <c r="N10" i="79"/>
  <c r="I30" i="79"/>
  <c r="C75" i="79"/>
  <c r="N4" i="79"/>
  <c r="I47" i="79"/>
  <c r="O4" i="79"/>
  <c r="G15" i="79"/>
  <c r="J24" i="79"/>
  <c r="E75" i="79"/>
  <c r="P51" i="79"/>
  <c r="P4" i="79"/>
  <c r="N19" i="79"/>
  <c r="N9" i="79"/>
  <c r="J13" i="79"/>
  <c r="C69" i="79"/>
  <c r="J39" i="79"/>
  <c r="G75" i="79"/>
  <c r="D67" i="79"/>
  <c r="N37" i="79"/>
  <c r="I42" i="79"/>
  <c r="I50" i="79"/>
  <c r="I12" i="79"/>
  <c r="F73" i="79"/>
  <c r="E67" i="79"/>
  <c r="J22" i="79"/>
  <c r="I26" i="79"/>
  <c r="I31" i="79"/>
  <c r="D73" i="79"/>
  <c r="F67" i="79"/>
  <c r="F69" i="79"/>
  <c r="I38" i="79"/>
  <c r="I43" i="79"/>
  <c r="D76" i="79"/>
  <c r="I54" i="79"/>
  <c r="G72" i="79"/>
  <c r="J11" i="79"/>
  <c r="I69" i="79"/>
  <c r="C70" i="79"/>
  <c r="P11" i="79"/>
  <c r="P18" i="79"/>
  <c r="N20" i="79"/>
  <c r="M21" i="79"/>
  <c r="L22" i="79"/>
  <c r="D34" i="79"/>
  <c r="N52" i="79"/>
  <c r="M53" i="79"/>
  <c r="C68" i="79"/>
  <c r="E73" i="79"/>
  <c r="G76" i="79"/>
  <c r="P9" i="79"/>
  <c r="N11" i="79"/>
  <c r="C15" i="79"/>
  <c r="L15" i="79" s="1"/>
  <c r="P15" i="79"/>
  <c r="P19" i="79"/>
  <c r="O20" i="79"/>
  <c r="N21" i="79"/>
  <c r="M22" i="79"/>
  <c r="I27" i="79"/>
  <c r="E34" i="79"/>
  <c r="P37" i="79"/>
  <c r="J42" i="79"/>
  <c r="J46" i="79"/>
  <c r="J50" i="79"/>
  <c r="N53" i="79"/>
  <c r="M54" i="79"/>
  <c r="D68" i="79"/>
  <c r="D65" i="79" s="1"/>
  <c r="D15" i="79"/>
  <c r="P20" i="79"/>
  <c r="N22" i="79"/>
  <c r="M24" i="79"/>
  <c r="J27" i="79"/>
  <c r="I32" i="79"/>
  <c r="F34" i="79"/>
  <c r="C65" i="79"/>
  <c r="E68" i="79"/>
  <c r="E65" i="79" s="1"/>
  <c r="G73" i="79"/>
  <c r="D79" i="79"/>
  <c r="E15" i="79"/>
  <c r="P21" i="79"/>
  <c r="O22" i="79"/>
  <c r="J32" i="79"/>
  <c r="I33" i="79"/>
  <c r="G34" i="79"/>
  <c r="I39" i="79"/>
  <c r="F68" i="79"/>
  <c r="F70" i="79" s="1"/>
  <c r="E79" i="79"/>
  <c r="I7" i="79"/>
  <c r="D11" i="79"/>
  <c r="I13" i="79"/>
  <c r="I17" i="79"/>
  <c r="P22" i="79"/>
  <c r="J33" i="79"/>
  <c r="G68" i="79"/>
  <c r="G70" i="79" s="1"/>
  <c r="C35" i="79"/>
  <c r="C72" i="79"/>
  <c r="J8" i="79"/>
  <c r="I9" i="79"/>
  <c r="J14" i="79"/>
  <c r="J18" i="79"/>
  <c r="I19" i="79"/>
  <c r="D35" i="79"/>
  <c r="I37" i="79"/>
  <c r="D69" i="79"/>
  <c r="I20" i="79"/>
  <c r="E35" i="79"/>
  <c r="C67" i="79"/>
  <c r="E69" i="79"/>
  <c r="E72" i="79"/>
  <c r="D80" i="79"/>
  <c r="L18" i="79"/>
  <c r="J20" i="79"/>
  <c r="F35" i="79"/>
  <c r="F72" i="79"/>
  <c r="J7" i="79"/>
  <c r="G35" i="79"/>
  <c r="F65" i="79" l="1"/>
  <c r="G65" i="79"/>
  <c r="N15" i="79"/>
  <c r="J15" i="79"/>
  <c r="M15" i="79"/>
  <c r="I15" i="79"/>
  <c r="D70" i="79"/>
  <c r="I11" i="79"/>
  <c r="M11" i="79"/>
  <c r="E70" i="79"/>
  <c r="D72" i="79"/>
  <c r="Y37" i="6" l="1"/>
  <c r="Y37" i="7"/>
  <c r="Y37" i="8"/>
  <c r="Y37" i="66"/>
  <c r="Y37" i="67"/>
  <c r="Y37" i="5"/>
  <c r="C25" i="67" l="1"/>
  <c r="C22" i="67"/>
  <c r="C21" i="67"/>
  <c r="C20" i="67"/>
  <c r="C17" i="67"/>
  <c r="C16" i="67"/>
  <c r="C15" i="67"/>
  <c r="C14" i="67"/>
  <c r="C13" i="67"/>
  <c r="C12" i="67"/>
  <c r="C11" i="67"/>
  <c r="C10" i="67"/>
  <c r="C9" i="67"/>
  <c r="C8" i="67"/>
  <c r="T4" i="67"/>
  <c r="P4" i="67"/>
  <c r="L4" i="67"/>
  <c r="H4" i="67"/>
  <c r="D4" i="67"/>
  <c r="B4" i="67"/>
  <c r="Y2" i="67" s="1"/>
  <c r="B2" i="67"/>
  <c r="B1" i="67"/>
  <c r="C25" i="66"/>
  <c r="C22" i="66"/>
  <c r="C21" i="66"/>
  <c r="C20" i="66"/>
  <c r="C17" i="66"/>
  <c r="C16" i="66"/>
  <c r="C15" i="66"/>
  <c r="C14" i="66"/>
  <c r="C13" i="66"/>
  <c r="C12" i="66"/>
  <c r="C11" i="66"/>
  <c r="C10" i="66"/>
  <c r="C9" i="66"/>
  <c r="C8" i="66"/>
  <c r="T4" i="66"/>
  <c r="P4" i="66"/>
  <c r="L4" i="66"/>
  <c r="H4" i="66"/>
  <c r="D4" i="66"/>
  <c r="B2" i="66"/>
  <c r="B1" i="66"/>
  <c r="Y5" i="66" l="1"/>
  <c r="X5" i="66"/>
  <c r="X5" i="67"/>
  <c r="Y5" i="67"/>
  <c r="B4" i="66"/>
  <c r="Y2" i="66" s="1"/>
  <c r="B4" i="27"/>
  <c r="B1" i="4"/>
  <c r="P4" i="6" l="1"/>
  <c r="P4" i="7"/>
  <c r="P4" i="8"/>
  <c r="P4" i="9"/>
  <c r="P4" i="10"/>
  <c r="P4" i="11"/>
  <c r="P4" i="12"/>
  <c r="P4" i="13"/>
  <c r="P4" i="14"/>
  <c r="P4" i="15"/>
  <c r="P4" i="16"/>
  <c r="P4" i="17"/>
  <c r="P4" i="18"/>
  <c r="P4" i="19"/>
  <c r="P4" i="20"/>
  <c r="P4" i="21"/>
  <c r="P4" i="22"/>
  <c r="P4" i="23"/>
  <c r="P4" i="24"/>
  <c r="P4" i="25"/>
  <c r="P4" i="26"/>
  <c r="P4" i="27"/>
  <c r="P4" i="28"/>
  <c r="P4" i="29"/>
  <c r="P4" i="30"/>
  <c r="P4" i="31"/>
  <c r="P4" i="32"/>
  <c r="P4" i="33"/>
  <c r="P4" i="35"/>
  <c r="P4" i="36"/>
  <c r="P4" i="37"/>
  <c r="P4" i="38"/>
  <c r="P4" i="39"/>
  <c r="P4" i="40"/>
  <c r="P4" i="41"/>
  <c r="P4" i="42"/>
  <c r="P4" i="43"/>
  <c r="P4" i="44"/>
  <c r="P4" i="45"/>
  <c r="P4" i="46"/>
  <c r="P4" i="47"/>
  <c r="P4" i="48"/>
  <c r="P4" i="49"/>
  <c r="P4" i="50"/>
  <c r="P4" i="51"/>
  <c r="P4" i="52"/>
  <c r="P4" i="53"/>
  <c r="P4" i="54"/>
  <c r="P4" i="55"/>
  <c r="P4" i="56"/>
  <c r="P4" i="57"/>
  <c r="P4" i="58"/>
  <c r="P4" i="5"/>
  <c r="P4" i="4"/>
  <c r="L4" i="4"/>
  <c r="C1629" i="3" l="1"/>
  <c r="G2000" i="3"/>
  <c r="F2000" i="3"/>
  <c r="E2000" i="3"/>
  <c r="D2000" i="3"/>
  <c r="C2000" i="3"/>
  <c r="B2000" i="3"/>
  <c r="A2000" i="3" s="1"/>
  <c r="G1999" i="3"/>
  <c r="F1999" i="3"/>
  <c r="E1999" i="3"/>
  <c r="D1999" i="3"/>
  <c r="C1999" i="3"/>
  <c r="B1999" i="3"/>
  <c r="A1999" i="3" s="1"/>
  <c r="G1998" i="3"/>
  <c r="F1998" i="3"/>
  <c r="E1998" i="3"/>
  <c r="D1998" i="3"/>
  <c r="C1998" i="3"/>
  <c r="B1998" i="3"/>
  <c r="A1998" i="3" s="1"/>
  <c r="G1997" i="3"/>
  <c r="F1997" i="3"/>
  <c r="E1997" i="3"/>
  <c r="D1997" i="3"/>
  <c r="C1997" i="3"/>
  <c r="B1997" i="3"/>
  <c r="A1997" i="3" s="1"/>
  <c r="G1996" i="3"/>
  <c r="F1996" i="3"/>
  <c r="E1996" i="3"/>
  <c r="D1996" i="3"/>
  <c r="C1996" i="3"/>
  <c r="B1996" i="3"/>
  <c r="A1996" i="3" s="1"/>
  <c r="G1995" i="3"/>
  <c r="F1995" i="3"/>
  <c r="E1995" i="3"/>
  <c r="D1995" i="3"/>
  <c r="C1995" i="3"/>
  <c r="B1995" i="3"/>
  <c r="A1995" i="3" s="1"/>
  <c r="G1994" i="3"/>
  <c r="F1994" i="3"/>
  <c r="E1994" i="3"/>
  <c r="D1994" i="3"/>
  <c r="C1994" i="3"/>
  <c r="B1994" i="3"/>
  <c r="A1994" i="3" s="1"/>
  <c r="G1993" i="3"/>
  <c r="F1993" i="3"/>
  <c r="E1993" i="3"/>
  <c r="D1993" i="3"/>
  <c r="C1993" i="3"/>
  <c r="B1993" i="3"/>
  <c r="A1993" i="3" s="1"/>
  <c r="G1992" i="3"/>
  <c r="F1992" i="3"/>
  <c r="E1992" i="3"/>
  <c r="D1992" i="3"/>
  <c r="C1992" i="3"/>
  <c r="B1992" i="3"/>
  <c r="A1992" i="3" s="1"/>
  <c r="G1991" i="3"/>
  <c r="F1991" i="3"/>
  <c r="E1991" i="3"/>
  <c r="D1991" i="3"/>
  <c r="C1991" i="3"/>
  <c r="B1991" i="3"/>
  <c r="A1991" i="3" s="1"/>
  <c r="G1990" i="3"/>
  <c r="F1990" i="3"/>
  <c r="E1990" i="3"/>
  <c r="D1990" i="3"/>
  <c r="C1990" i="3"/>
  <c r="B1990" i="3"/>
  <c r="A1990" i="3" s="1"/>
  <c r="G1989" i="3"/>
  <c r="F1989" i="3"/>
  <c r="E1989" i="3"/>
  <c r="D1989" i="3"/>
  <c r="C1989" i="3"/>
  <c r="B1989" i="3"/>
  <c r="A1989" i="3" s="1"/>
  <c r="G1988" i="3"/>
  <c r="F1988" i="3"/>
  <c r="E1988" i="3"/>
  <c r="D1988" i="3"/>
  <c r="C1988" i="3"/>
  <c r="B1988" i="3"/>
  <c r="A1988" i="3" s="1"/>
  <c r="G1987" i="3"/>
  <c r="F1987" i="3"/>
  <c r="E1987" i="3"/>
  <c r="D1987" i="3"/>
  <c r="C1987" i="3"/>
  <c r="B1987" i="3"/>
  <c r="A1987" i="3" s="1"/>
  <c r="G1986" i="3"/>
  <c r="F1986" i="3"/>
  <c r="E1986" i="3"/>
  <c r="D1986" i="3"/>
  <c r="C1986" i="3"/>
  <c r="B1986" i="3"/>
  <c r="A1986" i="3" s="1"/>
  <c r="G1985" i="3"/>
  <c r="F1985" i="3"/>
  <c r="E1985" i="3"/>
  <c r="D1985" i="3"/>
  <c r="C1985" i="3"/>
  <c r="B1985" i="3"/>
  <c r="A1985" i="3" s="1"/>
  <c r="G1984" i="3"/>
  <c r="F1984" i="3"/>
  <c r="E1984" i="3"/>
  <c r="D1984" i="3"/>
  <c r="C1984" i="3"/>
  <c r="B1984" i="3"/>
  <c r="A1984" i="3" s="1"/>
  <c r="G1983" i="3"/>
  <c r="F1983" i="3"/>
  <c r="E1983" i="3"/>
  <c r="D1983" i="3"/>
  <c r="C1983" i="3"/>
  <c r="B1983" i="3"/>
  <c r="A1983" i="3" s="1"/>
  <c r="G1982" i="3"/>
  <c r="F1982" i="3"/>
  <c r="E1982" i="3"/>
  <c r="D1982" i="3"/>
  <c r="C1982" i="3"/>
  <c r="B1982" i="3"/>
  <c r="A1982" i="3" s="1"/>
  <c r="G1981" i="3"/>
  <c r="F1981" i="3"/>
  <c r="E1981" i="3"/>
  <c r="D1981" i="3"/>
  <c r="C1981" i="3"/>
  <c r="B1981" i="3"/>
  <c r="A1981" i="3" s="1"/>
  <c r="G1980" i="3"/>
  <c r="F1980" i="3"/>
  <c r="E1980" i="3"/>
  <c r="D1980" i="3"/>
  <c r="C1980" i="3"/>
  <c r="B1980" i="3"/>
  <c r="A1980" i="3" s="1"/>
  <c r="G1979" i="3"/>
  <c r="F1979" i="3"/>
  <c r="E1979" i="3"/>
  <c r="D1979" i="3"/>
  <c r="C1979" i="3"/>
  <c r="B1979" i="3"/>
  <c r="A1979" i="3" s="1"/>
  <c r="G1978" i="3"/>
  <c r="F1978" i="3"/>
  <c r="E1978" i="3"/>
  <c r="D1978" i="3"/>
  <c r="C1978" i="3"/>
  <c r="B1978" i="3"/>
  <c r="A1978" i="3" s="1"/>
  <c r="G1977" i="3"/>
  <c r="F1977" i="3"/>
  <c r="E1977" i="3"/>
  <c r="D1977" i="3"/>
  <c r="C1977" i="3"/>
  <c r="B1977" i="3"/>
  <c r="A1977" i="3" s="1"/>
  <c r="G1976" i="3"/>
  <c r="F1976" i="3"/>
  <c r="E1976" i="3"/>
  <c r="D1976" i="3"/>
  <c r="C1976" i="3"/>
  <c r="B1976" i="3"/>
  <c r="A1976" i="3" s="1"/>
  <c r="G1975" i="3"/>
  <c r="F1975" i="3"/>
  <c r="E1975" i="3"/>
  <c r="D1975" i="3"/>
  <c r="C1975" i="3"/>
  <c r="B1975" i="3"/>
  <c r="A1975" i="3" s="1"/>
  <c r="G1974" i="3"/>
  <c r="F1974" i="3"/>
  <c r="E1974" i="3"/>
  <c r="D1974" i="3"/>
  <c r="C1974" i="3"/>
  <c r="B1974" i="3"/>
  <c r="A1974" i="3" s="1"/>
  <c r="G1973" i="3"/>
  <c r="F1973" i="3"/>
  <c r="E1973" i="3"/>
  <c r="D1973" i="3"/>
  <c r="C1973" i="3"/>
  <c r="B1973" i="3"/>
  <c r="A1973" i="3" s="1"/>
  <c r="G1972" i="3"/>
  <c r="F1972" i="3"/>
  <c r="E1972" i="3"/>
  <c r="D1972" i="3"/>
  <c r="C1972" i="3"/>
  <c r="B1972" i="3"/>
  <c r="A1972" i="3" s="1"/>
  <c r="G1971" i="3"/>
  <c r="F1971" i="3"/>
  <c r="E1971" i="3"/>
  <c r="D1971" i="3"/>
  <c r="C1971" i="3"/>
  <c r="B1971" i="3"/>
  <c r="A1971" i="3" s="1"/>
  <c r="G1970" i="3"/>
  <c r="F1970" i="3"/>
  <c r="E1970" i="3"/>
  <c r="D1970" i="3"/>
  <c r="C1970" i="3"/>
  <c r="B1970" i="3"/>
  <c r="A1970" i="3" s="1"/>
  <c r="G1969" i="3"/>
  <c r="F1969" i="3"/>
  <c r="E1969" i="3"/>
  <c r="D1969" i="3"/>
  <c r="C1969" i="3"/>
  <c r="B1969" i="3"/>
  <c r="A1969" i="3" s="1"/>
  <c r="G1968" i="3"/>
  <c r="F1968" i="3"/>
  <c r="E1968" i="3"/>
  <c r="D1968" i="3"/>
  <c r="C1968" i="3"/>
  <c r="B1968" i="3"/>
  <c r="A1968" i="3" s="1"/>
  <c r="G1967" i="3"/>
  <c r="F1967" i="3"/>
  <c r="E1967" i="3"/>
  <c r="D1967" i="3"/>
  <c r="C1967" i="3"/>
  <c r="B1967" i="3"/>
  <c r="A1967" i="3" s="1"/>
  <c r="G1966" i="3"/>
  <c r="F1966" i="3"/>
  <c r="E1966" i="3"/>
  <c r="D1966" i="3"/>
  <c r="C1966" i="3"/>
  <c r="B1966" i="3"/>
  <c r="A1966" i="3" s="1"/>
  <c r="G1965" i="3"/>
  <c r="F1965" i="3"/>
  <c r="E1965" i="3"/>
  <c r="D1965" i="3"/>
  <c r="C1965" i="3"/>
  <c r="B1965" i="3"/>
  <c r="A1965" i="3" s="1"/>
  <c r="G1964" i="3"/>
  <c r="F1964" i="3"/>
  <c r="E1964" i="3"/>
  <c r="D1964" i="3"/>
  <c r="C1964" i="3"/>
  <c r="B1964" i="3"/>
  <c r="A1964" i="3" s="1"/>
  <c r="G1963" i="3"/>
  <c r="F1963" i="3"/>
  <c r="E1963" i="3"/>
  <c r="D1963" i="3"/>
  <c r="C1963" i="3"/>
  <c r="B1963" i="3"/>
  <c r="A1963" i="3" s="1"/>
  <c r="G1962" i="3"/>
  <c r="F1962" i="3"/>
  <c r="E1962" i="3"/>
  <c r="D1962" i="3"/>
  <c r="C1962" i="3"/>
  <c r="B1962" i="3"/>
  <c r="A1962" i="3" s="1"/>
  <c r="G1961" i="3"/>
  <c r="F1961" i="3"/>
  <c r="E1961" i="3"/>
  <c r="D1961" i="3"/>
  <c r="C1961" i="3"/>
  <c r="B1961" i="3"/>
  <c r="A1961" i="3" s="1"/>
  <c r="G1960" i="3"/>
  <c r="F1960" i="3"/>
  <c r="E1960" i="3"/>
  <c r="D1960" i="3"/>
  <c r="C1960" i="3"/>
  <c r="B1960" i="3"/>
  <c r="A1960" i="3" s="1"/>
  <c r="G1959" i="3"/>
  <c r="F1959" i="3"/>
  <c r="E1959" i="3"/>
  <c r="D1959" i="3"/>
  <c r="C1959" i="3"/>
  <c r="B1959" i="3"/>
  <c r="A1959" i="3" s="1"/>
  <c r="G1958" i="3"/>
  <c r="F1958" i="3"/>
  <c r="E1958" i="3"/>
  <c r="D1958" i="3"/>
  <c r="C1958" i="3"/>
  <c r="B1958" i="3"/>
  <c r="A1958" i="3" s="1"/>
  <c r="G1957" i="3"/>
  <c r="F1957" i="3"/>
  <c r="E1957" i="3"/>
  <c r="D1957" i="3"/>
  <c r="C1957" i="3"/>
  <c r="B1957" i="3"/>
  <c r="A1957" i="3" s="1"/>
  <c r="G1956" i="3"/>
  <c r="F1956" i="3"/>
  <c r="E1956" i="3"/>
  <c r="D1956" i="3"/>
  <c r="C1956" i="3"/>
  <c r="B1956" i="3"/>
  <c r="A1956" i="3" s="1"/>
  <c r="G1955" i="3"/>
  <c r="F1955" i="3"/>
  <c r="E1955" i="3"/>
  <c r="D1955" i="3"/>
  <c r="C1955" i="3"/>
  <c r="B1955" i="3"/>
  <c r="A1955" i="3" s="1"/>
  <c r="G1954" i="3"/>
  <c r="F1954" i="3"/>
  <c r="E1954" i="3"/>
  <c r="D1954" i="3"/>
  <c r="C1954" i="3"/>
  <c r="B1954" i="3"/>
  <c r="A1954" i="3" s="1"/>
  <c r="G1953" i="3"/>
  <c r="F1953" i="3"/>
  <c r="E1953" i="3"/>
  <c r="D1953" i="3"/>
  <c r="C1953" i="3"/>
  <c r="B1953" i="3"/>
  <c r="A1953" i="3" s="1"/>
  <c r="G1952" i="3"/>
  <c r="F1952" i="3"/>
  <c r="E1952" i="3"/>
  <c r="D1952" i="3"/>
  <c r="C1952" i="3"/>
  <c r="B1952" i="3"/>
  <c r="A1952" i="3" s="1"/>
  <c r="G1951" i="3"/>
  <c r="F1951" i="3"/>
  <c r="E1951" i="3"/>
  <c r="D1951" i="3"/>
  <c r="C1951" i="3"/>
  <c r="B1951" i="3"/>
  <c r="A1951" i="3" s="1"/>
  <c r="G1950" i="3"/>
  <c r="F1950" i="3"/>
  <c r="E1950" i="3"/>
  <c r="D1950" i="3"/>
  <c r="C1950" i="3"/>
  <c r="B1950" i="3"/>
  <c r="A1950" i="3" s="1"/>
  <c r="G1949" i="3"/>
  <c r="F1949" i="3"/>
  <c r="E1949" i="3"/>
  <c r="D1949" i="3"/>
  <c r="C1949" i="3"/>
  <c r="B1949" i="3"/>
  <c r="A1949" i="3" s="1"/>
  <c r="G1948" i="3"/>
  <c r="F1948" i="3"/>
  <c r="E1948" i="3"/>
  <c r="D1948" i="3"/>
  <c r="C1948" i="3"/>
  <c r="B1948" i="3"/>
  <c r="A1948" i="3" s="1"/>
  <c r="G1947" i="3"/>
  <c r="F1947" i="3"/>
  <c r="E1947" i="3"/>
  <c r="D1947" i="3"/>
  <c r="C1947" i="3"/>
  <c r="B1947" i="3"/>
  <c r="A1947" i="3" s="1"/>
  <c r="G1946" i="3"/>
  <c r="F1946" i="3"/>
  <c r="E1946" i="3"/>
  <c r="D1946" i="3"/>
  <c r="C1946" i="3"/>
  <c r="B1946" i="3"/>
  <c r="A1946" i="3" s="1"/>
  <c r="G1945" i="3"/>
  <c r="F1945" i="3"/>
  <c r="E1945" i="3"/>
  <c r="D1945" i="3"/>
  <c r="C1945" i="3"/>
  <c r="B1945" i="3"/>
  <c r="A1945" i="3" s="1"/>
  <c r="G1944" i="3"/>
  <c r="F1944" i="3"/>
  <c r="E1944" i="3"/>
  <c r="D1944" i="3"/>
  <c r="C1944" i="3"/>
  <c r="B1944" i="3"/>
  <c r="A1944" i="3" s="1"/>
  <c r="G1943" i="3"/>
  <c r="F1943" i="3"/>
  <c r="E1943" i="3"/>
  <c r="D1943" i="3"/>
  <c r="C1943" i="3"/>
  <c r="B1943" i="3"/>
  <c r="A1943" i="3" s="1"/>
  <c r="G1942" i="3"/>
  <c r="F1942" i="3"/>
  <c r="E1942" i="3"/>
  <c r="D1942" i="3"/>
  <c r="C1942" i="3"/>
  <c r="B1942" i="3"/>
  <c r="A1942" i="3" s="1"/>
  <c r="G1941" i="3"/>
  <c r="F1941" i="3"/>
  <c r="E1941" i="3"/>
  <c r="D1941" i="3"/>
  <c r="C1941" i="3"/>
  <c r="B1941" i="3"/>
  <c r="A1941" i="3" s="1"/>
  <c r="G1940" i="3"/>
  <c r="F1940" i="3"/>
  <c r="E1940" i="3"/>
  <c r="D1940" i="3"/>
  <c r="C1940" i="3"/>
  <c r="B1940" i="3"/>
  <c r="A1940" i="3" s="1"/>
  <c r="G1939" i="3"/>
  <c r="F1939" i="3"/>
  <c r="E1939" i="3"/>
  <c r="D1939" i="3"/>
  <c r="C1939" i="3"/>
  <c r="B1939" i="3"/>
  <c r="A1939" i="3" s="1"/>
  <c r="G1938" i="3"/>
  <c r="F1938" i="3"/>
  <c r="E1938" i="3"/>
  <c r="D1938" i="3"/>
  <c r="C1938" i="3"/>
  <c r="B1938" i="3"/>
  <c r="A1938" i="3" s="1"/>
  <c r="G1937" i="3"/>
  <c r="F1937" i="3"/>
  <c r="E1937" i="3"/>
  <c r="D1937" i="3"/>
  <c r="C1937" i="3"/>
  <c r="B1937" i="3"/>
  <c r="A1937" i="3" s="1"/>
  <c r="G1936" i="3"/>
  <c r="F1936" i="3"/>
  <c r="E1936" i="3"/>
  <c r="D1936" i="3"/>
  <c r="C1936" i="3"/>
  <c r="B1936" i="3"/>
  <c r="A1936" i="3" s="1"/>
  <c r="G1935" i="3"/>
  <c r="F1935" i="3"/>
  <c r="E1935" i="3"/>
  <c r="D1935" i="3"/>
  <c r="C1935" i="3"/>
  <c r="B1935" i="3"/>
  <c r="A1935" i="3" s="1"/>
  <c r="G1934" i="3"/>
  <c r="F1934" i="3"/>
  <c r="E1934" i="3"/>
  <c r="D1934" i="3"/>
  <c r="C1934" i="3"/>
  <c r="B1934" i="3"/>
  <c r="A1934" i="3" s="1"/>
  <c r="G1933" i="3"/>
  <c r="F1933" i="3"/>
  <c r="E1933" i="3"/>
  <c r="D1933" i="3"/>
  <c r="C1933" i="3"/>
  <c r="B1933" i="3"/>
  <c r="A1933" i="3" s="1"/>
  <c r="G1932" i="3"/>
  <c r="F1932" i="3"/>
  <c r="E1932" i="3"/>
  <c r="D1932" i="3"/>
  <c r="C1932" i="3"/>
  <c r="B1932" i="3"/>
  <c r="A1932" i="3" s="1"/>
  <c r="G1931" i="3"/>
  <c r="F1931" i="3"/>
  <c r="E1931" i="3"/>
  <c r="D1931" i="3"/>
  <c r="C1931" i="3"/>
  <c r="B1931" i="3"/>
  <c r="A1931" i="3" s="1"/>
  <c r="G1930" i="3"/>
  <c r="F1930" i="3"/>
  <c r="E1930" i="3"/>
  <c r="D1930" i="3"/>
  <c r="C1930" i="3"/>
  <c r="B1930" i="3"/>
  <c r="A1930" i="3" s="1"/>
  <c r="G1929" i="3"/>
  <c r="F1929" i="3"/>
  <c r="E1929" i="3"/>
  <c r="D1929" i="3"/>
  <c r="C1929" i="3"/>
  <c r="B1929" i="3"/>
  <c r="A1929" i="3" s="1"/>
  <c r="G1928" i="3"/>
  <c r="F1928" i="3"/>
  <c r="E1928" i="3"/>
  <c r="D1928" i="3"/>
  <c r="C1928" i="3"/>
  <c r="B1928" i="3"/>
  <c r="A1928" i="3" s="1"/>
  <c r="G1927" i="3"/>
  <c r="F1927" i="3"/>
  <c r="E1927" i="3"/>
  <c r="D1927" i="3"/>
  <c r="C1927" i="3"/>
  <c r="B1927" i="3"/>
  <c r="A1927" i="3" s="1"/>
  <c r="G1926" i="3"/>
  <c r="F1926" i="3"/>
  <c r="E1926" i="3"/>
  <c r="D1926" i="3"/>
  <c r="C1926" i="3"/>
  <c r="B1926" i="3"/>
  <c r="A1926" i="3" s="1"/>
  <c r="G1925" i="3"/>
  <c r="F1925" i="3"/>
  <c r="E1925" i="3"/>
  <c r="D1925" i="3"/>
  <c r="C1925" i="3"/>
  <c r="B1925" i="3"/>
  <c r="A1925" i="3" s="1"/>
  <c r="G1924" i="3"/>
  <c r="F1924" i="3"/>
  <c r="E1924" i="3"/>
  <c r="D1924" i="3"/>
  <c r="C1924" i="3"/>
  <c r="B1924" i="3"/>
  <c r="A1924" i="3" s="1"/>
  <c r="G1923" i="3"/>
  <c r="F1923" i="3"/>
  <c r="E1923" i="3"/>
  <c r="D1923" i="3"/>
  <c r="C1923" i="3"/>
  <c r="B1923" i="3"/>
  <c r="A1923" i="3" s="1"/>
  <c r="G1922" i="3"/>
  <c r="F1922" i="3"/>
  <c r="E1922" i="3"/>
  <c r="D1922" i="3"/>
  <c r="C1922" i="3"/>
  <c r="B1922" i="3"/>
  <c r="A1922" i="3" s="1"/>
  <c r="G1921" i="3"/>
  <c r="F1921" i="3"/>
  <c r="E1921" i="3"/>
  <c r="D1921" i="3"/>
  <c r="C1921" i="3"/>
  <c r="B1921" i="3"/>
  <c r="A1921" i="3" s="1"/>
  <c r="G1920" i="3"/>
  <c r="F1920" i="3"/>
  <c r="E1920" i="3"/>
  <c r="D1920" i="3"/>
  <c r="C1920" i="3"/>
  <c r="B1920" i="3"/>
  <c r="A1920" i="3" s="1"/>
  <c r="G1919" i="3"/>
  <c r="F1919" i="3"/>
  <c r="E1919" i="3"/>
  <c r="D1919" i="3"/>
  <c r="C1919" i="3"/>
  <c r="B1919" i="3"/>
  <c r="A1919" i="3" s="1"/>
  <c r="G1918" i="3"/>
  <c r="F1918" i="3"/>
  <c r="E1918" i="3"/>
  <c r="D1918" i="3"/>
  <c r="C1918" i="3"/>
  <c r="B1918" i="3"/>
  <c r="A1918" i="3" s="1"/>
  <c r="G1917" i="3"/>
  <c r="F1917" i="3"/>
  <c r="E1917" i="3"/>
  <c r="D1917" i="3"/>
  <c r="C1917" i="3"/>
  <c r="B1917" i="3"/>
  <c r="A1917" i="3" s="1"/>
  <c r="G1916" i="3"/>
  <c r="F1916" i="3"/>
  <c r="E1916" i="3"/>
  <c r="D1916" i="3"/>
  <c r="C1916" i="3"/>
  <c r="B1916" i="3"/>
  <c r="A1916" i="3" s="1"/>
  <c r="G1915" i="3"/>
  <c r="F1915" i="3"/>
  <c r="E1915" i="3"/>
  <c r="D1915" i="3"/>
  <c r="C1915" i="3"/>
  <c r="B1915" i="3"/>
  <c r="A1915" i="3" s="1"/>
  <c r="G1914" i="3"/>
  <c r="F1914" i="3"/>
  <c r="E1914" i="3"/>
  <c r="D1914" i="3"/>
  <c r="C1914" i="3"/>
  <c r="B1914" i="3"/>
  <c r="A1914" i="3" s="1"/>
  <c r="G1913" i="3"/>
  <c r="F1913" i="3"/>
  <c r="E1913" i="3"/>
  <c r="D1913" i="3"/>
  <c r="C1913" i="3"/>
  <c r="B1913" i="3"/>
  <c r="A1913" i="3" s="1"/>
  <c r="G1912" i="3"/>
  <c r="F1912" i="3"/>
  <c r="E1912" i="3"/>
  <c r="D1912" i="3"/>
  <c r="C1912" i="3"/>
  <c r="B1912" i="3"/>
  <c r="A1912" i="3" s="1"/>
  <c r="G1911" i="3"/>
  <c r="F1911" i="3"/>
  <c r="E1911" i="3"/>
  <c r="D1911" i="3"/>
  <c r="C1911" i="3"/>
  <c r="B1911" i="3"/>
  <c r="A1911" i="3" s="1"/>
  <c r="G1910" i="3"/>
  <c r="F1910" i="3"/>
  <c r="E1910" i="3"/>
  <c r="D1910" i="3"/>
  <c r="C1910" i="3"/>
  <c r="B1910" i="3"/>
  <c r="A1910" i="3" s="1"/>
  <c r="G1909" i="3"/>
  <c r="F1909" i="3"/>
  <c r="E1909" i="3"/>
  <c r="D1909" i="3"/>
  <c r="C1909" i="3"/>
  <c r="B1909" i="3"/>
  <c r="A1909" i="3" s="1"/>
  <c r="G1908" i="3"/>
  <c r="F1908" i="3"/>
  <c r="E1908" i="3"/>
  <c r="D1908" i="3"/>
  <c r="C1908" i="3"/>
  <c r="B1908" i="3"/>
  <c r="A1908" i="3" s="1"/>
  <c r="G1907" i="3"/>
  <c r="F1907" i="3"/>
  <c r="E1907" i="3"/>
  <c r="D1907" i="3"/>
  <c r="C1907" i="3"/>
  <c r="B1907" i="3"/>
  <c r="A1907" i="3" s="1"/>
  <c r="G1906" i="3"/>
  <c r="F1906" i="3"/>
  <c r="E1906" i="3"/>
  <c r="D1906" i="3"/>
  <c r="C1906" i="3"/>
  <c r="B1906" i="3"/>
  <c r="A1906" i="3" s="1"/>
  <c r="G1905" i="3"/>
  <c r="F1905" i="3"/>
  <c r="E1905" i="3"/>
  <c r="D1905" i="3"/>
  <c r="C1905" i="3"/>
  <c r="B1905" i="3"/>
  <c r="A1905" i="3" s="1"/>
  <c r="G1904" i="3"/>
  <c r="F1904" i="3"/>
  <c r="E1904" i="3"/>
  <c r="D1904" i="3"/>
  <c r="C1904" i="3"/>
  <c r="B1904" i="3"/>
  <c r="A1904" i="3" s="1"/>
  <c r="G1903" i="3"/>
  <c r="F1903" i="3"/>
  <c r="E1903" i="3"/>
  <c r="D1903" i="3"/>
  <c r="C1903" i="3"/>
  <c r="B1903" i="3"/>
  <c r="A1903" i="3" s="1"/>
  <c r="G1902" i="3"/>
  <c r="F1902" i="3"/>
  <c r="E1902" i="3"/>
  <c r="D1902" i="3"/>
  <c r="C1902" i="3"/>
  <c r="B1902" i="3"/>
  <c r="A1902" i="3" s="1"/>
  <c r="G1901" i="3"/>
  <c r="F1901" i="3"/>
  <c r="E1901" i="3"/>
  <c r="D1901" i="3"/>
  <c r="C1901" i="3"/>
  <c r="B1901" i="3"/>
  <c r="A1901" i="3" s="1"/>
  <c r="G1900" i="3"/>
  <c r="F1900" i="3"/>
  <c r="E1900" i="3"/>
  <c r="D1900" i="3"/>
  <c r="C1900" i="3"/>
  <c r="B1900" i="3"/>
  <c r="A1900" i="3" s="1"/>
  <c r="G1899" i="3"/>
  <c r="F1899" i="3"/>
  <c r="E1899" i="3"/>
  <c r="D1899" i="3"/>
  <c r="C1899" i="3"/>
  <c r="B1899" i="3"/>
  <c r="A1899" i="3" s="1"/>
  <c r="G1898" i="3"/>
  <c r="F1898" i="3"/>
  <c r="E1898" i="3"/>
  <c r="D1898" i="3"/>
  <c r="C1898" i="3"/>
  <c r="B1898" i="3"/>
  <c r="A1898" i="3" s="1"/>
  <c r="G1897" i="3"/>
  <c r="F1897" i="3"/>
  <c r="E1897" i="3"/>
  <c r="D1897" i="3"/>
  <c r="C1897" i="3"/>
  <c r="B1897" i="3"/>
  <c r="A1897" i="3" s="1"/>
  <c r="G1896" i="3"/>
  <c r="F1896" i="3"/>
  <c r="E1896" i="3"/>
  <c r="D1896" i="3"/>
  <c r="C1896" i="3"/>
  <c r="B1896" i="3"/>
  <c r="A1896" i="3" s="1"/>
  <c r="G1895" i="3"/>
  <c r="F1895" i="3"/>
  <c r="E1895" i="3"/>
  <c r="D1895" i="3"/>
  <c r="C1895" i="3"/>
  <c r="B1895" i="3"/>
  <c r="A1895" i="3" s="1"/>
  <c r="G1894" i="3"/>
  <c r="F1894" i="3"/>
  <c r="E1894" i="3"/>
  <c r="D1894" i="3"/>
  <c r="C1894" i="3"/>
  <c r="B1894" i="3"/>
  <c r="A1894" i="3" s="1"/>
  <c r="G1893" i="3"/>
  <c r="F1893" i="3"/>
  <c r="E1893" i="3"/>
  <c r="D1893" i="3"/>
  <c r="C1893" i="3"/>
  <c r="B1893" i="3"/>
  <c r="A1893" i="3" s="1"/>
  <c r="G1892" i="3"/>
  <c r="F1892" i="3"/>
  <c r="E1892" i="3"/>
  <c r="D1892" i="3"/>
  <c r="C1892" i="3"/>
  <c r="B1892" i="3"/>
  <c r="A1892" i="3" s="1"/>
  <c r="G1891" i="3"/>
  <c r="F1891" i="3"/>
  <c r="E1891" i="3"/>
  <c r="D1891" i="3"/>
  <c r="C1891" i="3"/>
  <c r="B1891" i="3"/>
  <c r="A1891" i="3" s="1"/>
  <c r="G1890" i="3"/>
  <c r="F1890" i="3"/>
  <c r="E1890" i="3"/>
  <c r="D1890" i="3"/>
  <c r="C1890" i="3"/>
  <c r="B1890" i="3"/>
  <c r="A1890" i="3" s="1"/>
  <c r="G1889" i="3"/>
  <c r="F1889" i="3"/>
  <c r="E1889" i="3"/>
  <c r="D1889" i="3"/>
  <c r="C1889" i="3"/>
  <c r="B1889" i="3"/>
  <c r="A1889" i="3" s="1"/>
  <c r="G1888" i="3"/>
  <c r="F1888" i="3"/>
  <c r="E1888" i="3"/>
  <c r="D1888" i="3"/>
  <c r="C1888" i="3"/>
  <c r="B1888" i="3"/>
  <c r="A1888" i="3" s="1"/>
  <c r="G1887" i="3"/>
  <c r="F1887" i="3"/>
  <c r="E1887" i="3"/>
  <c r="D1887" i="3"/>
  <c r="C1887" i="3"/>
  <c r="B1887" i="3"/>
  <c r="A1887" i="3" s="1"/>
  <c r="G1886" i="3"/>
  <c r="F1886" i="3"/>
  <c r="E1886" i="3"/>
  <c r="D1886" i="3"/>
  <c r="C1886" i="3"/>
  <c r="B1886" i="3"/>
  <c r="A1886" i="3" s="1"/>
  <c r="G1885" i="3"/>
  <c r="F1885" i="3"/>
  <c r="E1885" i="3"/>
  <c r="D1885" i="3"/>
  <c r="C1885" i="3"/>
  <c r="B1885" i="3"/>
  <c r="A1885" i="3" s="1"/>
  <c r="G1884" i="3"/>
  <c r="F1884" i="3"/>
  <c r="E1884" i="3"/>
  <c r="D1884" i="3"/>
  <c r="C1884" i="3"/>
  <c r="B1884" i="3"/>
  <c r="A1884" i="3" s="1"/>
  <c r="G1883" i="3"/>
  <c r="F1883" i="3"/>
  <c r="E1883" i="3"/>
  <c r="D1883" i="3"/>
  <c r="C1883" i="3"/>
  <c r="B1883" i="3"/>
  <c r="A1883" i="3" s="1"/>
  <c r="G1882" i="3"/>
  <c r="F1882" i="3"/>
  <c r="E1882" i="3"/>
  <c r="D1882" i="3"/>
  <c r="C1882" i="3"/>
  <c r="B1882" i="3"/>
  <c r="A1882" i="3" s="1"/>
  <c r="G1881" i="3"/>
  <c r="F1881" i="3"/>
  <c r="E1881" i="3"/>
  <c r="D1881" i="3"/>
  <c r="C1881" i="3"/>
  <c r="B1881" i="3"/>
  <c r="A1881" i="3" s="1"/>
  <c r="G1880" i="3"/>
  <c r="F1880" i="3"/>
  <c r="E1880" i="3"/>
  <c r="D1880" i="3"/>
  <c r="C1880" i="3"/>
  <c r="B1880" i="3"/>
  <c r="A1880" i="3" s="1"/>
  <c r="G1879" i="3"/>
  <c r="F1879" i="3"/>
  <c r="E1879" i="3"/>
  <c r="D1879" i="3"/>
  <c r="C1879" i="3"/>
  <c r="B1879" i="3"/>
  <c r="A1879" i="3" s="1"/>
  <c r="G1878" i="3"/>
  <c r="F1878" i="3"/>
  <c r="E1878" i="3"/>
  <c r="D1878" i="3"/>
  <c r="C1878" i="3"/>
  <c r="B1878" i="3"/>
  <c r="A1878" i="3" s="1"/>
  <c r="G1877" i="3"/>
  <c r="F1877" i="3"/>
  <c r="E1877" i="3"/>
  <c r="D1877" i="3"/>
  <c r="C1877" i="3"/>
  <c r="B1877" i="3"/>
  <c r="A1877" i="3" s="1"/>
  <c r="G1876" i="3"/>
  <c r="F1876" i="3"/>
  <c r="E1876" i="3"/>
  <c r="D1876" i="3"/>
  <c r="C1876" i="3"/>
  <c r="B1876" i="3"/>
  <c r="A1876" i="3" s="1"/>
  <c r="G1875" i="3"/>
  <c r="F1875" i="3"/>
  <c r="E1875" i="3"/>
  <c r="D1875" i="3"/>
  <c r="C1875" i="3"/>
  <c r="B1875" i="3"/>
  <c r="A1875" i="3" s="1"/>
  <c r="G1874" i="3"/>
  <c r="F1874" i="3"/>
  <c r="E1874" i="3"/>
  <c r="D1874" i="3"/>
  <c r="C1874" i="3"/>
  <c r="B1874" i="3"/>
  <c r="A1874" i="3" s="1"/>
  <c r="G1873" i="3"/>
  <c r="F1873" i="3"/>
  <c r="E1873" i="3"/>
  <c r="D1873" i="3"/>
  <c r="C1873" i="3"/>
  <c r="B1873" i="3"/>
  <c r="A1873" i="3" s="1"/>
  <c r="G1872" i="3"/>
  <c r="F1872" i="3"/>
  <c r="E1872" i="3"/>
  <c r="D1872" i="3"/>
  <c r="C1872" i="3"/>
  <c r="B1872" i="3"/>
  <c r="A1872" i="3" s="1"/>
  <c r="G1871" i="3"/>
  <c r="F1871" i="3"/>
  <c r="E1871" i="3"/>
  <c r="D1871" i="3"/>
  <c r="C1871" i="3"/>
  <c r="B1871" i="3"/>
  <c r="A1871" i="3" s="1"/>
  <c r="G1870" i="3"/>
  <c r="F1870" i="3"/>
  <c r="E1870" i="3"/>
  <c r="D1870" i="3"/>
  <c r="C1870" i="3"/>
  <c r="B1870" i="3"/>
  <c r="A1870" i="3" s="1"/>
  <c r="G1869" i="3"/>
  <c r="F1869" i="3"/>
  <c r="E1869" i="3"/>
  <c r="D1869" i="3"/>
  <c r="C1869" i="3"/>
  <c r="B1869" i="3"/>
  <c r="A1869" i="3" s="1"/>
  <c r="G1868" i="3"/>
  <c r="F1868" i="3"/>
  <c r="E1868" i="3"/>
  <c r="D1868" i="3"/>
  <c r="C1868" i="3"/>
  <c r="B1868" i="3"/>
  <c r="A1868" i="3" s="1"/>
  <c r="G1867" i="3"/>
  <c r="F1867" i="3"/>
  <c r="E1867" i="3"/>
  <c r="D1867" i="3"/>
  <c r="C1867" i="3"/>
  <c r="B1867" i="3"/>
  <c r="A1867" i="3" s="1"/>
  <c r="G1866" i="3"/>
  <c r="F1866" i="3"/>
  <c r="E1866" i="3"/>
  <c r="D1866" i="3"/>
  <c r="C1866" i="3"/>
  <c r="B1866" i="3"/>
  <c r="A1866" i="3" s="1"/>
  <c r="G1865" i="3"/>
  <c r="F1865" i="3"/>
  <c r="E1865" i="3"/>
  <c r="D1865" i="3"/>
  <c r="C1865" i="3"/>
  <c r="B1865" i="3"/>
  <c r="A1865" i="3" s="1"/>
  <c r="G1864" i="3"/>
  <c r="F1864" i="3"/>
  <c r="E1864" i="3"/>
  <c r="D1864" i="3"/>
  <c r="C1864" i="3"/>
  <c r="B1864" i="3"/>
  <c r="A1864" i="3" s="1"/>
  <c r="G1863" i="3"/>
  <c r="F1863" i="3"/>
  <c r="E1863" i="3"/>
  <c r="D1863" i="3"/>
  <c r="C1863" i="3"/>
  <c r="B1863" i="3"/>
  <c r="A1863" i="3" s="1"/>
  <c r="G1862" i="3"/>
  <c r="F1862" i="3"/>
  <c r="E1862" i="3"/>
  <c r="D1862" i="3"/>
  <c r="C1862" i="3"/>
  <c r="B1862" i="3"/>
  <c r="A1862" i="3" s="1"/>
  <c r="G1861" i="3"/>
  <c r="F1861" i="3"/>
  <c r="E1861" i="3"/>
  <c r="D1861" i="3"/>
  <c r="C1861" i="3"/>
  <c r="B1861" i="3"/>
  <c r="A1861" i="3" s="1"/>
  <c r="G1860" i="3"/>
  <c r="F1860" i="3"/>
  <c r="E1860" i="3"/>
  <c r="D1860" i="3"/>
  <c r="C1860" i="3"/>
  <c r="B1860" i="3"/>
  <c r="A1860" i="3" s="1"/>
  <c r="G1859" i="3"/>
  <c r="F1859" i="3"/>
  <c r="E1859" i="3"/>
  <c r="D1859" i="3"/>
  <c r="C1859" i="3"/>
  <c r="B1859" i="3"/>
  <c r="A1859" i="3" s="1"/>
  <c r="G1858" i="3"/>
  <c r="F1858" i="3"/>
  <c r="E1858" i="3"/>
  <c r="D1858" i="3"/>
  <c r="C1858" i="3"/>
  <c r="B1858" i="3"/>
  <c r="A1858" i="3" s="1"/>
  <c r="G1857" i="3"/>
  <c r="F1857" i="3"/>
  <c r="E1857" i="3"/>
  <c r="D1857" i="3"/>
  <c r="C1857" i="3"/>
  <c r="B1857" i="3"/>
  <c r="A1857" i="3" s="1"/>
  <c r="G1856" i="3"/>
  <c r="F1856" i="3"/>
  <c r="E1856" i="3"/>
  <c r="D1856" i="3"/>
  <c r="C1856" i="3"/>
  <c r="B1856" i="3"/>
  <c r="A1856" i="3" s="1"/>
  <c r="G1855" i="3"/>
  <c r="F1855" i="3"/>
  <c r="E1855" i="3"/>
  <c r="D1855" i="3"/>
  <c r="C1855" i="3"/>
  <c r="B1855" i="3"/>
  <c r="A1855" i="3" s="1"/>
  <c r="G1854" i="3"/>
  <c r="F1854" i="3"/>
  <c r="E1854" i="3"/>
  <c r="D1854" i="3"/>
  <c r="C1854" i="3"/>
  <c r="B1854" i="3"/>
  <c r="A1854" i="3" s="1"/>
  <c r="G1853" i="3"/>
  <c r="F1853" i="3"/>
  <c r="E1853" i="3"/>
  <c r="D1853" i="3"/>
  <c r="C1853" i="3"/>
  <c r="B1853" i="3"/>
  <c r="A1853" i="3" s="1"/>
  <c r="G1852" i="3"/>
  <c r="F1852" i="3"/>
  <c r="E1852" i="3"/>
  <c r="D1852" i="3"/>
  <c r="C1852" i="3"/>
  <c r="B1852" i="3"/>
  <c r="A1852" i="3" s="1"/>
  <c r="G1851" i="3"/>
  <c r="F1851" i="3"/>
  <c r="E1851" i="3"/>
  <c r="D1851" i="3"/>
  <c r="C1851" i="3"/>
  <c r="B1851" i="3"/>
  <c r="A1851" i="3" s="1"/>
  <c r="G1850" i="3"/>
  <c r="F1850" i="3"/>
  <c r="E1850" i="3"/>
  <c r="D1850" i="3"/>
  <c r="C1850" i="3"/>
  <c r="B1850" i="3"/>
  <c r="A1850" i="3" s="1"/>
  <c r="G1849" i="3"/>
  <c r="F1849" i="3"/>
  <c r="E1849" i="3"/>
  <c r="D1849" i="3"/>
  <c r="C1849" i="3"/>
  <c r="B1849" i="3"/>
  <c r="A1849" i="3" s="1"/>
  <c r="G1848" i="3"/>
  <c r="F1848" i="3"/>
  <c r="E1848" i="3"/>
  <c r="D1848" i="3"/>
  <c r="C1848" i="3"/>
  <c r="B1848" i="3"/>
  <c r="A1848" i="3" s="1"/>
  <c r="G1847" i="3"/>
  <c r="F1847" i="3"/>
  <c r="E1847" i="3"/>
  <c r="D1847" i="3"/>
  <c r="C1847" i="3"/>
  <c r="B1847" i="3"/>
  <c r="A1847" i="3" s="1"/>
  <c r="G1846" i="3"/>
  <c r="F1846" i="3"/>
  <c r="E1846" i="3"/>
  <c r="D1846" i="3"/>
  <c r="C1846" i="3"/>
  <c r="B1846" i="3"/>
  <c r="A1846" i="3" s="1"/>
  <c r="G1845" i="3"/>
  <c r="F1845" i="3"/>
  <c r="E1845" i="3"/>
  <c r="D1845" i="3"/>
  <c r="C1845" i="3"/>
  <c r="B1845" i="3"/>
  <c r="A1845" i="3" s="1"/>
  <c r="G1844" i="3"/>
  <c r="F1844" i="3"/>
  <c r="E1844" i="3"/>
  <c r="D1844" i="3"/>
  <c r="C1844" i="3"/>
  <c r="B1844" i="3"/>
  <c r="A1844" i="3" s="1"/>
  <c r="G1843" i="3"/>
  <c r="F1843" i="3"/>
  <c r="E1843" i="3"/>
  <c r="D1843" i="3"/>
  <c r="C1843" i="3"/>
  <c r="B1843" i="3"/>
  <c r="A1843" i="3" s="1"/>
  <c r="G1842" i="3"/>
  <c r="F1842" i="3"/>
  <c r="E1842" i="3"/>
  <c r="D1842" i="3"/>
  <c r="C1842" i="3"/>
  <c r="B1842" i="3"/>
  <c r="A1842" i="3" s="1"/>
  <c r="G1841" i="3"/>
  <c r="F1841" i="3"/>
  <c r="E1841" i="3"/>
  <c r="D1841" i="3"/>
  <c r="C1841" i="3"/>
  <c r="B1841" i="3"/>
  <c r="A1841" i="3" s="1"/>
  <c r="G1840" i="3"/>
  <c r="F1840" i="3"/>
  <c r="E1840" i="3"/>
  <c r="D1840" i="3"/>
  <c r="C1840" i="3"/>
  <c r="B1840" i="3"/>
  <c r="A1840" i="3" s="1"/>
  <c r="G1839" i="3"/>
  <c r="F1839" i="3"/>
  <c r="E1839" i="3"/>
  <c r="D1839" i="3"/>
  <c r="C1839" i="3"/>
  <c r="B1839" i="3"/>
  <c r="A1839" i="3" s="1"/>
  <c r="G1838" i="3"/>
  <c r="F1838" i="3"/>
  <c r="E1838" i="3"/>
  <c r="D1838" i="3"/>
  <c r="C1838" i="3"/>
  <c r="B1838" i="3"/>
  <c r="A1838" i="3" s="1"/>
  <c r="G1837" i="3"/>
  <c r="F1837" i="3"/>
  <c r="E1837" i="3"/>
  <c r="D1837" i="3"/>
  <c r="C1837" i="3"/>
  <c r="B1837" i="3"/>
  <c r="A1837" i="3" s="1"/>
  <c r="G1836" i="3"/>
  <c r="F1836" i="3"/>
  <c r="E1836" i="3"/>
  <c r="D1836" i="3"/>
  <c r="C1836" i="3"/>
  <c r="B1836" i="3"/>
  <c r="A1836" i="3" s="1"/>
  <c r="G1835" i="3"/>
  <c r="F1835" i="3"/>
  <c r="E1835" i="3"/>
  <c r="D1835" i="3"/>
  <c r="C1835" i="3"/>
  <c r="B1835" i="3"/>
  <c r="A1835" i="3" s="1"/>
  <c r="G1834" i="3"/>
  <c r="F1834" i="3"/>
  <c r="E1834" i="3"/>
  <c r="D1834" i="3"/>
  <c r="C1834" i="3"/>
  <c r="B1834" i="3"/>
  <c r="A1834" i="3" s="1"/>
  <c r="G1833" i="3"/>
  <c r="F1833" i="3"/>
  <c r="E1833" i="3"/>
  <c r="D1833" i="3"/>
  <c r="C1833" i="3"/>
  <c r="B1833" i="3"/>
  <c r="A1833" i="3" s="1"/>
  <c r="G1832" i="3"/>
  <c r="F1832" i="3"/>
  <c r="E1832" i="3"/>
  <c r="D1832" i="3"/>
  <c r="C1832" i="3"/>
  <c r="B1832" i="3"/>
  <c r="A1832" i="3" s="1"/>
  <c r="G1831" i="3"/>
  <c r="F1831" i="3"/>
  <c r="E1831" i="3"/>
  <c r="D1831" i="3"/>
  <c r="C1831" i="3"/>
  <c r="B1831" i="3"/>
  <c r="A1831" i="3" s="1"/>
  <c r="G1830" i="3"/>
  <c r="F1830" i="3"/>
  <c r="E1830" i="3"/>
  <c r="D1830" i="3"/>
  <c r="C1830" i="3"/>
  <c r="B1830" i="3"/>
  <c r="A1830" i="3" s="1"/>
  <c r="G1829" i="3"/>
  <c r="F1829" i="3"/>
  <c r="E1829" i="3"/>
  <c r="D1829" i="3"/>
  <c r="C1829" i="3"/>
  <c r="B1829" i="3"/>
  <c r="A1829" i="3" s="1"/>
  <c r="G1828" i="3"/>
  <c r="F1828" i="3"/>
  <c r="E1828" i="3"/>
  <c r="D1828" i="3"/>
  <c r="C1828" i="3"/>
  <c r="B1828" i="3"/>
  <c r="A1828" i="3" s="1"/>
  <c r="G1827" i="3"/>
  <c r="F1827" i="3"/>
  <c r="E1827" i="3"/>
  <c r="D1827" i="3"/>
  <c r="C1827" i="3"/>
  <c r="B1827" i="3"/>
  <c r="A1827" i="3" s="1"/>
  <c r="G1826" i="3"/>
  <c r="F1826" i="3"/>
  <c r="E1826" i="3"/>
  <c r="D1826" i="3"/>
  <c r="C1826" i="3"/>
  <c r="B1826" i="3"/>
  <c r="A1826" i="3" s="1"/>
  <c r="G1825" i="3"/>
  <c r="F1825" i="3"/>
  <c r="E1825" i="3"/>
  <c r="D1825" i="3"/>
  <c r="C1825" i="3"/>
  <c r="B1825" i="3"/>
  <c r="A1825" i="3" s="1"/>
  <c r="G1824" i="3"/>
  <c r="F1824" i="3"/>
  <c r="E1824" i="3"/>
  <c r="D1824" i="3"/>
  <c r="C1824" i="3"/>
  <c r="B1824" i="3"/>
  <c r="A1824" i="3" s="1"/>
  <c r="G1823" i="3"/>
  <c r="F1823" i="3"/>
  <c r="E1823" i="3"/>
  <c r="D1823" i="3"/>
  <c r="C1823" i="3"/>
  <c r="B1823" i="3"/>
  <c r="A1823" i="3" s="1"/>
  <c r="G1822" i="3"/>
  <c r="F1822" i="3"/>
  <c r="E1822" i="3"/>
  <c r="D1822" i="3"/>
  <c r="C1822" i="3"/>
  <c r="B1822" i="3"/>
  <c r="A1822" i="3" s="1"/>
  <c r="G1821" i="3"/>
  <c r="F1821" i="3"/>
  <c r="E1821" i="3"/>
  <c r="D1821" i="3"/>
  <c r="C1821" i="3"/>
  <c r="B1821" i="3"/>
  <c r="A1821" i="3" s="1"/>
  <c r="G1820" i="3"/>
  <c r="F1820" i="3"/>
  <c r="E1820" i="3"/>
  <c r="D1820" i="3"/>
  <c r="C1820" i="3"/>
  <c r="B1820" i="3"/>
  <c r="A1820" i="3" s="1"/>
  <c r="G1819" i="3"/>
  <c r="F1819" i="3"/>
  <c r="E1819" i="3"/>
  <c r="D1819" i="3"/>
  <c r="C1819" i="3"/>
  <c r="B1819" i="3"/>
  <c r="A1819" i="3" s="1"/>
  <c r="G1818" i="3"/>
  <c r="F1818" i="3"/>
  <c r="E1818" i="3"/>
  <c r="D1818" i="3"/>
  <c r="C1818" i="3"/>
  <c r="B1818" i="3"/>
  <c r="A1818" i="3" s="1"/>
  <c r="G1817" i="3"/>
  <c r="F1817" i="3"/>
  <c r="E1817" i="3"/>
  <c r="D1817" i="3"/>
  <c r="C1817" i="3"/>
  <c r="B1817" i="3"/>
  <c r="A1817" i="3" s="1"/>
  <c r="G1816" i="3"/>
  <c r="F1816" i="3"/>
  <c r="E1816" i="3"/>
  <c r="D1816" i="3"/>
  <c r="C1816" i="3"/>
  <c r="B1816" i="3"/>
  <c r="A1816" i="3" s="1"/>
  <c r="G1815" i="3"/>
  <c r="F1815" i="3"/>
  <c r="E1815" i="3"/>
  <c r="D1815" i="3"/>
  <c r="C1815" i="3"/>
  <c r="B1815" i="3"/>
  <c r="A1815" i="3" s="1"/>
  <c r="G1814" i="3"/>
  <c r="F1814" i="3"/>
  <c r="E1814" i="3"/>
  <c r="D1814" i="3"/>
  <c r="C1814" i="3"/>
  <c r="B1814" i="3"/>
  <c r="A1814" i="3" s="1"/>
  <c r="G1813" i="3"/>
  <c r="F1813" i="3"/>
  <c r="E1813" i="3"/>
  <c r="D1813" i="3"/>
  <c r="C1813" i="3"/>
  <c r="B1813" i="3"/>
  <c r="A1813" i="3" s="1"/>
  <c r="G1812" i="3"/>
  <c r="F1812" i="3"/>
  <c r="E1812" i="3"/>
  <c r="D1812" i="3"/>
  <c r="C1812" i="3"/>
  <c r="B1812" i="3"/>
  <c r="A1812" i="3" s="1"/>
  <c r="G1811" i="3"/>
  <c r="F1811" i="3"/>
  <c r="E1811" i="3"/>
  <c r="D1811" i="3"/>
  <c r="C1811" i="3"/>
  <c r="B1811" i="3"/>
  <c r="A1811" i="3" s="1"/>
  <c r="G1810" i="3"/>
  <c r="F1810" i="3"/>
  <c r="E1810" i="3"/>
  <c r="D1810" i="3"/>
  <c r="C1810" i="3"/>
  <c r="B1810" i="3"/>
  <c r="A1810" i="3" s="1"/>
  <c r="G1809" i="3"/>
  <c r="F1809" i="3"/>
  <c r="E1809" i="3"/>
  <c r="D1809" i="3"/>
  <c r="C1809" i="3"/>
  <c r="B1809" i="3"/>
  <c r="A1809" i="3" s="1"/>
  <c r="G1808" i="3"/>
  <c r="F1808" i="3"/>
  <c r="E1808" i="3"/>
  <c r="D1808" i="3"/>
  <c r="C1808" i="3"/>
  <c r="B1808" i="3"/>
  <c r="A1808" i="3" s="1"/>
  <c r="G1807" i="3"/>
  <c r="F1807" i="3"/>
  <c r="E1807" i="3"/>
  <c r="D1807" i="3"/>
  <c r="C1807" i="3"/>
  <c r="B1807" i="3"/>
  <c r="A1807" i="3" s="1"/>
  <c r="G1806" i="3"/>
  <c r="F1806" i="3"/>
  <c r="E1806" i="3"/>
  <c r="D1806" i="3"/>
  <c r="C1806" i="3"/>
  <c r="B1806" i="3"/>
  <c r="A1806" i="3" s="1"/>
  <c r="G1805" i="3"/>
  <c r="F1805" i="3"/>
  <c r="E1805" i="3"/>
  <c r="D1805" i="3"/>
  <c r="C1805" i="3"/>
  <c r="B1805" i="3"/>
  <c r="A1805" i="3" s="1"/>
  <c r="G1804" i="3"/>
  <c r="F1804" i="3"/>
  <c r="E1804" i="3"/>
  <c r="D1804" i="3"/>
  <c r="C1804" i="3"/>
  <c r="B1804" i="3"/>
  <c r="A1804" i="3" s="1"/>
  <c r="G1803" i="3"/>
  <c r="F1803" i="3"/>
  <c r="E1803" i="3"/>
  <c r="D1803" i="3"/>
  <c r="C1803" i="3"/>
  <c r="B1803" i="3"/>
  <c r="A1803" i="3" s="1"/>
  <c r="G1802" i="3"/>
  <c r="F1802" i="3"/>
  <c r="E1802" i="3"/>
  <c r="D1802" i="3"/>
  <c r="C1802" i="3"/>
  <c r="B1802" i="3"/>
  <c r="A1802" i="3" s="1"/>
  <c r="G1801" i="3"/>
  <c r="F1801" i="3"/>
  <c r="E1801" i="3"/>
  <c r="D1801" i="3"/>
  <c r="C1801" i="3"/>
  <c r="B1801" i="3"/>
  <c r="A1801" i="3" s="1"/>
  <c r="G1800" i="3"/>
  <c r="F1800" i="3"/>
  <c r="E1800" i="3"/>
  <c r="D1800" i="3"/>
  <c r="C1800" i="3"/>
  <c r="B1800" i="3"/>
  <c r="A1800" i="3" s="1"/>
  <c r="G1799" i="3"/>
  <c r="F1799" i="3"/>
  <c r="E1799" i="3"/>
  <c r="D1799" i="3"/>
  <c r="C1799" i="3"/>
  <c r="B1799" i="3"/>
  <c r="A1799" i="3" s="1"/>
  <c r="G1798" i="3"/>
  <c r="F1798" i="3"/>
  <c r="E1798" i="3"/>
  <c r="D1798" i="3"/>
  <c r="C1798" i="3"/>
  <c r="B1798" i="3"/>
  <c r="A1798" i="3" s="1"/>
  <c r="G1797" i="3"/>
  <c r="F1797" i="3"/>
  <c r="E1797" i="3"/>
  <c r="D1797" i="3"/>
  <c r="C1797" i="3"/>
  <c r="B1797" i="3"/>
  <c r="A1797" i="3" s="1"/>
  <c r="G1796" i="3"/>
  <c r="F1796" i="3"/>
  <c r="E1796" i="3"/>
  <c r="D1796" i="3"/>
  <c r="C1796" i="3"/>
  <c r="B1796" i="3"/>
  <c r="A1796" i="3" s="1"/>
  <c r="G1795" i="3"/>
  <c r="F1795" i="3"/>
  <c r="E1795" i="3"/>
  <c r="D1795" i="3"/>
  <c r="C1795" i="3"/>
  <c r="B1795" i="3"/>
  <c r="A1795" i="3" s="1"/>
  <c r="G1794" i="3"/>
  <c r="F1794" i="3"/>
  <c r="E1794" i="3"/>
  <c r="D1794" i="3"/>
  <c r="C1794" i="3"/>
  <c r="B1794" i="3"/>
  <c r="A1794" i="3" s="1"/>
  <c r="G1793" i="3"/>
  <c r="F1793" i="3"/>
  <c r="E1793" i="3"/>
  <c r="D1793" i="3"/>
  <c r="C1793" i="3"/>
  <c r="B1793" i="3"/>
  <c r="A1793" i="3" s="1"/>
  <c r="G1792" i="3"/>
  <c r="F1792" i="3"/>
  <c r="E1792" i="3"/>
  <c r="D1792" i="3"/>
  <c r="C1792" i="3"/>
  <c r="B1792" i="3"/>
  <c r="A1792" i="3" s="1"/>
  <c r="G1791" i="3"/>
  <c r="F1791" i="3"/>
  <c r="E1791" i="3"/>
  <c r="D1791" i="3"/>
  <c r="C1791" i="3"/>
  <c r="B1791" i="3"/>
  <c r="A1791" i="3" s="1"/>
  <c r="G1790" i="3"/>
  <c r="F1790" i="3"/>
  <c r="E1790" i="3"/>
  <c r="D1790" i="3"/>
  <c r="C1790" i="3"/>
  <c r="B1790" i="3"/>
  <c r="A1790" i="3" s="1"/>
  <c r="G1789" i="3"/>
  <c r="F1789" i="3"/>
  <c r="E1789" i="3"/>
  <c r="D1789" i="3"/>
  <c r="C1789" i="3"/>
  <c r="B1789" i="3"/>
  <c r="A1789" i="3" s="1"/>
  <c r="G1788" i="3"/>
  <c r="F1788" i="3"/>
  <c r="E1788" i="3"/>
  <c r="D1788" i="3"/>
  <c r="C1788" i="3"/>
  <c r="B1788" i="3"/>
  <c r="A1788" i="3" s="1"/>
  <c r="G1787" i="3"/>
  <c r="F1787" i="3"/>
  <c r="E1787" i="3"/>
  <c r="D1787" i="3"/>
  <c r="C1787" i="3"/>
  <c r="B1787" i="3"/>
  <c r="A1787" i="3" s="1"/>
  <c r="G1786" i="3"/>
  <c r="F1786" i="3"/>
  <c r="E1786" i="3"/>
  <c r="D1786" i="3"/>
  <c r="C1786" i="3"/>
  <c r="B1786" i="3"/>
  <c r="A1786" i="3" s="1"/>
  <c r="G1785" i="3"/>
  <c r="F1785" i="3"/>
  <c r="E1785" i="3"/>
  <c r="D1785" i="3"/>
  <c r="C1785" i="3"/>
  <c r="B1785" i="3"/>
  <c r="A1785" i="3" s="1"/>
  <c r="G1784" i="3"/>
  <c r="F1784" i="3"/>
  <c r="E1784" i="3"/>
  <c r="D1784" i="3"/>
  <c r="C1784" i="3"/>
  <c r="B1784" i="3"/>
  <c r="A1784" i="3" s="1"/>
  <c r="G1783" i="3"/>
  <c r="F1783" i="3"/>
  <c r="E1783" i="3"/>
  <c r="D1783" i="3"/>
  <c r="C1783" i="3"/>
  <c r="B1783" i="3"/>
  <c r="A1783" i="3" s="1"/>
  <c r="G1782" i="3"/>
  <c r="F1782" i="3"/>
  <c r="E1782" i="3"/>
  <c r="D1782" i="3"/>
  <c r="C1782" i="3"/>
  <c r="B1782" i="3"/>
  <c r="A1782" i="3" s="1"/>
  <c r="G1781" i="3"/>
  <c r="F1781" i="3"/>
  <c r="E1781" i="3"/>
  <c r="D1781" i="3"/>
  <c r="C1781" i="3"/>
  <c r="B1781" i="3"/>
  <c r="A1781" i="3" s="1"/>
  <c r="G1780" i="3"/>
  <c r="F1780" i="3"/>
  <c r="E1780" i="3"/>
  <c r="D1780" i="3"/>
  <c r="C1780" i="3"/>
  <c r="B1780" i="3"/>
  <c r="A1780" i="3" s="1"/>
  <c r="G1779" i="3"/>
  <c r="F1779" i="3"/>
  <c r="E1779" i="3"/>
  <c r="D1779" i="3"/>
  <c r="C1779" i="3"/>
  <c r="B1779" i="3"/>
  <c r="A1779" i="3" s="1"/>
  <c r="G1778" i="3"/>
  <c r="F1778" i="3"/>
  <c r="E1778" i="3"/>
  <c r="D1778" i="3"/>
  <c r="C1778" i="3"/>
  <c r="B1778" i="3"/>
  <c r="A1778" i="3" s="1"/>
  <c r="G1777" i="3"/>
  <c r="F1777" i="3"/>
  <c r="E1777" i="3"/>
  <c r="D1777" i="3"/>
  <c r="C1777" i="3"/>
  <c r="B1777" i="3"/>
  <c r="A1777" i="3" s="1"/>
  <c r="G1776" i="3"/>
  <c r="F1776" i="3"/>
  <c r="E1776" i="3"/>
  <c r="D1776" i="3"/>
  <c r="C1776" i="3"/>
  <c r="B1776" i="3"/>
  <c r="A1776" i="3" s="1"/>
  <c r="G1775" i="3"/>
  <c r="F1775" i="3"/>
  <c r="E1775" i="3"/>
  <c r="D1775" i="3"/>
  <c r="C1775" i="3"/>
  <c r="B1775" i="3"/>
  <c r="A1775" i="3" s="1"/>
  <c r="G1774" i="3"/>
  <c r="F1774" i="3"/>
  <c r="E1774" i="3"/>
  <c r="D1774" i="3"/>
  <c r="C1774" i="3"/>
  <c r="B1774" i="3"/>
  <c r="A1774" i="3" s="1"/>
  <c r="G1773" i="3"/>
  <c r="F1773" i="3"/>
  <c r="E1773" i="3"/>
  <c r="D1773" i="3"/>
  <c r="C1773" i="3"/>
  <c r="B1773" i="3"/>
  <c r="A1773" i="3" s="1"/>
  <c r="G1772" i="3"/>
  <c r="F1772" i="3"/>
  <c r="E1772" i="3"/>
  <c r="D1772" i="3"/>
  <c r="C1772" i="3"/>
  <c r="B1772" i="3"/>
  <c r="A1772" i="3" s="1"/>
  <c r="G1771" i="3"/>
  <c r="F1771" i="3"/>
  <c r="E1771" i="3"/>
  <c r="D1771" i="3"/>
  <c r="C1771" i="3"/>
  <c r="B1771" i="3"/>
  <c r="A1771" i="3" s="1"/>
  <c r="G1770" i="3"/>
  <c r="F1770" i="3"/>
  <c r="E1770" i="3"/>
  <c r="D1770" i="3"/>
  <c r="C1770" i="3"/>
  <c r="B1770" i="3"/>
  <c r="A1770" i="3" s="1"/>
  <c r="G1769" i="3"/>
  <c r="F1769" i="3"/>
  <c r="E1769" i="3"/>
  <c r="D1769" i="3"/>
  <c r="C1769" i="3"/>
  <c r="B1769" i="3"/>
  <c r="A1769" i="3" s="1"/>
  <c r="G1768" i="3"/>
  <c r="F1768" i="3"/>
  <c r="E1768" i="3"/>
  <c r="D1768" i="3"/>
  <c r="C1768" i="3"/>
  <c r="B1768" i="3"/>
  <c r="A1768" i="3" s="1"/>
  <c r="G1767" i="3"/>
  <c r="F1767" i="3"/>
  <c r="E1767" i="3"/>
  <c r="D1767" i="3"/>
  <c r="C1767" i="3"/>
  <c r="B1767" i="3"/>
  <c r="A1767" i="3" s="1"/>
  <c r="G1766" i="3"/>
  <c r="F1766" i="3"/>
  <c r="E1766" i="3"/>
  <c r="D1766" i="3"/>
  <c r="C1766" i="3"/>
  <c r="B1766" i="3"/>
  <c r="A1766" i="3" s="1"/>
  <c r="G1765" i="3"/>
  <c r="F1765" i="3"/>
  <c r="E1765" i="3"/>
  <c r="D1765" i="3"/>
  <c r="C1765" i="3"/>
  <c r="B1765" i="3"/>
  <c r="A1765" i="3" s="1"/>
  <c r="G1764" i="3"/>
  <c r="F1764" i="3"/>
  <c r="E1764" i="3"/>
  <c r="D1764" i="3"/>
  <c r="C1764" i="3"/>
  <c r="B1764" i="3"/>
  <c r="A1764" i="3" s="1"/>
  <c r="G1763" i="3"/>
  <c r="F1763" i="3"/>
  <c r="E1763" i="3"/>
  <c r="D1763" i="3"/>
  <c r="C1763" i="3"/>
  <c r="B1763" i="3"/>
  <c r="A1763" i="3" s="1"/>
  <c r="G1762" i="3"/>
  <c r="F1762" i="3"/>
  <c r="E1762" i="3"/>
  <c r="D1762" i="3"/>
  <c r="C1762" i="3"/>
  <c r="B1762" i="3"/>
  <c r="A1762" i="3" s="1"/>
  <c r="G1761" i="3"/>
  <c r="F1761" i="3"/>
  <c r="E1761" i="3"/>
  <c r="D1761" i="3"/>
  <c r="C1761" i="3"/>
  <c r="B1761" i="3"/>
  <c r="A1761" i="3" s="1"/>
  <c r="G1760" i="3"/>
  <c r="F1760" i="3"/>
  <c r="E1760" i="3"/>
  <c r="D1760" i="3"/>
  <c r="C1760" i="3"/>
  <c r="B1760" i="3"/>
  <c r="A1760" i="3" s="1"/>
  <c r="G1759" i="3"/>
  <c r="F1759" i="3"/>
  <c r="E1759" i="3"/>
  <c r="D1759" i="3"/>
  <c r="C1759" i="3"/>
  <c r="B1759" i="3"/>
  <c r="A1759" i="3" s="1"/>
  <c r="G1758" i="3"/>
  <c r="F1758" i="3"/>
  <c r="E1758" i="3"/>
  <c r="D1758" i="3"/>
  <c r="C1758" i="3"/>
  <c r="B1758" i="3"/>
  <c r="A1758" i="3" s="1"/>
  <c r="G1757" i="3"/>
  <c r="F1757" i="3"/>
  <c r="E1757" i="3"/>
  <c r="D1757" i="3"/>
  <c r="C1757" i="3"/>
  <c r="B1757" i="3"/>
  <c r="A1757" i="3" s="1"/>
  <c r="G1756" i="3"/>
  <c r="F1756" i="3"/>
  <c r="E1756" i="3"/>
  <c r="D1756" i="3"/>
  <c r="C1756" i="3"/>
  <c r="B1756" i="3"/>
  <c r="A1756" i="3" s="1"/>
  <c r="G1755" i="3"/>
  <c r="F1755" i="3"/>
  <c r="E1755" i="3"/>
  <c r="D1755" i="3"/>
  <c r="C1755" i="3"/>
  <c r="B1755" i="3"/>
  <c r="A1755" i="3" s="1"/>
  <c r="G1754" i="3"/>
  <c r="F1754" i="3"/>
  <c r="E1754" i="3"/>
  <c r="D1754" i="3"/>
  <c r="C1754" i="3"/>
  <c r="B1754" i="3"/>
  <c r="A1754" i="3" s="1"/>
  <c r="G1753" i="3"/>
  <c r="F1753" i="3"/>
  <c r="E1753" i="3"/>
  <c r="D1753" i="3"/>
  <c r="C1753" i="3"/>
  <c r="B1753" i="3"/>
  <c r="A1753" i="3" s="1"/>
  <c r="G1752" i="3"/>
  <c r="F1752" i="3"/>
  <c r="E1752" i="3"/>
  <c r="D1752" i="3"/>
  <c r="C1752" i="3"/>
  <c r="B1752" i="3"/>
  <c r="A1752" i="3" s="1"/>
  <c r="G1751" i="3"/>
  <c r="F1751" i="3"/>
  <c r="E1751" i="3"/>
  <c r="D1751" i="3"/>
  <c r="C1751" i="3"/>
  <c r="B1751" i="3"/>
  <c r="A1751" i="3" s="1"/>
  <c r="G1750" i="3"/>
  <c r="F1750" i="3"/>
  <c r="E1750" i="3"/>
  <c r="D1750" i="3"/>
  <c r="C1750" i="3"/>
  <c r="B1750" i="3"/>
  <c r="A1750" i="3" s="1"/>
  <c r="G1749" i="3"/>
  <c r="F1749" i="3"/>
  <c r="E1749" i="3"/>
  <c r="D1749" i="3"/>
  <c r="C1749" i="3"/>
  <c r="B1749" i="3"/>
  <c r="A1749" i="3" s="1"/>
  <c r="G1748" i="3"/>
  <c r="F1748" i="3"/>
  <c r="E1748" i="3"/>
  <c r="D1748" i="3"/>
  <c r="C1748" i="3"/>
  <c r="B1748" i="3"/>
  <c r="A1748" i="3" s="1"/>
  <c r="G1747" i="3"/>
  <c r="F1747" i="3"/>
  <c r="E1747" i="3"/>
  <c r="D1747" i="3"/>
  <c r="C1747" i="3"/>
  <c r="B1747" i="3"/>
  <c r="A1747" i="3" s="1"/>
  <c r="G1746" i="3"/>
  <c r="F1746" i="3"/>
  <c r="E1746" i="3"/>
  <c r="D1746" i="3"/>
  <c r="C1746" i="3"/>
  <c r="B1746" i="3"/>
  <c r="A1746" i="3" s="1"/>
  <c r="G1745" i="3"/>
  <c r="F1745" i="3"/>
  <c r="E1745" i="3"/>
  <c r="D1745" i="3"/>
  <c r="C1745" i="3"/>
  <c r="B1745" i="3"/>
  <c r="A1745" i="3" s="1"/>
  <c r="G1744" i="3"/>
  <c r="F1744" i="3"/>
  <c r="E1744" i="3"/>
  <c r="D1744" i="3"/>
  <c r="C1744" i="3"/>
  <c r="B1744" i="3"/>
  <c r="A1744" i="3" s="1"/>
  <c r="G1743" i="3"/>
  <c r="F1743" i="3"/>
  <c r="E1743" i="3"/>
  <c r="D1743" i="3"/>
  <c r="C1743" i="3"/>
  <c r="B1743" i="3"/>
  <c r="A1743" i="3" s="1"/>
  <c r="G1742" i="3"/>
  <c r="F1742" i="3"/>
  <c r="E1742" i="3"/>
  <c r="D1742" i="3"/>
  <c r="C1742" i="3"/>
  <c r="B1742" i="3"/>
  <c r="A1742" i="3" s="1"/>
  <c r="G1741" i="3"/>
  <c r="F1741" i="3"/>
  <c r="E1741" i="3"/>
  <c r="D1741" i="3"/>
  <c r="C1741" i="3"/>
  <c r="B1741" i="3"/>
  <c r="A1741" i="3" s="1"/>
  <c r="G1740" i="3"/>
  <c r="F1740" i="3"/>
  <c r="E1740" i="3"/>
  <c r="D1740" i="3"/>
  <c r="C1740" i="3"/>
  <c r="B1740" i="3"/>
  <c r="A1740" i="3" s="1"/>
  <c r="G1739" i="3"/>
  <c r="F1739" i="3"/>
  <c r="E1739" i="3"/>
  <c r="D1739" i="3"/>
  <c r="C1739" i="3"/>
  <c r="B1739" i="3"/>
  <c r="A1739" i="3" s="1"/>
  <c r="G1738" i="3"/>
  <c r="F1738" i="3"/>
  <c r="E1738" i="3"/>
  <c r="D1738" i="3"/>
  <c r="C1738" i="3"/>
  <c r="B1738" i="3"/>
  <c r="A1738" i="3" s="1"/>
  <c r="G1737" i="3"/>
  <c r="F1737" i="3"/>
  <c r="E1737" i="3"/>
  <c r="D1737" i="3"/>
  <c r="C1737" i="3"/>
  <c r="B1737" i="3"/>
  <c r="A1737" i="3" s="1"/>
  <c r="G1736" i="3"/>
  <c r="F1736" i="3"/>
  <c r="E1736" i="3"/>
  <c r="D1736" i="3"/>
  <c r="C1736" i="3"/>
  <c r="B1736" i="3"/>
  <c r="A1736" i="3" s="1"/>
  <c r="G1735" i="3"/>
  <c r="F1735" i="3"/>
  <c r="E1735" i="3"/>
  <c r="D1735" i="3"/>
  <c r="C1735" i="3"/>
  <c r="B1735" i="3"/>
  <c r="A1735" i="3" s="1"/>
  <c r="G1734" i="3"/>
  <c r="F1734" i="3"/>
  <c r="E1734" i="3"/>
  <c r="D1734" i="3"/>
  <c r="C1734" i="3"/>
  <c r="B1734" i="3"/>
  <c r="A1734" i="3" s="1"/>
  <c r="G1733" i="3"/>
  <c r="F1733" i="3"/>
  <c r="E1733" i="3"/>
  <c r="D1733" i="3"/>
  <c r="C1733" i="3"/>
  <c r="B1733" i="3"/>
  <c r="A1733" i="3" s="1"/>
  <c r="G1732" i="3"/>
  <c r="F1732" i="3"/>
  <c r="E1732" i="3"/>
  <c r="D1732" i="3"/>
  <c r="C1732" i="3"/>
  <c r="B1732" i="3"/>
  <c r="A1732" i="3" s="1"/>
  <c r="G1731" i="3"/>
  <c r="F1731" i="3"/>
  <c r="E1731" i="3"/>
  <c r="D1731" i="3"/>
  <c r="C1731" i="3"/>
  <c r="B1731" i="3"/>
  <c r="A1731" i="3" s="1"/>
  <c r="G1730" i="3"/>
  <c r="F1730" i="3"/>
  <c r="E1730" i="3"/>
  <c r="D1730" i="3"/>
  <c r="C1730" i="3"/>
  <c r="B1730" i="3"/>
  <c r="A1730" i="3" s="1"/>
  <c r="G1729" i="3"/>
  <c r="F1729" i="3"/>
  <c r="E1729" i="3"/>
  <c r="D1729" i="3"/>
  <c r="C1729" i="3"/>
  <c r="B1729" i="3"/>
  <c r="A1729" i="3" s="1"/>
  <c r="G1728" i="3"/>
  <c r="F1728" i="3"/>
  <c r="E1728" i="3"/>
  <c r="D1728" i="3"/>
  <c r="C1728" i="3"/>
  <c r="B1728" i="3"/>
  <c r="A1728" i="3" s="1"/>
  <c r="G1727" i="3"/>
  <c r="F1727" i="3"/>
  <c r="E1727" i="3"/>
  <c r="D1727" i="3"/>
  <c r="C1727" i="3"/>
  <c r="B1727" i="3"/>
  <c r="A1727" i="3" s="1"/>
  <c r="G1726" i="3"/>
  <c r="F1726" i="3"/>
  <c r="E1726" i="3"/>
  <c r="D1726" i="3"/>
  <c r="C1726" i="3"/>
  <c r="B1726" i="3"/>
  <c r="A1726" i="3" s="1"/>
  <c r="G1725" i="3"/>
  <c r="F1725" i="3"/>
  <c r="E1725" i="3"/>
  <c r="D1725" i="3"/>
  <c r="C1725" i="3"/>
  <c r="B1725" i="3"/>
  <c r="A1725" i="3" s="1"/>
  <c r="G1724" i="3"/>
  <c r="F1724" i="3"/>
  <c r="E1724" i="3"/>
  <c r="D1724" i="3"/>
  <c r="C1724" i="3"/>
  <c r="B1724" i="3"/>
  <c r="A1724" i="3" s="1"/>
  <c r="G1723" i="3"/>
  <c r="F1723" i="3"/>
  <c r="E1723" i="3"/>
  <c r="D1723" i="3"/>
  <c r="C1723" i="3"/>
  <c r="B1723" i="3"/>
  <c r="A1723" i="3" s="1"/>
  <c r="G1722" i="3"/>
  <c r="F1722" i="3"/>
  <c r="E1722" i="3"/>
  <c r="D1722" i="3"/>
  <c r="C1722" i="3"/>
  <c r="B1722" i="3"/>
  <c r="A1722" i="3" s="1"/>
  <c r="G1721" i="3"/>
  <c r="F1721" i="3"/>
  <c r="E1721" i="3"/>
  <c r="D1721" i="3"/>
  <c r="C1721" i="3"/>
  <c r="B1721" i="3"/>
  <c r="A1721" i="3" s="1"/>
  <c r="G1720" i="3"/>
  <c r="F1720" i="3"/>
  <c r="E1720" i="3"/>
  <c r="D1720" i="3"/>
  <c r="C1720" i="3"/>
  <c r="B1720" i="3"/>
  <c r="A1720" i="3" s="1"/>
  <c r="G1719" i="3"/>
  <c r="F1719" i="3"/>
  <c r="E1719" i="3"/>
  <c r="D1719" i="3"/>
  <c r="C1719" i="3"/>
  <c r="B1719" i="3"/>
  <c r="A1719" i="3" s="1"/>
  <c r="G1718" i="3"/>
  <c r="F1718" i="3"/>
  <c r="E1718" i="3"/>
  <c r="D1718" i="3"/>
  <c r="C1718" i="3"/>
  <c r="B1718" i="3"/>
  <c r="A1718" i="3" s="1"/>
  <c r="G1717" i="3"/>
  <c r="F1717" i="3"/>
  <c r="E1717" i="3"/>
  <c r="D1717" i="3"/>
  <c r="C1717" i="3"/>
  <c r="B1717" i="3"/>
  <c r="A1717" i="3" s="1"/>
  <c r="G1716" i="3"/>
  <c r="F1716" i="3"/>
  <c r="E1716" i="3"/>
  <c r="D1716" i="3"/>
  <c r="C1716" i="3"/>
  <c r="B1716" i="3"/>
  <c r="A1716" i="3" s="1"/>
  <c r="G1715" i="3"/>
  <c r="F1715" i="3"/>
  <c r="E1715" i="3"/>
  <c r="D1715" i="3"/>
  <c r="C1715" i="3"/>
  <c r="B1715" i="3"/>
  <c r="A1715" i="3" s="1"/>
  <c r="G1714" i="3"/>
  <c r="F1714" i="3"/>
  <c r="E1714" i="3"/>
  <c r="D1714" i="3"/>
  <c r="C1714" i="3"/>
  <c r="B1714" i="3"/>
  <c r="A1714" i="3" s="1"/>
  <c r="G1713" i="3"/>
  <c r="F1713" i="3"/>
  <c r="E1713" i="3"/>
  <c r="D1713" i="3"/>
  <c r="C1713" i="3"/>
  <c r="B1713" i="3"/>
  <c r="A1713" i="3" s="1"/>
  <c r="G1712" i="3"/>
  <c r="F1712" i="3"/>
  <c r="E1712" i="3"/>
  <c r="D1712" i="3"/>
  <c r="C1712" i="3"/>
  <c r="B1712" i="3"/>
  <c r="A1712" i="3" s="1"/>
  <c r="G1711" i="3"/>
  <c r="F1711" i="3"/>
  <c r="E1711" i="3"/>
  <c r="D1711" i="3"/>
  <c r="C1711" i="3"/>
  <c r="B1711" i="3"/>
  <c r="A1711" i="3" s="1"/>
  <c r="G1710" i="3"/>
  <c r="F1710" i="3"/>
  <c r="E1710" i="3"/>
  <c r="D1710" i="3"/>
  <c r="C1710" i="3"/>
  <c r="B1710" i="3"/>
  <c r="A1710" i="3" s="1"/>
  <c r="G1709" i="3"/>
  <c r="F1709" i="3"/>
  <c r="E1709" i="3"/>
  <c r="D1709" i="3"/>
  <c r="C1709" i="3"/>
  <c r="B1709" i="3"/>
  <c r="A1709" i="3" s="1"/>
  <c r="G1708" i="3"/>
  <c r="F1708" i="3"/>
  <c r="E1708" i="3"/>
  <c r="D1708" i="3"/>
  <c r="C1708" i="3"/>
  <c r="B1708" i="3"/>
  <c r="A1708" i="3" s="1"/>
  <c r="G1707" i="3"/>
  <c r="F1707" i="3"/>
  <c r="E1707" i="3"/>
  <c r="D1707" i="3"/>
  <c r="C1707" i="3"/>
  <c r="B1707" i="3"/>
  <c r="A1707" i="3" s="1"/>
  <c r="G1706" i="3"/>
  <c r="F1706" i="3"/>
  <c r="E1706" i="3"/>
  <c r="D1706" i="3"/>
  <c r="C1706" i="3"/>
  <c r="B1706" i="3"/>
  <c r="A1706" i="3" s="1"/>
  <c r="G1705" i="3"/>
  <c r="F1705" i="3"/>
  <c r="E1705" i="3"/>
  <c r="D1705" i="3"/>
  <c r="C1705" i="3"/>
  <c r="B1705" i="3"/>
  <c r="A1705" i="3" s="1"/>
  <c r="G1704" i="3"/>
  <c r="F1704" i="3"/>
  <c r="E1704" i="3"/>
  <c r="D1704" i="3"/>
  <c r="C1704" i="3"/>
  <c r="B1704" i="3"/>
  <c r="A1704" i="3" s="1"/>
  <c r="G1703" i="3"/>
  <c r="F1703" i="3"/>
  <c r="E1703" i="3"/>
  <c r="D1703" i="3"/>
  <c r="C1703" i="3"/>
  <c r="B1703" i="3"/>
  <c r="A1703" i="3" s="1"/>
  <c r="G1702" i="3"/>
  <c r="F1702" i="3"/>
  <c r="E1702" i="3"/>
  <c r="D1702" i="3"/>
  <c r="C1702" i="3"/>
  <c r="B1702" i="3"/>
  <c r="A1702" i="3" s="1"/>
  <c r="G1701" i="3"/>
  <c r="F1701" i="3"/>
  <c r="E1701" i="3"/>
  <c r="D1701" i="3"/>
  <c r="C1701" i="3"/>
  <c r="B1701" i="3"/>
  <c r="A1701" i="3" s="1"/>
  <c r="G1700" i="3"/>
  <c r="F1700" i="3"/>
  <c r="E1700" i="3"/>
  <c r="D1700" i="3"/>
  <c r="C1700" i="3"/>
  <c r="B1700" i="3"/>
  <c r="A1700" i="3" s="1"/>
  <c r="G1699" i="3"/>
  <c r="F1699" i="3"/>
  <c r="E1699" i="3"/>
  <c r="D1699" i="3"/>
  <c r="C1699" i="3"/>
  <c r="B1699" i="3"/>
  <c r="A1699" i="3" s="1"/>
  <c r="G1698" i="3"/>
  <c r="F1698" i="3"/>
  <c r="E1698" i="3"/>
  <c r="D1698" i="3"/>
  <c r="C1698" i="3"/>
  <c r="B1698" i="3"/>
  <c r="A1698" i="3" s="1"/>
  <c r="G1697" i="3"/>
  <c r="F1697" i="3"/>
  <c r="E1697" i="3"/>
  <c r="D1697" i="3"/>
  <c r="C1697" i="3"/>
  <c r="B1697" i="3"/>
  <c r="A1697" i="3" s="1"/>
  <c r="G1696" i="3"/>
  <c r="F1696" i="3"/>
  <c r="E1696" i="3"/>
  <c r="D1696" i="3"/>
  <c r="C1696" i="3"/>
  <c r="B1696" i="3"/>
  <c r="A1696" i="3" s="1"/>
  <c r="G1695" i="3"/>
  <c r="F1695" i="3"/>
  <c r="E1695" i="3"/>
  <c r="D1695" i="3"/>
  <c r="C1695" i="3"/>
  <c r="B1695" i="3"/>
  <c r="A1695" i="3" s="1"/>
  <c r="G1694" i="3"/>
  <c r="F1694" i="3"/>
  <c r="E1694" i="3"/>
  <c r="D1694" i="3"/>
  <c r="C1694" i="3"/>
  <c r="B1694" i="3"/>
  <c r="A1694" i="3" s="1"/>
  <c r="G1693" i="3"/>
  <c r="F1693" i="3"/>
  <c r="E1693" i="3"/>
  <c r="D1693" i="3"/>
  <c r="C1693" i="3"/>
  <c r="B1693" i="3"/>
  <c r="A1693" i="3" s="1"/>
  <c r="G1692" i="3"/>
  <c r="F1692" i="3"/>
  <c r="E1692" i="3"/>
  <c r="D1692" i="3"/>
  <c r="C1692" i="3"/>
  <c r="B1692" i="3"/>
  <c r="A1692" i="3" s="1"/>
  <c r="G1691" i="3"/>
  <c r="F1691" i="3"/>
  <c r="E1691" i="3"/>
  <c r="D1691" i="3"/>
  <c r="C1691" i="3"/>
  <c r="B1691" i="3"/>
  <c r="A1691" i="3" s="1"/>
  <c r="G1690" i="3"/>
  <c r="F1690" i="3"/>
  <c r="E1690" i="3"/>
  <c r="D1690" i="3"/>
  <c r="C1690" i="3"/>
  <c r="B1690" i="3"/>
  <c r="A1690" i="3" s="1"/>
  <c r="G1689" i="3"/>
  <c r="F1689" i="3"/>
  <c r="E1689" i="3"/>
  <c r="D1689" i="3"/>
  <c r="C1689" i="3"/>
  <c r="B1689" i="3"/>
  <c r="A1689" i="3" s="1"/>
  <c r="G1688" i="3"/>
  <c r="F1688" i="3"/>
  <c r="E1688" i="3"/>
  <c r="D1688" i="3"/>
  <c r="C1688" i="3"/>
  <c r="B1688" i="3"/>
  <c r="A1688" i="3" s="1"/>
  <c r="G1687" i="3"/>
  <c r="F1687" i="3"/>
  <c r="E1687" i="3"/>
  <c r="D1687" i="3"/>
  <c r="C1687" i="3"/>
  <c r="B1687" i="3"/>
  <c r="A1687" i="3" s="1"/>
  <c r="G1686" i="3"/>
  <c r="F1686" i="3"/>
  <c r="E1686" i="3"/>
  <c r="D1686" i="3"/>
  <c r="C1686" i="3"/>
  <c r="B1686" i="3"/>
  <c r="A1686" i="3" s="1"/>
  <c r="G1685" i="3"/>
  <c r="F1685" i="3"/>
  <c r="E1685" i="3"/>
  <c r="D1685" i="3"/>
  <c r="C1685" i="3"/>
  <c r="B1685" i="3"/>
  <c r="A1685" i="3" s="1"/>
  <c r="G1684" i="3"/>
  <c r="F1684" i="3"/>
  <c r="E1684" i="3"/>
  <c r="D1684" i="3"/>
  <c r="C1684" i="3"/>
  <c r="B1684" i="3"/>
  <c r="A1684" i="3" s="1"/>
  <c r="G1683" i="3"/>
  <c r="F1683" i="3"/>
  <c r="E1683" i="3"/>
  <c r="D1683" i="3"/>
  <c r="C1683" i="3"/>
  <c r="B1683" i="3"/>
  <c r="A1683" i="3" s="1"/>
  <c r="G1682" i="3"/>
  <c r="F1682" i="3"/>
  <c r="E1682" i="3"/>
  <c r="D1682" i="3"/>
  <c r="C1682" i="3"/>
  <c r="B1682" i="3"/>
  <c r="A1682" i="3" s="1"/>
  <c r="G1681" i="3"/>
  <c r="F1681" i="3"/>
  <c r="E1681" i="3"/>
  <c r="D1681" i="3"/>
  <c r="C1681" i="3"/>
  <c r="B1681" i="3"/>
  <c r="A1681" i="3" s="1"/>
  <c r="G1680" i="3"/>
  <c r="F1680" i="3"/>
  <c r="E1680" i="3"/>
  <c r="D1680" i="3"/>
  <c r="C1680" i="3"/>
  <c r="B1680" i="3"/>
  <c r="A1680" i="3" s="1"/>
  <c r="G1679" i="3"/>
  <c r="F1679" i="3"/>
  <c r="E1679" i="3"/>
  <c r="D1679" i="3"/>
  <c r="C1679" i="3"/>
  <c r="B1679" i="3"/>
  <c r="A1679" i="3" s="1"/>
  <c r="G1678" i="3"/>
  <c r="F1678" i="3"/>
  <c r="E1678" i="3"/>
  <c r="D1678" i="3"/>
  <c r="C1678" i="3"/>
  <c r="B1678" i="3"/>
  <c r="A1678" i="3" s="1"/>
  <c r="G1677" i="3"/>
  <c r="F1677" i="3"/>
  <c r="E1677" i="3"/>
  <c r="D1677" i="3"/>
  <c r="C1677" i="3"/>
  <c r="B1677" i="3"/>
  <c r="A1677" i="3" s="1"/>
  <c r="G1676" i="3"/>
  <c r="F1676" i="3"/>
  <c r="E1676" i="3"/>
  <c r="D1676" i="3"/>
  <c r="C1676" i="3"/>
  <c r="B1676" i="3"/>
  <c r="A1676" i="3" s="1"/>
  <c r="G1675" i="3"/>
  <c r="F1675" i="3"/>
  <c r="E1675" i="3"/>
  <c r="D1675" i="3"/>
  <c r="C1675" i="3"/>
  <c r="B1675" i="3"/>
  <c r="A1675" i="3" s="1"/>
  <c r="G1674" i="3"/>
  <c r="F1674" i="3"/>
  <c r="E1674" i="3"/>
  <c r="D1674" i="3"/>
  <c r="C1674" i="3"/>
  <c r="B1674" i="3"/>
  <c r="A1674" i="3" s="1"/>
  <c r="G1673" i="3"/>
  <c r="F1673" i="3"/>
  <c r="E1673" i="3"/>
  <c r="D1673" i="3"/>
  <c r="C1673" i="3"/>
  <c r="B1673" i="3"/>
  <c r="A1673" i="3" s="1"/>
  <c r="G1672" i="3"/>
  <c r="F1672" i="3"/>
  <c r="E1672" i="3"/>
  <c r="D1672" i="3"/>
  <c r="C1672" i="3"/>
  <c r="B1672" i="3"/>
  <c r="A1672" i="3" s="1"/>
  <c r="G1671" i="3"/>
  <c r="F1671" i="3"/>
  <c r="E1671" i="3"/>
  <c r="D1671" i="3"/>
  <c r="C1671" i="3"/>
  <c r="B1671" i="3"/>
  <c r="A1671" i="3" s="1"/>
  <c r="G1670" i="3"/>
  <c r="F1670" i="3"/>
  <c r="E1670" i="3"/>
  <c r="D1670" i="3"/>
  <c r="C1670" i="3"/>
  <c r="B1670" i="3"/>
  <c r="A1670" i="3" s="1"/>
  <c r="G1669" i="3"/>
  <c r="F1669" i="3"/>
  <c r="E1669" i="3"/>
  <c r="D1669" i="3"/>
  <c r="C1669" i="3"/>
  <c r="B1669" i="3"/>
  <c r="A1669" i="3" s="1"/>
  <c r="G1668" i="3"/>
  <c r="F1668" i="3"/>
  <c r="E1668" i="3"/>
  <c r="D1668" i="3"/>
  <c r="C1668" i="3"/>
  <c r="B1668" i="3"/>
  <c r="A1668" i="3" s="1"/>
  <c r="G1667" i="3"/>
  <c r="F1667" i="3"/>
  <c r="E1667" i="3"/>
  <c r="D1667" i="3"/>
  <c r="C1667" i="3"/>
  <c r="B1667" i="3"/>
  <c r="A1667" i="3" s="1"/>
  <c r="G1666" i="3"/>
  <c r="F1666" i="3"/>
  <c r="E1666" i="3"/>
  <c r="D1666" i="3"/>
  <c r="C1666" i="3"/>
  <c r="B1666" i="3"/>
  <c r="A1666" i="3" s="1"/>
  <c r="G1665" i="3"/>
  <c r="F1665" i="3"/>
  <c r="E1665" i="3"/>
  <c r="D1665" i="3"/>
  <c r="C1665" i="3"/>
  <c r="B1665" i="3"/>
  <c r="A1665" i="3" s="1"/>
  <c r="G1664" i="3"/>
  <c r="F1664" i="3"/>
  <c r="E1664" i="3"/>
  <c r="D1664" i="3"/>
  <c r="C1664" i="3"/>
  <c r="B1664" i="3"/>
  <c r="A1664" i="3" s="1"/>
  <c r="G1663" i="3"/>
  <c r="F1663" i="3"/>
  <c r="E1663" i="3"/>
  <c r="D1663" i="3"/>
  <c r="C1663" i="3"/>
  <c r="B1663" i="3"/>
  <c r="A1663" i="3" s="1"/>
  <c r="G1662" i="3"/>
  <c r="F1662" i="3"/>
  <c r="E1662" i="3"/>
  <c r="D1662" i="3"/>
  <c r="C1662" i="3"/>
  <c r="B1662" i="3"/>
  <c r="A1662" i="3" s="1"/>
  <c r="G1661" i="3"/>
  <c r="F1661" i="3"/>
  <c r="E1661" i="3"/>
  <c r="D1661" i="3"/>
  <c r="C1661" i="3"/>
  <c r="B1661" i="3"/>
  <c r="A1661" i="3" s="1"/>
  <c r="G1660" i="3"/>
  <c r="F1660" i="3"/>
  <c r="E1660" i="3"/>
  <c r="D1660" i="3"/>
  <c r="C1660" i="3"/>
  <c r="B1660" i="3"/>
  <c r="A1660" i="3" s="1"/>
  <c r="G1659" i="3"/>
  <c r="F1659" i="3"/>
  <c r="E1659" i="3"/>
  <c r="D1659" i="3"/>
  <c r="C1659" i="3"/>
  <c r="B1659" i="3"/>
  <c r="A1659" i="3" s="1"/>
  <c r="G1658" i="3"/>
  <c r="F1658" i="3"/>
  <c r="E1658" i="3"/>
  <c r="D1658" i="3"/>
  <c r="C1658" i="3"/>
  <c r="B1658" i="3"/>
  <c r="A1658" i="3" s="1"/>
  <c r="G1657" i="3"/>
  <c r="F1657" i="3"/>
  <c r="E1657" i="3"/>
  <c r="D1657" i="3"/>
  <c r="C1657" i="3"/>
  <c r="B1657" i="3"/>
  <c r="A1657" i="3" s="1"/>
  <c r="G1656" i="3"/>
  <c r="F1656" i="3"/>
  <c r="E1656" i="3"/>
  <c r="D1656" i="3"/>
  <c r="C1656" i="3"/>
  <c r="B1656" i="3"/>
  <c r="A1656" i="3" s="1"/>
  <c r="G1655" i="3"/>
  <c r="F1655" i="3"/>
  <c r="E1655" i="3"/>
  <c r="D1655" i="3"/>
  <c r="C1655" i="3"/>
  <c r="B1655" i="3"/>
  <c r="A1655" i="3" s="1"/>
  <c r="G1654" i="3"/>
  <c r="F1654" i="3"/>
  <c r="E1654" i="3"/>
  <c r="D1654" i="3"/>
  <c r="C1654" i="3"/>
  <c r="B1654" i="3"/>
  <c r="A1654" i="3" s="1"/>
  <c r="G1653" i="3"/>
  <c r="F1653" i="3"/>
  <c r="E1653" i="3"/>
  <c r="D1653" i="3"/>
  <c r="C1653" i="3"/>
  <c r="B1653" i="3"/>
  <c r="A1653" i="3" s="1"/>
  <c r="G1652" i="3"/>
  <c r="F1652" i="3"/>
  <c r="E1652" i="3"/>
  <c r="D1652" i="3"/>
  <c r="C1652" i="3"/>
  <c r="B1652" i="3"/>
  <c r="A1652" i="3" s="1"/>
  <c r="G1651" i="3"/>
  <c r="F1651" i="3"/>
  <c r="E1651" i="3"/>
  <c r="D1651" i="3"/>
  <c r="C1651" i="3"/>
  <c r="B1651" i="3"/>
  <c r="A1651" i="3" s="1"/>
  <c r="G1650" i="3"/>
  <c r="F1650" i="3"/>
  <c r="E1650" i="3"/>
  <c r="D1650" i="3"/>
  <c r="C1650" i="3"/>
  <c r="B1650" i="3"/>
  <c r="A1650" i="3" s="1"/>
  <c r="G1649" i="3"/>
  <c r="F1649" i="3"/>
  <c r="E1649" i="3"/>
  <c r="D1649" i="3"/>
  <c r="C1649" i="3"/>
  <c r="B1649" i="3"/>
  <c r="A1649" i="3" s="1"/>
  <c r="G1648" i="3"/>
  <c r="F1648" i="3"/>
  <c r="E1648" i="3"/>
  <c r="D1648" i="3"/>
  <c r="C1648" i="3"/>
  <c r="B1648" i="3"/>
  <c r="A1648" i="3" s="1"/>
  <c r="G1647" i="3"/>
  <c r="F1647" i="3"/>
  <c r="E1647" i="3"/>
  <c r="D1647" i="3"/>
  <c r="C1647" i="3"/>
  <c r="B1647" i="3"/>
  <c r="A1647" i="3" s="1"/>
  <c r="G1646" i="3"/>
  <c r="F1646" i="3"/>
  <c r="E1646" i="3"/>
  <c r="D1646" i="3"/>
  <c r="C1646" i="3"/>
  <c r="B1646" i="3"/>
  <c r="A1646" i="3" s="1"/>
  <c r="G1645" i="3"/>
  <c r="F1645" i="3"/>
  <c r="E1645" i="3"/>
  <c r="D1645" i="3"/>
  <c r="C1645" i="3"/>
  <c r="B1645" i="3"/>
  <c r="A1645" i="3" s="1"/>
  <c r="G1644" i="3"/>
  <c r="F1644" i="3"/>
  <c r="E1644" i="3"/>
  <c r="D1644" i="3"/>
  <c r="C1644" i="3"/>
  <c r="B1644" i="3"/>
  <c r="A1644" i="3" s="1"/>
  <c r="G1643" i="3"/>
  <c r="F1643" i="3"/>
  <c r="E1643" i="3"/>
  <c r="D1643" i="3"/>
  <c r="C1643" i="3"/>
  <c r="B1643" i="3"/>
  <c r="A1643" i="3" s="1"/>
  <c r="G1642" i="3"/>
  <c r="F1642" i="3"/>
  <c r="E1642" i="3"/>
  <c r="D1642" i="3"/>
  <c r="C1642" i="3"/>
  <c r="B1642" i="3"/>
  <c r="A1642" i="3" s="1"/>
  <c r="G1641" i="3"/>
  <c r="F1641" i="3"/>
  <c r="E1641" i="3"/>
  <c r="D1641" i="3"/>
  <c r="C1641" i="3"/>
  <c r="B1641" i="3"/>
  <c r="A1641" i="3" s="1"/>
  <c r="G1640" i="3"/>
  <c r="F1640" i="3"/>
  <c r="E1640" i="3"/>
  <c r="D1640" i="3"/>
  <c r="C1640" i="3"/>
  <c r="B1640" i="3"/>
  <c r="A1640" i="3" s="1"/>
  <c r="G1639" i="3"/>
  <c r="F1639" i="3"/>
  <c r="E1639" i="3"/>
  <c r="D1639" i="3"/>
  <c r="C1639" i="3"/>
  <c r="B1639" i="3"/>
  <c r="A1639" i="3" s="1"/>
  <c r="G1638" i="3"/>
  <c r="F1638" i="3"/>
  <c r="E1638" i="3"/>
  <c r="D1638" i="3"/>
  <c r="C1638" i="3"/>
  <c r="B1638" i="3"/>
  <c r="A1638" i="3" s="1"/>
  <c r="G1637" i="3"/>
  <c r="F1637" i="3"/>
  <c r="E1637" i="3"/>
  <c r="D1637" i="3"/>
  <c r="C1637" i="3"/>
  <c r="B1637" i="3"/>
  <c r="A1637" i="3" s="1"/>
  <c r="G1636" i="3"/>
  <c r="F1636" i="3"/>
  <c r="E1636" i="3"/>
  <c r="D1636" i="3"/>
  <c r="C1636" i="3"/>
  <c r="B1636" i="3"/>
  <c r="A1636" i="3" s="1"/>
  <c r="G1635" i="3"/>
  <c r="F1635" i="3"/>
  <c r="E1635" i="3"/>
  <c r="D1635" i="3"/>
  <c r="C1635" i="3"/>
  <c r="B1635" i="3"/>
  <c r="A1635" i="3" s="1"/>
  <c r="G1634" i="3"/>
  <c r="F1634" i="3"/>
  <c r="E1634" i="3"/>
  <c r="D1634" i="3"/>
  <c r="C1634" i="3"/>
  <c r="B1634" i="3"/>
  <c r="A1634" i="3" s="1"/>
  <c r="G1633" i="3"/>
  <c r="F1633" i="3"/>
  <c r="E1633" i="3"/>
  <c r="D1633" i="3"/>
  <c r="C1633" i="3"/>
  <c r="B1633" i="3"/>
  <c r="A1633" i="3" s="1"/>
  <c r="G1632" i="3"/>
  <c r="F1632" i="3"/>
  <c r="E1632" i="3"/>
  <c r="D1632" i="3"/>
  <c r="C1632" i="3"/>
  <c r="B1632" i="3"/>
  <c r="A1632" i="3" s="1"/>
  <c r="G1631" i="3"/>
  <c r="F1631" i="3"/>
  <c r="E1631" i="3"/>
  <c r="D1631" i="3"/>
  <c r="C1631" i="3"/>
  <c r="B1631" i="3"/>
  <c r="A1631" i="3" s="1"/>
  <c r="G1630" i="3"/>
  <c r="F1630" i="3"/>
  <c r="E1630" i="3"/>
  <c r="D1630" i="3"/>
  <c r="C1630" i="3"/>
  <c r="B1630" i="3"/>
  <c r="A1630" i="3" s="1"/>
  <c r="G1629" i="3"/>
  <c r="F1629" i="3"/>
  <c r="E1629" i="3"/>
  <c r="D1629" i="3"/>
  <c r="B1629" i="3"/>
  <c r="A1629" i="3" s="1"/>
  <c r="G1628" i="3"/>
  <c r="F1628" i="3"/>
  <c r="E1628" i="3"/>
  <c r="D1628" i="3"/>
  <c r="C1628" i="3"/>
  <c r="B1628" i="3"/>
  <c r="A1628" i="3" s="1"/>
  <c r="G1627" i="3"/>
  <c r="F1627" i="3"/>
  <c r="E1627" i="3"/>
  <c r="D1627" i="3"/>
  <c r="C1627" i="3"/>
  <c r="B1627" i="3"/>
  <c r="A1627" i="3" s="1"/>
  <c r="G1626" i="3"/>
  <c r="F1626" i="3"/>
  <c r="E1626" i="3"/>
  <c r="D1626" i="3"/>
  <c r="C1626" i="3"/>
  <c r="B1626" i="3"/>
  <c r="A1626" i="3" s="1"/>
  <c r="G1625" i="3"/>
  <c r="F1625" i="3"/>
  <c r="E1625" i="3"/>
  <c r="D1625" i="3"/>
  <c r="C1625" i="3"/>
  <c r="B1625" i="3"/>
  <c r="A1625" i="3" s="1"/>
  <c r="G1624" i="3"/>
  <c r="F1624" i="3"/>
  <c r="E1624" i="3"/>
  <c r="D1624" i="3"/>
  <c r="C1624" i="3"/>
  <c r="B1624" i="3"/>
  <c r="A1624" i="3" s="1"/>
  <c r="G1623" i="3"/>
  <c r="F1623" i="3"/>
  <c r="E1623" i="3"/>
  <c r="D1623" i="3"/>
  <c r="C1623" i="3"/>
  <c r="B1623" i="3"/>
  <c r="A1623" i="3" s="1"/>
  <c r="G1622" i="3"/>
  <c r="F1622" i="3"/>
  <c r="E1622" i="3"/>
  <c r="D1622" i="3"/>
  <c r="C1622" i="3"/>
  <c r="B1622" i="3"/>
  <c r="A1622" i="3" s="1"/>
  <c r="G1621" i="3"/>
  <c r="F1621" i="3"/>
  <c r="E1621" i="3"/>
  <c r="D1621" i="3"/>
  <c r="C1621" i="3"/>
  <c r="B1621" i="3"/>
  <c r="A1621" i="3" s="1"/>
  <c r="G1620" i="3"/>
  <c r="F1620" i="3"/>
  <c r="E1620" i="3"/>
  <c r="D1620" i="3"/>
  <c r="C1620" i="3"/>
  <c r="B1620" i="3"/>
  <c r="A1620" i="3" s="1"/>
  <c r="G1619" i="3"/>
  <c r="F1619" i="3"/>
  <c r="E1619" i="3"/>
  <c r="D1619" i="3"/>
  <c r="C1619" i="3"/>
  <c r="B1619" i="3"/>
  <c r="A1619" i="3" s="1"/>
  <c r="G1618" i="3"/>
  <c r="F1618" i="3"/>
  <c r="E1618" i="3"/>
  <c r="D1618" i="3"/>
  <c r="C1618" i="3"/>
  <c r="B1618" i="3"/>
  <c r="A1618" i="3" s="1"/>
  <c r="G1617" i="3"/>
  <c r="F1617" i="3"/>
  <c r="E1617" i="3"/>
  <c r="D1617" i="3"/>
  <c r="C1617" i="3"/>
  <c r="B1617" i="3"/>
  <c r="A1617" i="3" s="1"/>
  <c r="G1616" i="3"/>
  <c r="F1616" i="3"/>
  <c r="E1616" i="3"/>
  <c r="D1616" i="3"/>
  <c r="C1616" i="3"/>
  <c r="B1616" i="3"/>
  <c r="A1616" i="3" s="1"/>
  <c r="G1615" i="3"/>
  <c r="F1615" i="3"/>
  <c r="E1615" i="3"/>
  <c r="D1615" i="3"/>
  <c r="C1615" i="3"/>
  <c r="B1615" i="3"/>
  <c r="A1615" i="3" s="1"/>
  <c r="G1614" i="3"/>
  <c r="F1614" i="3"/>
  <c r="E1614" i="3"/>
  <c r="D1614" i="3"/>
  <c r="C1614" i="3"/>
  <c r="B1614" i="3"/>
  <c r="A1614" i="3" s="1"/>
  <c r="G1613" i="3"/>
  <c r="F1613" i="3"/>
  <c r="E1613" i="3"/>
  <c r="D1613" i="3"/>
  <c r="C1613" i="3"/>
  <c r="B1613" i="3"/>
  <c r="A1613" i="3" s="1"/>
  <c r="G1612" i="3"/>
  <c r="F1612" i="3"/>
  <c r="E1612" i="3"/>
  <c r="D1612" i="3"/>
  <c r="C1612" i="3"/>
  <c r="B1612" i="3"/>
  <c r="A1612" i="3" s="1"/>
  <c r="G1611" i="3"/>
  <c r="F1611" i="3"/>
  <c r="E1611" i="3"/>
  <c r="D1611" i="3"/>
  <c r="C1611" i="3"/>
  <c r="B1611" i="3"/>
  <c r="A1611" i="3" s="1"/>
  <c r="G1610" i="3"/>
  <c r="F1610" i="3"/>
  <c r="E1610" i="3"/>
  <c r="D1610" i="3"/>
  <c r="C1610" i="3"/>
  <c r="B1610" i="3"/>
  <c r="A1610" i="3" s="1"/>
  <c r="G1609" i="3"/>
  <c r="F1609" i="3"/>
  <c r="E1609" i="3"/>
  <c r="D1609" i="3"/>
  <c r="C1609" i="3"/>
  <c r="B1609" i="3"/>
  <c r="A1609" i="3" s="1"/>
  <c r="G1608" i="3"/>
  <c r="F1608" i="3"/>
  <c r="E1608" i="3"/>
  <c r="D1608" i="3"/>
  <c r="C1608" i="3"/>
  <c r="B1608" i="3"/>
  <c r="A1608" i="3" s="1"/>
  <c r="G1607" i="3"/>
  <c r="F1607" i="3"/>
  <c r="E1607" i="3"/>
  <c r="D1607" i="3"/>
  <c r="C1607" i="3"/>
  <c r="B1607" i="3"/>
  <c r="A1607" i="3" s="1"/>
  <c r="G1606" i="3"/>
  <c r="F1606" i="3"/>
  <c r="E1606" i="3"/>
  <c r="D1606" i="3"/>
  <c r="C1606" i="3"/>
  <c r="B1606" i="3"/>
  <c r="A1606" i="3" s="1"/>
  <c r="G1605" i="3"/>
  <c r="F1605" i="3"/>
  <c r="E1605" i="3"/>
  <c r="D1605" i="3"/>
  <c r="C1605" i="3"/>
  <c r="B1605" i="3"/>
  <c r="A1605" i="3" s="1"/>
  <c r="G1604" i="3"/>
  <c r="F1604" i="3"/>
  <c r="E1604" i="3"/>
  <c r="D1604" i="3"/>
  <c r="C1604" i="3"/>
  <c r="B1604" i="3"/>
  <c r="A1604" i="3" s="1"/>
  <c r="G1603" i="3"/>
  <c r="F1603" i="3"/>
  <c r="E1603" i="3"/>
  <c r="D1603" i="3"/>
  <c r="C1603" i="3"/>
  <c r="B1603" i="3"/>
  <c r="A1603" i="3" s="1"/>
  <c r="G1602" i="3"/>
  <c r="F1602" i="3"/>
  <c r="E1602" i="3"/>
  <c r="D1602" i="3"/>
  <c r="C1602" i="3"/>
  <c r="B1602" i="3"/>
  <c r="A1602" i="3" s="1"/>
  <c r="G1601" i="3"/>
  <c r="F1601" i="3"/>
  <c r="E1601" i="3"/>
  <c r="D1601" i="3"/>
  <c r="C1601" i="3"/>
  <c r="B1601" i="3"/>
  <c r="A1601" i="3" s="1"/>
  <c r="G1600" i="3"/>
  <c r="F1600" i="3"/>
  <c r="E1600" i="3"/>
  <c r="D1600" i="3"/>
  <c r="C1600" i="3"/>
  <c r="B1600" i="3"/>
  <c r="A1600" i="3" s="1"/>
  <c r="G1599" i="3"/>
  <c r="F1599" i="3"/>
  <c r="E1599" i="3"/>
  <c r="D1599" i="3"/>
  <c r="C1599" i="3"/>
  <c r="B1599" i="3"/>
  <c r="A1599" i="3" s="1"/>
  <c r="G1598" i="3"/>
  <c r="F1598" i="3"/>
  <c r="E1598" i="3"/>
  <c r="D1598" i="3"/>
  <c r="C1598" i="3"/>
  <c r="B1598" i="3"/>
  <c r="A1598" i="3" s="1"/>
  <c r="G1597" i="3"/>
  <c r="F1597" i="3"/>
  <c r="E1597" i="3"/>
  <c r="D1597" i="3"/>
  <c r="C1597" i="3"/>
  <c r="B1597" i="3"/>
  <c r="A1597" i="3" s="1"/>
  <c r="G1596" i="3"/>
  <c r="F1596" i="3"/>
  <c r="E1596" i="3"/>
  <c r="D1596" i="3"/>
  <c r="C1596" i="3"/>
  <c r="B1596" i="3"/>
  <c r="A1596" i="3" s="1"/>
  <c r="G1595" i="3"/>
  <c r="F1595" i="3"/>
  <c r="E1595" i="3"/>
  <c r="D1595" i="3"/>
  <c r="C1595" i="3"/>
  <c r="B1595" i="3"/>
  <c r="A1595" i="3" s="1"/>
  <c r="G1594" i="3"/>
  <c r="F1594" i="3"/>
  <c r="E1594" i="3"/>
  <c r="D1594" i="3"/>
  <c r="C1594" i="3"/>
  <c r="B1594" i="3"/>
  <c r="A1594" i="3" s="1"/>
  <c r="G1593" i="3"/>
  <c r="F1593" i="3"/>
  <c r="E1593" i="3"/>
  <c r="D1593" i="3"/>
  <c r="C1593" i="3"/>
  <c r="B1593" i="3"/>
  <c r="A1593" i="3" s="1"/>
  <c r="G1592" i="3"/>
  <c r="F1592" i="3"/>
  <c r="E1592" i="3"/>
  <c r="D1592" i="3"/>
  <c r="C1592" i="3"/>
  <c r="B1592" i="3"/>
  <c r="A1592" i="3" s="1"/>
  <c r="G1591" i="3"/>
  <c r="F1591" i="3"/>
  <c r="E1591" i="3"/>
  <c r="D1591" i="3"/>
  <c r="C1591" i="3"/>
  <c r="B1591" i="3"/>
  <c r="A1591" i="3" s="1"/>
  <c r="G1590" i="3"/>
  <c r="F1590" i="3"/>
  <c r="E1590" i="3"/>
  <c r="D1590" i="3"/>
  <c r="C1590" i="3"/>
  <c r="B1590" i="3"/>
  <c r="A1590" i="3" s="1"/>
  <c r="G1589" i="3"/>
  <c r="F1589" i="3"/>
  <c r="E1589" i="3"/>
  <c r="D1589" i="3"/>
  <c r="C1589" i="3"/>
  <c r="B1589" i="3"/>
  <c r="A1589" i="3" s="1"/>
  <c r="G1588" i="3"/>
  <c r="F1588" i="3"/>
  <c r="E1588" i="3"/>
  <c r="D1588" i="3"/>
  <c r="C1588" i="3"/>
  <c r="B1588" i="3"/>
  <c r="A1588" i="3" s="1"/>
  <c r="G1587" i="3"/>
  <c r="F1587" i="3"/>
  <c r="E1587" i="3"/>
  <c r="D1587" i="3"/>
  <c r="C1587" i="3"/>
  <c r="B1587" i="3"/>
  <c r="A1587" i="3" s="1"/>
  <c r="G1586" i="3"/>
  <c r="F1586" i="3"/>
  <c r="E1586" i="3"/>
  <c r="D1586" i="3"/>
  <c r="C1586" i="3"/>
  <c r="B1586" i="3"/>
  <c r="A1586" i="3" s="1"/>
  <c r="G1585" i="3"/>
  <c r="F1585" i="3"/>
  <c r="E1585" i="3"/>
  <c r="D1585" i="3"/>
  <c r="C1585" i="3"/>
  <c r="B1585" i="3"/>
  <c r="A1585" i="3" s="1"/>
  <c r="G1584" i="3"/>
  <c r="F1584" i="3"/>
  <c r="E1584" i="3"/>
  <c r="D1584" i="3"/>
  <c r="C1584" i="3"/>
  <c r="B1584" i="3"/>
  <c r="A1584" i="3" s="1"/>
  <c r="G1583" i="3"/>
  <c r="F1583" i="3"/>
  <c r="E1583" i="3"/>
  <c r="D1583" i="3"/>
  <c r="C1583" i="3"/>
  <c r="B1583" i="3"/>
  <c r="A1583" i="3" s="1"/>
  <c r="G1582" i="3"/>
  <c r="F1582" i="3"/>
  <c r="E1582" i="3"/>
  <c r="D1582" i="3"/>
  <c r="C1582" i="3"/>
  <c r="B1582" i="3"/>
  <c r="A1582" i="3" s="1"/>
  <c r="G1581" i="3"/>
  <c r="F1581" i="3"/>
  <c r="E1581" i="3"/>
  <c r="D1581" i="3"/>
  <c r="C1581" i="3"/>
  <c r="B1581" i="3"/>
  <c r="A1581" i="3" s="1"/>
  <c r="G1580" i="3"/>
  <c r="F1580" i="3"/>
  <c r="E1580" i="3"/>
  <c r="D1580" i="3"/>
  <c r="C1580" i="3"/>
  <c r="B1580" i="3"/>
  <c r="A1580" i="3" s="1"/>
  <c r="G1579" i="3"/>
  <c r="F1579" i="3"/>
  <c r="E1579" i="3"/>
  <c r="D1579" i="3"/>
  <c r="C1579" i="3"/>
  <c r="B1579" i="3"/>
  <c r="A1579" i="3" s="1"/>
  <c r="G1578" i="3"/>
  <c r="F1578" i="3"/>
  <c r="E1578" i="3"/>
  <c r="D1578" i="3"/>
  <c r="C1578" i="3"/>
  <c r="B1578" i="3"/>
  <c r="A1578" i="3" s="1"/>
  <c r="G1577" i="3"/>
  <c r="F1577" i="3"/>
  <c r="E1577" i="3"/>
  <c r="D1577" i="3"/>
  <c r="C1577" i="3"/>
  <c r="B1577" i="3"/>
  <c r="A1577" i="3" s="1"/>
  <c r="G1576" i="3"/>
  <c r="F1576" i="3"/>
  <c r="E1576" i="3"/>
  <c r="D1576" i="3"/>
  <c r="C1576" i="3"/>
  <c r="B1576" i="3"/>
  <c r="A1576" i="3" s="1"/>
  <c r="G1575" i="3"/>
  <c r="F1575" i="3"/>
  <c r="E1575" i="3"/>
  <c r="D1575" i="3"/>
  <c r="C1575" i="3"/>
  <c r="B1575" i="3"/>
  <c r="A1575" i="3" s="1"/>
  <c r="G1574" i="3"/>
  <c r="F1574" i="3"/>
  <c r="E1574" i="3"/>
  <c r="D1574" i="3"/>
  <c r="C1574" i="3"/>
  <c r="B1574" i="3"/>
  <c r="A1574" i="3" s="1"/>
  <c r="G1573" i="3"/>
  <c r="F1573" i="3"/>
  <c r="E1573" i="3"/>
  <c r="D1573" i="3"/>
  <c r="C1573" i="3"/>
  <c r="B1573" i="3"/>
  <c r="A1573" i="3" s="1"/>
  <c r="G1572" i="3"/>
  <c r="F1572" i="3"/>
  <c r="E1572" i="3"/>
  <c r="D1572" i="3"/>
  <c r="C1572" i="3"/>
  <c r="B1572" i="3"/>
  <c r="A1572" i="3" s="1"/>
  <c r="G1571" i="3"/>
  <c r="F1571" i="3"/>
  <c r="E1571" i="3"/>
  <c r="D1571" i="3"/>
  <c r="C1571" i="3"/>
  <c r="B1571" i="3"/>
  <c r="A1571" i="3" s="1"/>
  <c r="G1570" i="3"/>
  <c r="F1570" i="3"/>
  <c r="E1570" i="3"/>
  <c r="D1570" i="3"/>
  <c r="C1570" i="3"/>
  <c r="B1570" i="3"/>
  <c r="A1570" i="3" s="1"/>
  <c r="G1569" i="3"/>
  <c r="F1569" i="3"/>
  <c r="E1569" i="3"/>
  <c r="D1569" i="3"/>
  <c r="C1569" i="3"/>
  <c r="B1569" i="3"/>
  <c r="A1569" i="3" s="1"/>
  <c r="G1568" i="3"/>
  <c r="F1568" i="3"/>
  <c r="E1568" i="3"/>
  <c r="D1568" i="3"/>
  <c r="C1568" i="3"/>
  <c r="B1568" i="3"/>
  <c r="A1568" i="3" s="1"/>
  <c r="G1567" i="3"/>
  <c r="F1567" i="3"/>
  <c r="E1567" i="3"/>
  <c r="D1567" i="3"/>
  <c r="C1567" i="3"/>
  <c r="B1567" i="3"/>
  <c r="A1567" i="3" s="1"/>
  <c r="G1566" i="3"/>
  <c r="F1566" i="3"/>
  <c r="E1566" i="3"/>
  <c r="D1566" i="3"/>
  <c r="C1566" i="3"/>
  <c r="B1566" i="3"/>
  <c r="A1566" i="3" s="1"/>
  <c r="G1565" i="3"/>
  <c r="F1565" i="3"/>
  <c r="E1565" i="3"/>
  <c r="D1565" i="3"/>
  <c r="C1565" i="3"/>
  <c r="B1565" i="3"/>
  <c r="A1565" i="3" s="1"/>
  <c r="G1564" i="3"/>
  <c r="F1564" i="3"/>
  <c r="E1564" i="3"/>
  <c r="D1564" i="3"/>
  <c r="C1564" i="3"/>
  <c r="B1564" i="3"/>
  <c r="A1564" i="3" s="1"/>
  <c r="G1563" i="3"/>
  <c r="F1563" i="3"/>
  <c r="E1563" i="3"/>
  <c r="D1563" i="3"/>
  <c r="C1563" i="3"/>
  <c r="B1563" i="3"/>
  <c r="A1563" i="3" s="1"/>
  <c r="G1562" i="3"/>
  <c r="F1562" i="3"/>
  <c r="E1562" i="3"/>
  <c r="D1562" i="3"/>
  <c r="C1562" i="3"/>
  <c r="B1562" i="3"/>
  <c r="A1562" i="3" s="1"/>
  <c r="G1561" i="3"/>
  <c r="F1561" i="3"/>
  <c r="E1561" i="3"/>
  <c r="D1561" i="3"/>
  <c r="C1561" i="3"/>
  <c r="B1561" i="3"/>
  <c r="A1561" i="3" s="1"/>
  <c r="G1560" i="3"/>
  <c r="F1560" i="3"/>
  <c r="E1560" i="3"/>
  <c r="D1560" i="3"/>
  <c r="C1560" i="3"/>
  <c r="B1560" i="3"/>
  <c r="A1560" i="3" s="1"/>
  <c r="G1559" i="3"/>
  <c r="F1559" i="3"/>
  <c r="E1559" i="3"/>
  <c r="D1559" i="3"/>
  <c r="C1559" i="3"/>
  <c r="B1559" i="3"/>
  <c r="A1559" i="3" s="1"/>
  <c r="G1558" i="3"/>
  <c r="F1558" i="3"/>
  <c r="E1558" i="3"/>
  <c r="D1558" i="3"/>
  <c r="C1558" i="3"/>
  <c r="B1558" i="3"/>
  <c r="A1558" i="3" s="1"/>
  <c r="G1557" i="3"/>
  <c r="F1557" i="3"/>
  <c r="E1557" i="3"/>
  <c r="D1557" i="3"/>
  <c r="C1557" i="3"/>
  <c r="B1557" i="3"/>
  <c r="A1557" i="3" s="1"/>
  <c r="G1556" i="3"/>
  <c r="F1556" i="3"/>
  <c r="E1556" i="3"/>
  <c r="D1556" i="3"/>
  <c r="C1556" i="3"/>
  <c r="B1556" i="3"/>
  <c r="A1556" i="3" s="1"/>
  <c r="G1555" i="3"/>
  <c r="F1555" i="3"/>
  <c r="E1555" i="3"/>
  <c r="D1555" i="3"/>
  <c r="C1555" i="3"/>
  <c r="B1555" i="3"/>
  <c r="A1555" i="3" s="1"/>
  <c r="G1554" i="3"/>
  <c r="F1554" i="3"/>
  <c r="E1554" i="3"/>
  <c r="D1554" i="3"/>
  <c r="C1554" i="3"/>
  <c r="B1554" i="3"/>
  <c r="A1554" i="3" s="1"/>
  <c r="G1553" i="3"/>
  <c r="F1553" i="3"/>
  <c r="E1553" i="3"/>
  <c r="D1553" i="3"/>
  <c r="C1553" i="3"/>
  <c r="B1553" i="3"/>
  <c r="A1553" i="3" s="1"/>
  <c r="G1552" i="3"/>
  <c r="F1552" i="3"/>
  <c r="E1552" i="3"/>
  <c r="D1552" i="3"/>
  <c r="C1552" i="3"/>
  <c r="B1552" i="3"/>
  <c r="A1552" i="3" s="1"/>
  <c r="G1551" i="3"/>
  <c r="F1551" i="3"/>
  <c r="E1551" i="3"/>
  <c r="D1551" i="3"/>
  <c r="C1551" i="3"/>
  <c r="B1551" i="3"/>
  <c r="A1551" i="3" s="1"/>
  <c r="G1550" i="3"/>
  <c r="F1550" i="3"/>
  <c r="E1550" i="3"/>
  <c r="D1550" i="3"/>
  <c r="C1550" i="3"/>
  <c r="B1550" i="3"/>
  <c r="A1550" i="3" s="1"/>
  <c r="G1549" i="3"/>
  <c r="F1549" i="3"/>
  <c r="E1549" i="3"/>
  <c r="D1549" i="3"/>
  <c r="C1549" i="3"/>
  <c r="B1549" i="3"/>
  <c r="A1549" i="3" s="1"/>
  <c r="G1548" i="3"/>
  <c r="F1548" i="3"/>
  <c r="E1548" i="3"/>
  <c r="D1548" i="3"/>
  <c r="C1548" i="3"/>
  <c r="B1548" i="3"/>
  <c r="A1548" i="3" s="1"/>
  <c r="G1547" i="3"/>
  <c r="F1547" i="3"/>
  <c r="E1547" i="3"/>
  <c r="D1547" i="3"/>
  <c r="C1547" i="3"/>
  <c r="B1547" i="3"/>
  <c r="A1547" i="3" s="1"/>
  <c r="G1546" i="3"/>
  <c r="F1546" i="3"/>
  <c r="E1546" i="3"/>
  <c r="D1546" i="3"/>
  <c r="C1546" i="3"/>
  <c r="B1546" i="3"/>
  <c r="A1546" i="3" s="1"/>
  <c r="G1545" i="3"/>
  <c r="F1545" i="3"/>
  <c r="E1545" i="3"/>
  <c r="D1545" i="3"/>
  <c r="C1545" i="3"/>
  <c r="B1545" i="3"/>
  <c r="A1545" i="3" s="1"/>
  <c r="G1544" i="3"/>
  <c r="F1544" i="3"/>
  <c r="E1544" i="3"/>
  <c r="D1544" i="3"/>
  <c r="C1544" i="3"/>
  <c r="B1544" i="3"/>
  <c r="A1544" i="3" s="1"/>
  <c r="G1543" i="3"/>
  <c r="F1543" i="3"/>
  <c r="E1543" i="3"/>
  <c r="D1543" i="3"/>
  <c r="C1543" i="3"/>
  <c r="B1543" i="3"/>
  <c r="A1543" i="3" s="1"/>
  <c r="G1542" i="3"/>
  <c r="F1542" i="3"/>
  <c r="E1542" i="3"/>
  <c r="D1542" i="3"/>
  <c r="C1542" i="3"/>
  <c r="B1542" i="3"/>
  <c r="A1542" i="3" s="1"/>
  <c r="G1541" i="3"/>
  <c r="F1541" i="3"/>
  <c r="E1541" i="3"/>
  <c r="D1541" i="3"/>
  <c r="C1541" i="3"/>
  <c r="B1541" i="3"/>
  <c r="A1541" i="3" s="1"/>
  <c r="G1540" i="3"/>
  <c r="F1540" i="3"/>
  <c r="E1540" i="3"/>
  <c r="D1540" i="3"/>
  <c r="C1540" i="3"/>
  <c r="B1540" i="3"/>
  <c r="A1540" i="3" s="1"/>
  <c r="G1539" i="3"/>
  <c r="F1539" i="3"/>
  <c r="E1539" i="3"/>
  <c r="D1539" i="3"/>
  <c r="C1539" i="3"/>
  <c r="B1539" i="3"/>
  <c r="A1539" i="3" s="1"/>
  <c r="G1538" i="3"/>
  <c r="F1538" i="3"/>
  <c r="E1538" i="3"/>
  <c r="D1538" i="3"/>
  <c r="C1538" i="3"/>
  <c r="B1538" i="3"/>
  <c r="A1538" i="3" s="1"/>
  <c r="G1537" i="3"/>
  <c r="F1537" i="3"/>
  <c r="E1537" i="3"/>
  <c r="D1537" i="3"/>
  <c r="C1537" i="3"/>
  <c r="B1537" i="3"/>
  <c r="A1537" i="3" s="1"/>
  <c r="G1536" i="3"/>
  <c r="F1536" i="3"/>
  <c r="E1536" i="3"/>
  <c r="D1536" i="3"/>
  <c r="C1536" i="3"/>
  <c r="B1536" i="3"/>
  <c r="A1536" i="3" s="1"/>
  <c r="G1535" i="3"/>
  <c r="F1535" i="3"/>
  <c r="E1535" i="3"/>
  <c r="D1535" i="3"/>
  <c r="C1535" i="3"/>
  <c r="B1535" i="3"/>
  <c r="A1535" i="3" s="1"/>
  <c r="G1534" i="3"/>
  <c r="F1534" i="3"/>
  <c r="E1534" i="3"/>
  <c r="D1534" i="3"/>
  <c r="C1534" i="3"/>
  <c r="B1534" i="3"/>
  <c r="A1534" i="3" s="1"/>
  <c r="G1533" i="3"/>
  <c r="F1533" i="3"/>
  <c r="E1533" i="3"/>
  <c r="D1533" i="3"/>
  <c r="C1533" i="3"/>
  <c r="B1533" i="3"/>
  <c r="A1533" i="3" s="1"/>
  <c r="G1532" i="3"/>
  <c r="F1532" i="3"/>
  <c r="E1532" i="3"/>
  <c r="D1532" i="3"/>
  <c r="C1532" i="3"/>
  <c r="B1532" i="3"/>
  <c r="A1532" i="3" s="1"/>
  <c r="G1531" i="3"/>
  <c r="F1531" i="3"/>
  <c r="E1531" i="3"/>
  <c r="D1531" i="3"/>
  <c r="C1531" i="3"/>
  <c r="B1531" i="3"/>
  <c r="A1531" i="3" s="1"/>
  <c r="G1530" i="3"/>
  <c r="F1530" i="3"/>
  <c r="E1530" i="3"/>
  <c r="D1530" i="3"/>
  <c r="C1530" i="3"/>
  <c r="B1530" i="3"/>
  <c r="A1530" i="3" s="1"/>
  <c r="G1529" i="3"/>
  <c r="F1529" i="3"/>
  <c r="E1529" i="3"/>
  <c r="D1529" i="3"/>
  <c r="C1529" i="3"/>
  <c r="B1529" i="3"/>
  <c r="A1529" i="3" s="1"/>
  <c r="G1528" i="3"/>
  <c r="F1528" i="3"/>
  <c r="E1528" i="3"/>
  <c r="D1528" i="3"/>
  <c r="C1528" i="3"/>
  <c r="B1528" i="3"/>
  <c r="A1528" i="3" s="1"/>
  <c r="G1527" i="3"/>
  <c r="F1527" i="3"/>
  <c r="E1527" i="3"/>
  <c r="D1527" i="3"/>
  <c r="C1527" i="3"/>
  <c r="B1527" i="3"/>
  <c r="A1527" i="3" s="1"/>
  <c r="G1526" i="3"/>
  <c r="F1526" i="3"/>
  <c r="E1526" i="3"/>
  <c r="D1526" i="3"/>
  <c r="C1526" i="3"/>
  <c r="B1526" i="3"/>
  <c r="A1526" i="3" s="1"/>
  <c r="G1525" i="3"/>
  <c r="F1525" i="3"/>
  <c r="E1525" i="3"/>
  <c r="D1525" i="3"/>
  <c r="C1525" i="3"/>
  <c r="B1525" i="3"/>
  <c r="A1525" i="3" s="1"/>
  <c r="G1524" i="3"/>
  <c r="F1524" i="3"/>
  <c r="E1524" i="3"/>
  <c r="D1524" i="3"/>
  <c r="C1524" i="3"/>
  <c r="B1524" i="3"/>
  <c r="A1524" i="3" s="1"/>
  <c r="G1523" i="3"/>
  <c r="F1523" i="3"/>
  <c r="E1523" i="3"/>
  <c r="D1523" i="3"/>
  <c r="C1523" i="3"/>
  <c r="B1523" i="3"/>
  <c r="A1523" i="3" s="1"/>
  <c r="G1522" i="3"/>
  <c r="F1522" i="3"/>
  <c r="E1522" i="3"/>
  <c r="D1522" i="3"/>
  <c r="C1522" i="3"/>
  <c r="B1522" i="3"/>
  <c r="A1522" i="3" s="1"/>
  <c r="G1521" i="3"/>
  <c r="F1521" i="3"/>
  <c r="E1521" i="3"/>
  <c r="D1521" i="3"/>
  <c r="C1521" i="3"/>
  <c r="B1521" i="3"/>
  <c r="A1521" i="3" s="1"/>
  <c r="G1520" i="3"/>
  <c r="F1520" i="3"/>
  <c r="E1520" i="3"/>
  <c r="D1520" i="3"/>
  <c r="C1520" i="3"/>
  <c r="B1520" i="3"/>
  <c r="A1520" i="3" s="1"/>
  <c r="G1519" i="3"/>
  <c r="F1519" i="3"/>
  <c r="E1519" i="3"/>
  <c r="D1519" i="3"/>
  <c r="C1519" i="3"/>
  <c r="B1519" i="3"/>
  <c r="A1519" i="3" s="1"/>
  <c r="G1518" i="3"/>
  <c r="F1518" i="3"/>
  <c r="E1518" i="3"/>
  <c r="D1518" i="3"/>
  <c r="C1518" i="3"/>
  <c r="B1518" i="3"/>
  <c r="A1518" i="3" s="1"/>
  <c r="G1517" i="3"/>
  <c r="F1517" i="3"/>
  <c r="E1517" i="3"/>
  <c r="D1517" i="3"/>
  <c r="C1517" i="3"/>
  <c r="B1517" i="3"/>
  <c r="A1517" i="3" s="1"/>
  <c r="G1516" i="3"/>
  <c r="F1516" i="3"/>
  <c r="E1516" i="3"/>
  <c r="D1516" i="3"/>
  <c r="C1516" i="3"/>
  <c r="B1516" i="3"/>
  <c r="A1516" i="3" s="1"/>
  <c r="G1515" i="3"/>
  <c r="F1515" i="3"/>
  <c r="E1515" i="3"/>
  <c r="D1515" i="3"/>
  <c r="C1515" i="3"/>
  <c r="B1515" i="3"/>
  <c r="A1515" i="3" s="1"/>
  <c r="G1514" i="3"/>
  <c r="F1514" i="3"/>
  <c r="E1514" i="3"/>
  <c r="D1514" i="3"/>
  <c r="C1514" i="3"/>
  <c r="B1514" i="3"/>
  <c r="A1514" i="3" s="1"/>
  <c r="G1513" i="3"/>
  <c r="F1513" i="3"/>
  <c r="E1513" i="3"/>
  <c r="D1513" i="3"/>
  <c r="C1513" i="3"/>
  <c r="B1513" i="3"/>
  <c r="A1513" i="3" s="1"/>
  <c r="G1512" i="3"/>
  <c r="F1512" i="3"/>
  <c r="E1512" i="3"/>
  <c r="D1512" i="3"/>
  <c r="C1512" i="3"/>
  <c r="B1512" i="3"/>
  <c r="A1512" i="3" s="1"/>
  <c r="G1511" i="3"/>
  <c r="F1511" i="3"/>
  <c r="E1511" i="3"/>
  <c r="D1511" i="3"/>
  <c r="C1511" i="3"/>
  <c r="B1511" i="3"/>
  <c r="A1511" i="3" s="1"/>
  <c r="G1510" i="3"/>
  <c r="F1510" i="3"/>
  <c r="E1510" i="3"/>
  <c r="D1510" i="3"/>
  <c r="C1510" i="3"/>
  <c r="B1510" i="3"/>
  <c r="A1510" i="3" s="1"/>
  <c r="G1509" i="3"/>
  <c r="F1509" i="3"/>
  <c r="E1509" i="3"/>
  <c r="D1509" i="3"/>
  <c r="C1509" i="3"/>
  <c r="B1509" i="3"/>
  <c r="A1509" i="3" s="1"/>
  <c r="G1508" i="3"/>
  <c r="F1508" i="3"/>
  <c r="E1508" i="3"/>
  <c r="D1508" i="3"/>
  <c r="C1508" i="3"/>
  <c r="B1508" i="3"/>
  <c r="A1508" i="3" s="1"/>
  <c r="G1507" i="3"/>
  <c r="F1507" i="3"/>
  <c r="E1507" i="3"/>
  <c r="D1507" i="3"/>
  <c r="C1507" i="3"/>
  <c r="B1507" i="3"/>
  <c r="A1507" i="3" s="1"/>
  <c r="G1506" i="3"/>
  <c r="F1506" i="3"/>
  <c r="E1506" i="3"/>
  <c r="D1506" i="3"/>
  <c r="C1506" i="3"/>
  <c r="B1506" i="3"/>
  <c r="A1506" i="3" s="1"/>
  <c r="G1505" i="3"/>
  <c r="F1505" i="3"/>
  <c r="E1505" i="3"/>
  <c r="D1505" i="3"/>
  <c r="C1505" i="3"/>
  <c r="B1505" i="3"/>
  <c r="A1505" i="3" s="1"/>
  <c r="G1504" i="3"/>
  <c r="F1504" i="3"/>
  <c r="E1504" i="3"/>
  <c r="D1504" i="3"/>
  <c r="C1504" i="3"/>
  <c r="B1504" i="3"/>
  <c r="A1504" i="3" s="1"/>
  <c r="G1503" i="3"/>
  <c r="F1503" i="3"/>
  <c r="E1503" i="3"/>
  <c r="D1503" i="3"/>
  <c r="C1503" i="3"/>
  <c r="B1503" i="3"/>
  <c r="A1503" i="3" s="1"/>
  <c r="G1502" i="3"/>
  <c r="F1502" i="3"/>
  <c r="E1502" i="3"/>
  <c r="D1502" i="3"/>
  <c r="C1502" i="3"/>
  <c r="B1502" i="3"/>
  <c r="A1502" i="3" s="1"/>
  <c r="G1501" i="3"/>
  <c r="F1501" i="3"/>
  <c r="E1501" i="3"/>
  <c r="D1501" i="3"/>
  <c r="C1501" i="3"/>
  <c r="B1501" i="3"/>
  <c r="A1501" i="3" s="1"/>
  <c r="G1500" i="3"/>
  <c r="F1500" i="3"/>
  <c r="E1500" i="3"/>
  <c r="D1500" i="3"/>
  <c r="C1500" i="3"/>
  <c r="B1500" i="3"/>
  <c r="A1500" i="3" s="1"/>
  <c r="G1499" i="3"/>
  <c r="F1499" i="3"/>
  <c r="E1499" i="3"/>
  <c r="D1499" i="3"/>
  <c r="C1499" i="3"/>
  <c r="B1499" i="3"/>
  <c r="A1499" i="3" s="1"/>
  <c r="G1498" i="3"/>
  <c r="F1498" i="3"/>
  <c r="E1498" i="3"/>
  <c r="D1498" i="3"/>
  <c r="C1498" i="3"/>
  <c r="B1498" i="3"/>
  <c r="A1498" i="3" s="1"/>
  <c r="G1497" i="3"/>
  <c r="F1497" i="3"/>
  <c r="E1497" i="3"/>
  <c r="D1497" i="3"/>
  <c r="C1497" i="3"/>
  <c r="B1497" i="3"/>
  <c r="A1497" i="3" s="1"/>
  <c r="G1496" i="3"/>
  <c r="F1496" i="3"/>
  <c r="E1496" i="3"/>
  <c r="D1496" i="3"/>
  <c r="C1496" i="3"/>
  <c r="B1496" i="3"/>
  <c r="A1496" i="3" s="1"/>
  <c r="G1495" i="3"/>
  <c r="F1495" i="3"/>
  <c r="E1495" i="3"/>
  <c r="D1495" i="3"/>
  <c r="C1495" i="3"/>
  <c r="B1495" i="3"/>
  <c r="A1495" i="3" s="1"/>
  <c r="G1494" i="3"/>
  <c r="F1494" i="3"/>
  <c r="E1494" i="3"/>
  <c r="D1494" i="3"/>
  <c r="C1494" i="3"/>
  <c r="B1494" i="3"/>
  <c r="A1494" i="3" s="1"/>
  <c r="G1493" i="3"/>
  <c r="F1493" i="3"/>
  <c r="E1493" i="3"/>
  <c r="D1493" i="3"/>
  <c r="C1493" i="3"/>
  <c r="B1493" i="3"/>
  <c r="A1493" i="3" s="1"/>
  <c r="G1492" i="3"/>
  <c r="F1492" i="3"/>
  <c r="E1492" i="3"/>
  <c r="D1492" i="3"/>
  <c r="C1492" i="3"/>
  <c r="B1492" i="3"/>
  <c r="A1492" i="3" s="1"/>
  <c r="G1491" i="3"/>
  <c r="F1491" i="3"/>
  <c r="E1491" i="3"/>
  <c r="D1491" i="3"/>
  <c r="C1491" i="3"/>
  <c r="B1491" i="3"/>
  <c r="A1491" i="3" s="1"/>
  <c r="G1490" i="3"/>
  <c r="F1490" i="3"/>
  <c r="E1490" i="3"/>
  <c r="D1490" i="3"/>
  <c r="C1490" i="3"/>
  <c r="B1490" i="3"/>
  <c r="A1490" i="3" s="1"/>
  <c r="G1489" i="3"/>
  <c r="F1489" i="3"/>
  <c r="E1489" i="3"/>
  <c r="D1489" i="3"/>
  <c r="C1489" i="3"/>
  <c r="B1489" i="3"/>
  <c r="A1489" i="3" s="1"/>
  <c r="G1488" i="3"/>
  <c r="F1488" i="3"/>
  <c r="E1488" i="3"/>
  <c r="D1488" i="3"/>
  <c r="C1488" i="3"/>
  <c r="B1488" i="3"/>
  <c r="A1488" i="3" s="1"/>
  <c r="G1487" i="3"/>
  <c r="F1487" i="3"/>
  <c r="E1487" i="3"/>
  <c r="D1487" i="3"/>
  <c r="C1487" i="3"/>
  <c r="B1487" i="3"/>
  <c r="A1487" i="3" s="1"/>
  <c r="G1486" i="3"/>
  <c r="F1486" i="3"/>
  <c r="E1486" i="3"/>
  <c r="D1486" i="3"/>
  <c r="C1486" i="3"/>
  <c r="B1486" i="3"/>
  <c r="A1486" i="3" s="1"/>
  <c r="G1485" i="3"/>
  <c r="F1485" i="3"/>
  <c r="E1485" i="3"/>
  <c r="D1485" i="3"/>
  <c r="C1485" i="3"/>
  <c r="B1485" i="3"/>
  <c r="A1485" i="3" s="1"/>
  <c r="G1484" i="3"/>
  <c r="F1484" i="3"/>
  <c r="E1484" i="3"/>
  <c r="D1484" i="3"/>
  <c r="C1484" i="3"/>
  <c r="B1484" i="3"/>
  <c r="A1484" i="3" s="1"/>
  <c r="G1483" i="3"/>
  <c r="F1483" i="3"/>
  <c r="E1483" i="3"/>
  <c r="D1483" i="3"/>
  <c r="C1483" i="3"/>
  <c r="B1483" i="3"/>
  <c r="A1483" i="3" s="1"/>
  <c r="G1482" i="3"/>
  <c r="F1482" i="3"/>
  <c r="E1482" i="3"/>
  <c r="D1482" i="3"/>
  <c r="C1482" i="3"/>
  <c r="B1482" i="3"/>
  <c r="A1482" i="3" s="1"/>
  <c r="G1481" i="3"/>
  <c r="F1481" i="3"/>
  <c r="E1481" i="3"/>
  <c r="D1481" i="3"/>
  <c r="C1481" i="3"/>
  <c r="B1481" i="3"/>
  <c r="A1481" i="3" s="1"/>
  <c r="G1480" i="3"/>
  <c r="F1480" i="3"/>
  <c r="E1480" i="3"/>
  <c r="D1480" i="3"/>
  <c r="C1480" i="3"/>
  <c r="B1480" i="3"/>
  <c r="A1480" i="3" s="1"/>
  <c r="G1479" i="3"/>
  <c r="F1479" i="3"/>
  <c r="E1479" i="3"/>
  <c r="D1479" i="3"/>
  <c r="C1479" i="3"/>
  <c r="B1479" i="3"/>
  <c r="A1479" i="3" s="1"/>
  <c r="G1478" i="3"/>
  <c r="F1478" i="3"/>
  <c r="E1478" i="3"/>
  <c r="D1478" i="3"/>
  <c r="C1478" i="3"/>
  <c r="B1478" i="3"/>
  <c r="A1478" i="3" s="1"/>
  <c r="G1477" i="3"/>
  <c r="F1477" i="3"/>
  <c r="E1477" i="3"/>
  <c r="D1477" i="3"/>
  <c r="C1477" i="3"/>
  <c r="B1477" i="3"/>
  <c r="A1477" i="3" s="1"/>
  <c r="G1476" i="3"/>
  <c r="F1476" i="3"/>
  <c r="E1476" i="3"/>
  <c r="D1476" i="3"/>
  <c r="C1476" i="3"/>
  <c r="B1476" i="3"/>
  <c r="A1476" i="3" s="1"/>
  <c r="G1475" i="3"/>
  <c r="F1475" i="3"/>
  <c r="E1475" i="3"/>
  <c r="D1475" i="3"/>
  <c r="C1475" i="3"/>
  <c r="B1475" i="3"/>
  <c r="A1475" i="3" s="1"/>
  <c r="G1474" i="3"/>
  <c r="F1474" i="3"/>
  <c r="E1474" i="3"/>
  <c r="D1474" i="3"/>
  <c r="C1474" i="3"/>
  <c r="B1474" i="3"/>
  <c r="A1474" i="3" s="1"/>
  <c r="G1473" i="3"/>
  <c r="F1473" i="3"/>
  <c r="E1473" i="3"/>
  <c r="D1473" i="3"/>
  <c r="C1473" i="3"/>
  <c r="B1473" i="3"/>
  <c r="A1473" i="3" s="1"/>
  <c r="G1472" i="3"/>
  <c r="F1472" i="3"/>
  <c r="E1472" i="3"/>
  <c r="D1472" i="3"/>
  <c r="C1472" i="3"/>
  <c r="B1472" i="3"/>
  <c r="A1472" i="3" s="1"/>
  <c r="G1471" i="3"/>
  <c r="F1471" i="3"/>
  <c r="E1471" i="3"/>
  <c r="D1471" i="3"/>
  <c r="C1471" i="3"/>
  <c r="B1471" i="3"/>
  <c r="A1471" i="3" s="1"/>
  <c r="G1470" i="3"/>
  <c r="F1470" i="3"/>
  <c r="E1470" i="3"/>
  <c r="D1470" i="3"/>
  <c r="C1470" i="3"/>
  <c r="B1470" i="3"/>
  <c r="A1470" i="3" s="1"/>
  <c r="G1469" i="3"/>
  <c r="F1469" i="3"/>
  <c r="E1469" i="3"/>
  <c r="D1469" i="3"/>
  <c r="C1469" i="3"/>
  <c r="B1469" i="3"/>
  <c r="A1469" i="3" s="1"/>
  <c r="G1468" i="3"/>
  <c r="F1468" i="3"/>
  <c r="E1468" i="3"/>
  <c r="D1468" i="3"/>
  <c r="C1468" i="3"/>
  <c r="B1468" i="3"/>
  <c r="A1468" i="3" s="1"/>
  <c r="G1467" i="3"/>
  <c r="F1467" i="3"/>
  <c r="E1467" i="3"/>
  <c r="D1467" i="3"/>
  <c r="C1467" i="3"/>
  <c r="B1467" i="3"/>
  <c r="A1467" i="3" s="1"/>
  <c r="G1466" i="3"/>
  <c r="F1466" i="3"/>
  <c r="E1466" i="3"/>
  <c r="D1466" i="3"/>
  <c r="C1466" i="3"/>
  <c r="B1466" i="3"/>
  <c r="A1466" i="3" s="1"/>
  <c r="G1465" i="3"/>
  <c r="F1465" i="3"/>
  <c r="E1465" i="3"/>
  <c r="D1465" i="3"/>
  <c r="C1465" i="3"/>
  <c r="B1465" i="3"/>
  <c r="A1465" i="3" s="1"/>
  <c r="G1464" i="3"/>
  <c r="F1464" i="3"/>
  <c r="E1464" i="3"/>
  <c r="D1464" i="3"/>
  <c r="C1464" i="3"/>
  <c r="B1464" i="3"/>
  <c r="A1464" i="3" s="1"/>
  <c r="G1463" i="3"/>
  <c r="F1463" i="3"/>
  <c r="E1463" i="3"/>
  <c r="D1463" i="3"/>
  <c r="C1463" i="3"/>
  <c r="B1463" i="3"/>
  <c r="A1463" i="3" s="1"/>
  <c r="G1462" i="3"/>
  <c r="F1462" i="3"/>
  <c r="E1462" i="3"/>
  <c r="D1462" i="3"/>
  <c r="C1462" i="3"/>
  <c r="B1462" i="3"/>
  <c r="A1462" i="3" s="1"/>
  <c r="G1461" i="3"/>
  <c r="F1461" i="3"/>
  <c r="E1461" i="3"/>
  <c r="D1461" i="3"/>
  <c r="C1461" i="3"/>
  <c r="B1461" i="3"/>
  <c r="A1461" i="3" s="1"/>
  <c r="G1460" i="3"/>
  <c r="F1460" i="3"/>
  <c r="E1460" i="3"/>
  <c r="D1460" i="3"/>
  <c r="C1460" i="3"/>
  <c r="B1460" i="3"/>
  <c r="A1460" i="3" s="1"/>
  <c r="G1459" i="3"/>
  <c r="F1459" i="3"/>
  <c r="E1459" i="3"/>
  <c r="D1459" i="3"/>
  <c r="C1459" i="3"/>
  <c r="B1459" i="3"/>
  <c r="A1459" i="3" s="1"/>
  <c r="G1458" i="3"/>
  <c r="F1458" i="3"/>
  <c r="E1458" i="3"/>
  <c r="D1458" i="3"/>
  <c r="C1458" i="3"/>
  <c r="B1458" i="3"/>
  <c r="A1458" i="3" s="1"/>
  <c r="G1457" i="3"/>
  <c r="F1457" i="3"/>
  <c r="E1457" i="3"/>
  <c r="D1457" i="3"/>
  <c r="C1457" i="3"/>
  <c r="B1457" i="3"/>
  <c r="A1457" i="3" s="1"/>
  <c r="G1456" i="3"/>
  <c r="F1456" i="3"/>
  <c r="E1456" i="3"/>
  <c r="D1456" i="3"/>
  <c r="C1456" i="3"/>
  <c r="B1456" i="3"/>
  <c r="A1456" i="3" s="1"/>
  <c r="G1455" i="3"/>
  <c r="F1455" i="3"/>
  <c r="E1455" i="3"/>
  <c r="D1455" i="3"/>
  <c r="C1455" i="3"/>
  <c r="B1455" i="3"/>
  <c r="A1455" i="3" s="1"/>
  <c r="G1454" i="3"/>
  <c r="F1454" i="3"/>
  <c r="E1454" i="3"/>
  <c r="D1454" i="3"/>
  <c r="C1454" i="3"/>
  <c r="B1454" i="3"/>
  <c r="A1454" i="3" s="1"/>
  <c r="G1453" i="3"/>
  <c r="F1453" i="3"/>
  <c r="E1453" i="3"/>
  <c r="D1453" i="3"/>
  <c r="C1453" i="3"/>
  <c r="B1453" i="3"/>
  <c r="A1453" i="3" s="1"/>
  <c r="G1452" i="3"/>
  <c r="F1452" i="3"/>
  <c r="E1452" i="3"/>
  <c r="D1452" i="3"/>
  <c r="C1452" i="3"/>
  <c r="B1452" i="3"/>
  <c r="A1452" i="3" s="1"/>
  <c r="G1451" i="3"/>
  <c r="F1451" i="3"/>
  <c r="E1451" i="3"/>
  <c r="D1451" i="3"/>
  <c r="C1451" i="3"/>
  <c r="B1451" i="3"/>
  <c r="A1451" i="3" s="1"/>
  <c r="G1450" i="3"/>
  <c r="F1450" i="3"/>
  <c r="E1450" i="3"/>
  <c r="D1450" i="3"/>
  <c r="C1450" i="3"/>
  <c r="B1450" i="3"/>
  <c r="A1450" i="3" s="1"/>
  <c r="G1449" i="3"/>
  <c r="F1449" i="3"/>
  <c r="E1449" i="3"/>
  <c r="D1449" i="3"/>
  <c r="C1449" i="3"/>
  <c r="B1449" i="3"/>
  <c r="A1449" i="3" s="1"/>
  <c r="G1448" i="3"/>
  <c r="F1448" i="3"/>
  <c r="E1448" i="3"/>
  <c r="D1448" i="3"/>
  <c r="C1448" i="3"/>
  <c r="B1448" i="3"/>
  <c r="A1448" i="3" s="1"/>
  <c r="G1447" i="3"/>
  <c r="F1447" i="3"/>
  <c r="E1447" i="3"/>
  <c r="D1447" i="3"/>
  <c r="C1447" i="3"/>
  <c r="B1447" i="3"/>
  <c r="A1447" i="3" s="1"/>
  <c r="G1446" i="3"/>
  <c r="F1446" i="3"/>
  <c r="E1446" i="3"/>
  <c r="D1446" i="3"/>
  <c r="C1446" i="3"/>
  <c r="B1446" i="3"/>
  <c r="A1446" i="3" s="1"/>
  <c r="G1445" i="3"/>
  <c r="F1445" i="3"/>
  <c r="E1445" i="3"/>
  <c r="D1445" i="3"/>
  <c r="C1445" i="3"/>
  <c r="B1445" i="3"/>
  <c r="A1445" i="3" s="1"/>
  <c r="G1444" i="3"/>
  <c r="F1444" i="3"/>
  <c r="E1444" i="3"/>
  <c r="D1444" i="3"/>
  <c r="C1444" i="3"/>
  <c r="B1444" i="3"/>
  <c r="A1444" i="3" s="1"/>
  <c r="G1443" i="3"/>
  <c r="F1443" i="3"/>
  <c r="E1443" i="3"/>
  <c r="D1443" i="3"/>
  <c r="C1443" i="3"/>
  <c r="B1443" i="3"/>
  <c r="A1443" i="3" s="1"/>
  <c r="G1442" i="3"/>
  <c r="F1442" i="3"/>
  <c r="E1442" i="3"/>
  <c r="D1442" i="3"/>
  <c r="C1442" i="3"/>
  <c r="B1442" i="3"/>
  <c r="A1442" i="3" s="1"/>
  <c r="G1441" i="3"/>
  <c r="F1441" i="3"/>
  <c r="E1441" i="3"/>
  <c r="D1441" i="3"/>
  <c r="C1441" i="3"/>
  <c r="B1441" i="3"/>
  <c r="A1441" i="3" s="1"/>
  <c r="G1440" i="3"/>
  <c r="F1440" i="3"/>
  <c r="E1440" i="3"/>
  <c r="D1440" i="3"/>
  <c r="C1440" i="3"/>
  <c r="B1440" i="3"/>
  <c r="A1440" i="3" s="1"/>
  <c r="G1439" i="3"/>
  <c r="F1439" i="3"/>
  <c r="E1439" i="3"/>
  <c r="D1439" i="3"/>
  <c r="C1439" i="3"/>
  <c r="B1439" i="3"/>
  <c r="A1439" i="3" s="1"/>
  <c r="G1438" i="3"/>
  <c r="F1438" i="3"/>
  <c r="E1438" i="3"/>
  <c r="D1438" i="3"/>
  <c r="C1438" i="3"/>
  <c r="B1438" i="3"/>
  <c r="A1438" i="3" s="1"/>
  <c r="G1437" i="3"/>
  <c r="F1437" i="3"/>
  <c r="E1437" i="3"/>
  <c r="D1437" i="3"/>
  <c r="C1437" i="3"/>
  <c r="B1437" i="3"/>
  <c r="A1437" i="3" s="1"/>
  <c r="G1436" i="3"/>
  <c r="F1436" i="3"/>
  <c r="E1436" i="3"/>
  <c r="D1436" i="3"/>
  <c r="C1436" i="3"/>
  <c r="B1436" i="3"/>
  <c r="A1436" i="3" s="1"/>
  <c r="G1435" i="3"/>
  <c r="F1435" i="3"/>
  <c r="E1435" i="3"/>
  <c r="D1435" i="3"/>
  <c r="C1435" i="3"/>
  <c r="B1435" i="3"/>
  <c r="A1435" i="3" s="1"/>
  <c r="G1434" i="3"/>
  <c r="F1434" i="3"/>
  <c r="E1434" i="3"/>
  <c r="D1434" i="3"/>
  <c r="C1434" i="3"/>
  <c r="B1434" i="3"/>
  <c r="A1434" i="3" s="1"/>
  <c r="G1433" i="3"/>
  <c r="F1433" i="3"/>
  <c r="E1433" i="3"/>
  <c r="D1433" i="3"/>
  <c r="C1433" i="3"/>
  <c r="B1433" i="3"/>
  <c r="A1433" i="3" s="1"/>
  <c r="G1432" i="3"/>
  <c r="F1432" i="3"/>
  <c r="E1432" i="3"/>
  <c r="D1432" i="3"/>
  <c r="C1432" i="3"/>
  <c r="B1432" i="3"/>
  <c r="A1432" i="3" s="1"/>
  <c r="G1431" i="3"/>
  <c r="F1431" i="3"/>
  <c r="E1431" i="3"/>
  <c r="D1431" i="3"/>
  <c r="C1431" i="3"/>
  <c r="B1431" i="3"/>
  <c r="A1431" i="3" s="1"/>
  <c r="G1430" i="3"/>
  <c r="F1430" i="3"/>
  <c r="E1430" i="3"/>
  <c r="D1430" i="3"/>
  <c r="C1430" i="3"/>
  <c r="B1430" i="3"/>
  <c r="A1430" i="3" s="1"/>
  <c r="G1429" i="3"/>
  <c r="F1429" i="3"/>
  <c r="E1429" i="3"/>
  <c r="D1429" i="3"/>
  <c r="C1429" i="3"/>
  <c r="B1429" i="3"/>
  <c r="A1429" i="3" s="1"/>
  <c r="G1428" i="3"/>
  <c r="F1428" i="3"/>
  <c r="E1428" i="3"/>
  <c r="D1428" i="3"/>
  <c r="C1428" i="3"/>
  <c r="B1428" i="3"/>
  <c r="A1428" i="3" s="1"/>
  <c r="G1427" i="3"/>
  <c r="F1427" i="3"/>
  <c r="E1427" i="3"/>
  <c r="D1427" i="3"/>
  <c r="C1427" i="3"/>
  <c r="B1427" i="3"/>
  <c r="A1427" i="3" s="1"/>
  <c r="G1426" i="3"/>
  <c r="F1426" i="3"/>
  <c r="E1426" i="3"/>
  <c r="D1426" i="3"/>
  <c r="C1426" i="3"/>
  <c r="B1426" i="3"/>
  <c r="A1426" i="3" s="1"/>
  <c r="G1425" i="3"/>
  <c r="F1425" i="3"/>
  <c r="E1425" i="3"/>
  <c r="D1425" i="3"/>
  <c r="C1425" i="3"/>
  <c r="B1425" i="3"/>
  <c r="A1425" i="3" s="1"/>
  <c r="G1424" i="3"/>
  <c r="F1424" i="3"/>
  <c r="E1424" i="3"/>
  <c r="D1424" i="3"/>
  <c r="C1424" i="3"/>
  <c r="B1424" i="3"/>
  <c r="A1424" i="3" s="1"/>
  <c r="G1423" i="3"/>
  <c r="F1423" i="3"/>
  <c r="E1423" i="3"/>
  <c r="D1423" i="3"/>
  <c r="C1423" i="3"/>
  <c r="B1423" i="3"/>
  <c r="A1423" i="3" s="1"/>
  <c r="G1422" i="3"/>
  <c r="F1422" i="3"/>
  <c r="E1422" i="3"/>
  <c r="D1422" i="3"/>
  <c r="C1422" i="3"/>
  <c r="B1422" i="3"/>
  <c r="A1422" i="3" s="1"/>
  <c r="G1421" i="3"/>
  <c r="F1421" i="3"/>
  <c r="E1421" i="3"/>
  <c r="D1421" i="3"/>
  <c r="C1421" i="3"/>
  <c r="B1421" i="3"/>
  <c r="A1421" i="3" s="1"/>
  <c r="G1420" i="3"/>
  <c r="F1420" i="3"/>
  <c r="E1420" i="3"/>
  <c r="D1420" i="3"/>
  <c r="C1420" i="3"/>
  <c r="B1420" i="3"/>
  <c r="A1420" i="3" s="1"/>
  <c r="G1419" i="3"/>
  <c r="F1419" i="3"/>
  <c r="E1419" i="3"/>
  <c r="D1419" i="3"/>
  <c r="C1419" i="3"/>
  <c r="B1419" i="3"/>
  <c r="A1419" i="3" s="1"/>
  <c r="G1418" i="3"/>
  <c r="F1418" i="3"/>
  <c r="E1418" i="3"/>
  <c r="D1418" i="3"/>
  <c r="C1418" i="3"/>
  <c r="B1418" i="3"/>
  <c r="A1418" i="3" s="1"/>
  <c r="G1417" i="3"/>
  <c r="F1417" i="3"/>
  <c r="E1417" i="3"/>
  <c r="D1417" i="3"/>
  <c r="C1417" i="3"/>
  <c r="B1417" i="3"/>
  <c r="A1417" i="3" s="1"/>
  <c r="G1416" i="3"/>
  <c r="F1416" i="3"/>
  <c r="E1416" i="3"/>
  <c r="D1416" i="3"/>
  <c r="C1416" i="3"/>
  <c r="B1416" i="3"/>
  <c r="A1416" i="3" s="1"/>
  <c r="G1415" i="3"/>
  <c r="F1415" i="3"/>
  <c r="E1415" i="3"/>
  <c r="D1415" i="3"/>
  <c r="C1415" i="3"/>
  <c r="B1415" i="3"/>
  <c r="A1415" i="3" s="1"/>
  <c r="G1414" i="3"/>
  <c r="F1414" i="3"/>
  <c r="E1414" i="3"/>
  <c r="D1414" i="3"/>
  <c r="C1414" i="3"/>
  <c r="B1414" i="3"/>
  <c r="A1414" i="3" s="1"/>
  <c r="G1413" i="3"/>
  <c r="F1413" i="3"/>
  <c r="E1413" i="3"/>
  <c r="D1413" i="3"/>
  <c r="C1413" i="3"/>
  <c r="B1413" i="3"/>
  <c r="A1413" i="3" s="1"/>
  <c r="G1412" i="3"/>
  <c r="F1412" i="3"/>
  <c r="E1412" i="3"/>
  <c r="D1412" i="3"/>
  <c r="C1412" i="3"/>
  <c r="B1412" i="3"/>
  <c r="A1412" i="3" s="1"/>
  <c r="G1411" i="3"/>
  <c r="F1411" i="3"/>
  <c r="E1411" i="3"/>
  <c r="D1411" i="3"/>
  <c r="C1411" i="3"/>
  <c r="B1411" i="3"/>
  <c r="A1411" i="3" s="1"/>
  <c r="G1410" i="3"/>
  <c r="F1410" i="3"/>
  <c r="E1410" i="3"/>
  <c r="D1410" i="3"/>
  <c r="C1410" i="3"/>
  <c r="B1410" i="3"/>
  <c r="A1410" i="3" s="1"/>
  <c r="G1409" i="3"/>
  <c r="F1409" i="3"/>
  <c r="E1409" i="3"/>
  <c r="D1409" i="3"/>
  <c r="C1409" i="3"/>
  <c r="B1409" i="3"/>
  <c r="A1409" i="3" s="1"/>
  <c r="G1408" i="3"/>
  <c r="F1408" i="3"/>
  <c r="E1408" i="3"/>
  <c r="D1408" i="3"/>
  <c r="C1408" i="3"/>
  <c r="B1408" i="3"/>
  <c r="A1408" i="3" s="1"/>
  <c r="G1407" i="3"/>
  <c r="F1407" i="3"/>
  <c r="E1407" i="3"/>
  <c r="D1407" i="3"/>
  <c r="C1407" i="3"/>
  <c r="B1407" i="3"/>
  <c r="A1407" i="3" s="1"/>
  <c r="G1406" i="3"/>
  <c r="F1406" i="3"/>
  <c r="E1406" i="3"/>
  <c r="D1406" i="3"/>
  <c r="C1406" i="3"/>
  <c r="B1406" i="3"/>
  <c r="A1406" i="3" s="1"/>
  <c r="G1405" i="3"/>
  <c r="F1405" i="3"/>
  <c r="E1405" i="3"/>
  <c r="D1405" i="3"/>
  <c r="C1405" i="3"/>
  <c r="B1405" i="3"/>
  <c r="A1405" i="3" s="1"/>
  <c r="G1404" i="3"/>
  <c r="F1404" i="3"/>
  <c r="E1404" i="3"/>
  <c r="D1404" i="3"/>
  <c r="C1404" i="3"/>
  <c r="B1404" i="3"/>
  <c r="A1404" i="3" s="1"/>
  <c r="G1403" i="3"/>
  <c r="F1403" i="3"/>
  <c r="E1403" i="3"/>
  <c r="D1403" i="3"/>
  <c r="C1403" i="3"/>
  <c r="B1403" i="3"/>
  <c r="A1403" i="3" s="1"/>
  <c r="G1402" i="3"/>
  <c r="F1402" i="3"/>
  <c r="E1402" i="3"/>
  <c r="D1402" i="3"/>
  <c r="C1402" i="3"/>
  <c r="B1402" i="3"/>
  <c r="A1402" i="3" s="1"/>
  <c r="G1401" i="3"/>
  <c r="F1401" i="3"/>
  <c r="E1401" i="3"/>
  <c r="D1401" i="3"/>
  <c r="C1401" i="3"/>
  <c r="B1401" i="3"/>
  <c r="A1401" i="3" s="1"/>
  <c r="G1400" i="3"/>
  <c r="F1400" i="3"/>
  <c r="E1400" i="3"/>
  <c r="D1400" i="3"/>
  <c r="C1400" i="3"/>
  <c r="B1400" i="3"/>
  <c r="A1400" i="3" s="1"/>
  <c r="G1399" i="3"/>
  <c r="F1399" i="3"/>
  <c r="E1399" i="3"/>
  <c r="D1399" i="3"/>
  <c r="C1399" i="3"/>
  <c r="B1399" i="3"/>
  <c r="A1399" i="3" s="1"/>
  <c r="G1398" i="3"/>
  <c r="F1398" i="3"/>
  <c r="E1398" i="3"/>
  <c r="D1398" i="3"/>
  <c r="C1398" i="3"/>
  <c r="B1398" i="3"/>
  <c r="A1398" i="3" s="1"/>
  <c r="G1397" i="3"/>
  <c r="F1397" i="3"/>
  <c r="E1397" i="3"/>
  <c r="D1397" i="3"/>
  <c r="C1397" i="3"/>
  <c r="B1397" i="3"/>
  <c r="A1397" i="3" s="1"/>
  <c r="G1396" i="3"/>
  <c r="F1396" i="3"/>
  <c r="E1396" i="3"/>
  <c r="D1396" i="3"/>
  <c r="C1396" i="3"/>
  <c r="B1396" i="3"/>
  <c r="A1396" i="3" s="1"/>
  <c r="G1395" i="3"/>
  <c r="F1395" i="3"/>
  <c r="E1395" i="3"/>
  <c r="D1395" i="3"/>
  <c r="C1395" i="3"/>
  <c r="B1395" i="3"/>
  <c r="A1395" i="3" s="1"/>
  <c r="G1394" i="3"/>
  <c r="F1394" i="3"/>
  <c r="E1394" i="3"/>
  <c r="D1394" i="3"/>
  <c r="C1394" i="3"/>
  <c r="B1394" i="3"/>
  <c r="A1394" i="3" s="1"/>
  <c r="G1393" i="3"/>
  <c r="F1393" i="3"/>
  <c r="E1393" i="3"/>
  <c r="D1393" i="3"/>
  <c r="C1393" i="3"/>
  <c r="B1393" i="3"/>
  <c r="A1393" i="3" s="1"/>
  <c r="G1392" i="3"/>
  <c r="F1392" i="3"/>
  <c r="E1392" i="3"/>
  <c r="D1392" i="3"/>
  <c r="C1392" i="3"/>
  <c r="B1392" i="3"/>
  <c r="A1392" i="3" s="1"/>
  <c r="G1391" i="3"/>
  <c r="F1391" i="3"/>
  <c r="E1391" i="3"/>
  <c r="D1391" i="3"/>
  <c r="C1391" i="3"/>
  <c r="B1391" i="3"/>
  <c r="A1391" i="3" s="1"/>
  <c r="G1390" i="3"/>
  <c r="F1390" i="3"/>
  <c r="E1390" i="3"/>
  <c r="D1390" i="3"/>
  <c r="C1390" i="3"/>
  <c r="B1390" i="3"/>
  <c r="A1390" i="3" s="1"/>
  <c r="G1389" i="3"/>
  <c r="F1389" i="3"/>
  <c r="E1389" i="3"/>
  <c r="D1389" i="3"/>
  <c r="C1389" i="3"/>
  <c r="B1389" i="3"/>
  <c r="A1389" i="3" s="1"/>
  <c r="G1388" i="3"/>
  <c r="F1388" i="3"/>
  <c r="E1388" i="3"/>
  <c r="D1388" i="3"/>
  <c r="C1388" i="3"/>
  <c r="B1388" i="3"/>
  <c r="A1388" i="3" s="1"/>
  <c r="G1387" i="3"/>
  <c r="F1387" i="3"/>
  <c r="E1387" i="3"/>
  <c r="D1387" i="3"/>
  <c r="C1387" i="3"/>
  <c r="B1387" i="3"/>
  <c r="A1387" i="3" s="1"/>
  <c r="G1386" i="3"/>
  <c r="F1386" i="3"/>
  <c r="E1386" i="3"/>
  <c r="D1386" i="3"/>
  <c r="C1386" i="3"/>
  <c r="B1386" i="3"/>
  <c r="A1386" i="3" s="1"/>
  <c r="G1385" i="3"/>
  <c r="F1385" i="3"/>
  <c r="E1385" i="3"/>
  <c r="D1385" i="3"/>
  <c r="C1385" i="3"/>
  <c r="B1385" i="3"/>
  <c r="A1385" i="3" s="1"/>
  <c r="G1384" i="3"/>
  <c r="F1384" i="3"/>
  <c r="E1384" i="3"/>
  <c r="D1384" i="3"/>
  <c r="C1384" i="3"/>
  <c r="B1384" i="3"/>
  <c r="A1384" i="3" s="1"/>
  <c r="G1383" i="3"/>
  <c r="F1383" i="3"/>
  <c r="E1383" i="3"/>
  <c r="D1383" i="3"/>
  <c r="C1383" i="3"/>
  <c r="B1383" i="3"/>
  <c r="A1383" i="3" s="1"/>
  <c r="G1382" i="3"/>
  <c r="F1382" i="3"/>
  <c r="E1382" i="3"/>
  <c r="D1382" i="3"/>
  <c r="C1382" i="3"/>
  <c r="B1382" i="3"/>
  <c r="A1382" i="3" s="1"/>
  <c r="G1381" i="3"/>
  <c r="F1381" i="3"/>
  <c r="E1381" i="3"/>
  <c r="D1381" i="3"/>
  <c r="C1381" i="3"/>
  <c r="B1381" i="3"/>
  <c r="A1381" i="3" s="1"/>
  <c r="G1380" i="3"/>
  <c r="F1380" i="3"/>
  <c r="E1380" i="3"/>
  <c r="D1380" i="3"/>
  <c r="C1380" i="3"/>
  <c r="B1380" i="3"/>
  <c r="A1380" i="3" s="1"/>
  <c r="G1379" i="3"/>
  <c r="F1379" i="3"/>
  <c r="E1379" i="3"/>
  <c r="D1379" i="3"/>
  <c r="C1379" i="3"/>
  <c r="B1379" i="3"/>
  <c r="A1379" i="3" s="1"/>
  <c r="G1378" i="3"/>
  <c r="F1378" i="3"/>
  <c r="E1378" i="3"/>
  <c r="D1378" i="3"/>
  <c r="C1378" i="3"/>
  <c r="B1378" i="3"/>
  <c r="A1378" i="3" s="1"/>
  <c r="G1377" i="3"/>
  <c r="F1377" i="3"/>
  <c r="E1377" i="3"/>
  <c r="D1377" i="3"/>
  <c r="C1377" i="3"/>
  <c r="B1377" i="3"/>
  <c r="A1377" i="3" s="1"/>
  <c r="G1376" i="3"/>
  <c r="F1376" i="3"/>
  <c r="E1376" i="3"/>
  <c r="D1376" i="3"/>
  <c r="C1376" i="3"/>
  <c r="B1376" i="3"/>
  <c r="A1376" i="3" s="1"/>
  <c r="G1375" i="3"/>
  <c r="F1375" i="3"/>
  <c r="E1375" i="3"/>
  <c r="D1375" i="3"/>
  <c r="C1375" i="3"/>
  <c r="B1375" i="3"/>
  <c r="A1375" i="3" s="1"/>
  <c r="G1374" i="3"/>
  <c r="F1374" i="3"/>
  <c r="E1374" i="3"/>
  <c r="D1374" i="3"/>
  <c r="C1374" i="3"/>
  <c r="B1374" i="3"/>
  <c r="A1374" i="3" s="1"/>
  <c r="G1373" i="3"/>
  <c r="F1373" i="3"/>
  <c r="E1373" i="3"/>
  <c r="D1373" i="3"/>
  <c r="C1373" i="3"/>
  <c r="B1373" i="3"/>
  <c r="A1373" i="3" s="1"/>
  <c r="G1372" i="3"/>
  <c r="F1372" i="3"/>
  <c r="E1372" i="3"/>
  <c r="D1372" i="3"/>
  <c r="C1372" i="3"/>
  <c r="B1372" i="3"/>
  <c r="A1372" i="3" s="1"/>
  <c r="G1371" i="3"/>
  <c r="F1371" i="3"/>
  <c r="E1371" i="3"/>
  <c r="D1371" i="3"/>
  <c r="C1371" i="3"/>
  <c r="B1371" i="3"/>
  <c r="A1371" i="3" s="1"/>
  <c r="G1370" i="3"/>
  <c r="F1370" i="3"/>
  <c r="E1370" i="3"/>
  <c r="D1370" i="3"/>
  <c r="C1370" i="3"/>
  <c r="B1370" i="3"/>
  <c r="A1370" i="3" s="1"/>
  <c r="G1369" i="3"/>
  <c r="F1369" i="3"/>
  <c r="E1369" i="3"/>
  <c r="D1369" i="3"/>
  <c r="C1369" i="3"/>
  <c r="B1369" i="3"/>
  <c r="A1369" i="3" s="1"/>
  <c r="G1368" i="3"/>
  <c r="F1368" i="3"/>
  <c r="E1368" i="3"/>
  <c r="D1368" i="3"/>
  <c r="C1368" i="3"/>
  <c r="B1368" i="3"/>
  <c r="A1368" i="3" s="1"/>
  <c r="G1367" i="3"/>
  <c r="F1367" i="3"/>
  <c r="E1367" i="3"/>
  <c r="D1367" i="3"/>
  <c r="C1367" i="3"/>
  <c r="B1367" i="3"/>
  <c r="A1367" i="3" s="1"/>
  <c r="G1366" i="3"/>
  <c r="F1366" i="3"/>
  <c r="E1366" i="3"/>
  <c r="D1366" i="3"/>
  <c r="C1366" i="3"/>
  <c r="B1366" i="3"/>
  <c r="A1366" i="3" s="1"/>
  <c r="G1365" i="3"/>
  <c r="F1365" i="3"/>
  <c r="E1365" i="3"/>
  <c r="D1365" i="3"/>
  <c r="C1365" i="3"/>
  <c r="B1365" i="3"/>
  <c r="A1365" i="3" s="1"/>
  <c r="G1364" i="3"/>
  <c r="F1364" i="3"/>
  <c r="E1364" i="3"/>
  <c r="D1364" i="3"/>
  <c r="C1364" i="3"/>
  <c r="B1364" i="3"/>
  <c r="A1364" i="3" s="1"/>
  <c r="G1363" i="3"/>
  <c r="F1363" i="3"/>
  <c r="E1363" i="3"/>
  <c r="D1363" i="3"/>
  <c r="C1363" i="3"/>
  <c r="B1363" i="3"/>
  <c r="A1363" i="3" s="1"/>
  <c r="G1362" i="3"/>
  <c r="F1362" i="3"/>
  <c r="E1362" i="3"/>
  <c r="D1362" i="3"/>
  <c r="C1362" i="3"/>
  <c r="B1362" i="3"/>
  <c r="A1362" i="3" s="1"/>
  <c r="G1361" i="3"/>
  <c r="F1361" i="3"/>
  <c r="E1361" i="3"/>
  <c r="D1361" i="3"/>
  <c r="C1361" i="3"/>
  <c r="B1361" i="3"/>
  <c r="A1361" i="3" s="1"/>
  <c r="G1360" i="3"/>
  <c r="F1360" i="3"/>
  <c r="E1360" i="3"/>
  <c r="D1360" i="3"/>
  <c r="C1360" i="3"/>
  <c r="B1360" i="3"/>
  <c r="A1360" i="3" s="1"/>
  <c r="G1359" i="3"/>
  <c r="F1359" i="3"/>
  <c r="E1359" i="3"/>
  <c r="D1359" i="3"/>
  <c r="C1359" i="3"/>
  <c r="B1359" i="3"/>
  <c r="A1359" i="3" s="1"/>
  <c r="G1358" i="3"/>
  <c r="F1358" i="3"/>
  <c r="E1358" i="3"/>
  <c r="D1358" i="3"/>
  <c r="C1358" i="3"/>
  <c r="B1358" i="3"/>
  <c r="A1358" i="3" s="1"/>
  <c r="G1357" i="3"/>
  <c r="F1357" i="3"/>
  <c r="E1357" i="3"/>
  <c r="D1357" i="3"/>
  <c r="C1357" i="3"/>
  <c r="B1357" i="3"/>
  <c r="G1356" i="3"/>
  <c r="F1356" i="3"/>
  <c r="E1356" i="3"/>
  <c r="D1356" i="3"/>
  <c r="C1356" i="3"/>
  <c r="B1356" i="3"/>
  <c r="G1355" i="3"/>
  <c r="F1355" i="3"/>
  <c r="E1355" i="3"/>
  <c r="D1355" i="3"/>
  <c r="C1355" i="3"/>
  <c r="B1355" i="3"/>
  <c r="G1354" i="3"/>
  <c r="F1354" i="3"/>
  <c r="E1354" i="3"/>
  <c r="D1354" i="3"/>
  <c r="C1354" i="3"/>
  <c r="B1354" i="3"/>
  <c r="G1353" i="3"/>
  <c r="F1353" i="3"/>
  <c r="E1353" i="3"/>
  <c r="D1353" i="3"/>
  <c r="C1353" i="3"/>
  <c r="B1353" i="3"/>
  <c r="G1352" i="3"/>
  <c r="F1352" i="3"/>
  <c r="E1352" i="3"/>
  <c r="D1352" i="3"/>
  <c r="C1352" i="3"/>
  <c r="B1352" i="3"/>
  <c r="G1351" i="3"/>
  <c r="F1351" i="3"/>
  <c r="E1351" i="3"/>
  <c r="D1351" i="3"/>
  <c r="C1351" i="3"/>
  <c r="B1351" i="3"/>
  <c r="G1350" i="3"/>
  <c r="F1350" i="3"/>
  <c r="E1350" i="3"/>
  <c r="D1350" i="3"/>
  <c r="C1350" i="3"/>
  <c r="B1350" i="3"/>
  <c r="G1349" i="3"/>
  <c r="F1349" i="3"/>
  <c r="E1349" i="3"/>
  <c r="D1349" i="3"/>
  <c r="C1349" i="3"/>
  <c r="B1349" i="3"/>
  <c r="G1348" i="3"/>
  <c r="F1348" i="3"/>
  <c r="E1348" i="3"/>
  <c r="D1348" i="3"/>
  <c r="C1348" i="3"/>
  <c r="B1348" i="3"/>
  <c r="G1347" i="3"/>
  <c r="F1347" i="3"/>
  <c r="E1347" i="3"/>
  <c r="D1347" i="3"/>
  <c r="C1347" i="3"/>
  <c r="B1347" i="3"/>
  <c r="G1346" i="3"/>
  <c r="F1346" i="3"/>
  <c r="E1346" i="3"/>
  <c r="D1346" i="3"/>
  <c r="C1346" i="3"/>
  <c r="B1346" i="3"/>
  <c r="G1345" i="3"/>
  <c r="F1345" i="3"/>
  <c r="E1345" i="3"/>
  <c r="D1345" i="3"/>
  <c r="C1345" i="3"/>
  <c r="B1345" i="3"/>
  <c r="G1344" i="3"/>
  <c r="F1344" i="3"/>
  <c r="E1344" i="3"/>
  <c r="D1344" i="3"/>
  <c r="C1344" i="3"/>
  <c r="B1344" i="3"/>
  <c r="G1343" i="3"/>
  <c r="F1343" i="3"/>
  <c r="E1343" i="3"/>
  <c r="D1343" i="3"/>
  <c r="C1343" i="3"/>
  <c r="B1343" i="3"/>
  <c r="G1342" i="3"/>
  <c r="F1342" i="3"/>
  <c r="E1342" i="3"/>
  <c r="D1342" i="3"/>
  <c r="C1342" i="3"/>
  <c r="B1342" i="3"/>
  <c r="G1341" i="3"/>
  <c r="F1341" i="3"/>
  <c r="E1341" i="3"/>
  <c r="D1341" i="3"/>
  <c r="C1341" i="3"/>
  <c r="B1341" i="3"/>
  <c r="G1340" i="3"/>
  <c r="F1340" i="3"/>
  <c r="E1340" i="3"/>
  <c r="D1340" i="3"/>
  <c r="C1340" i="3"/>
  <c r="B1340" i="3"/>
  <c r="G1339" i="3"/>
  <c r="F1339" i="3"/>
  <c r="E1339" i="3"/>
  <c r="D1339" i="3"/>
  <c r="C1339" i="3"/>
  <c r="B1339" i="3"/>
  <c r="G1338" i="3"/>
  <c r="F1338" i="3"/>
  <c r="E1338" i="3"/>
  <c r="D1338" i="3"/>
  <c r="C1338" i="3"/>
  <c r="B1338" i="3"/>
  <c r="G1337" i="3"/>
  <c r="F1337" i="3"/>
  <c r="E1337" i="3"/>
  <c r="D1337" i="3"/>
  <c r="C1337" i="3"/>
  <c r="B1337" i="3"/>
  <c r="G1336" i="3"/>
  <c r="F1336" i="3"/>
  <c r="E1336" i="3"/>
  <c r="D1336" i="3"/>
  <c r="C1336" i="3"/>
  <c r="B1336" i="3"/>
  <c r="G1335" i="3"/>
  <c r="F1335" i="3"/>
  <c r="E1335" i="3"/>
  <c r="D1335" i="3"/>
  <c r="C1335" i="3"/>
  <c r="B1335" i="3"/>
  <c r="G1334" i="3"/>
  <c r="F1334" i="3"/>
  <c r="E1334" i="3"/>
  <c r="D1334" i="3"/>
  <c r="C1334" i="3"/>
  <c r="B1334" i="3"/>
  <c r="G1333" i="3"/>
  <c r="F1333" i="3"/>
  <c r="E1333" i="3"/>
  <c r="D1333" i="3"/>
  <c r="C1333" i="3"/>
  <c r="B1333" i="3"/>
  <c r="G1332" i="3"/>
  <c r="F1332" i="3"/>
  <c r="E1332" i="3"/>
  <c r="D1332" i="3"/>
  <c r="C1332" i="3"/>
  <c r="B1332" i="3"/>
  <c r="G1331" i="3"/>
  <c r="F1331" i="3"/>
  <c r="E1331" i="3"/>
  <c r="D1331" i="3"/>
  <c r="C1331" i="3"/>
  <c r="B1331" i="3"/>
  <c r="G1330" i="3"/>
  <c r="F1330" i="3"/>
  <c r="E1330" i="3"/>
  <c r="D1330" i="3"/>
  <c r="C1330" i="3"/>
  <c r="B1330" i="3"/>
  <c r="G1329" i="3"/>
  <c r="F1329" i="3"/>
  <c r="E1329" i="3"/>
  <c r="D1329" i="3"/>
  <c r="C1329" i="3"/>
  <c r="B1329" i="3"/>
  <c r="G1328" i="3"/>
  <c r="F1328" i="3"/>
  <c r="E1328" i="3"/>
  <c r="D1328" i="3"/>
  <c r="C1328" i="3"/>
  <c r="B1328" i="3"/>
  <c r="G1327" i="3"/>
  <c r="F1327" i="3"/>
  <c r="E1327" i="3"/>
  <c r="D1327" i="3"/>
  <c r="C1327" i="3"/>
  <c r="B1327" i="3"/>
  <c r="G1326" i="3"/>
  <c r="F1326" i="3"/>
  <c r="E1326" i="3"/>
  <c r="D1326" i="3"/>
  <c r="C1326" i="3"/>
  <c r="B1326" i="3"/>
  <c r="G1325" i="3"/>
  <c r="F1325" i="3"/>
  <c r="E1325" i="3"/>
  <c r="D1325" i="3"/>
  <c r="C1325" i="3"/>
  <c r="B1325" i="3"/>
  <c r="G1324" i="3"/>
  <c r="F1324" i="3"/>
  <c r="E1324" i="3"/>
  <c r="D1324" i="3"/>
  <c r="C1324" i="3"/>
  <c r="B1324" i="3"/>
  <c r="G1323" i="3"/>
  <c r="F1323" i="3"/>
  <c r="E1323" i="3"/>
  <c r="D1323" i="3"/>
  <c r="C1323" i="3"/>
  <c r="B1323" i="3"/>
  <c r="G1322" i="3"/>
  <c r="F1322" i="3"/>
  <c r="E1322" i="3"/>
  <c r="D1322" i="3"/>
  <c r="C1322" i="3"/>
  <c r="B1322" i="3"/>
  <c r="G1321" i="3"/>
  <c r="F1321" i="3"/>
  <c r="E1321" i="3"/>
  <c r="D1321" i="3"/>
  <c r="C1321" i="3"/>
  <c r="B1321" i="3"/>
  <c r="G1320" i="3"/>
  <c r="F1320" i="3"/>
  <c r="E1320" i="3"/>
  <c r="D1320" i="3"/>
  <c r="C1320" i="3"/>
  <c r="B1320" i="3"/>
  <c r="G1319" i="3"/>
  <c r="F1319" i="3"/>
  <c r="E1319" i="3"/>
  <c r="D1319" i="3"/>
  <c r="C1319" i="3"/>
  <c r="B1319" i="3"/>
  <c r="G1318" i="3"/>
  <c r="F1318" i="3"/>
  <c r="E1318" i="3"/>
  <c r="D1318" i="3"/>
  <c r="C1318" i="3"/>
  <c r="B1318" i="3"/>
  <c r="G1317" i="3"/>
  <c r="F1317" i="3"/>
  <c r="E1317" i="3"/>
  <c r="D1317" i="3"/>
  <c r="C1317" i="3"/>
  <c r="B1317" i="3"/>
  <c r="G1316" i="3"/>
  <c r="F1316" i="3"/>
  <c r="E1316" i="3"/>
  <c r="D1316" i="3"/>
  <c r="C1316" i="3"/>
  <c r="B1316" i="3"/>
  <c r="G1315" i="3"/>
  <c r="F1315" i="3"/>
  <c r="E1315" i="3"/>
  <c r="D1315" i="3"/>
  <c r="C1315" i="3"/>
  <c r="B1315" i="3"/>
  <c r="G1314" i="3"/>
  <c r="F1314" i="3"/>
  <c r="E1314" i="3"/>
  <c r="D1314" i="3"/>
  <c r="C1314" i="3"/>
  <c r="B1314" i="3"/>
  <c r="G1313" i="3"/>
  <c r="F1313" i="3"/>
  <c r="E1313" i="3"/>
  <c r="D1313" i="3"/>
  <c r="C1313" i="3"/>
  <c r="B1313" i="3"/>
  <c r="G1312" i="3"/>
  <c r="F1312" i="3"/>
  <c r="E1312" i="3"/>
  <c r="D1312" i="3"/>
  <c r="C1312" i="3"/>
  <c r="B1312" i="3"/>
  <c r="G1311" i="3"/>
  <c r="F1311" i="3"/>
  <c r="E1311" i="3"/>
  <c r="D1311" i="3"/>
  <c r="C1311" i="3"/>
  <c r="B1311" i="3"/>
  <c r="G1310" i="3"/>
  <c r="F1310" i="3"/>
  <c r="E1310" i="3"/>
  <c r="D1310" i="3"/>
  <c r="C1310" i="3"/>
  <c r="B1310" i="3"/>
  <c r="G1309" i="3"/>
  <c r="F1309" i="3"/>
  <c r="E1309" i="3"/>
  <c r="D1309" i="3"/>
  <c r="C1309" i="3"/>
  <c r="B1309" i="3"/>
  <c r="G1308" i="3"/>
  <c r="F1308" i="3"/>
  <c r="E1308" i="3"/>
  <c r="D1308" i="3"/>
  <c r="C1308" i="3"/>
  <c r="B1308" i="3"/>
  <c r="G1307" i="3"/>
  <c r="F1307" i="3"/>
  <c r="E1307" i="3"/>
  <c r="D1307" i="3"/>
  <c r="C1307" i="3"/>
  <c r="B1307" i="3"/>
  <c r="G1306" i="3"/>
  <c r="F1306" i="3"/>
  <c r="E1306" i="3"/>
  <c r="D1306" i="3"/>
  <c r="C1306" i="3"/>
  <c r="B1306" i="3"/>
  <c r="G1305" i="3"/>
  <c r="F1305" i="3"/>
  <c r="E1305" i="3"/>
  <c r="D1305" i="3"/>
  <c r="C1305" i="3"/>
  <c r="B1305" i="3"/>
  <c r="G1304" i="3"/>
  <c r="F1304" i="3"/>
  <c r="E1304" i="3"/>
  <c r="D1304" i="3"/>
  <c r="C1304" i="3"/>
  <c r="B1304" i="3"/>
  <c r="G1303" i="3"/>
  <c r="F1303" i="3"/>
  <c r="E1303" i="3"/>
  <c r="D1303" i="3"/>
  <c r="C1303" i="3"/>
  <c r="B1303" i="3"/>
  <c r="G1302" i="3"/>
  <c r="F1302" i="3"/>
  <c r="E1302" i="3"/>
  <c r="D1302" i="3"/>
  <c r="C1302" i="3"/>
  <c r="B1302" i="3"/>
  <c r="G1301" i="3"/>
  <c r="F1301" i="3"/>
  <c r="E1301" i="3"/>
  <c r="D1301" i="3"/>
  <c r="C1301" i="3"/>
  <c r="B1301" i="3"/>
  <c r="G1300" i="3"/>
  <c r="F1300" i="3"/>
  <c r="E1300" i="3"/>
  <c r="D1300" i="3"/>
  <c r="C1300" i="3"/>
  <c r="B1300" i="3"/>
  <c r="G1299" i="3"/>
  <c r="F1299" i="3"/>
  <c r="E1299" i="3"/>
  <c r="D1299" i="3"/>
  <c r="C1299" i="3"/>
  <c r="B1299" i="3"/>
  <c r="G1298" i="3"/>
  <c r="F1298" i="3"/>
  <c r="E1298" i="3"/>
  <c r="D1298" i="3"/>
  <c r="C1298" i="3"/>
  <c r="B1298" i="3"/>
  <c r="G1297" i="3"/>
  <c r="F1297" i="3"/>
  <c r="E1297" i="3"/>
  <c r="D1297" i="3"/>
  <c r="C1297" i="3"/>
  <c r="B1297" i="3"/>
  <c r="G1296" i="3"/>
  <c r="F1296" i="3"/>
  <c r="E1296" i="3"/>
  <c r="D1296" i="3"/>
  <c r="C1296" i="3"/>
  <c r="B1296" i="3"/>
  <c r="G1295" i="3"/>
  <c r="F1295" i="3"/>
  <c r="E1295" i="3"/>
  <c r="D1295" i="3"/>
  <c r="C1295" i="3"/>
  <c r="B1295" i="3"/>
  <c r="G1294" i="3"/>
  <c r="F1294" i="3"/>
  <c r="E1294" i="3"/>
  <c r="D1294" i="3"/>
  <c r="C1294" i="3"/>
  <c r="B1294" i="3"/>
  <c r="G1293" i="3"/>
  <c r="F1293" i="3"/>
  <c r="E1293" i="3"/>
  <c r="D1293" i="3"/>
  <c r="C1293" i="3"/>
  <c r="B1293" i="3"/>
  <c r="G1292" i="3"/>
  <c r="F1292" i="3"/>
  <c r="E1292" i="3"/>
  <c r="D1292" i="3"/>
  <c r="C1292" i="3"/>
  <c r="B1292" i="3"/>
  <c r="G1291" i="3"/>
  <c r="F1291" i="3"/>
  <c r="E1291" i="3"/>
  <c r="D1291" i="3"/>
  <c r="C1291" i="3"/>
  <c r="B1291" i="3"/>
  <c r="G1290" i="3"/>
  <c r="F1290" i="3"/>
  <c r="E1290" i="3"/>
  <c r="D1290" i="3"/>
  <c r="C1290" i="3"/>
  <c r="B1290" i="3"/>
  <c r="G1289" i="3"/>
  <c r="F1289" i="3"/>
  <c r="E1289" i="3"/>
  <c r="D1289" i="3"/>
  <c r="C1289" i="3"/>
  <c r="B1289" i="3"/>
  <c r="G1288" i="3"/>
  <c r="F1288" i="3"/>
  <c r="E1288" i="3"/>
  <c r="D1288" i="3"/>
  <c r="C1288" i="3"/>
  <c r="B1288" i="3"/>
  <c r="G1287" i="3"/>
  <c r="F1287" i="3"/>
  <c r="E1287" i="3"/>
  <c r="D1287" i="3"/>
  <c r="C1287" i="3"/>
  <c r="B1287" i="3"/>
  <c r="G1286" i="3"/>
  <c r="F1286" i="3"/>
  <c r="E1286" i="3"/>
  <c r="D1286" i="3"/>
  <c r="C1286" i="3"/>
  <c r="B1286" i="3"/>
  <c r="G1285" i="3"/>
  <c r="F1285" i="3"/>
  <c r="E1285" i="3"/>
  <c r="D1285" i="3"/>
  <c r="C1285" i="3"/>
  <c r="B1285" i="3"/>
  <c r="G1284" i="3"/>
  <c r="F1284" i="3"/>
  <c r="E1284" i="3"/>
  <c r="D1284" i="3"/>
  <c r="C1284" i="3"/>
  <c r="B1284" i="3"/>
  <c r="G1283" i="3"/>
  <c r="F1283" i="3"/>
  <c r="E1283" i="3"/>
  <c r="D1283" i="3"/>
  <c r="C1283" i="3"/>
  <c r="B1283" i="3"/>
  <c r="G1282" i="3"/>
  <c r="F1282" i="3"/>
  <c r="E1282" i="3"/>
  <c r="D1282" i="3"/>
  <c r="C1282" i="3"/>
  <c r="B1282" i="3"/>
  <c r="G1281" i="3"/>
  <c r="F1281" i="3"/>
  <c r="E1281" i="3"/>
  <c r="D1281" i="3"/>
  <c r="C1281" i="3"/>
  <c r="B1281" i="3"/>
  <c r="G1280" i="3"/>
  <c r="F1280" i="3"/>
  <c r="E1280" i="3"/>
  <c r="D1280" i="3"/>
  <c r="C1280" i="3"/>
  <c r="B1280" i="3"/>
  <c r="G1279" i="3"/>
  <c r="F1279" i="3"/>
  <c r="E1279" i="3"/>
  <c r="D1279" i="3"/>
  <c r="C1279" i="3"/>
  <c r="B1279" i="3"/>
  <c r="G1278" i="3"/>
  <c r="F1278" i="3"/>
  <c r="E1278" i="3"/>
  <c r="D1278" i="3"/>
  <c r="C1278" i="3"/>
  <c r="B1278" i="3"/>
  <c r="G1277" i="3"/>
  <c r="F1277" i="3"/>
  <c r="E1277" i="3"/>
  <c r="D1277" i="3"/>
  <c r="C1277" i="3"/>
  <c r="B1277" i="3"/>
  <c r="G1276" i="3"/>
  <c r="F1276" i="3"/>
  <c r="E1276" i="3"/>
  <c r="D1276" i="3"/>
  <c r="C1276" i="3"/>
  <c r="B1276" i="3"/>
  <c r="G1275" i="3"/>
  <c r="F1275" i="3"/>
  <c r="E1275" i="3"/>
  <c r="D1275" i="3"/>
  <c r="C1275" i="3"/>
  <c r="B1275" i="3"/>
  <c r="G1274" i="3"/>
  <c r="F1274" i="3"/>
  <c r="E1274" i="3"/>
  <c r="D1274" i="3"/>
  <c r="C1274" i="3"/>
  <c r="B1274" i="3"/>
  <c r="G1273" i="3"/>
  <c r="F1273" i="3"/>
  <c r="E1273" i="3"/>
  <c r="D1273" i="3"/>
  <c r="C1273" i="3"/>
  <c r="B1273" i="3"/>
  <c r="G1272" i="3"/>
  <c r="F1272" i="3"/>
  <c r="E1272" i="3"/>
  <c r="D1272" i="3"/>
  <c r="C1272" i="3"/>
  <c r="B1272" i="3"/>
  <c r="G1271" i="3"/>
  <c r="F1271" i="3"/>
  <c r="E1271" i="3"/>
  <c r="D1271" i="3"/>
  <c r="C1271" i="3"/>
  <c r="B1271" i="3"/>
  <c r="G1270" i="3"/>
  <c r="F1270" i="3"/>
  <c r="E1270" i="3"/>
  <c r="D1270" i="3"/>
  <c r="C1270" i="3"/>
  <c r="B1270" i="3"/>
  <c r="G1269" i="3"/>
  <c r="F1269" i="3"/>
  <c r="E1269" i="3"/>
  <c r="D1269" i="3"/>
  <c r="C1269" i="3"/>
  <c r="B1269" i="3"/>
  <c r="G1268" i="3"/>
  <c r="F1268" i="3"/>
  <c r="E1268" i="3"/>
  <c r="D1268" i="3"/>
  <c r="C1268" i="3"/>
  <c r="B1268" i="3"/>
  <c r="G1267" i="3"/>
  <c r="F1267" i="3"/>
  <c r="E1267" i="3"/>
  <c r="D1267" i="3"/>
  <c r="C1267" i="3"/>
  <c r="B1267" i="3"/>
  <c r="G1266" i="3"/>
  <c r="F1266" i="3"/>
  <c r="E1266" i="3"/>
  <c r="D1266" i="3"/>
  <c r="C1266" i="3"/>
  <c r="B1266" i="3"/>
  <c r="G1265" i="3"/>
  <c r="F1265" i="3"/>
  <c r="E1265" i="3"/>
  <c r="D1265" i="3"/>
  <c r="C1265" i="3"/>
  <c r="B1265" i="3"/>
  <c r="G1264" i="3"/>
  <c r="F1264" i="3"/>
  <c r="E1264" i="3"/>
  <c r="D1264" i="3"/>
  <c r="C1264" i="3"/>
  <c r="B1264" i="3"/>
  <c r="G1263" i="3"/>
  <c r="F1263" i="3"/>
  <c r="E1263" i="3"/>
  <c r="D1263" i="3"/>
  <c r="C1263" i="3"/>
  <c r="B1263" i="3"/>
  <c r="G1262" i="3"/>
  <c r="F1262" i="3"/>
  <c r="E1262" i="3"/>
  <c r="D1262" i="3"/>
  <c r="C1262" i="3"/>
  <c r="B1262" i="3"/>
  <c r="G1261" i="3"/>
  <c r="F1261" i="3"/>
  <c r="E1261" i="3"/>
  <c r="D1261" i="3"/>
  <c r="C1261" i="3"/>
  <c r="B1261" i="3"/>
  <c r="G1260" i="3"/>
  <c r="F1260" i="3"/>
  <c r="E1260" i="3"/>
  <c r="D1260" i="3"/>
  <c r="C1260" i="3"/>
  <c r="B1260" i="3"/>
  <c r="G1259" i="3"/>
  <c r="F1259" i="3"/>
  <c r="E1259" i="3"/>
  <c r="D1259" i="3"/>
  <c r="C1259" i="3"/>
  <c r="B1259" i="3"/>
  <c r="G1258" i="3"/>
  <c r="F1258" i="3"/>
  <c r="E1258" i="3"/>
  <c r="D1258" i="3"/>
  <c r="C1258" i="3"/>
  <c r="B1258" i="3"/>
  <c r="G1257" i="3"/>
  <c r="F1257" i="3"/>
  <c r="E1257" i="3"/>
  <c r="D1257" i="3"/>
  <c r="C1257" i="3"/>
  <c r="B1257" i="3"/>
  <c r="G1256" i="3"/>
  <c r="F1256" i="3"/>
  <c r="E1256" i="3"/>
  <c r="D1256" i="3"/>
  <c r="C1256" i="3"/>
  <c r="B1256" i="3"/>
  <c r="G1255" i="3"/>
  <c r="F1255" i="3"/>
  <c r="E1255" i="3"/>
  <c r="D1255" i="3"/>
  <c r="C1255" i="3"/>
  <c r="B1255" i="3"/>
  <c r="G1254" i="3"/>
  <c r="F1254" i="3"/>
  <c r="E1254" i="3"/>
  <c r="D1254" i="3"/>
  <c r="C1254" i="3"/>
  <c r="B1254" i="3"/>
  <c r="G1253" i="3"/>
  <c r="F1253" i="3"/>
  <c r="E1253" i="3"/>
  <c r="D1253" i="3"/>
  <c r="C1253" i="3"/>
  <c r="B1253" i="3"/>
  <c r="G1252" i="3"/>
  <c r="F1252" i="3"/>
  <c r="E1252" i="3"/>
  <c r="D1252" i="3"/>
  <c r="C1252" i="3"/>
  <c r="B1252" i="3"/>
  <c r="G1251" i="3"/>
  <c r="F1251" i="3"/>
  <c r="E1251" i="3"/>
  <c r="D1251" i="3"/>
  <c r="C1251" i="3"/>
  <c r="B1251" i="3"/>
  <c r="G1250" i="3"/>
  <c r="F1250" i="3"/>
  <c r="E1250" i="3"/>
  <c r="D1250" i="3"/>
  <c r="C1250" i="3"/>
  <c r="B1250" i="3"/>
  <c r="G1249" i="3"/>
  <c r="F1249" i="3"/>
  <c r="E1249" i="3"/>
  <c r="D1249" i="3"/>
  <c r="C1249" i="3"/>
  <c r="B1249" i="3"/>
  <c r="G1248" i="3"/>
  <c r="F1248" i="3"/>
  <c r="E1248" i="3"/>
  <c r="D1248" i="3"/>
  <c r="C1248" i="3"/>
  <c r="B1248" i="3"/>
  <c r="G1247" i="3"/>
  <c r="F1247" i="3"/>
  <c r="E1247" i="3"/>
  <c r="D1247" i="3"/>
  <c r="C1247" i="3"/>
  <c r="B1247" i="3"/>
  <c r="G1246" i="3"/>
  <c r="F1246" i="3"/>
  <c r="E1246" i="3"/>
  <c r="D1246" i="3"/>
  <c r="C1246" i="3"/>
  <c r="B1246" i="3"/>
  <c r="G1245" i="3"/>
  <c r="F1245" i="3"/>
  <c r="E1245" i="3"/>
  <c r="D1245" i="3"/>
  <c r="C1245" i="3"/>
  <c r="B1245" i="3"/>
  <c r="G1244" i="3"/>
  <c r="F1244" i="3"/>
  <c r="E1244" i="3"/>
  <c r="D1244" i="3"/>
  <c r="C1244" i="3"/>
  <c r="B1244" i="3"/>
  <c r="G1243" i="3"/>
  <c r="F1243" i="3"/>
  <c r="E1243" i="3"/>
  <c r="D1243" i="3"/>
  <c r="C1243" i="3"/>
  <c r="B1243" i="3"/>
  <c r="G1242" i="3"/>
  <c r="F1242" i="3"/>
  <c r="E1242" i="3"/>
  <c r="D1242" i="3"/>
  <c r="C1242" i="3"/>
  <c r="B1242" i="3"/>
  <c r="G1241" i="3"/>
  <c r="F1241" i="3"/>
  <c r="E1241" i="3"/>
  <c r="D1241" i="3"/>
  <c r="C1241" i="3"/>
  <c r="B1241" i="3"/>
  <c r="G1240" i="3"/>
  <c r="F1240" i="3"/>
  <c r="E1240" i="3"/>
  <c r="D1240" i="3"/>
  <c r="C1240" i="3"/>
  <c r="B1240" i="3"/>
  <c r="G1239" i="3"/>
  <c r="F1239" i="3"/>
  <c r="E1239" i="3"/>
  <c r="D1239" i="3"/>
  <c r="C1239" i="3"/>
  <c r="B1239" i="3"/>
  <c r="G1238" i="3"/>
  <c r="F1238" i="3"/>
  <c r="E1238" i="3"/>
  <c r="D1238" i="3"/>
  <c r="C1238" i="3"/>
  <c r="B1238" i="3"/>
  <c r="G1237" i="3"/>
  <c r="F1237" i="3"/>
  <c r="E1237" i="3"/>
  <c r="D1237" i="3"/>
  <c r="C1237" i="3"/>
  <c r="B1237" i="3"/>
  <c r="G1236" i="3"/>
  <c r="F1236" i="3"/>
  <c r="E1236" i="3"/>
  <c r="D1236" i="3"/>
  <c r="C1236" i="3"/>
  <c r="B1236" i="3"/>
  <c r="G1235" i="3"/>
  <c r="F1235" i="3"/>
  <c r="E1235" i="3"/>
  <c r="D1235" i="3"/>
  <c r="C1235" i="3"/>
  <c r="B1235" i="3"/>
  <c r="G1234" i="3"/>
  <c r="F1234" i="3"/>
  <c r="E1234" i="3"/>
  <c r="D1234" i="3"/>
  <c r="C1234" i="3"/>
  <c r="B1234" i="3"/>
  <c r="G1233" i="3"/>
  <c r="F1233" i="3"/>
  <c r="E1233" i="3"/>
  <c r="D1233" i="3"/>
  <c r="C1233" i="3"/>
  <c r="B1233" i="3"/>
  <c r="G1232" i="3"/>
  <c r="F1232" i="3"/>
  <c r="E1232" i="3"/>
  <c r="D1232" i="3"/>
  <c r="C1232" i="3"/>
  <c r="B1232" i="3"/>
  <c r="G1231" i="3"/>
  <c r="F1231" i="3"/>
  <c r="E1231" i="3"/>
  <c r="D1231" i="3"/>
  <c r="C1231" i="3"/>
  <c r="B1231" i="3"/>
  <c r="G1230" i="3"/>
  <c r="F1230" i="3"/>
  <c r="E1230" i="3"/>
  <c r="D1230" i="3"/>
  <c r="C1230" i="3"/>
  <c r="B1230" i="3"/>
  <c r="G1229" i="3"/>
  <c r="F1229" i="3"/>
  <c r="E1229" i="3"/>
  <c r="D1229" i="3"/>
  <c r="C1229" i="3"/>
  <c r="B1229" i="3"/>
  <c r="G1228" i="3"/>
  <c r="F1228" i="3"/>
  <c r="E1228" i="3"/>
  <c r="D1228" i="3"/>
  <c r="C1228" i="3"/>
  <c r="B1228" i="3"/>
  <c r="G1227" i="3"/>
  <c r="F1227" i="3"/>
  <c r="E1227" i="3"/>
  <c r="D1227" i="3"/>
  <c r="C1227" i="3"/>
  <c r="B1227" i="3"/>
  <c r="G1226" i="3"/>
  <c r="F1226" i="3"/>
  <c r="E1226" i="3"/>
  <c r="D1226" i="3"/>
  <c r="C1226" i="3"/>
  <c r="B1226" i="3"/>
  <c r="G1225" i="3"/>
  <c r="F1225" i="3"/>
  <c r="E1225" i="3"/>
  <c r="D1225" i="3"/>
  <c r="C1225" i="3"/>
  <c r="B1225" i="3"/>
  <c r="G1224" i="3"/>
  <c r="F1224" i="3"/>
  <c r="E1224" i="3"/>
  <c r="D1224" i="3"/>
  <c r="C1224" i="3"/>
  <c r="B1224" i="3"/>
  <c r="G1223" i="3"/>
  <c r="F1223" i="3"/>
  <c r="E1223" i="3"/>
  <c r="D1223" i="3"/>
  <c r="C1223" i="3"/>
  <c r="B1223" i="3"/>
  <c r="G1222" i="3"/>
  <c r="F1222" i="3"/>
  <c r="E1222" i="3"/>
  <c r="D1222" i="3"/>
  <c r="C1222" i="3"/>
  <c r="B1222" i="3"/>
  <c r="G1221" i="3"/>
  <c r="F1221" i="3"/>
  <c r="E1221" i="3"/>
  <c r="D1221" i="3"/>
  <c r="C1221" i="3"/>
  <c r="B1221" i="3"/>
  <c r="G1220" i="3"/>
  <c r="F1220" i="3"/>
  <c r="E1220" i="3"/>
  <c r="D1220" i="3"/>
  <c r="C1220" i="3"/>
  <c r="B1220" i="3"/>
  <c r="G1219" i="3"/>
  <c r="F1219" i="3"/>
  <c r="E1219" i="3"/>
  <c r="D1219" i="3"/>
  <c r="C1219" i="3"/>
  <c r="B1219" i="3"/>
  <c r="G1218" i="3"/>
  <c r="F1218" i="3"/>
  <c r="E1218" i="3"/>
  <c r="D1218" i="3"/>
  <c r="C1218" i="3"/>
  <c r="B1218" i="3"/>
  <c r="G1217" i="3"/>
  <c r="F1217" i="3"/>
  <c r="E1217" i="3"/>
  <c r="D1217" i="3"/>
  <c r="C1217" i="3"/>
  <c r="B1217" i="3"/>
  <c r="G1216" i="3"/>
  <c r="F1216" i="3"/>
  <c r="E1216" i="3"/>
  <c r="D1216" i="3"/>
  <c r="C1216" i="3"/>
  <c r="B1216" i="3"/>
  <c r="G1215" i="3"/>
  <c r="F1215" i="3"/>
  <c r="E1215" i="3"/>
  <c r="D1215" i="3"/>
  <c r="C1215" i="3"/>
  <c r="B1215" i="3"/>
  <c r="G1214" i="3"/>
  <c r="F1214" i="3"/>
  <c r="E1214" i="3"/>
  <c r="D1214" i="3"/>
  <c r="C1214" i="3"/>
  <c r="B1214" i="3"/>
  <c r="G1213" i="3"/>
  <c r="F1213" i="3"/>
  <c r="E1213" i="3"/>
  <c r="D1213" i="3"/>
  <c r="C1213" i="3"/>
  <c r="B1213" i="3"/>
  <c r="G1212" i="3"/>
  <c r="F1212" i="3"/>
  <c r="E1212" i="3"/>
  <c r="D1212" i="3"/>
  <c r="C1212" i="3"/>
  <c r="B1212" i="3"/>
  <c r="G1211" i="3"/>
  <c r="F1211" i="3"/>
  <c r="E1211" i="3"/>
  <c r="D1211" i="3"/>
  <c r="C1211" i="3"/>
  <c r="B1211" i="3"/>
  <c r="G1210" i="3"/>
  <c r="F1210" i="3"/>
  <c r="E1210" i="3"/>
  <c r="D1210" i="3"/>
  <c r="C1210" i="3"/>
  <c r="B1210" i="3"/>
  <c r="G1209" i="3"/>
  <c r="F1209" i="3"/>
  <c r="E1209" i="3"/>
  <c r="D1209" i="3"/>
  <c r="C1209" i="3"/>
  <c r="B1209" i="3"/>
  <c r="G1208" i="3"/>
  <c r="F1208" i="3"/>
  <c r="E1208" i="3"/>
  <c r="D1208" i="3"/>
  <c r="C1208" i="3"/>
  <c r="B1208" i="3"/>
  <c r="G1207" i="3"/>
  <c r="F1207" i="3"/>
  <c r="E1207" i="3"/>
  <c r="D1207" i="3"/>
  <c r="C1207" i="3"/>
  <c r="B1207" i="3"/>
  <c r="G1206" i="3"/>
  <c r="F1206" i="3"/>
  <c r="E1206" i="3"/>
  <c r="D1206" i="3"/>
  <c r="C1206" i="3"/>
  <c r="B1206" i="3"/>
  <c r="G1205" i="3"/>
  <c r="F1205" i="3"/>
  <c r="E1205" i="3"/>
  <c r="D1205" i="3"/>
  <c r="C1205" i="3"/>
  <c r="B1205" i="3"/>
  <c r="G1204" i="3"/>
  <c r="F1204" i="3"/>
  <c r="E1204" i="3"/>
  <c r="D1204" i="3"/>
  <c r="C1204" i="3"/>
  <c r="B1204" i="3"/>
  <c r="G1203" i="3"/>
  <c r="F1203" i="3"/>
  <c r="E1203" i="3"/>
  <c r="D1203" i="3"/>
  <c r="C1203" i="3"/>
  <c r="B1203" i="3"/>
  <c r="G1202" i="3"/>
  <c r="F1202" i="3"/>
  <c r="E1202" i="3"/>
  <c r="D1202" i="3"/>
  <c r="C1202" i="3"/>
  <c r="B1202" i="3"/>
  <c r="G1201" i="3"/>
  <c r="F1201" i="3"/>
  <c r="E1201" i="3"/>
  <c r="D1201" i="3"/>
  <c r="C1201" i="3"/>
  <c r="B1201" i="3"/>
  <c r="G1200" i="3"/>
  <c r="F1200" i="3"/>
  <c r="E1200" i="3"/>
  <c r="D1200" i="3"/>
  <c r="C1200" i="3"/>
  <c r="B1200" i="3"/>
  <c r="G1199" i="3"/>
  <c r="F1199" i="3"/>
  <c r="E1199" i="3"/>
  <c r="D1199" i="3"/>
  <c r="C1199" i="3"/>
  <c r="B1199" i="3"/>
  <c r="G1198" i="3"/>
  <c r="F1198" i="3"/>
  <c r="E1198" i="3"/>
  <c r="D1198" i="3"/>
  <c r="C1198" i="3"/>
  <c r="B1198" i="3"/>
  <c r="G1197" i="3"/>
  <c r="F1197" i="3"/>
  <c r="E1197" i="3"/>
  <c r="D1197" i="3"/>
  <c r="C1197" i="3"/>
  <c r="B1197" i="3"/>
  <c r="G1196" i="3"/>
  <c r="F1196" i="3"/>
  <c r="E1196" i="3"/>
  <c r="D1196" i="3"/>
  <c r="C1196" i="3"/>
  <c r="B1196" i="3"/>
  <c r="G1195" i="3"/>
  <c r="F1195" i="3"/>
  <c r="E1195" i="3"/>
  <c r="D1195" i="3"/>
  <c r="C1195" i="3"/>
  <c r="B1195" i="3"/>
  <c r="G1194" i="3"/>
  <c r="F1194" i="3"/>
  <c r="E1194" i="3"/>
  <c r="D1194" i="3"/>
  <c r="C1194" i="3"/>
  <c r="B1194" i="3"/>
  <c r="G1193" i="3"/>
  <c r="F1193" i="3"/>
  <c r="E1193" i="3"/>
  <c r="D1193" i="3"/>
  <c r="C1193" i="3"/>
  <c r="B1193" i="3"/>
  <c r="G1192" i="3"/>
  <c r="F1192" i="3"/>
  <c r="E1192" i="3"/>
  <c r="D1192" i="3"/>
  <c r="C1192" i="3"/>
  <c r="B1192" i="3"/>
  <c r="G1191" i="3"/>
  <c r="F1191" i="3"/>
  <c r="E1191" i="3"/>
  <c r="D1191" i="3"/>
  <c r="C1191" i="3"/>
  <c r="B1191" i="3"/>
  <c r="G1190" i="3"/>
  <c r="F1190" i="3"/>
  <c r="E1190" i="3"/>
  <c r="D1190" i="3"/>
  <c r="C1190" i="3"/>
  <c r="B1190" i="3"/>
  <c r="G1189" i="3"/>
  <c r="F1189" i="3"/>
  <c r="E1189" i="3"/>
  <c r="D1189" i="3"/>
  <c r="C1189" i="3"/>
  <c r="B1189" i="3"/>
  <c r="G1188" i="3"/>
  <c r="F1188" i="3"/>
  <c r="E1188" i="3"/>
  <c r="D1188" i="3"/>
  <c r="C1188" i="3"/>
  <c r="B1188" i="3"/>
  <c r="G1187" i="3"/>
  <c r="F1187" i="3"/>
  <c r="E1187" i="3"/>
  <c r="D1187" i="3"/>
  <c r="C1187" i="3"/>
  <c r="B1187" i="3"/>
  <c r="G1186" i="3"/>
  <c r="F1186" i="3"/>
  <c r="E1186" i="3"/>
  <c r="D1186" i="3"/>
  <c r="C1186" i="3"/>
  <c r="B1186" i="3"/>
  <c r="G1185" i="3"/>
  <c r="F1185" i="3"/>
  <c r="E1185" i="3"/>
  <c r="D1185" i="3"/>
  <c r="C1185" i="3"/>
  <c r="B1185" i="3"/>
  <c r="G1184" i="3"/>
  <c r="F1184" i="3"/>
  <c r="E1184" i="3"/>
  <c r="D1184" i="3"/>
  <c r="C1184" i="3"/>
  <c r="B1184" i="3"/>
  <c r="G1183" i="3"/>
  <c r="F1183" i="3"/>
  <c r="E1183" i="3"/>
  <c r="D1183" i="3"/>
  <c r="C1183" i="3"/>
  <c r="B1183" i="3"/>
  <c r="G1182" i="3"/>
  <c r="F1182" i="3"/>
  <c r="E1182" i="3"/>
  <c r="D1182" i="3"/>
  <c r="C1182" i="3"/>
  <c r="B1182" i="3"/>
  <c r="G1181" i="3"/>
  <c r="F1181" i="3"/>
  <c r="E1181" i="3"/>
  <c r="D1181" i="3"/>
  <c r="C1181" i="3"/>
  <c r="B1181" i="3"/>
  <c r="G1180" i="3"/>
  <c r="F1180" i="3"/>
  <c r="E1180" i="3"/>
  <c r="D1180" i="3"/>
  <c r="C1180" i="3"/>
  <c r="B1180" i="3"/>
  <c r="G1179" i="3"/>
  <c r="F1179" i="3"/>
  <c r="E1179" i="3"/>
  <c r="D1179" i="3"/>
  <c r="C1179" i="3"/>
  <c r="B1179" i="3"/>
  <c r="G1178" i="3"/>
  <c r="F1178" i="3"/>
  <c r="E1178" i="3"/>
  <c r="D1178" i="3"/>
  <c r="C1178" i="3"/>
  <c r="B1178" i="3"/>
  <c r="G1177" i="3"/>
  <c r="F1177" i="3"/>
  <c r="E1177" i="3"/>
  <c r="D1177" i="3"/>
  <c r="C1177" i="3"/>
  <c r="B1177" i="3"/>
  <c r="G1176" i="3"/>
  <c r="F1176" i="3"/>
  <c r="E1176" i="3"/>
  <c r="D1176" i="3"/>
  <c r="C1176" i="3"/>
  <c r="B1176" i="3"/>
  <c r="G1175" i="3"/>
  <c r="F1175" i="3"/>
  <c r="E1175" i="3"/>
  <c r="D1175" i="3"/>
  <c r="C1175" i="3"/>
  <c r="B1175" i="3"/>
  <c r="G1174" i="3"/>
  <c r="F1174" i="3"/>
  <c r="E1174" i="3"/>
  <c r="D1174" i="3"/>
  <c r="C1174" i="3"/>
  <c r="B1174" i="3"/>
  <c r="G1173" i="3"/>
  <c r="F1173" i="3"/>
  <c r="E1173" i="3"/>
  <c r="D1173" i="3"/>
  <c r="C1173" i="3"/>
  <c r="B1173" i="3"/>
  <c r="G1172" i="3"/>
  <c r="F1172" i="3"/>
  <c r="E1172" i="3"/>
  <c r="D1172" i="3"/>
  <c r="C1172" i="3"/>
  <c r="B1172" i="3"/>
  <c r="G1171" i="3"/>
  <c r="F1171" i="3"/>
  <c r="E1171" i="3"/>
  <c r="D1171" i="3"/>
  <c r="C1171" i="3"/>
  <c r="B1171" i="3"/>
  <c r="G1170" i="3"/>
  <c r="F1170" i="3"/>
  <c r="E1170" i="3"/>
  <c r="D1170" i="3"/>
  <c r="C1170" i="3"/>
  <c r="B1170" i="3"/>
  <c r="G1169" i="3"/>
  <c r="F1169" i="3"/>
  <c r="E1169" i="3"/>
  <c r="D1169" i="3"/>
  <c r="C1169" i="3"/>
  <c r="B1169" i="3"/>
  <c r="G1168" i="3"/>
  <c r="F1168" i="3"/>
  <c r="E1168" i="3"/>
  <c r="D1168" i="3"/>
  <c r="C1168" i="3"/>
  <c r="B1168" i="3"/>
  <c r="G1167" i="3"/>
  <c r="F1167" i="3"/>
  <c r="E1167" i="3"/>
  <c r="D1167" i="3"/>
  <c r="C1167" i="3"/>
  <c r="B1167" i="3"/>
  <c r="G1166" i="3"/>
  <c r="F1166" i="3"/>
  <c r="E1166" i="3"/>
  <c r="D1166" i="3"/>
  <c r="C1166" i="3"/>
  <c r="B1166" i="3"/>
  <c r="G1165" i="3"/>
  <c r="F1165" i="3"/>
  <c r="E1165" i="3"/>
  <c r="D1165" i="3"/>
  <c r="C1165" i="3"/>
  <c r="B1165" i="3"/>
  <c r="G1164" i="3"/>
  <c r="F1164" i="3"/>
  <c r="E1164" i="3"/>
  <c r="D1164" i="3"/>
  <c r="C1164" i="3"/>
  <c r="B1164" i="3"/>
  <c r="G1163" i="3"/>
  <c r="F1163" i="3"/>
  <c r="E1163" i="3"/>
  <c r="D1163" i="3"/>
  <c r="C1163" i="3"/>
  <c r="B1163" i="3"/>
  <c r="G1162" i="3"/>
  <c r="F1162" i="3"/>
  <c r="E1162" i="3"/>
  <c r="D1162" i="3"/>
  <c r="C1162" i="3"/>
  <c r="B1162" i="3"/>
  <c r="G1161" i="3"/>
  <c r="F1161" i="3"/>
  <c r="E1161" i="3"/>
  <c r="D1161" i="3"/>
  <c r="C1161" i="3"/>
  <c r="B1161" i="3"/>
  <c r="G1160" i="3"/>
  <c r="F1160" i="3"/>
  <c r="E1160" i="3"/>
  <c r="D1160" i="3"/>
  <c r="C1160" i="3"/>
  <c r="B1160" i="3"/>
  <c r="G1159" i="3"/>
  <c r="F1159" i="3"/>
  <c r="E1159" i="3"/>
  <c r="D1159" i="3"/>
  <c r="C1159" i="3"/>
  <c r="B1159" i="3"/>
  <c r="G1158" i="3"/>
  <c r="F1158" i="3"/>
  <c r="E1158" i="3"/>
  <c r="D1158" i="3"/>
  <c r="C1158" i="3"/>
  <c r="B1158" i="3"/>
  <c r="G1157" i="3"/>
  <c r="F1157" i="3"/>
  <c r="E1157" i="3"/>
  <c r="D1157" i="3"/>
  <c r="C1157" i="3"/>
  <c r="B1157" i="3"/>
  <c r="G1156" i="3"/>
  <c r="F1156" i="3"/>
  <c r="E1156" i="3"/>
  <c r="D1156" i="3"/>
  <c r="C1156" i="3"/>
  <c r="B1156" i="3"/>
  <c r="G1155" i="3"/>
  <c r="F1155" i="3"/>
  <c r="E1155" i="3"/>
  <c r="D1155" i="3"/>
  <c r="C1155" i="3"/>
  <c r="B1155" i="3"/>
  <c r="G1154" i="3"/>
  <c r="F1154" i="3"/>
  <c r="E1154" i="3"/>
  <c r="D1154" i="3"/>
  <c r="C1154" i="3"/>
  <c r="B1154" i="3"/>
  <c r="G1153" i="3"/>
  <c r="F1153" i="3"/>
  <c r="E1153" i="3"/>
  <c r="D1153" i="3"/>
  <c r="C1153" i="3"/>
  <c r="B1153" i="3"/>
  <c r="G1152" i="3"/>
  <c r="F1152" i="3"/>
  <c r="E1152" i="3"/>
  <c r="D1152" i="3"/>
  <c r="C1152" i="3"/>
  <c r="B1152" i="3"/>
  <c r="G1151" i="3"/>
  <c r="F1151" i="3"/>
  <c r="E1151" i="3"/>
  <c r="D1151" i="3"/>
  <c r="C1151" i="3"/>
  <c r="B1151" i="3"/>
  <c r="G1150" i="3"/>
  <c r="F1150" i="3"/>
  <c r="E1150" i="3"/>
  <c r="D1150" i="3"/>
  <c r="C1150" i="3"/>
  <c r="B1150" i="3"/>
  <c r="G1149" i="3"/>
  <c r="F1149" i="3"/>
  <c r="E1149" i="3"/>
  <c r="D1149" i="3"/>
  <c r="C1149" i="3"/>
  <c r="B1149" i="3"/>
  <c r="G1148" i="3"/>
  <c r="F1148" i="3"/>
  <c r="E1148" i="3"/>
  <c r="D1148" i="3"/>
  <c r="C1148" i="3"/>
  <c r="B1148" i="3"/>
  <c r="G1147" i="3"/>
  <c r="F1147" i="3"/>
  <c r="E1147" i="3"/>
  <c r="D1147" i="3"/>
  <c r="C1147" i="3"/>
  <c r="B1147" i="3"/>
  <c r="G1146" i="3"/>
  <c r="F1146" i="3"/>
  <c r="E1146" i="3"/>
  <c r="D1146" i="3"/>
  <c r="C1146" i="3"/>
  <c r="B1146" i="3"/>
  <c r="G1145" i="3"/>
  <c r="F1145" i="3"/>
  <c r="E1145" i="3"/>
  <c r="D1145" i="3"/>
  <c r="C1145" i="3"/>
  <c r="B1145" i="3"/>
  <c r="G1144" i="3"/>
  <c r="F1144" i="3"/>
  <c r="E1144" i="3"/>
  <c r="D1144" i="3"/>
  <c r="C1144" i="3"/>
  <c r="B1144" i="3"/>
  <c r="G1143" i="3"/>
  <c r="F1143" i="3"/>
  <c r="E1143" i="3"/>
  <c r="D1143" i="3"/>
  <c r="C1143" i="3"/>
  <c r="B1143" i="3"/>
  <c r="G1142" i="3"/>
  <c r="F1142" i="3"/>
  <c r="E1142" i="3"/>
  <c r="D1142" i="3"/>
  <c r="C1142" i="3"/>
  <c r="B1142" i="3"/>
  <c r="G1141" i="3"/>
  <c r="F1141" i="3"/>
  <c r="E1141" i="3"/>
  <c r="D1141" i="3"/>
  <c r="C1141" i="3"/>
  <c r="B1141" i="3"/>
  <c r="G1140" i="3"/>
  <c r="F1140" i="3"/>
  <c r="E1140" i="3"/>
  <c r="D1140" i="3"/>
  <c r="C1140" i="3"/>
  <c r="B1140" i="3"/>
  <c r="G1139" i="3"/>
  <c r="F1139" i="3"/>
  <c r="E1139" i="3"/>
  <c r="D1139" i="3"/>
  <c r="C1139" i="3"/>
  <c r="B1139" i="3"/>
  <c r="G1138" i="3"/>
  <c r="F1138" i="3"/>
  <c r="E1138" i="3"/>
  <c r="D1138" i="3"/>
  <c r="C1138" i="3"/>
  <c r="B1138" i="3"/>
  <c r="G1137" i="3"/>
  <c r="F1137" i="3"/>
  <c r="E1137" i="3"/>
  <c r="D1137" i="3"/>
  <c r="C1137" i="3"/>
  <c r="B1137" i="3"/>
  <c r="G1136" i="3"/>
  <c r="F1136" i="3"/>
  <c r="E1136" i="3"/>
  <c r="D1136" i="3"/>
  <c r="C1136" i="3"/>
  <c r="B1136" i="3"/>
  <c r="G1135" i="3"/>
  <c r="F1135" i="3"/>
  <c r="E1135" i="3"/>
  <c r="D1135" i="3"/>
  <c r="C1135" i="3"/>
  <c r="B1135" i="3"/>
  <c r="G1134" i="3"/>
  <c r="F1134" i="3"/>
  <c r="E1134" i="3"/>
  <c r="D1134" i="3"/>
  <c r="C1134" i="3"/>
  <c r="B1134" i="3"/>
  <c r="G1133" i="3"/>
  <c r="F1133" i="3"/>
  <c r="E1133" i="3"/>
  <c r="D1133" i="3"/>
  <c r="C1133" i="3"/>
  <c r="B1133" i="3"/>
  <c r="G1132" i="3"/>
  <c r="F1132" i="3"/>
  <c r="E1132" i="3"/>
  <c r="D1132" i="3"/>
  <c r="C1132" i="3"/>
  <c r="B1132" i="3"/>
  <c r="G1131" i="3"/>
  <c r="F1131" i="3"/>
  <c r="E1131" i="3"/>
  <c r="D1131" i="3"/>
  <c r="C1131" i="3"/>
  <c r="B1131" i="3"/>
  <c r="G1130" i="3"/>
  <c r="F1130" i="3"/>
  <c r="E1130" i="3"/>
  <c r="D1130" i="3"/>
  <c r="C1130" i="3"/>
  <c r="B1130" i="3"/>
  <c r="G1129" i="3"/>
  <c r="F1129" i="3"/>
  <c r="E1129" i="3"/>
  <c r="D1129" i="3"/>
  <c r="C1129" i="3"/>
  <c r="B1129" i="3"/>
  <c r="G1128" i="3"/>
  <c r="F1128" i="3"/>
  <c r="E1128" i="3"/>
  <c r="D1128" i="3"/>
  <c r="C1128" i="3"/>
  <c r="B1128" i="3"/>
  <c r="G1127" i="3"/>
  <c r="F1127" i="3"/>
  <c r="E1127" i="3"/>
  <c r="D1127" i="3"/>
  <c r="C1127" i="3"/>
  <c r="B1127" i="3"/>
  <c r="G1126" i="3"/>
  <c r="F1126" i="3"/>
  <c r="E1126" i="3"/>
  <c r="D1126" i="3"/>
  <c r="C1126" i="3"/>
  <c r="B1126" i="3"/>
  <c r="G1125" i="3"/>
  <c r="F1125" i="3"/>
  <c r="E1125" i="3"/>
  <c r="D1125" i="3"/>
  <c r="C1125" i="3"/>
  <c r="B1125" i="3"/>
  <c r="G1124" i="3"/>
  <c r="F1124" i="3"/>
  <c r="E1124" i="3"/>
  <c r="D1124" i="3"/>
  <c r="C1124" i="3"/>
  <c r="B1124" i="3"/>
  <c r="G1123" i="3"/>
  <c r="F1123" i="3"/>
  <c r="E1123" i="3"/>
  <c r="D1123" i="3"/>
  <c r="C1123" i="3"/>
  <c r="B1123" i="3"/>
  <c r="G1122" i="3"/>
  <c r="F1122" i="3"/>
  <c r="E1122" i="3"/>
  <c r="D1122" i="3"/>
  <c r="C1122" i="3"/>
  <c r="B1122" i="3"/>
  <c r="G1121" i="3"/>
  <c r="F1121" i="3"/>
  <c r="E1121" i="3"/>
  <c r="D1121" i="3"/>
  <c r="C1121" i="3"/>
  <c r="B1121" i="3"/>
  <c r="G1120" i="3"/>
  <c r="F1120" i="3"/>
  <c r="E1120" i="3"/>
  <c r="D1120" i="3"/>
  <c r="C1120" i="3"/>
  <c r="B1120" i="3"/>
  <c r="G1119" i="3"/>
  <c r="F1119" i="3"/>
  <c r="E1119" i="3"/>
  <c r="D1119" i="3"/>
  <c r="C1119" i="3"/>
  <c r="B1119" i="3"/>
  <c r="G1118" i="3"/>
  <c r="F1118" i="3"/>
  <c r="E1118" i="3"/>
  <c r="D1118" i="3"/>
  <c r="C1118" i="3"/>
  <c r="B1118" i="3"/>
  <c r="G1117" i="3"/>
  <c r="F1117" i="3"/>
  <c r="E1117" i="3"/>
  <c r="D1117" i="3"/>
  <c r="C1117" i="3"/>
  <c r="B1117" i="3"/>
  <c r="G1116" i="3"/>
  <c r="F1116" i="3"/>
  <c r="E1116" i="3"/>
  <c r="D1116" i="3"/>
  <c r="C1116" i="3"/>
  <c r="B1116" i="3"/>
  <c r="G1115" i="3"/>
  <c r="F1115" i="3"/>
  <c r="E1115" i="3"/>
  <c r="D1115" i="3"/>
  <c r="C1115" i="3"/>
  <c r="B1115" i="3"/>
  <c r="G1114" i="3"/>
  <c r="F1114" i="3"/>
  <c r="E1114" i="3"/>
  <c r="D1114" i="3"/>
  <c r="C1114" i="3"/>
  <c r="B1114" i="3"/>
  <c r="G1113" i="3"/>
  <c r="F1113" i="3"/>
  <c r="E1113" i="3"/>
  <c r="D1113" i="3"/>
  <c r="C1113" i="3"/>
  <c r="B1113" i="3"/>
  <c r="G1112" i="3"/>
  <c r="F1112" i="3"/>
  <c r="E1112" i="3"/>
  <c r="D1112" i="3"/>
  <c r="C1112" i="3"/>
  <c r="B1112" i="3"/>
  <c r="G1111" i="3"/>
  <c r="F1111" i="3"/>
  <c r="E1111" i="3"/>
  <c r="D1111" i="3"/>
  <c r="C1111" i="3"/>
  <c r="B1111" i="3"/>
  <c r="G1110" i="3"/>
  <c r="F1110" i="3"/>
  <c r="E1110" i="3"/>
  <c r="D1110" i="3"/>
  <c r="C1110" i="3"/>
  <c r="B1110" i="3"/>
  <c r="G1109" i="3"/>
  <c r="F1109" i="3"/>
  <c r="E1109" i="3"/>
  <c r="D1109" i="3"/>
  <c r="C1109" i="3"/>
  <c r="B1109" i="3"/>
  <c r="G1108" i="3"/>
  <c r="F1108" i="3"/>
  <c r="E1108" i="3"/>
  <c r="D1108" i="3"/>
  <c r="C1108" i="3"/>
  <c r="B1108" i="3"/>
  <c r="G1107" i="3"/>
  <c r="F1107" i="3"/>
  <c r="E1107" i="3"/>
  <c r="D1107" i="3"/>
  <c r="C1107" i="3"/>
  <c r="B1107" i="3"/>
  <c r="G1106" i="3"/>
  <c r="F1106" i="3"/>
  <c r="E1106" i="3"/>
  <c r="D1106" i="3"/>
  <c r="C1106" i="3"/>
  <c r="B1106" i="3"/>
  <c r="G1105" i="3"/>
  <c r="F1105" i="3"/>
  <c r="E1105" i="3"/>
  <c r="D1105" i="3"/>
  <c r="C1105" i="3"/>
  <c r="B1105" i="3"/>
  <c r="G1104" i="3"/>
  <c r="F1104" i="3"/>
  <c r="E1104" i="3"/>
  <c r="D1104" i="3"/>
  <c r="C1104" i="3"/>
  <c r="B1104" i="3"/>
  <c r="G1103" i="3"/>
  <c r="F1103" i="3"/>
  <c r="E1103" i="3"/>
  <c r="D1103" i="3"/>
  <c r="C1103" i="3"/>
  <c r="B1103" i="3"/>
  <c r="G1102" i="3"/>
  <c r="F1102" i="3"/>
  <c r="E1102" i="3"/>
  <c r="D1102" i="3"/>
  <c r="C1102" i="3"/>
  <c r="B1102" i="3"/>
  <c r="G1101" i="3"/>
  <c r="F1101" i="3"/>
  <c r="E1101" i="3"/>
  <c r="D1101" i="3"/>
  <c r="C1101" i="3"/>
  <c r="B1101" i="3"/>
  <c r="G1100" i="3"/>
  <c r="F1100" i="3"/>
  <c r="E1100" i="3"/>
  <c r="D1100" i="3"/>
  <c r="C1100" i="3"/>
  <c r="B1100" i="3"/>
  <c r="G1099" i="3"/>
  <c r="F1099" i="3"/>
  <c r="E1099" i="3"/>
  <c r="D1099" i="3"/>
  <c r="C1099" i="3"/>
  <c r="B1099" i="3"/>
  <c r="G1098" i="3"/>
  <c r="F1098" i="3"/>
  <c r="E1098" i="3"/>
  <c r="D1098" i="3"/>
  <c r="C1098" i="3"/>
  <c r="B1098" i="3"/>
  <c r="G1097" i="3"/>
  <c r="F1097" i="3"/>
  <c r="E1097" i="3"/>
  <c r="D1097" i="3"/>
  <c r="C1097" i="3"/>
  <c r="B1097" i="3"/>
  <c r="G1096" i="3"/>
  <c r="F1096" i="3"/>
  <c r="E1096" i="3"/>
  <c r="D1096" i="3"/>
  <c r="C1096" i="3"/>
  <c r="B1096" i="3"/>
  <c r="G1095" i="3"/>
  <c r="F1095" i="3"/>
  <c r="E1095" i="3"/>
  <c r="D1095" i="3"/>
  <c r="C1095" i="3"/>
  <c r="B1095" i="3"/>
  <c r="G1094" i="3"/>
  <c r="F1094" i="3"/>
  <c r="E1094" i="3"/>
  <c r="D1094" i="3"/>
  <c r="C1094" i="3"/>
  <c r="B1094" i="3"/>
  <c r="G1093" i="3"/>
  <c r="F1093" i="3"/>
  <c r="E1093" i="3"/>
  <c r="D1093" i="3"/>
  <c r="C1093" i="3"/>
  <c r="B1093" i="3"/>
  <c r="G1092" i="3"/>
  <c r="F1092" i="3"/>
  <c r="E1092" i="3"/>
  <c r="D1092" i="3"/>
  <c r="C1092" i="3"/>
  <c r="B1092" i="3"/>
  <c r="G1091" i="3"/>
  <c r="F1091" i="3"/>
  <c r="E1091" i="3"/>
  <c r="D1091" i="3"/>
  <c r="C1091" i="3"/>
  <c r="B1091" i="3"/>
  <c r="G1090" i="3"/>
  <c r="F1090" i="3"/>
  <c r="E1090" i="3"/>
  <c r="D1090" i="3"/>
  <c r="C1090" i="3"/>
  <c r="B1090" i="3"/>
  <c r="G1089" i="3"/>
  <c r="F1089" i="3"/>
  <c r="E1089" i="3"/>
  <c r="D1089" i="3"/>
  <c r="C1089" i="3"/>
  <c r="B1089" i="3"/>
  <c r="G1088" i="3"/>
  <c r="F1088" i="3"/>
  <c r="E1088" i="3"/>
  <c r="D1088" i="3"/>
  <c r="C1088" i="3"/>
  <c r="B1088" i="3"/>
  <c r="G1087" i="3"/>
  <c r="F1087" i="3"/>
  <c r="E1087" i="3"/>
  <c r="D1087" i="3"/>
  <c r="C1087" i="3"/>
  <c r="B1087" i="3"/>
  <c r="G1086" i="3"/>
  <c r="F1086" i="3"/>
  <c r="E1086" i="3"/>
  <c r="D1086" i="3"/>
  <c r="C1086" i="3"/>
  <c r="B1086" i="3"/>
  <c r="G1085" i="3"/>
  <c r="F1085" i="3"/>
  <c r="E1085" i="3"/>
  <c r="D1085" i="3"/>
  <c r="C1085" i="3"/>
  <c r="B1085" i="3"/>
  <c r="G1084" i="3"/>
  <c r="F1084" i="3"/>
  <c r="E1084" i="3"/>
  <c r="D1084" i="3"/>
  <c r="C1084" i="3"/>
  <c r="B1084" i="3"/>
  <c r="G1083" i="3"/>
  <c r="F1083" i="3"/>
  <c r="E1083" i="3"/>
  <c r="D1083" i="3"/>
  <c r="C1083" i="3"/>
  <c r="B1083" i="3"/>
  <c r="G1082" i="3"/>
  <c r="F1082" i="3"/>
  <c r="E1082" i="3"/>
  <c r="D1082" i="3"/>
  <c r="C1082" i="3"/>
  <c r="B1082" i="3"/>
  <c r="G1081" i="3"/>
  <c r="F1081" i="3"/>
  <c r="E1081" i="3"/>
  <c r="D1081" i="3"/>
  <c r="C1081" i="3"/>
  <c r="B1081" i="3"/>
  <c r="G1080" i="3"/>
  <c r="F1080" i="3"/>
  <c r="E1080" i="3"/>
  <c r="D1080" i="3"/>
  <c r="C1080" i="3"/>
  <c r="B1080" i="3"/>
  <c r="G1079" i="3"/>
  <c r="F1079" i="3"/>
  <c r="E1079" i="3"/>
  <c r="D1079" i="3"/>
  <c r="C1079" i="3"/>
  <c r="B1079" i="3"/>
  <c r="G1078" i="3"/>
  <c r="F1078" i="3"/>
  <c r="E1078" i="3"/>
  <c r="D1078" i="3"/>
  <c r="C1078" i="3"/>
  <c r="B1078" i="3"/>
  <c r="G1077" i="3"/>
  <c r="F1077" i="3"/>
  <c r="E1077" i="3"/>
  <c r="D1077" i="3"/>
  <c r="C1077" i="3"/>
  <c r="B1077" i="3"/>
  <c r="G1076" i="3"/>
  <c r="F1076" i="3"/>
  <c r="E1076" i="3"/>
  <c r="D1076" i="3"/>
  <c r="C1076" i="3"/>
  <c r="B1076" i="3"/>
  <c r="G1075" i="3"/>
  <c r="F1075" i="3"/>
  <c r="E1075" i="3"/>
  <c r="D1075" i="3"/>
  <c r="C1075" i="3"/>
  <c r="B1075" i="3"/>
  <c r="G1074" i="3"/>
  <c r="F1074" i="3"/>
  <c r="E1074" i="3"/>
  <c r="D1074" i="3"/>
  <c r="C1074" i="3"/>
  <c r="B1074" i="3"/>
  <c r="G1073" i="3"/>
  <c r="F1073" i="3"/>
  <c r="E1073" i="3"/>
  <c r="D1073" i="3"/>
  <c r="C1073" i="3"/>
  <c r="B1073" i="3"/>
  <c r="G1072" i="3"/>
  <c r="F1072" i="3"/>
  <c r="E1072" i="3"/>
  <c r="D1072" i="3"/>
  <c r="C1072" i="3"/>
  <c r="B1072" i="3"/>
  <c r="G1071" i="3"/>
  <c r="F1071" i="3"/>
  <c r="E1071" i="3"/>
  <c r="D1071" i="3"/>
  <c r="C1071" i="3"/>
  <c r="B1071" i="3"/>
  <c r="G1070" i="3"/>
  <c r="F1070" i="3"/>
  <c r="E1070" i="3"/>
  <c r="D1070" i="3"/>
  <c r="C1070" i="3"/>
  <c r="B1070" i="3"/>
  <c r="G1069" i="3"/>
  <c r="F1069" i="3"/>
  <c r="E1069" i="3"/>
  <c r="D1069" i="3"/>
  <c r="C1069" i="3"/>
  <c r="B1069" i="3"/>
  <c r="G1068" i="3"/>
  <c r="F1068" i="3"/>
  <c r="E1068" i="3"/>
  <c r="D1068" i="3"/>
  <c r="C1068" i="3"/>
  <c r="B1068" i="3"/>
  <c r="G1067" i="3"/>
  <c r="F1067" i="3"/>
  <c r="E1067" i="3"/>
  <c r="D1067" i="3"/>
  <c r="C1067" i="3"/>
  <c r="B1067" i="3"/>
  <c r="G1066" i="3"/>
  <c r="F1066" i="3"/>
  <c r="E1066" i="3"/>
  <c r="D1066" i="3"/>
  <c r="C1066" i="3"/>
  <c r="B1066" i="3"/>
  <c r="G1065" i="3"/>
  <c r="F1065" i="3"/>
  <c r="E1065" i="3"/>
  <c r="D1065" i="3"/>
  <c r="C1065" i="3"/>
  <c r="B1065" i="3"/>
  <c r="G1064" i="3"/>
  <c r="F1064" i="3"/>
  <c r="E1064" i="3"/>
  <c r="D1064" i="3"/>
  <c r="C1064" i="3"/>
  <c r="B1064" i="3"/>
  <c r="G1063" i="3"/>
  <c r="F1063" i="3"/>
  <c r="E1063" i="3"/>
  <c r="D1063" i="3"/>
  <c r="C1063" i="3"/>
  <c r="B1063" i="3"/>
  <c r="G1062" i="3"/>
  <c r="F1062" i="3"/>
  <c r="E1062" i="3"/>
  <c r="D1062" i="3"/>
  <c r="C1062" i="3"/>
  <c r="B1062" i="3"/>
  <c r="G1061" i="3"/>
  <c r="F1061" i="3"/>
  <c r="E1061" i="3"/>
  <c r="D1061" i="3"/>
  <c r="C1061" i="3"/>
  <c r="B1061" i="3"/>
  <c r="G1060" i="3"/>
  <c r="F1060" i="3"/>
  <c r="E1060" i="3"/>
  <c r="D1060" i="3"/>
  <c r="C1060" i="3"/>
  <c r="B1060" i="3"/>
  <c r="G1059" i="3"/>
  <c r="F1059" i="3"/>
  <c r="E1059" i="3"/>
  <c r="D1059" i="3"/>
  <c r="C1059" i="3"/>
  <c r="B1059" i="3"/>
  <c r="G1058" i="3"/>
  <c r="F1058" i="3"/>
  <c r="E1058" i="3"/>
  <c r="D1058" i="3"/>
  <c r="C1058" i="3"/>
  <c r="B1058" i="3"/>
  <c r="G1057" i="3"/>
  <c r="F1057" i="3"/>
  <c r="E1057" i="3"/>
  <c r="D1057" i="3"/>
  <c r="C1057" i="3"/>
  <c r="B1057" i="3"/>
  <c r="G1056" i="3"/>
  <c r="F1056" i="3"/>
  <c r="E1056" i="3"/>
  <c r="D1056" i="3"/>
  <c r="C1056" i="3"/>
  <c r="B1056" i="3"/>
  <c r="G1055" i="3"/>
  <c r="F1055" i="3"/>
  <c r="E1055" i="3"/>
  <c r="D1055" i="3"/>
  <c r="C1055" i="3"/>
  <c r="B1055" i="3"/>
  <c r="G1054" i="3"/>
  <c r="F1054" i="3"/>
  <c r="E1054" i="3"/>
  <c r="D1054" i="3"/>
  <c r="C1054" i="3"/>
  <c r="B1054" i="3"/>
  <c r="G1053" i="3"/>
  <c r="F1053" i="3"/>
  <c r="E1053" i="3"/>
  <c r="D1053" i="3"/>
  <c r="C1053" i="3"/>
  <c r="B1053" i="3"/>
  <c r="G1052" i="3"/>
  <c r="F1052" i="3"/>
  <c r="E1052" i="3"/>
  <c r="D1052" i="3"/>
  <c r="C1052" i="3"/>
  <c r="B1052" i="3"/>
  <c r="G1051" i="3"/>
  <c r="F1051" i="3"/>
  <c r="E1051" i="3"/>
  <c r="D1051" i="3"/>
  <c r="C1051" i="3"/>
  <c r="B1051" i="3"/>
  <c r="G1050" i="3"/>
  <c r="F1050" i="3"/>
  <c r="E1050" i="3"/>
  <c r="D1050" i="3"/>
  <c r="C1050" i="3"/>
  <c r="B1050" i="3"/>
  <c r="G1049" i="3"/>
  <c r="F1049" i="3"/>
  <c r="E1049" i="3"/>
  <c r="D1049" i="3"/>
  <c r="C1049" i="3"/>
  <c r="B1049" i="3"/>
  <c r="G1048" i="3"/>
  <c r="F1048" i="3"/>
  <c r="E1048" i="3"/>
  <c r="D1048" i="3"/>
  <c r="C1048" i="3"/>
  <c r="B1048" i="3"/>
  <c r="G1047" i="3"/>
  <c r="F1047" i="3"/>
  <c r="E1047" i="3"/>
  <c r="D1047" i="3"/>
  <c r="C1047" i="3"/>
  <c r="B1047" i="3"/>
  <c r="G1046" i="3"/>
  <c r="F1046" i="3"/>
  <c r="E1046" i="3"/>
  <c r="D1046" i="3"/>
  <c r="C1046" i="3"/>
  <c r="B1046" i="3"/>
  <c r="G1045" i="3"/>
  <c r="F1045" i="3"/>
  <c r="E1045" i="3"/>
  <c r="D1045" i="3"/>
  <c r="C1045" i="3"/>
  <c r="B1045" i="3"/>
  <c r="G1044" i="3"/>
  <c r="F1044" i="3"/>
  <c r="E1044" i="3"/>
  <c r="D1044" i="3"/>
  <c r="C1044" i="3"/>
  <c r="B1044" i="3"/>
  <c r="G1043" i="3"/>
  <c r="F1043" i="3"/>
  <c r="E1043" i="3"/>
  <c r="D1043" i="3"/>
  <c r="C1043" i="3"/>
  <c r="B1043" i="3"/>
  <c r="G1042" i="3"/>
  <c r="F1042" i="3"/>
  <c r="E1042" i="3"/>
  <c r="D1042" i="3"/>
  <c r="C1042" i="3"/>
  <c r="B1042" i="3"/>
  <c r="G1041" i="3"/>
  <c r="F1041" i="3"/>
  <c r="E1041" i="3"/>
  <c r="D1041" i="3"/>
  <c r="C1041" i="3"/>
  <c r="B1041" i="3"/>
  <c r="G1040" i="3"/>
  <c r="F1040" i="3"/>
  <c r="E1040" i="3"/>
  <c r="D1040" i="3"/>
  <c r="C1040" i="3"/>
  <c r="B1040" i="3"/>
  <c r="G1039" i="3"/>
  <c r="F1039" i="3"/>
  <c r="E1039" i="3"/>
  <c r="D1039" i="3"/>
  <c r="C1039" i="3"/>
  <c r="B1039" i="3"/>
  <c r="G1038" i="3"/>
  <c r="F1038" i="3"/>
  <c r="E1038" i="3"/>
  <c r="D1038" i="3"/>
  <c r="C1038" i="3"/>
  <c r="B1038" i="3"/>
  <c r="G1037" i="3"/>
  <c r="F1037" i="3"/>
  <c r="E1037" i="3"/>
  <c r="D1037" i="3"/>
  <c r="C1037" i="3"/>
  <c r="B1037" i="3"/>
  <c r="G1036" i="3"/>
  <c r="F1036" i="3"/>
  <c r="E1036" i="3"/>
  <c r="D1036" i="3"/>
  <c r="C1036" i="3"/>
  <c r="B1036" i="3"/>
  <c r="G1035" i="3"/>
  <c r="F1035" i="3"/>
  <c r="E1035" i="3"/>
  <c r="D1035" i="3"/>
  <c r="C1035" i="3"/>
  <c r="B1035" i="3"/>
  <c r="G1034" i="3"/>
  <c r="F1034" i="3"/>
  <c r="E1034" i="3"/>
  <c r="D1034" i="3"/>
  <c r="C1034" i="3"/>
  <c r="B1034" i="3"/>
  <c r="G1033" i="3"/>
  <c r="F1033" i="3"/>
  <c r="E1033" i="3"/>
  <c r="D1033" i="3"/>
  <c r="C1033" i="3"/>
  <c r="B1033" i="3"/>
  <c r="G1032" i="3"/>
  <c r="F1032" i="3"/>
  <c r="E1032" i="3"/>
  <c r="D1032" i="3"/>
  <c r="C1032" i="3"/>
  <c r="B1032" i="3"/>
  <c r="G1031" i="3"/>
  <c r="F1031" i="3"/>
  <c r="E1031" i="3"/>
  <c r="D1031" i="3"/>
  <c r="C1031" i="3"/>
  <c r="B1031" i="3"/>
  <c r="G1030" i="3"/>
  <c r="F1030" i="3"/>
  <c r="E1030" i="3"/>
  <c r="D1030" i="3"/>
  <c r="C1030" i="3"/>
  <c r="B1030" i="3"/>
  <c r="G1029" i="3"/>
  <c r="F1029" i="3"/>
  <c r="E1029" i="3"/>
  <c r="D1029" i="3"/>
  <c r="C1029" i="3"/>
  <c r="B1029" i="3"/>
  <c r="G1028" i="3"/>
  <c r="F1028" i="3"/>
  <c r="E1028" i="3"/>
  <c r="D1028" i="3"/>
  <c r="C1028" i="3"/>
  <c r="B1028" i="3"/>
  <c r="G1027" i="3"/>
  <c r="F1027" i="3"/>
  <c r="E1027" i="3"/>
  <c r="D1027" i="3"/>
  <c r="C1027" i="3"/>
  <c r="B1027" i="3"/>
  <c r="G1026" i="3"/>
  <c r="F1026" i="3"/>
  <c r="E1026" i="3"/>
  <c r="D1026" i="3"/>
  <c r="C1026" i="3"/>
  <c r="B1026" i="3"/>
  <c r="G1025" i="3"/>
  <c r="F1025" i="3"/>
  <c r="E1025" i="3"/>
  <c r="D1025" i="3"/>
  <c r="C1025" i="3"/>
  <c r="B1025" i="3"/>
  <c r="G1024" i="3"/>
  <c r="F1024" i="3"/>
  <c r="E1024" i="3"/>
  <c r="D1024" i="3"/>
  <c r="C1024" i="3"/>
  <c r="B1024" i="3"/>
  <c r="G1023" i="3"/>
  <c r="F1023" i="3"/>
  <c r="E1023" i="3"/>
  <c r="D1023" i="3"/>
  <c r="C1023" i="3"/>
  <c r="B1023" i="3"/>
  <c r="G1022" i="3"/>
  <c r="F1022" i="3"/>
  <c r="E1022" i="3"/>
  <c r="D1022" i="3"/>
  <c r="C1022" i="3"/>
  <c r="B1022" i="3"/>
  <c r="G1021" i="3"/>
  <c r="F1021" i="3"/>
  <c r="E1021" i="3"/>
  <c r="D1021" i="3"/>
  <c r="C1021" i="3"/>
  <c r="B1021" i="3"/>
  <c r="G1020" i="3"/>
  <c r="F1020" i="3"/>
  <c r="E1020" i="3"/>
  <c r="D1020" i="3"/>
  <c r="C1020" i="3"/>
  <c r="B1020" i="3"/>
  <c r="G1019" i="3"/>
  <c r="F1019" i="3"/>
  <c r="E1019" i="3"/>
  <c r="D1019" i="3"/>
  <c r="C1019" i="3"/>
  <c r="B1019" i="3"/>
  <c r="G1018" i="3"/>
  <c r="F1018" i="3"/>
  <c r="E1018" i="3"/>
  <c r="D1018" i="3"/>
  <c r="C1018" i="3"/>
  <c r="B1018" i="3"/>
  <c r="G1017" i="3"/>
  <c r="F1017" i="3"/>
  <c r="E1017" i="3"/>
  <c r="D1017" i="3"/>
  <c r="C1017" i="3"/>
  <c r="B1017" i="3"/>
  <c r="G1016" i="3"/>
  <c r="F1016" i="3"/>
  <c r="E1016" i="3"/>
  <c r="D1016" i="3"/>
  <c r="C1016" i="3"/>
  <c r="B1016" i="3"/>
  <c r="G1015" i="3"/>
  <c r="F1015" i="3"/>
  <c r="E1015" i="3"/>
  <c r="D1015" i="3"/>
  <c r="C1015" i="3"/>
  <c r="B1015" i="3"/>
  <c r="G1014" i="3"/>
  <c r="F1014" i="3"/>
  <c r="E1014" i="3"/>
  <c r="D1014" i="3"/>
  <c r="C1014" i="3"/>
  <c r="B1014" i="3"/>
  <c r="G1013" i="3"/>
  <c r="F1013" i="3"/>
  <c r="E1013" i="3"/>
  <c r="D1013" i="3"/>
  <c r="C1013" i="3"/>
  <c r="B1013" i="3"/>
  <c r="G1012" i="3"/>
  <c r="F1012" i="3"/>
  <c r="E1012" i="3"/>
  <c r="D1012" i="3"/>
  <c r="C1012" i="3"/>
  <c r="B1012" i="3"/>
  <c r="G1011" i="3"/>
  <c r="F1011" i="3"/>
  <c r="E1011" i="3"/>
  <c r="D1011" i="3"/>
  <c r="C1011" i="3"/>
  <c r="B1011" i="3"/>
  <c r="G1010" i="3"/>
  <c r="F1010" i="3"/>
  <c r="E1010" i="3"/>
  <c r="D1010" i="3"/>
  <c r="C1010" i="3"/>
  <c r="B1010" i="3"/>
  <c r="G1009" i="3"/>
  <c r="F1009" i="3"/>
  <c r="E1009" i="3"/>
  <c r="D1009" i="3"/>
  <c r="C1009" i="3"/>
  <c r="B1009" i="3"/>
  <c r="G1008" i="3"/>
  <c r="F1008" i="3"/>
  <c r="E1008" i="3"/>
  <c r="D1008" i="3"/>
  <c r="C1008" i="3"/>
  <c r="B1008" i="3"/>
  <c r="G1007" i="3"/>
  <c r="F1007" i="3"/>
  <c r="E1007" i="3"/>
  <c r="D1007" i="3"/>
  <c r="C1007" i="3"/>
  <c r="B1007" i="3"/>
  <c r="G1006" i="3"/>
  <c r="F1006" i="3"/>
  <c r="E1006" i="3"/>
  <c r="D1006" i="3"/>
  <c r="C1006" i="3"/>
  <c r="B1006" i="3"/>
  <c r="G1005" i="3"/>
  <c r="F1005" i="3"/>
  <c r="E1005" i="3"/>
  <c r="D1005" i="3"/>
  <c r="C1005" i="3"/>
  <c r="B1005" i="3"/>
  <c r="G1004" i="3"/>
  <c r="F1004" i="3"/>
  <c r="E1004" i="3"/>
  <c r="D1004" i="3"/>
  <c r="C1004" i="3"/>
  <c r="B1004" i="3"/>
  <c r="G1003" i="3"/>
  <c r="F1003" i="3"/>
  <c r="E1003" i="3"/>
  <c r="D1003" i="3"/>
  <c r="C1003" i="3"/>
  <c r="B1003" i="3"/>
  <c r="G1002" i="3"/>
  <c r="F1002" i="3"/>
  <c r="E1002" i="3"/>
  <c r="D1002" i="3"/>
  <c r="C1002" i="3"/>
  <c r="B1002" i="3"/>
  <c r="G1001" i="3"/>
  <c r="F1001" i="3"/>
  <c r="E1001" i="3"/>
  <c r="D1001" i="3"/>
  <c r="C1001" i="3"/>
  <c r="B1001" i="3"/>
  <c r="C25" i="58" l="1"/>
  <c r="C22" i="58"/>
  <c r="C21" i="58"/>
  <c r="C20" i="58"/>
  <c r="C17" i="58"/>
  <c r="C16" i="58"/>
  <c r="C15" i="58"/>
  <c r="C14" i="58"/>
  <c r="C13" i="58"/>
  <c r="C12" i="58"/>
  <c r="C11" i="58"/>
  <c r="C10" i="58"/>
  <c r="C9" i="58"/>
  <c r="C8" i="58"/>
  <c r="T4" i="58"/>
  <c r="L4" i="58"/>
  <c r="H4" i="58"/>
  <c r="D4" i="58"/>
  <c r="B4" i="58"/>
  <c r="Y2" i="58" s="1"/>
  <c r="B2" i="58"/>
  <c r="B1" i="58"/>
  <c r="C25" i="57"/>
  <c r="C22" i="57"/>
  <c r="C21" i="57"/>
  <c r="C20" i="57"/>
  <c r="C17" i="57"/>
  <c r="C16" i="57"/>
  <c r="C15" i="57"/>
  <c r="C14" i="57"/>
  <c r="C13" i="57"/>
  <c r="C12" i="57"/>
  <c r="C11" i="57"/>
  <c r="C10" i="57"/>
  <c r="C9" i="57"/>
  <c r="C8" i="57"/>
  <c r="T4" i="57"/>
  <c r="L4" i="57"/>
  <c r="H4" i="57"/>
  <c r="D4" i="57"/>
  <c r="B4" i="57"/>
  <c r="Y2" i="57" s="1"/>
  <c r="B2" i="57"/>
  <c r="B1" i="57"/>
  <c r="C25" i="56"/>
  <c r="C22" i="56"/>
  <c r="C21" i="56"/>
  <c r="C20" i="56"/>
  <c r="C17" i="56"/>
  <c r="C16" i="56"/>
  <c r="C15" i="56"/>
  <c r="C14" i="56"/>
  <c r="C13" i="56"/>
  <c r="C12" i="56"/>
  <c r="C11" i="56"/>
  <c r="C10" i="56"/>
  <c r="C9" i="56"/>
  <c r="C8" i="56"/>
  <c r="T4" i="56"/>
  <c r="L4" i="56"/>
  <c r="Y5" i="56" s="1"/>
  <c r="H4" i="56"/>
  <c r="D4" i="56"/>
  <c r="B4" i="56"/>
  <c r="Y2" i="56" s="1"/>
  <c r="B2" i="56"/>
  <c r="B1" i="56"/>
  <c r="C25" i="55"/>
  <c r="C22" i="55"/>
  <c r="C21" i="55"/>
  <c r="C20" i="55"/>
  <c r="C17" i="55"/>
  <c r="C16" i="55"/>
  <c r="C15" i="55"/>
  <c r="C14" i="55"/>
  <c r="C13" i="55"/>
  <c r="C12" i="55"/>
  <c r="C11" i="55"/>
  <c r="C10" i="55"/>
  <c r="C9" i="55"/>
  <c r="C8" i="55"/>
  <c r="T4" i="55"/>
  <c r="L4" i="55"/>
  <c r="H4" i="55"/>
  <c r="D4" i="55"/>
  <c r="B4" i="55"/>
  <c r="Y2" i="55" s="1"/>
  <c r="B2" i="55"/>
  <c r="B1" i="55"/>
  <c r="C25" i="54"/>
  <c r="C22" i="54"/>
  <c r="C21" i="54"/>
  <c r="C20" i="54"/>
  <c r="C17" i="54"/>
  <c r="C16" i="54"/>
  <c r="C15" i="54"/>
  <c r="C14" i="54"/>
  <c r="C13" i="54"/>
  <c r="C12" i="54"/>
  <c r="C11" i="54"/>
  <c r="C10" i="54"/>
  <c r="C9" i="54"/>
  <c r="C8" i="54"/>
  <c r="T4" i="54"/>
  <c r="L4" i="54"/>
  <c r="H4" i="54"/>
  <c r="D4" i="54"/>
  <c r="B4" i="54"/>
  <c r="Y2" i="54" s="1"/>
  <c r="B2" i="54"/>
  <c r="B1" i="54"/>
  <c r="C25" i="53"/>
  <c r="C22" i="53"/>
  <c r="C21" i="53"/>
  <c r="C20" i="53"/>
  <c r="C17" i="53"/>
  <c r="C16" i="53"/>
  <c r="C15" i="53"/>
  <c r="C14" i="53"/>
  <c r="C13" i="53"/>
  <c r="C12" i="53"/>
  <c r="C11" i="53"/>
  <c r="C10" i="53"/>
  <c r="C9" i="53"/>
  <c r="C8" i="53"/>
  <c r="T4" i="53"/>
  <c r="L4" i="53"/>
  <c r="H4" i="53"/>
  <c r="D4" i="53"/>
  <c r="B4" i="53"/>
  <c r="Y2" i="53" s="1"/>
  <c r="B2" i="53"/>
  <c r="B1" i="53"/>
  <c r="C25" i="52"/>
  <c r="C22" i="52"/>
  <c r="C21" i="52"/>
  <c r="C20" i="52"/>
  <c r="C17" i="52"/>
  <c r="C16" i="52"/>
  <c r="C15" i="52"/>
  <c r="C14" i="52"/>
  <c r="C13" i="52"/>
  <c r="C12" i="52"/>
  <c r="C11" i="52"/>
  <c r="C10" i="52"/>
  <c r="C9" i="52"/>
  <c r="C8" i="52"/>
  <c r="T4" i="52"/>
  <c r="L4" i="52"/>
  <c r="Y5" i="52" s="1"/>
  <c r="H4" i="52"/>
  <c r="D4" i="52"/>
  <c r="B4" i="52"/>
  <c r="Y2" i="52" s="1"/>
  <c r="B2" i="52"/>
  <c r="B1" i="52"/>
  <c r="C25" i="51"/>
  <c r="C22" i="51"/>
  <c r="C21" i="51"/>
  <c r="C20" i="51"/>
  <c r="C17" i="51"/>
  <c r="C16" i="51"/>
  <c r="C15" i="51"/>
  <c r="C14" i="51"/>
  <c r="C13" i="51"/>
  <c r="C12" i="51"/>
  <c r="C11" i="51"/>
  <c r="C10" i="51"/>
  <c r="C9" i="51"/>
  <c r="C8" i="51"/>
  <c r="T4" i="51"/>
  <c r="L4" i="51"/>
  <c r="H4" i="51"/>
  <c r="D4" i="51"/>
  <c r="B4" i="51"/>
  <c r="Y2" i="51" s="1"/>
  <c r="B2" i="51"/>
  <c r="B1" i="51"/>
  <c r="C25" i="50"/>
  <c r="C22" i="50"/>
  <c r="C21" i="50"/>
  <c r="C20" i="50"/>
  <c r="C17" i="50"/>
  <c r="C16" i="50"/>
  <c r="C15" i="50"/>
  <c r="C14" i="50"/>
  <c r="C13" i="50"/>
  <c r="C12" i="50"/>
  <c r="C11" i="50"/>
  <c r="C10" i="50"/>
  <c r="C9" i="50"/>
  <c r="C8" i="50"/>
  <c r="T4" i="50"/>
  <c r="L4" i="50"/>
  <c r="H4" i="50"/>
  <c r="D4" i="50"/>
  <c r="B4" i="50"/>
  <c r="Y2" i="50" s="1"/>
  <c r="B2" i="50"/>
  <c r="B1" i="50"/>
  <c r="C25" i="49"/>
  <c r="C22" i="49"/>
  <c r="C21" i="49"/>
  <c r="C20" i="49"/>
  <c r="C17" i="49"/>
  <c r="C16" i="49"/>
  <c r="C15" i="49"/>
  <c r="C14" i="49"/>
  <c r="C13" i="49"/>
  <c r="C12" i="49"/>
  <c r="C11" i="49"/>
  <c r="C10" i="49"/>
  <c r="C9" i="49"/>
  <c r="C8" i="49"/>
  <c r="T4" i="49"/>
  <c r="L4" i="49"/>
  <c r="H4" i="49"/>
  <c r="D4" i="49"/>
  <c r="B4" i="49"/>
  <c r="Y2" i="49" s="1"/>
  <c r="B2" i="49"/>
  <c r="B1" i="49"/>
  <c r="C25" i="48"/>
  <c r="C22" i="48"/>
  <c r="C21" i="48"/>
  <c r="C20" i="48"/>
  <c r="C17" i="48"/>
  <c r="C16" i="48"/>
  <c r="C15" i="48"/>
  <c r="C14" i="48"/>
  <c r="C13" i="48"/>
  <c r="C12" i="48"/>
  <c r="C11" i="48"/>
  <c r="C10" i="48"/>
  <c r="C9" i="48"/>
  <c r="C8" i="48"/>
  <c r="T4" i="48"/>
  <c r="L4" i="48"/>
  <c r="Y5" i="48" s="1"/>
  <c r="H4" i="48"/>
  <c r="D4" i="48"/>
  <c r="B4" i="48"/>
  <c r="Y2" i="48" s="1"/>
  <c r="B2" i="48"/>
  <c r="B1" i="48"/>
  <c r="C25" i="47"/>
  <c r="C22" i="47"/>
  <c r="C21" i="47"/>
  <c r="C20" i="47"/>
  <c r="C17" i="47"/>
  <c r="C16" i="47"/>
  <c r="C15" i="47"/>
  <c r="C14" i="47"/>
  <c r="C13" i="47"/>
  <c r="C12" i="47"/>
  <c r="C11" i="47"/>
  <c r="C10" i="47"/>
  <c r="C9" i="47"/>
  <c r="C8" i="47"/>
  <c r="T4" i="47"/>
  <c r="L4" i="47"/>
  <c r="H4" i="47"/>
  <c r="D4" i="47"/>
  <c r="B4" i="47"/>
  <c r="Y2" i="47" s="1"/>
  <c r="B2" i="47"/>
  <c r="B1" i="47"/>
  <c r="C25" i="46"/>
  <c r="C22" i="46"/>
  <c r="C21" i="46"/>
  <c r="C20" i="46"/>
  <c r="C17" i="46"/>
  <c r="C16" i="46"/>
  <c r="C15" i="46"/>
  <c r="C14" i="46"/>
  <c r="C13" i="46"/>
  <c r="C12" i="46"/>
  <c r="C11" i="46"/>
  <c r="C10" i="46"/>
  <c r="C9" i="46"/>
  <c r="C8" i="46"/>
  <c r="T4" i="46"/>
  <c r="L4" i="46"/>
  <c r="H4" i="46"/>
  <c r="D4" i="46"/>
  <c r="B4" i="46"/>
  <c r="Y2" i="46" s="1"/>
  <c r="B2" i="46"/>
  <c r="B1" i="46"/>
  <c r="C25" i="45"/>
  <c r="C22" i="45"/>
  <c r="C21" i="45"/>
  <c r="C20" i="45"/>
  <c r="C17" i="45"/>
  <c r="C16" i="45"/>
  <c r="C15" i="45"/>
  <c r="C14" i="45"/>
  <c r="C13" i="45"/>
  <c r="C12" i="45"/>
  <c r="C11" i="45"/>
  <c r="C10" i="45"/>
  <c r="C9" i="45"/>
  <c r="C8" i="45"/>
  <c r="T4" i="45"/>
  <c r="L4" i="45"/>
  <c r="H4" i="45"/>
  <c r="D4" i="45"/>
  <c r="B4" i="45"/>
  <c r="Y2" i="45" s="1"/>
  <c r="B2" i="45"/>
  <c r="B1" i="45"/>
  <c r="X5" i="45" l="1"/>
  <c r="X5" i="49"/>
  <c r="X5" i="53"/>
  <c r="X5" i="57"/>
  <c r="X5" i="58"/>
  <c r="Y5" i="54"/>
  <c r="X5" i="55"/>
  <c r="Y5" i="58"/>
  <c r="Y5" i="45"/>
  <c r="X5" i="46"/>
  <c r="Y5" i="49"/>
  <c r="X5" i="50"/>
  <c r="Y5" i="57"/>
  <c r="Y5" i="46"/>
  <c r="X5" i="47"/>
  <c r="Y5" i="50"/>
  <c r="X5" i="51"/>
  <c r="Y5" i="47"/>
  <c r="X5" i="48"/>
  <c r="Y5" i="51"/>
  <c r="X5" i="52"/>
  <c r="Y5" i="55"/>
  <c r="X5" i="56"/>
  <c r="Y5" i="53"/>
  <c r="X5" i="54"/>
  <c r="C25" i="44"/>
  <c r="C22" i="44"/>
  <c r="C21" i="44"/>
  <c r="C20" i="44"/>
  <c r="C17" i="44"/>
  <c r="C16" i="44"/>
  <c r="C15" i="44"/>
  <c r="C14" i="44"/>
  <c r="C13" i="44"/>
  <c r="C12" i="44"/>
  <c r="C11" i="44"/>
  <c r="C10" i="44"/>
  <c r="C9" i="44"/>
  <c r="C8" i="44"/>
  <c r="T4" i="44"/>
  <c r="L4" i="44"/>
  <c r="H4" i="44"/>
  <c r="D4" i="44"/>
  <c r="B4" i="44"/>
  <c r="Y2" i="44" s="1"/>
  <c r="B2" i="44"/>
  <c r="B1" i="44"/>
  <c r="C25" i="43"/>
  <c r="C22" i="43"/>
  <c r="C21" i="43"/>
  <c r="C20" i="43"/>
  <c r="C17" i="43"/>
  <c r="C16" i="43"/>
  <c r="C15" i="43"/>
  <c r="C14" i="43"/>
  <c r="C13" i="43"/>
  <c r="C12" i="43"/>
  <c r="C11" i="43"/>
  <c r="C10" i="43"/>
  <c r="C9" i="43"/>
  <c r="C8" i="43"/>
  <c r="T4" i="43"/>
  <c r="L4" i="43"/>
  <c r="H4" i="43"/>
  <c r="D4" i="43"/>
  <c r="B4" i="43"/>
  <c r="Y2" i="43" s="1"/>
  <c r="B2" i="43"/>
  <c r="B1" i="43"/>
  <c r="C25" i="42"/>
  <c r="C22" i="42"/>
  <c r="C21" i="42"/>
  <c r="C20" i="42"/>
  <c r="C17" i="42"/>
  <c r="C16" i="42"/>
  <c r="C15" i="42"/>
  <c r="C14" i="42"/>
  <c r="C13" i="42"/>
  <c r="C12" i="42"/>
  <c r="C11" i="42"/>
  <c r="C10" i="42"/>
  <c r="C9" i="42"/>
  <c r="C8" i="42"/>
  <c r="T4" i="42"/>
  <c r="L4" i="42"/>
  <c r="H4" i="42"/>
  <c r="D4" i="42"/>
  <c r="B4" i="42"/>
  <c r="Y2" i="42" s="1"/>
  <c r="B2" i="42"/>
  <c r="B1" i="42"/>
  <c r="C25" i="41"/>
  <c r="C22" i="41"/>
  <c r="C21" i="41"/>
  <c r="C20" i="41"/>
  <c r="C17" i="41"/>
  <c r="C16" i="41"/>
  <c r="C15" i="41"/>
  <c r="C14" i="41"/>
  <c r="C13" i="41"/>
  <c r="C12" i="41"/>
  <c r="C11" i="41"/>
  <c r="C10" i="41"/>
  <c r="C9" i="41"/>
  <c r="C8" i="41"/>
  <c r="T4" i="41"/>
  <c r="L4" i="41"/>
  <c r="H4" i="41"/>
  <c r="D4" i="41"/>
  <c r="B4" i="41"/>
  <c r="Y2" i="41" s="1"/>
  <c r="B2" i="41"/>
  <c r="B1" i="41"/>
  <c r="C25" i="40"/>
  <c r="C22" i="40"/>
  <c r="C21" i="40"/>
  <c r="C20" i="40"/>
  <c r="C17" i="40"/>
  <c r="C16" i="40"/>
  <c r="C15" i="40"/>
  <c r="C14" i="40"/>
  <c r="C13" i="40"/>
  <c r="C12" i="40"/>
  <c r="C11" i="40"/>
  <c r="C10" i="40"/>
  <c r="C9" i="40"/>
  <c r="C8" i="40"/>
  <c r="T4" i="40"/>
  <c r="L4" i="40"/>
  <c r="H4" i="40"/>
  <c r="D4" i="40"/>
  <c r="B4" i="40"/>
  <c r="Y2" i="40" s="1"/>
  <c r="B2" i="40"/>
  <c r="B1" i="40"/>
  <c r="C25" i="39"/>
  <c r="C22" i="39"/>
  <c r="C21" i="39"/>
  <c r="C20" i="39"/>
  <c r="C17" i="39"/>
  <c r="C16" i="39"/>
  <c r="C15" i="39"/>
  <c r="C14" i="39"/>
  <c r="C13" i="39"/>
  <c r="C12" i="39"/>
  <c r="C11" i="39"/>
  <c r="C10" i="39"/>
  <c r="C9" i="39"/>
  <c r="C8" i="39"/>
  <c r="T4" i="39"/>
  <c r="L4" i="39"/>
  <c r="H4" i="39"/>
  <c r="D4" i="39"/>
  <c r="B4" i="39"/>
  <c r="Y2" i="39" s="1"/>
  <c r="B2" i="39"/>
  <c r="B1" i="39"/>
  <c r="C25" i="38"/>
  <c r="C22" i="38"/>
  <c r="C21" i="38"/>
  <c r="C20" i="38"/>
  <c r="C17" i="38"/>
  <c r="C16" i="38"/>
  <c r="C15" i="38"/>
  <c r="C14" i="38"/>
  <c r="C13" i="38"/>
  <c r="C12" i="38"/>
  <c r="C11" i="38"/>
  <c r="C10" i="38"/>
  <c r="C9" i="38"/>
  <c r="C8" i="38"/>
  <c r="T4" i="38"/>
  <c r="L4" i="38"/>
  <c r="H4" i="38"/>
  <c r="D4" i="38"/>
  <c r="B4" i="38"/>
  <c r="Y2" i="38" s="1"/>
  <c r="B2" i="38"/>
  <c r="B1" i="38"/>
  <c r="C25" i="37"/>
  <c r="C22" i="37"/>
  <c r="C21" i="37"/>
  <c r="C20" i="37"/>
  <c r="C17" i="37"/>
  <c r="C16" i="37"/>
  <c r="C15" i="37"/>
  <c r="C14" i="37"/>
  <c r="C13" i="37"/>
  <c r="C12" i="37"/>
  <c r="C11" i="37"/>
  <c r="C10" i="37"/>
  <c r="C9" i="37"/>
  <c r="C8" i="37"/>
  <c r="T4" i="37"/>
  <c r="L4" i="37"/>
  <c r="H4" i="37"/>
  <c r="D4" i="37"/>
  <c r="B4" i="37"/>
  <c r="Y2" i="37" s="1"/>
  <c r="B2" i="37"/>
  <c r="B1" i="37"/>
  <c r="C25" i="36"/>
  <c r="C22" i="36"/>
  <c r="C21" i="36"/>
  <c r="C20" i="36"/>
  <c r="C17" i="36"/>
  <c r="C16" i="36"/>
  <c r="C15" i="36"/>
  <c r="C14" i="36"/>
  <c r="C13" i="36"/>
  <c r="C12" i="36"/>
  <c r="C11" i="36"/>
  <c r="C10" i="36"/>
  <c r="C9" i="36"/>
  <c r="C8" i="36"/>
  <c r="T4" i="36"/>
  <c r="L4" i="36"/>
  <c r="H4" i="36"/>
  <c r="D4" i="36"/>
  <c r="B4" i="36"/>
  <c r="Y2" i="36" s="1"/>
  <c r="B2" i="36"/>
  <c r="B1" i="36"/>
  <c r="C25" i="35"/>
  <c r="C22" i="35"/>
  <c r="C21" i="35"/>
  <c r="C20" i="35"/>
  <c r="C17" i="35"/>
  <c r="C16" i="35"/>
  <c r="C15" i="35"/>
  <c r="C14" i="35"/>
  <c r="C13" i="35"/>
  <c r="C12" i="35"/>
  <c r="C11" i="35"/>
  <c r="C10" i="35"/>
  <c r="C9" i="35"/>
  <c r="C8" i="35"/>
  <c r="T4" i="35"/>
  <c r="L4" i="35"/>
  <c r="H4" i="35"/>
  <c r="D4" i="35"/>
  <c r="B4" i="35"/>
  <c r="Y2" i="35" s="1"/>
  <c r="B2" i="35"/>
  <c r="B1" i="35"/>
  <c r="C25" i="33"/>
  <c r="C22" i="33"/>
  <c r="C21" i="33"/>
  <c r="C20" i="33"/>
  <c r="C17" i="33"/>
  <c r="C16" i="33"/>
  <c r="C15" i="33"/>
  <c r="C14" i="33"/>
  <c r="C13" i="33"/>
  <c r="C12" i="33"/>
  <c r="C11" i="33"/>
  <c r="C10" i="33"/>
  <c r="C9" i="33"/>
  <c r="C8" i="33"/>
  <c r="T4" i="33"/>
  <c r="L4" i="33"/>
  <c r="H4" i="33"/>
  <c r="D4" i="33"/>
  <c r="B4" i="33"/>
  <c r="Y2" i="33" s="1"/>
  <c r="B2" i="33"/>
  <c r="B1" i="33"/>
  <c r="C25" i="32"/>
  <c r="C22" i="32"/>
  <c r="C21" i="32"/>
  <c r="C20" i="32"/>
  <c r="C17" i="32"/>
  <c r="C16" i="32"/>
  <c r="C15" i="32"/>
  <c r="C14" i="32"/>
  <c r="C13" i="32"/>
  <c r="C12" i="32"/>
  <c r="C11" i="32"/>
  <c r="C10" i="32"/>
  <c r="C9" i="32"/>
  <c r="C8" i="32"/>
  <c r="T4" i="32"/>
  <c r="L4" i="32"/>
  <c r="H4" i="32"/>
  <c r="D4" i="32"/>
  <c r="B4" i="32"/>
  <c r="Y2" i="32" s="1"/>
  <c r="B2" i="32"/>
  <c r="B1" i="32"/>
  <c r="C25" i="31"/>
  <c r="C22" i="31"/>
  <c r="C21" i="31"/>
  <c r="C20" i="31"/>
  <c r="C17" i="31"/>
  <c r="C16" i="31"/>
  <c r="C15" i="31"/>
  <c r="C14" i="31"/>
  <c r="C13" i="31"/>
  <c r="C12" i="31"/>
  <c r="C11" i="31"/>
  <c r="C10" i="31"/>
  <c r="C9" i="31"/>
  <c r="C8" i="31"/>
  <c r="T4" i="31"/>
  <c r="L4" i="31"/>
  <c r="H4" i="31"/>
  <c r="D4" i="31"/>
  <c r="B4" i="31"/>
  <c r="Y2" i="31" s="1"/>
  <c r="B2" i="31"/>
  <c r="B1" i="31"/>
  <c r="C25" i="30"/>
  <c r="C22" i="30"/>
  <c r="C21" i="30"/>
  <c r="C20" i="30"/>
  <c r="C17" i="30"/>
  <c r="C16" i="30"/>
  <c r="C15" i="30"/>
  <c r="C14" i="30"/>
  <c r="C13" i="30"/>
  <c r="C12" i="30"/>
  <c r="C11" i="30"/>
  <c r="C10" i="30"/>
  <c r="C9" i="30"/>
  <c r="C8" i="30"/>
  <c r="T4" i="30"/>
  <c r="L4" i="30"/>
  <c r="H4" i="30"/>
  <c r="D4" i="30"/>
  <c r="B4" i="30"/>
  <c r="Y2" i="30" s="1"/>
  <c r="B2" i="30"/>
  <c r="B1" i="30"/>
  <c r="C25" i="29"/>
  <c r="C22" i="29"/>
  <c r="C21" i="29"/>
  <c r="C20" i="29"/>
  <c r="C17" i="29"/>
  <c r="C16" i="29"/>
  <c r="C15" i="29"/>
  <c r="C14" i="29"/>
  <c r="C13" i="29"/>
  <c r="C12" i="29"/>
  <c r="C11" i="29"/>
  <c r="C10" i="29"/>
  <c r="C9" i="29"/>
  <c r="C8" i="29"/>
  <c r="T4" i="29"/>
  <c r="L4" i="29"/>
  <c r="H4" i="29"/>
  <c r="D4" i="29"/>
  <c r="B4" i="29"/>
  <c r="Y2" i="29" s="1"/>
  <c r="B2" i="29"/>
  <c r="B1" i="29"/>
  <c r="C25" i="28"/>
  <c r="C22" i="28"/>
  <c r="C21" i="28"/>
  <c r="C20" i="28"/>
  <c r="C17" i="28"/>
  <c r="C16" i="28"/>
  <c r="C15" i="28"/>
  <c r="C14" i="28"/>
  <c r="C13" i="28"/>
  <c r="C12" i="28"/>
  <c r="C11" i="28"/>
  <c r="C10" i="28"/>
  <c r="C9" i="28"/>
  <c r="C8" i="28"/>
  <c r="T4" i="28"/>
  <c r="L4" i="28"/>
  <c r="H4" i="28"/>
  <c r="D4" i="28"/>
  <c r="B4" i="28"/>
  <c r="Y2" i="28" s="1"/>
  <c r="B2" i="28"/>
  <c r="B1" i="28"/>
  <c r="C25" i="27"/>
  <c r="C22" i="27"/>
  <c r="C21" i="27"/>
  <c r="C20" i="27"/>
  <c r="C17" i="27"/>
  <c r="C16" i="27"/>
  <c r="C15" i="27"/>
  <c r="C14" i="27"/>
  <c r="C13" i="27"/>
  <c r="C12" i="27"/>
  <c r="C11" i="27"/>
  <c r="C10" i="27"/>
  <c r="C9" i="27"/>
  <c r="C8" i="27"/>
  <c r="T4" i="27"/>
  <c r="L4" i="27"/>
  <c r="H4" i="27"/>
  <c r="D4" i="27"/>
  <c r="Y2" i="27"/>
  <c r="B2" i="27"/>
  <c r="B1" i="27"/>
  <c r="C25" i="26"/>
  <c r="C22" i="26"/>
  <c r="C21" i="26"/>
  <c r="C20" i="26"/>
  <c r="C17" i="26"/>
  <c r="C16" i="26"/>
  <c r="C15" i="26"/>
  <c r="C14" i="26"/>
  <c r="C13" i="26"/>
  <c r="C12" i="26"/>
  <c r="C11" i="26"/>
  <c r="C10" i="26"/>
  <c r="C9" i="26"/>
  <c r="C8" i="26"/>
  <c r="T4" i="26"/>
  <c r="L4" i="26"/>
  <c r="H4" i="26"/>
  <c r="D4" i="26"/>
  <c r="B4" i="26"/>
  <c r="Y2" i="26" s="1"/>
  <c r="B2" i="26"/>
  <c r="B1" i="26"/>
  <c r="C25" i="25"/>
  <c r="C22" i="25"/>
  <c r="C21" i="25"/>
  <c r="C20" i="25"/>
  <c r="C17" i="25"/>
  <c r="C16" i="25"/>
  <c r="C15" i="25"/>
  <c r="C14" i="25"/>
  <c r="C13" i="25"/>
  <c r="C12" i="25"/>
  <c r="C11" i="25"/>
  <c r="C10" i="25"/>
  <c r="C9" i="25"/>
  <c r="C8" i="25"/>
  <c r="T4" i="25"/>
  <c r="L4" i="25"/>
  <c r="H4" i="25"/>
  <c r="D4" i="25"/>
  <c r="B4" i="25"/>
  <c r="Y2" i="25" s="1"/>
  <c r="B2" i="25"/>
  <c r="B1" i="25"/>
  <c r="C25" i="24"/>
  <c r="C22" i="24"/>
  <c r="C21" i="24"/>
  <c r="C20" i="24"/>
  <c r="C17" i="24"/>
  <c r="C16" i="24"/>
  <c r="C15" i="24"/>
  <c r="C14" i="24"/>
  <c r="C13" i="24"/>
  <c r="C12" i="24"/>
  <c r="C11" i="24"/>
  <c r="C10" i="24"/>
  <c r="C9" i="24"/>
  <c r="C8" i="24"/>
  <c r="T4" i="24"/>
  <c r="L4" i="24"/>
  <c r="H4" i="24"/>
  <c r="D4" i="24"/>
  <c r="B4" i="24"/>
  <c r="Y2" i="24" s="1"/>
  <c r="B2" i="24"/>
  <c r="B1" i="24"/>
  <c r="C25" i="23"/>
  <c r="C22" i="23"/>
  <c r="C21" i="23"/>
  <c r="C20" i="23"/>
  <c r="C17" i="23"/>
  <c r="C16" i="23"/>
  <c r="C15" i="23"/>
  <c r="C14" i="23"/>
  <c r="C13" i="23"/>
  <c r="C12" i="23"/>
  <c r="C11" i="23"/>
  <c r="C10" i="23"/>
  <c r="C9" i="23"/>
  <c r="C8" i="23"/>
  <c r="T4" i="23"/>
  <c r="L4" i="23"/>
  <c r="H4" i="23"/>
  <c r="D4" i="23"/>
  <c r="B4" i="23"/>
  <c r="Y2" i="23" s="1"/>
  <c r="B2" i="23"/>
  <c r="B1" i="23"/>
  <c r="C25" i="22"/>
  <c r="C22" i="22"/>
  <c r="C21" i="22"/>
  <c r="C20" i="22"/>
  <c r="C17" i="22"/>
  <c r="C16" i="22"/>
  <c r="C15" i="22"/>
  <c r="C14" i="22"/>
  <c r="C13" i="22"/>
  <c r="C12" i="22"/>
  <c r="C11" i="22"/>
  <c r="C10" i="22"/>
  <c r="C9" i="22"/>
  <c r="C8" i="22"/>
  <c r="T4" i="22"/>
  <c r="L4" i="22"/>
  <c r="H4" i="22"/>
  <c r="D4" i="22"/>
  <c r="B4" i="22"/>
  <c r="Y2" i="22" s="1"/>
  <c r="B2" i="22"/>
  <c r="B1" i="22"/>
  <c r="C25" i="21"/>
  <c r="C22" i="21"/>
  <c r="C21" i="21"/>
  <c r="C20" i="21"/>
  <c r="C17" i="21"/>
  <c r="C16" i="21"/>
  <c r="C15" i="21"/>
  <c r="C14" i="21"/>
  <c r="C13" i="21"/>
  <c r="C12" i="21"/>
  <c r="C11" i="21"/>
  <c r="C10" i="21"/>
  <c r="C9" i="21"/>
  <c r="C8" i="21"/>
  <c r="T4" i="21"/>
  <c r="L4" i="21"/>
  <c r="H4" i="21"/>
  <c r="D4" i="21"/>
  <c r="B4" i="21"/>
  <c r="Y2" i="21" s="1"/>
  <c r="B2" i="21"/>
  <c r="B1" i="21"/>
  <c r="C25" i="20"/>
  <c r="C22" i="20"/>
  <c r="C21" i="20"/>
  <c r="C20" i="20"/>
  <c r="C17" i="20"/>
  <c r="C16" i="20"/>
  <c r="C15" i="20"/>
  <c r="C14" i="20"/>
  <c r="C13" i="20"/>
  <c r="C12" i="20"/>
  <c r="C11" i="20"/>
  <c r="C10" i="20"/>
  <c r="C9" i="20"/>
  <c r="C8" i="20"/>
  <c r="T4" i="20"/>
  <c r="L4" i="20"/>
  <c r="H4" i="20"/>
  <c r="D4" i="20"/>
  <c r="B4" i="20"/>
  <c r="Y2" i="20" s="1"/>
  <c r="B2" i="20"/>
  <c r="B1" i="20"/>
  <c r="C25" i="19"/>
  <c r="C22" i="19"/>
  <c r="C21" i="19"/>
  <c r="C20" i="19"/>
  <c r="C17" i="19"/>
  <c r="C16" i="19"/>
  <c r="C15" i="19"/>
  <c r="C14" i="19"/>
  <c r="C13" i="19"/>
  <c r="C12" i="19"/>
  <c r="C11" i="19"/>
  <c r="C10" i="19"/>
  <c r="C9" i="19"/>
  <c r="C8" i="19"/>
  <c r="T4" i="19"/>
  <c r="L4" i="19"/>
  <c r="H4" i="19"/>
  <c r="D4" i="19"/>
  <c r="B4" i="19"/>
  <c r="Y2" i="19" s="1"/>
  <c r="B2" i="19"/>
  <c r="B1" i="19"/>
  <c r="C25" i="18"/>
  <c r="C22" i="18"/>
  <c r="C21" i="18"/>
  <c r="C20" i="18"/>
  <c r="C17" i="18"/>
  <c r="C16" i="18"/>
  <c r="C15" i="18"/>
  <c r="C14" i="18"/>
  <c r="C13" i="18"/>
  <c r="C12" i="18"/>
  <c r="C11" i="18"/>
  <c r="C10" i="18"/>
  <c r="C9" i="18"/>
  <c r="C8" i="18"/>
  <c r="T4" i="18"/>
  <c r="L4" i="18"/>
  <c r="H4" i="18"/>
  <c r="D4" i="18"/>
  <c r="B4" i="18"/>
  <c r="Y2" i="18" s="1"/>
  <c r="B2" i="18"/>
  <c r="B1" i="18"/>
  <c r="C25" i="17"/>
  <c r="C22" i="17"/>
  <c r="C21" i="17"/>
  <c r="C20" i="17"/>
  <c r="C17" i="17"/>
  <c r="C16" i="17"/>
  <c r="C15" i="17"/>
  <c r="C14" i="17"/>
  <c r="C13" i="17"/>
  <c r="C12" i="17"/>
  <c r="C11" i="17"/>
  <c r="C10" i="17"/>
  <c r="C9" i="17"/>
  <c r="C8" i="17"/>
  <c r="T4" i="17"/>
  <c r="L4" i="17"/>
  <c r="H4" i="17"/>
  <c r="D4" i="17"/>
  <c r="B4" i="17"/>
  <c r="Y2" i="17" s="1"/>
  <c r="B2" i="17"/>
  <c r="B1" i="17"/>
  <c r="C25" i="16"/>
  <c r="C22" i="16"/>
  <c r="C21" i="16"/>
  <c r="C20" i="16"/>
  <c r="C17" i="16"/>
  <c r="C16" i="16"/>
  <c r="C15" i="16"/>
  <c r="C14" i="16"/>
  <c r="C13" i="16"/>
  <c r="C12" i="16"/>
  <c r="C11" i="16"/>
  <c r="C10" i="16"/>
  <c r="C9" i="16"/>
  <c r="C8" i="16"/>
  <c r="T4" i="16"/>
  <c r="L4" i="16"/>
  <c r="H4" i="16"/>
  <c r="D4" i="16"/>
  <c r="B4" i="16"/>
  <c r="Y2" i="16" s="1"/>
  <c r="B2" i="16"/>
  <c r="B1" i="16"/>
  <c r="C25" i="15"/>
  <c r="C22" i="15"/>
  <c r="C21" i="15"/>
  <c r="C20" i="15"/>
  <c r="C17" i="15"/>
  <c r="C16" i="15"/>
  <c r="C15" i="15"/>
  <c r="C14" i="15"/>
  <c r="C13" i="15"/>
  <c r="C12" i="15"/>
  <c r="C11" i="15"/>
  <c r="C10" i="15"/>
  <c r="C9" i="15"/>
  <c r="C8" i="15"/>
  <c r="T4" i="15"/>
  <c r="L4" i="15"/>
  <c r="H4" i="15"/>
  <c r="D4" i="15"/>
  <c r="B4" i="15"/>
  <c r="Y2" i="15" s="1"/>
  <c r="B2" i="15"/>
  <c r="B1" i="15"/>
  <c r="C25" i="14"/>
  <c r="C22" i="14"/>
  <c r="C21" i="14"/>
  <c r="C20" i="14"/>
  <c r="C17" i="14"/>
  <c r="C16" i="14"/>
  <c r="C15" i="14"/>
  <c r="C14" i="14"/>
  <c r="C13" i="14"/>
  <c r="C12" i="14"/>
  <c r="C11" i="14"/>
  <c r="C10" i="14"/>
  <c r="C9" i="14"/>
  <c r="C8" i="14"/>
  <c r="T4" i="14"/>
  <c r="L4" i="14"/>
  <c r="H4" i="14"/>
  <c r="D4" i="14"/>
  <c r="B4" i="14"/>
  <c r="Y2" i="14" s="1"/>
  <c r="B2" i="14"/>
  <c r="B1" i="14"/>
  <c r="C25" i="13"/>
  <c r="C22" i="13"/>
  <c r="C21" i="13"/>
  <c r="C20" i="13"/>
  <c r="C17" i="13"/>
  <c r="C16" i="13"/>
  <c r="C15" i="13"/>
  <c r="C14" i="13"/>
  <c r="C13" i="13"/>
  <c r="C12" i="13"/>
  <c r="C11" i="13"/>
  <c r="C10" i="13"/>
  <c r="C9" i="13"/>
  <c r="C8" i="13"/>
  <c r="T4" i="13"/>
  <c r="L4" i="13"/>
  <c r="H4" i="13"/>
  <c r="D4" i="13"/>
  <c r="B4" i="13"/>
  <c r="Y2" i="13" s="1"/>
  <c r="B2" i="13"/>
  <c r="B1" i="13"/>
  <c r="C25" i="12"/>
  <c r="C22" i="12"/>
  <c r="C21" i="12"/>
  <c r="C20" i="12"/>
  <c r="C17" i="12"/>
  <c r="C16" i="12"/>
  <c r="C15" i="12"/>
  <c r="C14" i="12"/>
  <c r="C13" i="12"/>
  <c r="C12" i="12"/>
  <c r="C11" i="12"/>
  <c r="C10" i="12"/>
  <c r="C9" i="12"/>
  <c r="C8" i="12"/>
  <c r="T4" i="12"/>
  <c r="L4" i="12"/>
  <c r="H4" i="12"/>
  <c r="D4" i="12"/>
  <c r="B4" i="12"/>
  <c r="Y2" i="12" s="1"/>
  <c r="B2" i="12"/>
  <c r="B1" i="12"/>
  <c r="C25" i="11"/>
  <c r="C22" i="11"/>
  <c r="C21" i="11"/>
  <c r="C20" i="11"/>
  <c r="C17" i="11"/>
  <c r="C16" i="11"/>
  <c r="C15" i="11"/>
  <c r="C14" i="11"/>
  <c r="C13" i="11"/>
  <c r="C12" i="11"/>
  <c r="C11" i="11"/>
  <c r="C10" i="11"/>
  <c r="C9" i="11"/>
  <c r="C8" i="11"/>
  <c r="T4" i="11"/>
  <c r="L4" i="11"/>
  <c r="H4" i="11"/>
  <c r="D4" i="11"/>
  <c r="B4" i="11"/>
  <c r="Y2" i="11" s="1"/>
  <c r="B2" i="11"/>
  <c r="B1" i="11"/>
  <c r="C25" i="10"/>
  <c r="C22" i="10"/>
  <c r="C21" i="10"/>
  <c r="C20" i="10"/>
  <c r="C17" i="10"/>
  <c r="C16" i="10"/>
  <c r="C15" i="10"/>
  <c r="C14" i="10"/>
  <c r="C13" i="10"/>
  <c r="C12" i="10"/>
  <c r="C11" i="10"/>
  <c r="C10" i="10"/>
  <c r="C9" i="10"/>
  <c r="C8" i="10"/>
  <c r="T4" i="10"/>
  <c r="L4" i="10"/>
  <c r="H4" i="10"/>
  <c r="D4" i="10"/>
  <c r="B4" i="10"/>
  <c r="Y2" i="10" s="1"/>
  <c r="B2" i="10"/>
  <c r="B1" i="10"/>
  <c r="C25" i="9"/>
  <c r="C22" i="9"/>
  <c r="C21" i="9"/>
  <c r="C20" i="9"/>
  <c r="C17" i="9"/>
  <c r="C16" i="9"/>
  <c r="C15" i="9"/>
  <c r="C14" i="9"/>
  <c r="C13" i="9"/>
  <c r="C12" i="9"/>
  <c r="C11" i="9"/>
  <c r="C10" i="9"/>
  <c r="C9" i="9"/>
  <c r="C8" i="9"/>
  <c r="T4" i="9"/>
  <c r="L4" i="9"/>
  <c r="H4" i="9"/>
  <c r="D4" i="9"/>
  <c r="B4" i="9"/>
  <c r="Y2" i="9" s="1"/>
  <c r="B2" i="9"/>
  <c r="B1" i="9"/>
  <c r="C25" i="8"/>
  <c r="C22" i="8"/>
  <c r="C21" i="8"/>
  <c r="C20" i="8"/>
  <c r="C17" i="8"/>
  <c r="C16" i="8"/>
  <c r="C15" i="8"/>
  <c r="C14" i="8"/>
  <c r="C13" i="8"/>
  <c r="C12" i="8"/>
  <c r="C11" i="8"/>
  <c r="C10" i="8"/>
  <c r="C9" i="8"/>
  <c r="C8" i="8"/>
  <c r="T4" i="8"/>
  <c r="L4" i="8"/>
  <c r="H4" i="8"/>
  <c r="D4" i="8"/>
  <c r="B4" i="8"/>
  <c r="Y2" i="8" s="1"/>
  <c r="B2" i="8"/>
  <c r="B1" i="8"/>
  <c r="C25" i="7"/>
  <c r="C22" i="7"/>
  <c r="C21" i="7"/>
  <c r="C20" i="7"/>
  <c r="C17" i="7"/>
  <c r="C16" i="7"/>
  <c r="C15" i="7"/>
  <c r="C14" i="7"/>
  <c r="C13" i="7"/>
  <c r="C12" i="7"/>
  <c r="C11" i="7"/>
  <c r="C10" i="7"/>
  <c r="C9" i="7"/>
  <c r="C8" i="7"/>
  <c r="T4" i="7"/>
  <c r="L4" i="7"/>
  <c r="H4" i="7"/>
  <c r="D4" i="7"/>
  <c r="B4" i="7"/>
  <c r="Y2" i="7" s="1"/>
  <c r="B2" i="7"/>
  <c r="B1" i="7"/>
  <c r="C25" i="6"/>
  <c r="C22" i="6"/>
  <c r="C21" i="6"/>
  <c r="C20" i="6"/>
  <c r="C17" i="6"/>
  <c r="C16" i="6"/>
  <c r="C15" i="6"/>
  <c r="C14" i="6"/>
  <c r="C13" i="6"/>
  <c r="C12" i="6"/>
  <c r="C11" i="6"/>
  <c r="C10" i="6"/>
  <c r="C9" i="6"/>
  <c r="C8" i="6"/>
  <c r="T4" i="6"/>
  <c r="L4" i="6"/>
  <c r="H4" i="6"/>
  <c r="D4" i="6"/>
  <c r="B4" i="6"/>
  <c r="Y2" i="6" s="1"/>
  <c r="B2" i="6"/>
  <c r="B1" i="6"/>
  <c r="B4" i="5"/>
  <c r="Y2" i="5" s="1"/>
  <c r="B4" i="4"/>
  <c r="C25" i="5"/>
  <c r="C22" i="5"/>
  <c r="C21" i="5"/>
  <c r="C20" i="5"/>
  <c r="C17" i="5"/>
  <c r="C16" i="5"/>
  <c r="C15" i="5"/>
  <c r="C14" i="5"/>
  <c r="C13" i="5"/>
  <c r="C12" i="5"/>
  <c r="C11" i="5"/>
  <c r="C10" i="5"/>
  <c r="C9" i="5"/>
  <c r="C8" i="5"/>
  <c r="T4" i="5"/>
  <c r="L4" i="5"/>
  <c r="H4" i="5"/>
  <c r="D4" i="5"/>
  <c r="B2" i="5"/>
  <c r="B1" i="5"/>
  <c r="T4" i="4"/>
  <c r="Y5" i="4" s="1"/>
  <c r="H4" i="4"/>
  <c r="X5" i="4" s="1"/>
  <c r="D4" i="4"/>
  <c r="Y5" i="9" l="1"/>
  <c r="Y5" i="13"/>
  <c r="Y5" i="17"/>
  <c r="Y5" i="21"/>
  <c r="Y5" i="38"/>
  <c r="Y5" i="42"/>
  <c r="X5" i="6"/>
  <c r="X5" i="10"/>
  <c r="X5" i="14"/>
  <c r="X5" i="18"/>
  <c r="X5" i="22"/>
  <c r="X5" i="26"/>
  <c r="X5" i="39"/>
  <c r="X5" i="43"/>
  <c r="Y5" i="8"/>
  <c r="X5" i="9"/>
  <c r="Y5" i="12"/>
  <c r="X5" i="13"/>
  <c r="Y5" i="16"/>
  <c r="X5" i="17"/>
  <c r="Y5" i="20"/>
  <c r="X5" i="21"/>
  <c r="Y5" i="24"/>
  <c r="X5" i="25"/>
  <c r="Y5" i="28"/>
  <c r="X5" i="29"/>
  <c r="Y5" i="32"/>
  <c r="X5" i="33"/>
  <c r="Y5" i="37"/>
  <c r="X5" i="38"/>
  <c r="Y5" i="41"/>
  <c r="X5" i="42"/>
  <c r="X5" i="5"/>
  <c r="Y5" i="6"/>
  <c r="X5" i="7"/>
  <c r="Y5" i="10"/>
  <c r="X5" i="11"/>
  <c r="Y5" i="18"/>
  <c r="X5" i="19"/>
  <c r="X5" i="23"/>
  <c r="Y5" i="26"/>
  <c r="X5" i="27"/>
  <c r="Y5" i="30"/>
  <c r="X5" i="31"/>
  <c r="Y5" i="35"/>
  <c r="X5" i="36"/>
  <c r="Y5" i="5"/>
  <c r="Y5" i="7"/>
  <c r="X5" i="8"/>
  <c r="Y5" i="11"/>
  <c r="X5" i="12"/>
  <c r="Y5" i="15"/>
  <c r="X5" i="16"/>
  <c r="Y5" i="19"/>
  <c r="X5" i="20"/>
  <c r="Y5" i="23"/>
  <c r="X5" i="24"/>
  <c r="Y5" i="27"/>
  <c r="X5" i="28"/>
  <c r="Y5" i="31"/>
  <c r="X5" i="32"/>
  <c r="Y5" i="36"/>
  <c r="X5" i="37"/>
  <c r="Y5" i="40"/>
  <c r="X5" i="41"/>
  <c r="Y5" i="44"/>
  <c r="Y5" i="25"/>
  <c r="Y5" i="29"/>
  <c r="X5" i="30"/>
  <c r="Y5" i="33"/>
  <c r="X5" i="35"/>
  <c r="Y5" i="14"/>
  <c r="X5" i="15"/>
  <c r="Y5" i="22"/>
  <c r="Y5" i="39"/>
  <c r="X5" i="40"/>
  <c r="Y5" i="43"/>
  <c r="X5" i="44"/>
  <c r="C25" i="4"/>
  <c r="C22" i="4"/>
  <c r="C21" i="4"/>
  <c r="C20" i="4"/>
  <c r="C17" i="4"/>
  <c r="C16" i="4"/>
  <c r="C15" i="4"/>
  <c r="C14" i="4"/>
  <c r="C13" i="4"/>
  <c r="C12" i="4"/>
  <c r="C11" i="4"/>
  <c r="C10" i="4"/>
  <c r="C9" i="4"/>
  <c r="C8" i="4"/>
  <c r="Y2" i="4"/>
  <c r="B2" i="4"/>
  <c r="G1000" i="3"/>
  <c r="F1000" i="3"/>
  <c r="E1000" i="3"/>
  <c r="D1000" i="3"/>
  <c r="C1000" i="3"/>
  <c r="B1000" i="3"/>
  <c r="G999" i="3"/>
  <c r="F999" i="3"/>
  <c r="E999" i="3"/>
  <c r="D999" i="3"/>
  <c r="C999" i="3"/>
  <c r="B999" i="3"/>
  <c r="G998" i="3"/>
  <c r="F998" i="3"/>
  <c r="E998" i="3"/>
  <c r="D998" i="3"/>
  <c r="C998" i="3"/>
  <c r="B998" i="3"/>
  <c r="G997" i="3"/>
  <c r="F997" i="3"/>
  <c r="E997" i="3"/>
  <c r="D997" i="3"/>
  <c r="C997" i="3"/>
  <c r="B997" i="3"/>
  <c r="G996" i="3"/>
  <c r="F996" i="3"/>
  <c r="E996" i="3"/>
  <c r="D996" i="3"/>
  <c r="C996" i="3"/>
  <c r="B996" i="3"/>
  <c r="G995" i="3"/>
  <c r="F995" i="3"/>
  <c r="E995" i="3"/>
  <c r="D995" i="3"/>
  <c r="C995" i="3"/>
  <c r="B995" i="3"/>
  <c r="G994" i="3"/>
  <c r="F994" i="3"/>
  <c r="E994" i="3"/>
  <c r="D994" i="3"/>
  <c r="C994" i="3"/>
  <c r="B994" i="3"/>
  <c r="G993" i="3"/>
  <c r="F993" i="3"/>
  <c r="E993" i="3"/>
  <c r="D993" i="3"/>
  <c r="C993" i="3"/>
  <c r="B993" i="3"/>
  <c r="G992" i="3"/>
  <c r="F992" i="3"/>
  <c r="E992" i="3"/>
  <c r="D992" i="3"/>
  <c r="C992" i="3"/>
  <c r="B992" i="3"/>
  <c r="G991" i="3"/>
  <c r="F991" i="3"/>
  <c r="E991" i="3"/>
  <c r="D991" i="3"/>
  <c r="C991" i="3"/>
  <c r="B991" i="3"/>
  <c r="G990" i="3"/>
  <c r="F990" i="3"/>
  <c r="E990" i="3"/>
  <c r="D990" i="3"/>
  <c r="C990" i="3"/>
  <c r="B990" i="3"/>
  <c r="G989" i="3"/>
  <c r="F989" i="3"/>
  <c r="E989" i="3"/>
  <c r="D989" i="3"/>
  <c r="C989" i="3"/>
  <c r="B989" i="3"/>
  <c r="G988" i="3"/>
  <c r="F988" i="3"/>
  <c r="E988" i="3"/>
  <c r="D988" i="3"/>
  <c r="C988" i="3"/>
  <c r="B988" i="3"/>
  <c r="G987" i="3"/>
  <c r="F987" i="3"/>
  <c r="E987" i="3"/>
  <c r="D987" i="3"/>
  <c r="C987" i="3"/>
  <c r="B987" i="3"/>
  <c r="G986" i="3"/>
  <c r="F986" i="3"/>
  <c r="E986" i="3"/>
  <c r="D986" i="3"/>
  <c r="C986" i="3"/>
  <c r="B986" i="3"/>
  <c r="G985" i="3"/>
  <c r="F985" i="3"/>
  <c r="E985" i="3"/>
  <c r="D985" i="3"/>
  <c r="C985" i="3"/>
  <c r="B985" i="3"/>
  <c r="G984" i="3"/>
  <c r="F984" i="3"/>
  <c r="E984" i="3"/>
  <c r="D984" i="3"/>
  <c r="C984" i="3"/>
  <c r="B984" i="3"/>
  <c r="G983" i="3"/>
  <c r="F983" i="3"/>
  <c r="E983" i="3"/>
  <c r="D983" i="3"/>
  <c r="C983" i="3"/>
  <c r="B983" i="3"/>
  <c r="G982" i="3"/>
  <c r="F982" i="3"/>
  <c r="E982" i="3"/>
  <c r="D982" i="3"/>
  <c r="C982" i="3"/>
  <c r="B982" i="3"/>
  <c r="G981" i="3"/>
  <c r="F981" i="3"/>
  <c r="E981" i="3"/>
  <c r="D981" i="3"/>
  <c r="C981" i="3"/>
  <c r="B981" i="3"/>
  <c r="G980" i="3"/>
  <c r="F980" i="3"/>
  <c r="E980" i="3"/>
  <c r="D980" i="3"/>
  <c r="C980" i="3"/>
  <c r="B980" i="3"/>
  <c r="G979" i="3"/>
  <c r="F979" i="3"/>
  <c r="E979" i="3"/>
  <c r="D979" i="3"/>
  <c r="C979" i="3"/>
  <c r="B979" i="3"/>
  <c r="G978" i="3"/>
  <c r="F978" i="3"/>
  <c r="E978" i="3"/>
  <c r="D978" i="3"/>
  <c r="C978" i="3"/>
  <c r="B978" i="3"/>
  <c r="G977" i="3"/>
  <c r="F977" i="3"/>
  <c r="E977" i="3"/>
  <c r="D977" i="3"/>
  <c r="C977" i="3"/>
  <c r="B977" i="3"/>
  <c r="G976" i="3"/>
  <c r="F976" i="3"/>
  <c r="E976" i="3"/>
  <c r="D976" i="3"/>
  <c r="C976" i="3"/>
  <c r="B976" i="3"/>
  <c r="G975" i="3"/>
  <c r="F975" i="3"/>
  <c r="E975" i="3"/>
  <c r="D975" i="3"/>
  <c r="C975" i="3"/>
  <c r="B975" i="3"/>
  <c r="G974" i="3"/>
  <c r="F974" i="3"/>
  <c r="E974" i="3"/>
  <c r="D974" i="3"/>
  <c r="C974" i="3"/>
  <c r="B974" i="3"/>
  <c r="G973" i="3"/>
  <c r="F973" i="3"/>
  <c r="E973" i="3"/>
  <c r="D973" i="3"/>
  <c r="C973" i="3"/>
  <c r="B973" i="3"/>
  <c r="G972" i="3"/>
  <c r="F972" i="3"/>
  <c r="E972" i="3"/>
  <c r="D972" i="3"/>
  <c r="C972" i="3"/>
  <c r="B972" i="3"/>
  <c r="G971" i="3"/>
  <c r="F971" i="3"/>
  <c r="E971" i="3"/>
  <c r="D971" i="3"/>
  <c r="C971" i="3"/>
  <c r="B971" i="3"/>
  <c r="G970" i="3"/>
  <c r="F970" i="3"/>
  <c r="E970" i="3"/>
  <c r="D970" i="3"/>
  <c r="C970" i="3"/>
  <c r="B970" i="3"/>
  <c r="G969" i="3"/>
  <c r="F969" i="3"/>
  <c r="E969" i="3"/>
  <c r="D969" i="3"/>
  <c r="C969" i="3"/>
  <c r="B969" i="3"/>
  <c r="G968" i="3"/>
  <c r="F968" i="3"/>
  <c r="E968" i="3"/>
  <c r="D968" i="3"/>
  <c r="C968" i="3"/>
  <c r="B968" i="3"/>
  <c r="G967" i="3"/>
  <c r="F967" i="3"/>
  <c r="E967" i="3"/>
  <c r="D967" i="3"/>
  <c r="C967" i="3"/>
  <c r="B967" i="3"/>
  <c r="G966" i="3"/>
  <c r="F966" i="3"/>
  <c r="E966" i="3"/>
  <c r="D966" i="3"/>
  <c r="C966" i="3"/>
  <c r="B966" i="3"/>
  <c r="G965" i="3"/>
  <c r="F965" i="3"/>
  <c r="E965" i="3"/>
  <c r="D965" i="3"/>
  <c r="C965" i="3"/>
  <c r="B965" i="3"/>
  <c r="G964" i="3"/>
  <c r="F964" i="3"/>
  <c r="E964" i="3"/>
  <c r="D964" i="3"/>
  <c r="C964" i="3"/>
  <c r="B964" i="3"/>
  <c r="G963" i="3"/>
  <c r="F963" i="3"/>
  <c r="E963" i="3"/>
  <c r="D963" i="3"/>
  <c r="C963" i="3"/>
  <c r="B963" i="3"/>
  <c r="G962" i="3"/>
  <c r="F962" i="3"/>
  <c r="E962" i="3"/>
  <c r="D962" i="3"/>
  <c r="C962" i="3"/>
  <c r="B962" i="3"/>
  <c r="G961" i="3"/>
  <c r="F961" i="3"/>
  <c r="E961" i="3"/>
  <c r="D961" i="3"/>
  <c r="C961" i="3"/>
  <c r="B961" i="3"/>
  <c r="G960" i="3"/>
  <c r="F960" i="3"/>
  <c r="E960" i="3"/>
  <c r="D960" i="3"/>
  <c r="C960" i="3"/>
  <c r="B960" i="3"/>
  <c r="G959" i="3"/>
  <c r="F959" i="3"/>
  <c r="E959" i="3"/>
  <c r="D959" i="3"/>
  <c r="C959" i="3"/>
  <c r="B959" i="3"/>
  <c r="G958" i="3"/>
  <c r="F958" i="3"/>
  <c r="E958" i="3"/>
  <c r="D958" i="3"/>
  <c r="C958" i="3"/>
  <c r="B958" i="3"/>
  <c r="G957" i="3"/>
  <c r="F957" i="3"/>
  <c r="E957" i="3"/>
  <c r="D957" i="3"/>
  <c r="C957" i="3"/>
  <c r="B957" i="3"/>
  <c r="G956" i="3"/>
  <c r="F956" i="3"/>
  <c r="E956" i="3"/>
  <c r="D956" i="3"/>
  <c r="C956" i="3"/>
  <c r="B956" i="3"/>
  <c r="G955" i="3"/>
  <c r="F955" i="3"/>
  <c r="E955" i="3"/>
  <c r="D955" i="3"/>
  <c r="C955" i="3"/>
  <c r="B955" i="3"/>
  <c r="G954" i="3"/>
  <c r="F954" i="3"/>
  <c r="E954" i="3"/>
  <c r="D954" i="3"/>
  <c r="C954" i="3"/>
  <c r="B954" i="3"/>
  <c r="G953" i="3"/>
  <c r="F953" i="3"/>
  <c r="E953" i="3"/>
  <c r="D953" i="3"/>
  <c r="C953" i="3"/>
  <c r="B953" i="3"/>
  <c r="G952" i="3"/>
  <c r="F952" i="3"/>
  <c r="E952" i="3"/>
  <c r="D952" i="3"/>
  <c r="C952" i="3"/>
  <c r="B952" i="3"/>
  <c r="G951" i="3"/>
  <c r="F951" i="3"/>
  <c r="E951" i="3"/>
  <c r="D951" i="3"/>
  <c r="C951" i="3"/>
  <c r="B951" i="3"/>
  <c r="G950" i="3"/>
  <c r="F950" i="3"/>
  <c r="E950" i="3"/>
  <c r="D950" i="3"/>
  <c r="C950" i="3"/>
  <c r="B950" i="3"/>
  <c r="G949" i="3"/>
  <c r="F949" i="3"/>
  <c r="E949" i="3"/>
  <c r="D949" i="3"/>
  <c r="C949" i="3"/>
  <c r="B949" i="3"/>
  <c r="G948" i="3"/>
  <c r="F948" i="3"/>
  <c r="E948" i="3"/>
  <c r="D948" i="3"/>
  <c r="C948" i="3"/>
  <c r="B948" i="3"/>
  <c r="G947" i="3"/>
  <c r="F947" i="3"/>
  <c r="E947" i="3"/>
  <c r="D947" i="3"/>
  <c r="C947" i="3"/>
  <c r="B947" i="3"/>
  <c r="G946" i="3"/>
  <c r="F946" i="3"/>
  <c r="E946" i="3"/>
  <c r="D946" i="3"/>
  <c r="C946" i="3"/>
  <c r="B946" i="3"/>
  <c r="G945" i="3"/>
  <c r="F945" i="3"/>
  <c r="E945" i="3"/>
  <c r="D945" i="3"/>
  <c r="C945" i="3"/>
  <c r="B945" i="3"/>
  <c r="G944" i="3"/>
  <c r="F944" i="3"/>
  <c r="E944" i="3"/>
  <c r="D944" i="3"/>
  <c r="C944" i="3"/>
  <c r="B944" i="3"/>
  <c r="G943" i="3"/>
  <c r="F943" i="3"/>
  <c r="E943" i="3"/>
  <c r="D943" i="3"/>
  <c r="C943" i="3"/>
  <c r="B943" i="3"/>
  <c r="G942" i="3"/>
  <c r="F942" i="3"/>
  <c r="E942" i="3"/>
  <c r="D942" i="3"/>
  <c r="C942" i="3"/>
  <c r="B942" i="3"/>
  <c r="G941" i="3"/>
  <c r="F941" i="3"/>
  <c r="E941" i="3"/>
  <c r="D941" i="3"/>
  <c r="C941" i="3"/>
  <c r="B941" i="3"/>
  <c r="G940" i="3"/>
  <c r="F940" i="3"/>
  <c r="E940" i="3"/>
  <c r="D940" i="3"/>
  <c r="C940" i="3"/>
  <c r="B940" i="3"/>
  <c r="G939" i="3"/>
  <c r="F939" i="3"/>
  <c r="E939" i="3"/>
  <c r="D939" i="3"/>
  <c r="C939" i="3"/>
  <c r="B939" i="3"/>
  <c r="G938" i="3"/>
  <c r="F938" i="3"/>
  <c r="E938" i="3"/>
  <c r="D938" i="3"/>
  <c r="C938" i="3"/>
  <c r="B938" i="3"/>
  <c r="G937" i="3"/>
  <c r="F937" i="3"/>
  <c r="E937" i="3"/>
  <c r="D937" i="3"/>
  <c r="C937" i="3"/>
  <c r="B937" i="3"/>
  <c r="G936" i="3"/>
  <c r="F936" i="3"/>
  <c r="E936" i="3"/>
  <c r="D936" i="3"/>
  <c r="C936" i="3"/>
  <c r="B936" i="3"/>
  <c r="G935" i="3"/>
  <c r="F935" i="3"/>
  <c r="E935" i="3"/>
  <c r="D935" i="3"/>
  <c r="C935" i="3"/>
  <c r="B935" i="3"/>
  <c r="G934" i="3"/>
  <c r="F934" i="3"/>
  <c r="E934" i="3"/>
  <c r="D934" i="3"/>
  <c r="C934" i="3"/>
  <c r="B934" i="3"/>
  <c r="G933" i="3"/>
  <c r="F933" i="3"/>
  <c r="E933" i="3"/>
  <c r="D933" i="3"/>
  <c r="C933" i="3"/>
  <c r="B933" i="3"/>
  <c r="G932" i="3"/>
  <c r="F932" i="3"/>
  <c r="E932" i="3"/>
  <c r="D932" i="3"/>
  <c r="C932" i="3"/>
  <c r="B932" i="3"/>
  <c r="G931" i="3"/>
  <c r="F931" i="3"/>
  <c r="E931" i="3"/>
  <c r="D931" i="3"/>
  <c r="C931" i="3"/>
  <c r="B931" i="3"/>
  <c r="G930" i="3"/>
  <c r="F930" i="3"/>
  <c r="E930" i="3"/>
  <c r="D930" i="3"/>
  <c r="C930" i="3"/>
  <c r="B930" i="3"/>
  <c r="G929" i="3"/>
  <c r="F929" i="3"/>
  <c r="E929" i="3"/>
  <c r="D929" i="3"/>
  <c r="C929" i="3"/>
  <c r="B929" i="3"/>
  <c r="G928" i="3"/>
  <c r="F928" i="3"/>
  <c r="E928" i="3"/>
  <c r="D928" i="3"/>
  <c r="C928" i="3"/>
  <c r="B928" i="3"/>
  <c r="G927" i="3"/>
  <c r="F927" i="3"/>
  <c r="E927" i="3"/>
  <c r="D927" i="3"/>
  <c r="C927" i="3"/>
  <c r="B927" i="3"/>
  <c r="G926" i="3"/>
  <c r="F926" i="3"/>
  <c r="E926" i="3"/>
  <c r="D926" i="3"/>
  <c r="C926" i="3"/>
  <c r="B926" i="3"/>
  <c r="G925" i="3"/>
  <c r="F925" i="3"/>
  <c r="E925" i="3"/>
  <c r="D925" i="3"/>
  <c r="C925" i="3"/>
  <c r="B925" i="3"/>
  <c r="G924" i="3"/>
  <c r="F924" i="3"/>
  <c r="E924" i="3"/>
  <c r="D924" i="3"/>
  <c r="C924" i="3"/>
  <c r="B924" i="3"/>
  <c r="G923" i="3"/>
  <c r="F923" i="3"/>
  <c r="E923" i="3"/>
  <c r="D923" i="3"/>
  <c r="C923" i="3"/>
  <c r="B923" i="3"/>
  <c r="G922" i="3"/>
  <c r="F922" i="3"/>
  <c r="E922" i="3"/>
  <c r="D922" i="3"/>
  <c r="C922" i="3"/>
  <c r="B922" i="3"/>
  <c r="G921" i="3"/>
  <c r="F921" i="3"/>
  <c r="E921" i="3"/>
  <c r="D921" i="3"/>
  <c r="C921" i="3"/>
  <c r="B921" i="3"/>
  <c r="G920" i="3"/>
  <c r="F920" i="3"/>
  <c r="E920" i="3"/>
  <c r="D920" i="3"/>
  <c r="C920" i="3"/>
  <c r="B920" i="3"/>
  <c r="G919" i="3"/>
  <c r="F919" i="3"/>
  <c r="E919" i="3"/>
  <c r="D919" i="3"/>
  <c r="C919" i="3"/>
  <c r="B919" i="3"/>
  <c r="G918" i="3"/>
  <c r="F918" i="3"/>
  <c r="E918" i="3"/>
  <c r="D918" i="3"/>
  <c r="C918" i="3"/>
  <c r="B918" i="3"/>
  <c r="G917" i="3"/>
  <c r="F917" i="3"/>
  <c r="E917" i="3"/>
  <c r="D917" i="3"/>
  <c r="C917" i="3"/>
  <c r="B917" i="3"/>
  <c r="G916" i="3"/>
  <c r="F916" i="3"/>
  <c r="E916" i="3"/>
  <c r="D916" i="3"/>
  <c r="C916" i="3"/>
  <c r="B916" i="3"/>
  <c r="G915" i="3"/>
  <c r="F915" i="3"/>
  <c r="E915" i="3"/>
  <c r="D915" i="3"/>
  <c r="C915" i="3"/>
  <c r="B915" i="3"/>
  <c r="G914" i="3"/>
  <c r="F914" i="3"/>
  <c r="E914" i="3"/>
  <c r="D914" i="3"/>
  <c r="C914" i="3"/>
  <c r="B914" i="3"/>
  <c r="G913" i="3"/>
  <c r="F913" i="3"/>
  <c r="E913" i="3"/>
  <c r="D913" i="3"/>
  <c r="C913" i="3"/>
  <c r="B913" i="3"/>
  <c r="G912" i="3"/>
  <c r="F912" i="3"/>
  <c r="E912" i="3"/>
  <c r="D912" i="3"/>
  <c r="C912" i="3"/>
  <c r="B912" i="3"/>
  <c r="G911" i="3"/>
  <c r="F911" i="3"/>
  <c r="E911" i="3"/>
  <c r="D911" i="3"/>
  <c r="C911" i="3"/>
  <c r="B911" i="3"/>
  <c r="G910" i="3"/>
  <c r="F910" i="3"/>
  <c r="E910" i="3"/>
  <c r="D910" i="3"/>
  <c r="C910" i="3"/>
  <c r="B910" i="3"/>
  <c r="G909" i="3"/>
  <c r="F909" i="3"/>
  <c r="E909" i="3"/>
  <c r="D909" i="3"/>
  <c r="C909" i="3"/>
  <c r="B909" i="3"/>
  <c r="G908" i="3"/>
  <c r="F908" i="3"/>
  <c r="E908" i="3"/>
  <c r="D908" i="3"/>
  <c r="C908" i="3"/>
  <c r="B908" i="3"/>
  <c r="G907" i="3"/>
  <c r="F907" i="3"/>
  <c r="E907" i="3"/>
  <c r="D907" i="3"/>
  <c r="C907" i="3"/>
  <c r="B907" i="3"/>
  <c r="G906" i="3"/>
  <c r="F906" i="3"/>
  <c r="E906" i="3"/>
  <c r="D906" i="3"/>
  <c r="C906" i="3"/>
  <c r="B906" i="3"/>
  <c r="G905" i="3"/>
  <c r="F905" i="3"/>
  <c r="E905" i="3"/>
  <c r="D905" i="3"/>
  <c r="C905" i="3"/>
  <c r="B905" i="3"/>
  <c r="G904" i="3"/>
  <c r="F904" i="3"/>
  <c r="E904" i="3"/>
  <c r="D904" i="3"/>
  <c r="C904" i="3"/>
  <c r="B904" i="3"/>
  <c r="G903" i="3"/>
  <c r="F903" i="3"/>
  <c r="E903" i="3"/>
  <c r="D903" i="3"/>
  <c r="C903" i="3"/>
  <c r="B903" i="3"/>
  <c r="G902" i="3"/>
  <c r="F902" i="3"/>
  <c r="E902" i="3"/>
  <c r="D902" i="3"/>
  <c r="C902" i="3"/>
  <c r="B902" i="3"/>
  <c r="G901" i="3"/>
  <c r="F901" i="3"/>
  <c r="E901" i="3"/>
  <c r="D901" i="3"/>
  <c r="C901" i="3"/>
  <c r="B901" i="3"/>
  <c r="G900" i="3"/>
  <c r="F900" i="3"/>
  <c r="E900" i="3"/>
  <c r="D900" i="3"/>
  <c r="C900" i="3"/>
  <c r="B900" i="3"/>
  <c r="G899" i="3"/>
  <c r="F899" i="3"/>
  <c r="E899" i="3"/>
  <c r="D899" i="3"/>
  <c r="C899" i="3"/>
  <c r="B899" i="3"/>
  <c r="G898" i="3"/>
  <c r="F898" i="3"/>
  <c r="E898" i="3"/>
  <c r="D898" i="3"/>
  <c r="C898" i="3"/>
  <c r="B898" i="3"/>
  <c r="G897" i="3"/>
  <c r="F897" i="3"/>
  <c r="E897" i="3"/>
  <c r="D897" i="3"/>
  <c r="C897" i="3"/>
  <c r="B897" i="3"/>
  <c r="G896" i="3"/>
  <c r="F896" i="3"/>
  <c r="E896" i="3"/>
  <c r="D896" i="3"/>
  <c r="C896" i="3"/>
  <c r="B896" i="3"/>
  <c r="G895" i="3"/>
  <c r="F895" i="3"/>
  <c r="E895" i="3"/>
  <c r="D895" i="3"/>
  <c r="C895" i="3"/>
  <c r="B895" i="3"/>
  <c r="G894" i="3"/>
  <c r="F894" i="3"/>
  <c r="E894" i="3"/>
  <c r="D894" i="3"/>
  <c r="C894" i="3"/>
  <c r="B894" i="3"/>
  <c r="G893" i="3"/>
  <c r="F893" i="3"/>
  <c r="E893" i="3"/>
  <c r="D893" i="3"/>
  <c r="C893" i="3"/>
  <c r="B893" i="3"/>
  <c r="G892" i="3"/>
  <c r="F892" i="3"/>
  <c r="E892" i="3"/>
  <c r="D892" i="3"/>
  <c r="C892" i="3"/>
  <c r="B892" i="3"/>
  <c r="G891" i="3"/>
  <c r="F891" i="3"/>
  <c r="E891" i="3"/>
  <c r="D891" i="3"/>
  <c r="C891" i="3"/>
  <c r="B891" i="3"/>
  <c r="G890" i="3"/>
  <c r="F890" i="3"/>
  <c r="E890" i="3"/>
  <c r="D890" i="3"/>
  <c r="C890" i="3"/>
  <c r="B890" i="3"/>
  <c r="G889" i="3"/>
  <c r="F889" i="3"/>
  <c r="E889" i="3"/>
  <c r="D889" i="3"/>
  <c r="C889" i="3"/>
  <c r="B889" i="3"/>
  <c r="G888" i="3"/>
  <c r="F888" i="3"/>
  <c r="E888" i="3"/>
  <c r="D888" i="3"/>
  <c r="C888" i="3"/>
  <c r="B888" i="3"/>
  <c r="G887" i="3"/>
  <c r="F887" i="3"/>
  <c r="E887" i="3"/>
  <c r="D887" i="3"/>
  <c r="C887" i="3"/>
  <c r="B887" i="3"/>
  <c r="G886" i="3"/>
  <c r="F886" i="3"/>
  <c r="E886" i="3"/>
  <c r="D886" i="3"/>
  <c r="C886" i="3"/>
  <c r="B886" i="3"/>
  <c r="G885" i="3"/>
  <c r="F885" i="3"/>
  <c r="E885" i="3"/>
  <c r="D885" i="3"/>
  <c r="C885" i="3"/>
  <c r="B885" i="3"/>
  <c r="G884" i="3"/>
  <c r="F884" i="3"/>
  <c r="E884" i="3"/>
  <c r="D884" i="3"/>
  <c r="C884" i="3"/>
  <c r="B884" i="3"/>
  <c r="G883" i="3"/>
  <c r="F883" i="3"/>
  <c r="E883" i="3"/>
  <c r="D883" i="3"/>
  <c r="C883" i="3"/>
  <c r="B883" i="3"/>
  <c r="G882" i="3"/>
  <c r="F882" i="3"/>
  <c r="E882" i="3"/>
  <c r="D882" i="3"/>
  <c r="C882" i="3"/>
  <c r="B882" i="3"/>
  <c r="G881" i="3"/>
  <c r="F881" i="3"/>
  <c r="E881" i="3"/>
  <c r="D881" i="3"/>
  <c r="C881" i="3"/>
  <c r="B881" i="3"/>
  <c r="G880" i="3"/>
  <c r="F880" i="3"/>
  <c r="E880" i="3"/>
  <c r="D880" i="3"/>
  <c r="C880" i="3"/>
  <c r="B880" i="3"/>
  <c r="G879" i="3"/>
  <c r="F879" i="3"/>
  <c r="E879" i="3"/>
  <c r="D879" i="3"/>
  <c r="C879" i="3"/>
  <c r="B879" i="3"/>
  <c r="G878" i="3"/>
  <c r="F878" i="3"/>
  <c r="E878" i="3"/>
  <c r="D878" i="3"/>
  <c r="C878" i="3"/>
  <c r="B878" i="3"/>
  <c r="G877" i="3"/>
  <c r="F877" i="3"/>
  <c r="E877" i="3"/>
  <c r="D877" i="3"/>
  <c r="C877" i="3"/>
  <c r="B877" i="3"/>
  <c r="G876" i="3"/>
  <c r="F876" i="3"/>
  <c r="E876" i="3"/>
  <c r="D876" i="3"/>
  <c r="C876" i="3"/>
  <c r="B876" i="3"/>
  <c r="G875" i="3"/>
  <c r="F875" i="3"/>
  <c r="E875" i="3"/>
  <c r="D875" i="3"/>
  <c r="C875" i="3"/>
  <c r="B875" i="3"/>
  <c r="G874" i="3"/>
  <c r="F874" i="3"/>
  <c r="E874" i="3"/>
  <c r="D874" i="3"/>
  <c r="C874" i="3"/>
  <c r="B874" i="3"/>
  <c r="G873" i="3"/>
  <c r="F873" i="3"/>
  <c r="E873" i="3"/>
  <c r="D873" i="3"/>
  <c r="C873" i="3"/>
  <c r="B873" i="3"/>
  <c r="G872" i="3"/>
  <c r="F872" i="3"/>
  <c r="E872" i="3"/>
  <c r="D872" i="3"/>
  <c r="C872" i="3"/>
  <c r="B872" i="3"/>
  <c r="G871" i="3"/>
  <c r="F871" i="3"/>
  <c r="E871" i="3"/>
  <c r="D871" i="3"/>
  <c r="C871" i="3"/>
  <c r="B871" i="3"/>
  <c r="G870" i="3"/>
  <c r="F870" i="3"/>
  <c r="E870" i="3"/>
  <c r="D870" i="3"/>
  <c r="C870" i="3"/>
  <c r="B870" i="3"/>
  <c r="G869" i="3"/>
  <c r="F869" i="3"/>
  <c r="E869" i="3"/>
  <c r="D869" i="3"/>
  <c r="C869" i="3"/>
  <c r="B869" i="3"/>
  <c r="G868" i="3"/>
  <c r="F868" i="3"/>
  <c r="E868" i="3"/>
  <c r="D868" i="3"/>
  <c r="C868" i="3"/>
  <c r="B868" i="3"/>
  <c r="G867" i="3"/>
  <c r="F867" i="3"/>
  <c r="E867" i="3"/>
  <c r="D867" i="3"/>
  <c r="C867" i="3"/>
  <c r="B867" i="3"/>
  <c r="G866" i="3"/>
  <c r="F866" i="3"/>
  <c r="E866" i="3"/>
  <c r="D866" i="3"/>
  <c r="C866" i="3"/>
  <c r="B866" i="3"/>
  <c r="G865" i="3"/>
  <c r="F865" i="3"/>
  <c r="E865" i="3"/>
  <c r="D865" i="3"/>
  <c r="C865" i="3"/>
  <c r="B865" i="3"/>
  <c r="G864" i="3"/>
  <c r="F864" i="3"/>
  <c r="E864" i="3"/>
  <c r="D864" i="3"/>
  <c r="C864" i="3"/>
  <c r="B864" i="3"/>
  <c r="G863" i="3"/>
  <c r="F863" i="3"/>
  <c r="E863" i="3"/>
  <c r="D863" i="3"/>
  <c r="C863" i="3"/>
  <c r="B863" i="3"/>
  <c r="G862" i="3"/>
  <c r="F862" i="3"/>
  <c r="E862" i="3"/>
  <c r="D862" i="3"/>
  <c r="C862" i="3"/>
  <c r="B862" i="3"/>
  <c r="G861" i="3"/>
  <c r="F861" i="3"/>
  <c r="E861" i="3"/>
  <c r="D861" i="3"/>
  <c r="C861" i="3"/>
  <c r="B861" i="3"/>
  <c r="G860" i="3"/>
  <c r="F860" i="3"/>
  <c r="E860" i="3"/>
  <c r="D860" i="3"/>
  <c r="C860" i="3"/>
  <c r="B860" i="3"/>
  <c r="G859" i="3"/>
  <c r="F859" i="3"/>
  <c r="E859" i="3"/>
  <c r="D859" i="3"/>
  <c r="C859" i="3"/>
  <c r="B859" i="3"/>
  <c r="G858" i="3"/>
  <c r="F858" i="3"/>
  <c r="E858" i="3"/>
  <c r="D858" i="3"/>
  <c r="C858" i="3"/>
  <c r="B858" i="3"/>
  <c r="G857" i="3"/>
  <c r="F857" i="3"/>
  <c r="E857" i="3"/>
  <c r="D857" i="3"/>
  <c r="C857" i="3"/>
  <c r="B857" i="3"/>
  <c r="G856" i="3"/>
  <c r="F856" i="3"/>
  <c r="E856" i="3"/>
  <c r="D856" i="3"/>
  <c r="C856" i="3"/>
  <c r="B856" i="3"/>
  <c r="G855" i="3"/>
  <c r="F855" i="3"/>
  <c r="E855" i="3"/>
  <c r="D855" i="3"/>
  <c r="C855" i="3"/>
  <c r="B855" i="3"/>
  <c r="G854" i="3"/>
  <c r="F854" i="3"/>
  <c r="E854" i="3"/>
  <c r="D854" i="3"/>
  <c r="C854" i="3"/>
  <c r="B854" i="3"/>
  <c r="G853" i="3"/>
  <c r="F853" i="3"/>
  <c r="E853" i="3"/>
  <c r="D853" i="3"/>
  <c r="C853" i="3"/>
  <c r="B853" i="3"/>
  <c r="G852" i="3"/>
  <c r="F852" i="3"/>
  <c r="E852" i="3"/>
  <c r="D852" i="3"/>
  <c r="C852" i="3"/>
  <c r="B852" i="3"/>
  <c r="G851" i="3"/>
  <c r="F851" i="3"/>
  <c r="E851" i="3"/>
  <c r="D851" i="3"/>
  <c r="C851" i="3"/>
  <c r="B851" i="3"/>
  <c r="G850" i="3"/>
  <c r="F850" i="3"/>
  <c r="E850" i="3"/>
  <c r="D850" i="3"/>
  <c r="C850" i="3"/>
  <c r="B850" i="3"/>
  <c r="G849" i="3"/>
  <c r="F849" i="3"/>
  <c r="E849" i="3"/>
  <c r="D849" i="3"/>
  <c r="C849" i="3"/>
  <c r="B849" i="3"/>
  <c r="G848" i="3"/>
  <c r="F848" i="3"/>
  <c r="E848" i="3"/>
  <c r="D848" i="3"/>
  <c r="C848" i="3"/>
  <c r="B848" i="3"/>
  <c r="G847" i="3"/>
  <c r="F847" i="3"/>
  <c r="E847" i="3"/>
  <c r="D847" i="3"/>
  <c r="C847" i="3"/>
  <c r="B847" i="3"/>
  <c r="G846" i="3"/>
  <c r="F846" i="3"/>
  <c r="E846" i="3"/>
  <c r="D846" i="3"/>
  <c r="C846" i="3"/>
  <c r="B846" i="3"/>
  <c r="G845" i="3"/>
  <c r="F845" i="3"/>
  <c r="E845" i="3"/>
  <c r="D845" i="3"/>
  <c r="C845" i="3"/>
  <c r="B845" i="3"/>
  <c r="G844" i="3"/>
  <c r="F844" i="3"/>
  <c r="E844" i="3"/>
  <c r="D844" i="3"/>
  <c r="C844" i="3"/>
  <c r="B844" i="3"/>
  <c r="G843" i="3"/>
  <c r="F843" i="3"/>
  <c r="E843" i="3"/>
  <c r="D843" i="3"/>
  <c r="C843" i="3"/>
  <c r="B843" i="3"/>
  <c r="G842" i="3"/>
  <c r="F842" i="3"/>
  <c r="E842" i="3"/>
  <c r="D842" i="3"/>
  <c r="C842" i="3"/>
  <c r="B842" i="3"/>
  <c r="G841" i="3"/>
  <c r="F841" i="3"/>
  <c r="E841" i="3"/>
  <c r="D841" i="3"/>
  <c r="C841" i="3"/>
  <c r="B841" i="3"/>
  <c r="G840" i="3"/>
  <c r="F840" i="3"/>
  <c r="E840" i="3"/>
  <c r="D840" i="3"/>
  <c r="C840" i="3"/>
  <c r="B840" i="3"/>
  <c r="G839" i="3"/>
  <c r="F839" i="3"/>
  <c r="E839" i="3"/>
  <c r="D839" i="3"/>
  <c r="C839" i="3"/>
  <c r="B839" i="3"/>
  <c r="G838" i="3"/>
  <c r="F838" i="3"/>
  <c r="E838" i="3"/>
  <c r="D838" i="3"/>
  <c r="C838" i="3"/>
  <c r="B838" i="3"/>
  <c r="G837" i="3"/>
  <c r="F837" i="3"/>
  <c r="E837" i="3"/>
  <c r="D837" i="3"/>
  <c r="C837" i="3"/>
  <c r="B837" i="3"/>
  <c r="G836" i="3"/>
  <c r="F836" i="3"/>
  <c r="E836" i="3"/>
  <c r="D836" i="3"/>
  <c r="C836" i="3"/>
  <c r="B836" i="3"/>
  <c r="G835" i="3"/>
  <c r="F835" i="3"/>
  <c r="E835" i="3"/>
  <c r="D835" i="3"/>
  <c r="C835" i="3"/>
  <c r="B835" i="3"/>
  <c r="G834" i="3"/>
  <c r="F834" i="3"/>
  <c r="E834" i="3"/>
  <c r="D834" i="3"/>
  <c r="C834" i="3"/>
  <c r="B834" i="3"/>
  <c r="G833" i="3"/>
  <c r="F833" i="3"/>
  <c r="E833" i="3"/>
  <c r="D833" i="3"/>
  <c r="C833" i="3"/>
  <c r="B833" i="3"/>
  <c r="G832" i="3"/>
  <c r="F832" i="3"/>
  <c r="E832" i="3"/>
  <c r="D832" i="3"/>
  <c r="C832" i="3"/>
  <c r="B832" i="3"/>
  <c r="G831" i="3"/>
  <c r="F831" i="3"/>
  <c r="E831" i="3"/>
  <c r="D831" i="3"/>
  <c r="C831" i="3"/>
  <c r="B831" i="3"/>
  <c r="G830" i="3"/>
  <c r="F830" i="3"/>
  <c r="E830" i="3"/>
  <c r="D830" i="3"/>
  <c r="C830" i="3"/>
  <c r="B830" i="3"/>
  <c r="G829" i="3"/>
  <c r="F829" i="3"/>
  <c r="E829" i="3"/>
  <c r="D829" i="3"/>
  <c r="C829" i="3"/>
  <c r="B829" i="3"/>
  <c r="G828" i="3"/>
  <c r="F828" i="3"/>
  <c r="E828" i="3"/>
  <c r="D828" i="3"/>
  <c r="C828" i="3"/>
  <c r="B828" i="3"/>
  <c r="G827" i="3"/>
  <c r="F827" i="3"/>
  <c r="E827" i="3"/>
  <c r="D827" i="3"/>
  <c r="C827" i="3"/>
  <c r="B827" i="3"/>
  <c r="G826" i="3"/>
  <c r="F826" i="3"/>
  <c r="E826" i="3"/>
  <c r="D826" i="3"/>
  <c r="C826" i="3"/>
  <c r="B826" i="3"/>
  <c r="G825" i="3"/>
  <c r="F825" i="3"/>
  <c r="E825" i="3"/>
  <c r="D825" i="3"/>
  <c r="C825" i="3"/>
  <c r="B825" i="3"/>
  <c r="G824" i="3"/>
  <c r="F824" i="3"/>
  <c r="E824" i="3"/>
  <c r="D824" i="3"/>
  <c r="C824" i="3"/>
  <c r="B824" i="3"/>
  <c r="G823" i="3"/>
  <c r="F823" i="3"/>
  <c r="E823" i="3"/>
  <c r="D823" i="3"/>
  <c r="C823" i="3"/>
  <c r="B823" i="3"/>
  <c r="G822" i="3"/>
  <c r="F822" i="3"/>
  <c r="E822" i="3"/>
  <c r="D822" i="3"/>
  <c r="C822" i="3"/>
  <c r="B822" i="3"/>
  <c r="G821" i="3"/>
  <c r="F821" i="3"/>
  <c r="E821" i="3"/>
  <c r="D821" i="3"/>
  <c r="C821" i="3"/>
  <c r="B821" i="3"/>
  <c r="G820" i="3"/>
  <c r="F820" i="3"/>
  <c r="E820" i="3"/>
  <c r="D820" i="3"/>
  <c r="C820" i="3"/>
  <c r="B820" i="3"/>
  <c r="G819" i="3"/>
  <c r="F819" i="3"/>
  <c r="E819" i="3"/>
  <c r="D819" i="3"/>
  <c r="C819" i="3"/>
  <c r="B819" i="3"/>
  <c r="G818" i="3"/>
  <c r="F818" i="3"/>
  <c r="E818" i="3"/>
  <c r="D818" i="3"/>
  <c r="C818" i="3"/>
  <c r="B818" i="3"/>
  <c r="G817" i="3"/>
  <c r="F817" i="3"/>
  <c r="E817" i="3"/>
  <c r="D817" i="3"/>
  <c r="C817" i="3"/>
  <c r="B817" i="3"/>
  <c r="G816" i="3"/>
  <c r="F816" i="3"/>
  <c r="E816" i="3"/>
  <c r="D816" i="3"/>
  <c r="C816" i="3"/>
  <c r="B816" i="3"/>
  <c r="G815" i="3"/>
  <c r="F815" i="3"/>
  <c r="E815" i="3"/>
  <c r="D815" i="3"/>
  <c r="C815" i="3"/>
  <c r="B815" i="3"/>
  <c r="G814" i="3"/>
  <c r="F814" i="3"/>
  <c r="E814" i="3"/>
  <c r="D814" i="3"/>
  <c r="C814" i="3"/>
  <c r="B814" i="3"/>
  <c r="G813" i="3"/>
  <c r="F813" i="3"/>
  <c r="E813" i="3"/>
  <c r="D813" i="3"/>
  <c r="C813" i="3"/>
  <c r="B813" i="3"/>
  <c r="G812" i="3"/>
  <c r="F812" i="3"/>
  <c r="E812" i="3"/>
  <c r="D812" i="3"/>
  <c r="C812" i="3"/>
  <c r="B812" i="3"/>
  <c r="G811" i="3"/>
  <c r="F811" i="3"/>
  <c r="E811" i="3"/>
  <c r="D811" i="3"/>
  <c r="C811" i="3"/>
  <c r="B811" i="3"/>
  <c r="G810" i="3"/>
  <c r="F810" i="3"/>
  <c r="E810" i="3"/>
  <c r="D810" i="3"/>
  <c r="C810" i="3"/>
  <c r="B810" i="3"/>
  <c r="G809" i="3"/>
  <c r="F809" i="3"/>
  <c r="E809" i="3"/>
  <c r="D809" i="3"/>
  <c r="C809" i="3"/>
  <c r="B809" i="3"/>
  <c r="G808" i="3"/>
  <c r="F808" i="3"/>
  <c r="E808" i="3"/>
  <c r="D808" i="3"/>
  <c r="C808" i="3"/>
  <c r="B808" i="3"/>
  <c r="G807" i="3"/>
  <c r="F807" i="3"/>
  <c r="E807" i="3"/>
  <c r="D807" i="3"/>
  <c r="C807" i="3"/>
  <c r="B807" i="3"/>
  <c r="G806" i="3"/>
  <c r="F806" i="3"/>
  <c r="E806" i="3"/>
  <c r="D806" i="3"/>
  <c r="C806" i="3"/>
  <c r="B806" i="3"/>
  <c r="G805" i="3"/>
  <c r="F805" i="3"/>
  <c r="E805" i="3"/>
  <c r="D805" i="3"/>
  <c r="C805" i="3"/>
  <c r="B805" i="3"/>
  <c r="G804" i="3"/>
  <c r="F804" i="3"/>
  <c r="E804" i="3"/>
  <c r="D804" i="3"/>
  <c r="C804" i="3"/>
  <c r="B804" i="3"/>
  <c r="G803" i="3"/>
  <c r="F803" i="3"/>
  <c r="E803" i="3"/>
  <c r="D803" i="3"/>
  <c r="C803" i="3"/>
  <c r="B803" i="3"/>
  <c r="G802" i="3"/>
  <c r="F802" i="3"/>
  <c r="E802" i="3"/>
  <c r="D802" i="3"/>
  <c r="C802" i="3"/>
  <c r="B802" i="3"/>
  <c r="G801" i="3"/>
  <c r="F801" i="3"/>
  <c r="E801" i="3"/>
  <c r="D801" i="3"/>
  <c r="C801" i="3"/>
  <c r="B801" i="3"/>
  <c r="G800" i="3"/>
  <c r="F800" i="3"/>
  <c r="E800" i="3"/>
  <c r="D800" i="3"/>
  <c r="C800" i="3"/>
  <c r="B800" i="3"/>
  <c r="G799" i="3"/>
  <c r="F799" i="3"/>
  <c r="E799" i="3"/>
  <c r="D799" i="3"/>
  <c r="C799" i="3"/>
  <c r="B799" i="3"/>
  <c r="G798" i="3"/>
  <c r="F798" i="3"/>
  <c r="E798" i="3"/>
  <c r="D798" i="3"/>
  <c r="C798" i="3"/>
  <c r="B798" i="3"/>
  <c r="G797" i="3"/>
  <c r="F797" i="3"/>
  <c r="E797" i="3"/>
  <c r="D797" i="3"/>
  <c r="C797" i="3"/>
  <c r="B797" i="3"/>
  <c r="G796" i="3"/>
  <c r="F796" i="3"/>
  <c r="E796" i="3"/>
  <c r="D796" i="3"/>
  <c r="C796" i="3"/>
  <c r="B796" i="3"/>
  <c r="G795" i="3"/>
  <c r="F795" i="3"/>
  <c r="E795" i="3"/>
  <c r="D795" i="3"/>
  <c r="C795" i="3"/>
  <c r="B795" i="3"/>
  <c r="G794" i="3"/>
  <c r="F794" i="3"/>
  <c r="E794" i="3"/>
  <c r="D794" i="3"/>
  <c r="C794" i="3"/>
  <c r="B794" i="3"/>
  <c r="G793" i="3"/>
  <c r="F793" i="3"/>
  <c r="E793" i="3"/>
  <c r="D793" i="3"/>
  <c r="C793" i="3"/>
  <c r="B793" i="3"/>
  <c r="G792" i="3"/>
  <c r="F792" i="3"/>
  <c r="E792" i="3"/>
  <c r="D792" i="3"/>
  <c r="C792" i="3"/>
  <c r="B792" i="3"/>
  <c r="G791" i="3"/>
  <c r="F791" i="3"/>
  <c r="E791" i="3"/>
  <c r="D791" i="3"/>
  <c r="C791" i="3"/>
  <c r="B791" i="3"/>
  <c r="G790" i="3"/>
  <c r="F790" i="3"/>
  <c r="E790" i="3"/>
  <c r="D790" i="3"/>
  <c r="C790" i="3"/>
  <c r="B790" i="3"/>
  <c r="G789" i="3"/>
  <c r="F789" i="3"/>
  <c r="E789" i="3"/>
  <c r="D789" i="3"/>
  <c r="C789" i="3"/>
  <c r="B789" i="3"/>
  <c r="G788" i="3"/>
  <c r="F788" i="3"/>
  <c r="E788" i="3"/>
  <c r="D788" i="3"/>
  <c r="C788" i="3"/>
  <c r="B788" i="3"/>
  <c r="G787" i="3"/>
  <c r="F787" i="3"/>
  <c r="E787" i="3"/>
  <c r="D787" i="3"/>
  <c r="C787" i="3"/>
  <c r="B787" i="3"/>
  <c r="G786" i="3"/>
  <c r="F786" i="3"/>
  <c r="E786" i="3"/>
  <c r="D786" i="3"/>
  <c r="C786" i="3"/>
  <c r="B786" i="3"/>
  <c r="G785" i="3"/>
  <c r="F785" i="3"/>
  <c r="E785" i="3"/>
  <c r="D785" i="3"/>
  <c r="C785" i="3"/>
  <c r="B785" i="3"/>
  <c r="G784" i="3"/>
  <c r="F784" i="3"/>
  <c r="E784" i="3"/>
  <c r="D784" i="3"/>
  <c r="C784" i="3"/>
  <c r="B784" i="3"/>
  <c r="G783" i="3"/>
  <c r="F783" i="3"/>
  <c r="E783" i="3"/>
  <c r="D783" i="3"/>
  <c r="C783" i="3"/>
  <c r="B783" i="3"/>
  <c r="G782" i="3"/>
  <c r="F782" i="3"/>
  <c r="E782" i="3"/>
  <c r="D782" i="3"/>
  <c r="C782" i="3"/>
  <c r="B782" i="3"/>
  <c r="G781" i="3"/>
  <c r="F781" i="3"/>
  <c r="E781" i="3"/>
  <c r="D781" i="3"/>
  <c r="C781" i="3"/>
  <c r="B781" i="3"/>
  <c r="G780" i="3"/>
  <c r="F780" i="3"/>
  <c r="E780" i="3"/>
  <c r="D780" i="3"/>
  <c r="C780" i="3"/>
  <c r="B780" i="3"/>
  <c r="G779" i="3"/>
  <c r="F779" i="3"/>
  <c r="E779" i="3"/>
  <c r="D779" i="3"/>
  <c r="C779" i="3"/>
  <c r="B779" i="3"/>
  <c r="G778" i="3"/>
  <c r="F778" i="3"/>
  <c r="E778" i="3"/>
  <c r="D778" i="3"/>
  <c r="C778" i="3"/>
  <c r="B778" i="3"/>
  <c r="G777" i="3"/>
  <c r="F777" i="3"/>
  <c r="E777" i="3"/>
  <c r="D777" i="3"/>
  <c r="C777" i="3"/>
  <c r="B777" i="3"/>
  <c r="G776" i="3"/>
  <c r="F776" i="3"/>
  <c r="E776" i="3"/>
  <c r="D776" i="3"/>
  <c r="C776" i="3"/>
  <c r="B776" i="3"/>
  <c r="G775" i="3"/>
  <c r="F775" i="3"/>
  <c r="E775" i="3"/>
  <c r="D775" i="3"/>
  <c r="C775" i="3"/>
  <c r="B775" i="3"/>
  <c r="G774" i="3"/>
  <c r="F774" i="3"/>
  <c r="E774" i="3"/>
  <c r="D774" i="3"/>
  <c r="C774" i="3"/>
  <c r="B774" i="3"/>
  <c r="G773" i="3"/>
  <c r="F773" i="3"/>
  <c r="E773" i="3"/>
  <c r="D773" i="3"/>
  <c r="C773" i="3"/>
  <c r="B773" i="3"/>
  <c r="G772" i="3"/>
  <c r="F772" i="3"/>
  <c r="E772" i="3"/>
  <c r="D772" i="3"/>
  <c r="C772" i="3"/>
  <c r="B772" i="3"/>
  <c r="G771" i="3"/>
  <c r="F771" i="3"/>
  <c r="E771" i="3"/>
  <c r="D771" i="3"/>
  <c r="C771" i="3"/>
  <c r="B771" i="3"/>
  <c r="G770" i="3"/>
  <c r="F770" i="3"/>
  <c r="E770" i="3"/>
  <c r="D770" i="3"/>
  <c r="C770" i="3"/>
  <c r="B770" i="3"/>
  <c r="G769" i="3"/>
  <c r="F769" i="3"/>
  <c r="E769" i="3"/>
  <c r="D769" i="3"/>
  <c r="C769" i="3"/>
  <c r="B769" i="3"/>
  <c r="G768" i="3"/>
  <c r="F768" i="3"/>
  <c r="E768" i="3"/>
  <c r="D768" i="3"/>
  <c r="C768" i="3"/>
  <c r="B768" i="3"/>
  <c r="G767" i="3"/>
  <c r="F767" i="3"/>
  <c r="E767" i="3"/>
  <c r="D767" i="3"/>
  <c r="C767" i="3"/>
  <c r="B767" i="3"/>
  <c r="G766" i="3"/>
  <c r="F766" i="3"/>
  <c r="E766" i="3"/>
  <c r="D766" i="3"/>
  <c r="C766" i="3"/>
  <c r="B766" i="3"/>
  <c r="G765" i="3"/>
  <c r="F765" i="3"/>
  <c r="E765" i="3"/>
  <c r="D765" i="3"/>
  <c r="C765" i="3"/>
  <c r="B765" i="3"/>
  <c r="G764" i="3"/>
  <c r="F764" i="3"/>
  <c r="E764" i="3"/>
  <c r="D764" i="3"/>
  <c r="C764" i="3"/>
  <c r="B764" i="3"/>
  <c r="G763" i="3"/>
  <c r="F763" i="3"/>
  <c r="E763" i="3"/>
  <c r="D763" i="3"/>
  <c r="C763" i="3"/>
  <c r="B763" i="3"/>
  <c r="G762" i="3"/>
  <c r="F762" i="3"/>
  <c r="E762" i="3"/>
  <c r="D762" i="3"/>
  <c r="C762" i="3"/>
  <c r="B762" i="3"/>
  <c r="G761" i="3"/>
  <c r="F761" i="3"/>
  <c r="E761" i="3"/>
  <c r="D761" i="3"/>
  <c r="C761" i="3"/>
  <c r="B761" i="3"/>
  <c r="G760" i="3"/>
  <c r="F760" i="3"/>
  <c r="E760" i="3"/>
  <c r="D760" i="3"/>
  <c r="C760" i="3"/>
  <c r="B760" i="3"/>
  <c r="G759" i="3"/>
  <c r="F759" i="3"/>
  <c r="E759" i="3"/>
  <c r="D759" i="3"/>
  <c r="C759" i="3"/>
  <c r="B759" i="3"/>
  <c r="G758" i="3"/>
  <c r="F758" i="3"/>
  <c r="E758" i="3"/>
  <c r="D758" i="3"/>
  <c r="C758" i="3"/>
  <c r="B758" i="3"/>
  <c r="G757" i="3"/>
  <c r="F757" i="3"/>
  <c r="E757" i="3"/>
  <c r="D757" i="3"/>
  <c r="C757" i="3"/>
  <c r="B757" i="3"/>
  <c r="G756" i="3"/>
  <c r="F756" i="3"/>
  <c r="E756" i="3"/>
  <c r="D756" i="3"/>
  <c r="C756" i="3"/>
  <c r="B756" i="3"/>
  <c r="G755" i="3"/>
  <c r="F755" i="3"/>
  <c r="E755" i="3"/>
  <c r="D755" i="3"/>
  <c r="C755" i="3"/>
  <c r="B755" i="3"/>
  <c r="G754" i="3"/>
  <c r="F754" i="3"/>
  <c r="E754" i="3"/>
  <c r="D754" i="3"/>
  <c r="C754" i="3"/>
  <c r="B754" i="3"/>
  <c r="G753" i="3"/>
  <c r="F753" i="3"/>
  <c r="E753" i="3"/>
  <c r="D753" i="3"/>
  <c r="C753" i="3"/>
  <c r="B753" i="3"/>
  <c r="G752" i="3"/>
  <c r="F752" i="3"/>
  <c r="E752" i="3"/>
  <c r="D752" i="3"/>
  <c r="C752" i="3"/>
  <c r="B752" i="3"/>
  <c r="G751" i="3"/>
  <c r="F751" i="3"/>
  <c r="E751" i="3"/>
  <c r="D751" i="3"/>
  <c r="C751" i="3"/>
  <c r="B751" i="3"/>
  <c r="G750" i="3"/>
  <c r="F750" i="3"/>
  <c r="E750" i="3"/>
  <c r="D750" i="3"/>
  <c r="C750" i="3"/>
  <c r="B750" i="3"/>
  <c r="G749" i="3"/>
  <c r="F749" i="3"/>
  <c r="E749" i="3"/>
  <c r="D749" i="3"/>
  <c r="C749" i="3"/>
  <c r="B749" i="3"/>
  <c r="G748" i="3"/>
  <c r="F748" i="3"/>
  <c r="E748" i="3"/>
  <c r="D748" i="3"/>
  <c r="C748" i="3"/>
  <c r="B748" i="3"/>
  <c r="G747" i="3"/>
  <c r="F747" i="3"/>
  <c r="E747" i="3"/>
  <c r="D747" i="3"/>
  <c r="C747" i="3"/>
  <c r="B747" i="3"/>
  <c r="G746" i="3"/>
  <c r="F746" i="3"/>
  <c r="E746" i="3"/>
  <c r="D746" i="3"/>
  <c r="C746" i="3"/>
  <c r="B746" i="3"/>
  <c r="G745" i="3"/>
  <c r="F745" i="3"/>
  <c r="E745" i="3"/>
  <c r="D745" i="3"/>
  <c r="C745" i="3"/>
  <c r="B745" i="3"/>
  <c r="G744" i="3"/>
  <c r="F744" i="3"/>
  <c r="E744" i="3"/>
  <c r="D744" i="3"/>
  <c r="C744" i="3"/>
  <c r="B744" i="3"/>
  <c r="G743" i="3"/>
  <c r="F743" i="3"/>
  <c r="E743" i="3"/>
  <c r="D743" i="3"/>
  <c r="C743" i="3"/>
  <c r="B743" i="3"/>
  <c r="G742" i="3"/>
  <c r="F742" i="3"/>
  <c r="E742" i="3"/>
  <c r="D742" i="3"/>
  <c r="C742" i="3"/>
  <c r="B742" i="3"/>
  <c r="G741" i="3"/>
  <c r="F741" i="3"/>
  <c r="E741" i="3"/>
  <c r="D741" i="3"/>
  <c r="C741" i="3"/>
  <c r="B741" i="3"/>
  <c r="G740" i="3"/>
  <c r="F740" i="3"/>
  <c r="E740" i="3"/>
  <c r="D740" i="3"/>
  <c r="C740" i="3"/>
  <c r="B740" i="3"/>
  <c r="G739" i="3"/>
  <c r="F739" i="3"/>
  <c r="E739" i="3"/>
  <c r="D739" i="3"/>
  <c r="C739" i="3"/>
  <c r="B739" i="3"/>
  <c r="G738" i="3"/>
  <c r="F738" i="3"/>
  <c r="E738" i="3"/>
  <c r="D738" i="3"/>
  <c r="C738" i="3"/>
  <c r="B738" i="3"/>
  <c r="G737" i="3"/>
  <c r="F737" i="3"/>
  <c r="E737" i="3"/>
  <c r="D737" i="3"/>
  <c r="C737" i="3"/>
  <c r="B737" i="3"/>
  <c r="G736" i="3"/>
  <c r="F736" i="3"/>
  <c r="E736" i="3"/>
  <c r="D736" i="3"/>
  <c r="C736" i="3"/>
  <c r="B736" i="3"/>
  <c r="G735" i="3"/>
  <c r="F735" i="3"/>
  <c r="E735" i="3"/>
  <c r="D735" i="3"/>
  <c r="C735" i="3"/>
  <c r="B735" i="3"/>
  <c r="G734" i="3"/>
  <c r="F734" i="3"/>
  <c r="E734" i="3"/>
  <c r="D734" i="3"/>
  <c r="C734" i="3"/>
  <c r="B734" i="3"/>
  <c r="G733" i="3"/>
  <c r="F733" i="3"/>
  <c r="E733" i="3"/>
  <c r="D733" i="3"/>
  <c r="C733" i="3"/>
  <c r="B733" i="3"/>
  <c r="G732" i="3"/>
  <c r="F732" i="3"/>
  <c r="E732" i="3"/>
  <c r="D732" i="3"/>
  <c r="C732" i="3"/>
  <c r="B732" i="3"/>
  <c r="G731" i="3"/>
  <c r="F731" i="3"/>
  <c r="E731" i="3"/>
  <c r="D731" i="3"/>
  <c r="C731" i="3"/>
  <c r="B731" i="3"/>
  <c r="G730" i="3"/>
  <c r="F730" i="3"/>
  <c r="E730" i="3"/>
  <c r="D730" i="3"/>
  <c r="C730" i="3"/>
  <c r="B730" i="3"/>
  <c r="G729" i="3"/>
  <c r="F729" i="3"/>
  <c r="E729" i="3"/>
  <c r="D729" i="3"/>
  <c r="C729" i="3"/>
  <c r="B729" i="3"/>
  <c r="G728" i="3"/>
  <c r="F728" i="3"/>
  <c r="E728" i="3"/>
  <c r="D728" i="3"/>
  <c r="C728" i="3"/>
  <c r="B728" i="3"/>
  <c r="G727" i="3"/>
  <c r="F727" i="3"/>
  <c r="E727" i="3"/>
  <c r="D727" i="3"/>
  <c r="C727" i="3"/>
  <c r="B727" i="3"/>
  <c r="G726" i="3"/>
  <c r="F726" i="3"/>
  <c r="E726" i="3"/>
  <c r="D726" i="3"/>
  <c r="C726" i="3"/>
  <c r="B726" i="3"/>
  <c r="G725" i="3"/>
  <c r="F725" i="3"/>
  <c r="E725" i="3"/>
  <c r="D725" i="3"/>
  <c r="C725" i="3"/>
  <c r="B725" i="3"/>
  <c r="G724" i="3"/>
  <c r="F724" i="3"/>
  <c r="E724" i="3"/>
  <c r="D724" i="3"/>
  <c r="C724" i="3"/>
  <c r="B724" i="3"/>
  <c r="G723" i="3"/>
  <c r="F723" i="3"/>
  <c r="E723" i="3"/>
  <c r="D723" i="3"/>
  <c r="C723" i="3"/>
  <c r="B723" i="3"/>
  <c r="G722" i="3"/>
  <c r="F722" i="3"/>
  <c r="E722" i="3"/>
  <c r="D722" i="3"/>
  <c r="C722" i="3"/>
  <c r="B722" i="3"/>
  <c r="G721" i="3"/>
  <c r="F721" i="3"/>
  <c r="E721" i="3"/>
  <c r="D721" i="3"/>
  <c r="C721" i="3"/>
  <c r="B721" i="3"/>
  <c r="G720" i="3"/>
  <c r="F720" i="3"/>
  <c r="E720" i="3"/>
  <c r="D720" i="3"/>
  <c r="C720" i="3"/>
  <c r="B720" i="3"/>
  <c r="G719" i="3"/>
  <c r="F719" i="3"/>
  <c r="E719" i="3"/>
  <c r="D719" i="3"/>
  <c r="C719" i="3"/>
  <c r="B719" i="3"/>
  <c r="G718" i="3"/>
  <c r="F718" i="3"/>
  <c r="E718" i="3"/>
  <c r="D718" i="3"/>
  <c r="C718" i="3"/>
  <c r="B718" i="3"/>
  <c r="G717" i="3"/>
  <c r="F717" i="3"/>
  <c r="E717" i="3"/>
  <c r="D717" i="3"/>
  <c r="C717" i="3"/>
  <c r="B717" i="3"/>
  <c r="G716" i="3"/>
  <c r="F716" i="3"/>
  <c r="E716" i="3"/>
  <c r="D716" i="3"/>
  <c r="C716" i="3"/>
  <c r="B716" i="3"/>
  <c r="G715" i="3"/>
  <c r="F715" i="3"/>
  <c r="E715" i="3"/>
  <c r="D715" i="3"/>
  <c r="C715" i="3"/>
  <c r="B715" i="3"/>
  <c r="G714" i="3"/>
  <c r="F714" i="3"/>
  <c r="E714" i="3"/>
  <c r="D714" i="3"/>
  <c r="C714" i="3"/>
  <c r="B714" i="3"/>
  <c r="G713" i="3"/>
  <c r="F713" i="3"/>
  <c r="E713" i="3"/>
  <c r="D713" i="3"/>
  <c r="C713" i="3"/>
  <c r="B713" i="3"/>
  <c r="G712" i="3"/>
  <c r="F712" i="3"/>
  <c r="E712" i="3"/>
  <c r="D712" i="3"/>
  <c r="C712" i="3"/>
  <c r="B712" i="3"/>
  <c r="G711" i="3"/>
  <c r="F711" i="3"/>
  <c r="E711" i="3"/>
  <c r="D711" i="3"/>
  <c r="C711" i="3"/>
  <c r="B711" i="3"/>
  <c r="G710" i="3"/>
  <c r="F710" i="3"/>
  <c r="E710" i="3"/>
  <c r="D710" i="3"/>
  <c r="C710" i="3"/>
  <c r="B710" i="3"/>
  <c r="G709" i="3"/>
  <c r="F709" i="3"/>
  <c r="E709" i="3"/>
  <c r="D709" i="3"/>
  <c r="C709" i="3"/>
  <c r="B709" i="3"/>
  <c r="G708" i="3"/>
  <c r="F708" i="3"/>
  <c r="E708" i="3"/>
  <c r="D708" i="3"/>
  <c r="C708" i="3"/>
  <c r="B708" i="3"/>
  <c r="G707" i="3"/>
  <c r="F707" i="3"/>
  <c r="E707" i="3"/>
  <c r="D707" i="3"/>
  <c r="C707" i="3"/>
  <c r="B707" i="3"/>
  <c r="G706" i="3"/>
  <c r="F706" i="3"/>
  <c r="E706" i="3"/>
  <c r="D706" i="3"/>
  <c r="C706" i="3"/>
  <c r="B706" i="3"/>
  <c r="G705" i="3"/>
  <c r="F705" i="3"/>
  <c r="E705" i="3"/>
  <c r="D705" i="3"/>
  <c r="C705" i="3"/>
  <c r="B705" i="3"/>
  <c r="G704" i="3"/>
  <c r="F704" i="3"/>
  <c r="E704" i="3"/>
  <c r="D704" i="3"/>
  <c r="C704" i="3"/>
  <c r="B704" i="3"/>
  <c r="G703" i="3"/>
  <c r="F703" i="3"/>
  <c r="E703" i="3"/>
  <c r="D703" i="3"/>
  <c r="C703" i="3"/>
  <c r="B703" i="3"/>
  <c r="G702" i="3"/>
  <c r="F702" i="3"/>
  <c r="E702" i="3"/>
  <c r="D702" i="3"/>
  <c r="C702" i="3"/>
  <c r="B702" i="3"/>
  <c r="G701" i="3"/>
  <c r="F701" i="3"/>
  <c r="E701" i="3"/>
  <c r="D701" i="3"/>
  <c r="C701" i="3"/>
  <c r="B701" i="3"/>
  <c r="G700" i="3"/>
  <c r="F700" i="3"/>
  <c r="E700" i="3"/>
  <c r="D700" i="3"/>
  <c r="C700" i="3"/>
  <c r="B700" i="3"/>
  <c r="G699" i="3"/>
  <c r="F699" i="3"/>
  <c r="E699" i="3"/>
  <c r="D699" i="3"/>
  <c r="C699" i="3"/>
  <c r="B699" i="3"/>
  <c r="G698" i="3"/>
  <c r="F698" i="3"/>
  <c r="E698" i="3"/>
  <c r="D698" i="3"/>
  <c r="C698" i="3"/>
  <c r="B698" i="3"/>
  <c r="G697" i="3"/>
  <c r="F697" i="3"/>
  <c r="E697" i="3"/>
  <c r="D697" i="3"/>
  <c r="C697" i="3"/>
  <c r="B697" i="3"/>
  <c r="G696" i="3"/>
  <c r="F696" i="3"/>
  <c r="E696" i="3"/>
  <c r="D696" i="3"/>
  <c r="C696" i="3"/>
  <c r="B696" i="3"/>
  <c r="G695" i="3"/>
  <c r="F695" i="3"/>
  <c r="E695" i="3"/>
  <c r="D695" i="3"/>
  <c r="C695" i="3"/>
  <c r="B695" i="3"/>
  <c r="G694" i="3"/>
  <c r="F694" i="3"/>
  <c r="E694" i="3"/>
  <c r="D694" i="3"/>
  <c r="C694" i="3"/>
  <c r="B694" i="3"/>
  <c r="G693" i="3"/>
  <c r="F693" i="3"/>
  <c r="E693" i="3"/>
  <c r="D693" i="3"/>
  <c r="C693" i="3"/>
  <c r="B693" i="3"/>
  <c r="G692" i="3"/>
  <c r="F692" i="3"/>
  <c r="E692" i="3"/>
  <c r="D692" i="3"/>
  <c r="C692" i="3"/>
  <c r="B692" i="3"/>
  <c r="G691" i="3"/>
  <c r="F691" i="3"/>
  <c r="E691" i="3"/>
  <c r="D691" i="3"/>
  <c r="C691" i="3"/>
  <c r="B691" i="3"/>
  <c r="G690" i="3"/>
  <c r="F690" i="3"/>
  <c r="E690" i="3"/>
  <c r="D690" i="3"/>
  <c r="C690" i="3"/>
  <c r="B690" i="3"/>
  <c r="G689" i="3"/>
  <c r="F689" i="3"/>
  <c r="E689" i="3"/>
  <c r="D689" i="3"/>
  <c r="C689" i="3"/>
  <c r="B689" i="3"/>
  <c r="G688" i="3"/>
  <c r="F688" i="3"/>
  <c r="E688" i="3"/>
  <c r="D688" i="3"/>
  <c r="C688" i="3"/>
  <c r="B688" i="3"/>
  <c r="G687" i="3"/>
  <c r="F687" i="3"/>
  <c r="E687" i="3"/>
  <c r="D687" i="3"/>
  <c r="C687" i="3"/>
  <c r="B687" i="3"/>
  <c r="G686" i="3"/>
  <c r="F686" i="3"/>
  <c r="E686" i="3"/>
  <c r="D686" i="3"/>
  <c r="C686" i="3"/>
  <c r="B686" i="3"/>
  <c r="G685" i="3"/>
  <c r="F685" i="3"/>
  <c r="E685" i="3"/>
  <c r="D685" i="3"/>
  <c r="C685" i="3"/>
  <c r="B685" i="3"/>
  <c r="G684" i="3"/>
  <c r="F684" i="3"/>
  <c r="E684" i="3"/>
  <c r="D684" i="3"/>
  <c r="C684" i="3"/>
  <c r="B684" i="3"/>
  <c r="G683" i="3"/>
  <c r="F683" i="3"/>
  <c r="E683" i="3"/>
  <c r="D683" i="3"/>
  <c r="C683" i="3"/>
  <c r="B683" i="3"/>
  <c r="G682" i="3"/>
  <c r="F682" i="3"/>
  <c r="E682" i="3"/>
  <c r="D682" i="3"/>
  <c r="C682" i="3"/>
  <c r="B682" i="3"/>
  <c r="G681" i="3"/>
  <c r="F681" i="3"/>
  <c r="E681" i="3"/>
  <c r="D681" i="3"/>
  <c r="C681" i="3"/>
  <c r="B681" i="3"/>
  <c r="G680" i="3"/>
  <c r="F680" i="3"/>
  <c r="E680" i="3"/>
  <c r="D680" i="3"/>
  <c r="C680" i="3"/>
  <c r="B680" i="3"/>
  <c r="G679" i="3"/>
  <c r="F679" i="3"/>
  <c r="E679" i="3"/>
  <c r="D679" i="3"/>
  <c r="C679" i="3"/>
  <c r="B679" i="3"/>
  <c r="G678" i="3"/>
  <c r="F678" i="3"/>
  <c r="E678" i="3"/>
  <c r="D678" i="3"/>
  <c r="C678" i="3"/>
  <c r="B678" i="3"/>
  <c r="G677" i="3"/>
  <c r="F677" i="3"/>
  <c r="E677" i="3"/>
  <c r="D677" i="3"/>
  <c r="C677" i="3"/>
  <c r="B677" i="3"/>
  <c r="G676" i="3"/>
  <c r="F676" i="3"/>
  <c r="E676" i="3"/>
  <c r="D676" i="3"/>
  <c r="C676" i="3"/>
  <c r="B676" i="3"/>
  <c r="G675" i="3"/>
  <c r="F675" i="3"/>
  <c r="E675" i="3"/>
  <c r="D675" i="3"/>
  <c r="C675" i="3"/>
  <c r="B675" i="3"/>
  <c r="G674" i="3"/>
  <c r="F674" i="3"/>
  <c r="E674" i="3"/>
  <c r="D674" i="3"/>
  <c r="C674" i="3"/>
  <c r="B674" i="3"/>
  <c r="G673" i="3"/>
  <c r="F673" i="3"/>
  <c r="E673" i="3"/>
  <c r="D673" i="3"/>
  <c r="C673" i="3"/>
  <c r="B673" i="3"/>
  <c r="G672" i="3"/>
  <c r="F672" i="3"/>
  <c r="E672" i="3"/>
  <c r="D672" i="3"/>
  <c r="C672" i="3"/>
  <c r="B672" i="3"/>
  <c r="G671" i="3"/>
  <c r="F671" i="3"/>
  <c r="E671" i="3"/>
  <c r="D671" i="3"/>
  <c r="C671" i="3"/>
  <c r="B671" i="3"/>
  <c r="G670" i="3"/>
  <c r="F670" i="3"/>
  <c r="E670" i="3"/>
  <c r="D670" i="3"/>
  <c r="C670" i="3"/>
  <c r="B670" i="3"/>
  <c r="G669" i="3"/>
  <c r="F669" i="3"/>
  <c r="E669" i="3"/>
  <c r="D669" i="3"/>
  <c r="C669" i="3"/>
  <c r="B669" i="3"/>
  <c r="G668" i="3"/>
  <c r="F668" i="3"/>
  <c r="E668" i="3"/>
  <c r="D668" i="3"/>
  <c r="C668" i="3"/>
  <c r="B668" i="3"/>
  <c r="G667" i="3"/>
  <c r="F667" i="3"/>
  <c r="E667" i="3"/>
  <c r="D667" i="3"/>
  <c r="C667" i="3"/>
  <c r="B667" i="3"/>
  <c r="G666" i="3"/>
  <c r="F666" i="3"/>
  <c r="E666" i="3"/>
  <c r="D666" i="3"/>
  <c r="C666" i="3"/>
  <c r="B666" i="3"/>
  <c r="G665" i="3"/>
  <c r="F665" i="3"/>
  <c r="E665" i="3"/>
  <c r="D665" i="3"/>
  <c r="C665" i="3"/>
  <c r="B665" i="3"/>
  <c r="G664" i="3"/>
  <c r="F664" i="3"/>
  <c r="E664" i="3"/>
  <c r="D664" i="3"/>
  <c r="C664" i="3"/>
  <c r="B664" i="3"/>
  <c r="G663" i="3"/>
  <c r="F663" i="3"/>
  <c r="E663" i="3"/>
  <c r="D663" i="3"/>
  <c r="C663" i="3"/>
  <c r="B663" i="3"/>
  <c r="G662" i="3"/>
  <c r="F662" i="3"/>
  <c r="E662" i="3"/>
  <c r="D662" i="3"/>
  <c r="C662" i="3"/>
  <c r="B662" i="3"/>
  <c r="G661" i="3"/>
  <c r="F661" i="3"/>
  <c r="E661" i="3"/>
  <c r="D661" i="3"/>
  <c r="C661" i="3"/>
  <c r="B661" i="3"/>
  <c r="G660" i="3"/>
  <c r="F660" i="3"/>
  <c r="E660" i="3"/>
  <c r="D660" i="3"/>
  <c r="C660" i="3"/>
  <c r="B660" i="3"/>
  <c r="G659" i="3"/>
  <c r="F659" i="3"/>
  <c r="E659" i="3"/>
  <c r="D659" i="3"/>
  <c r="C659" i="3"/>
  <c r="B659" i="3"/>
  <c r="G658" i="3"/>
  <c r="F658" i="3"/>
  <c r="E658" i="3"/>
  <c r="D658" i="3"/>
  <c r="C658" i="3"/>
  <c r="B658" i="3"/>
  <c r="G657" i="3"/>
  <c r="F657" i="3"/>
  <c r="E657" i="3"/>
  <c r="D657" i="3"/>
  <c r="C657" i="3"/>
  <c r="B657" i="3"/>
  <c r="G656" i="3"/>
  <c r="F656" i="3"/>
  <c r="E656" i="3"/>
  <c r="D656" i="3"/>
  <c r="C656" i="3"/>
  <c r="B656" i="3"/>
  <c r="G655" i="3"/>
  <c r="F655" i="3"/>
  <c r="E655" i="3"/>
  <c r="D655" i="3"/>
  <c r="C655" i="3"/>
  <c r="B655" i="3"/>
  <c r="G654" i="3"/>
  <c r="F654" i="3"/>
  <c r="E654" i="3"/>
  <c r="D654" i="3"/>
  <c r="C654" i="3"/>
  <c r="B654" i="3"/>
  <c r="G653" i="3"/>
  <c r="F653" i="3"/>
  <c r="E653" i="3"/>
  <c r="D653" i="3"/>
  <c r="C653" i="3"/>
  <c r="B653" i="3"/>
  <c r="G652" i="3"/>
  <c r="F652" i="3"/>
  <c r="E652" i="3"/>
  <c r="D652" i="3"/>
  <c r="C652" i="3"/>
  <c r="B652" i="3"/>
  <c r="G651" i="3"/>
  <c r="F651" i="3"/>
  <c r="E651" i="3"/>
  <c r="D651" i="3"/>
  <c r="C651" i="3"/>
  <c r="B651" i="3"/>
  <c r="G650" i="3"/>
  <c r="F650" i="3"/>
  <c r="E650" i="3"/>
  <c r="D650" i="3"/>
  <c r="C650" i="3"/>
  <c r="B650" i="3"/>
  <c r="G649" i="3"/>
  <c r="F649" i="3"/>
  <c r="E649" i="3"/>
  <c r="D649" i="3"/>
  <c r="C649" i="3"/>
  <c r="B649" i="3"/>
  <c r="G648" i="3"/>
  <c r="F648" i="3"/>
  <c r="E648" i="3"/>
  <c r="D648" i="3"/>
  <c r="C648" i="3"/>
  <c r="B648" i="3"/>
  <c r="G647" i="3"/>
  <c r="F647" i="3"/>
  <c r="E647" i="3"/>
  <c r="D647" i="3"/>
  <c r="C647" i="3"/>
  <c r="B647" i="3"/>
  <c r="G646" i="3"/>
  <c r="F646" i="3"/>
  <c r="E646" i="3"/>
  <c r="D646" i="3"/>
  <c r="C646" i="3"/>
  <c r="B646" i="3"/>
  <c r="G645" i="3"/>
  <c r="F645" i="3"/>
  <c r="E645" i="3"/>
  <c r="D645" i="3"/>
  <c r="C645" i="3"/>
  <c r="B645" i="3"/>
  <c r="G644" i="3"/>
  <c r="F644" i="3"/>
  <c r="E644" i="3"/>
  <c r="D644" i="3"/>
  <c r="C644" i="3"/>
  <c r="B644" i="3"/>
  <c r="G643" i="3"/>
  <c r="F643" i="3"/>
  <c r="E643" i="3"/>
  <c r="D643" i="3"/>
  <c r="C643" i="3"/>
  <c r="B643" i="3"/>
  <c r="G642" i="3"/>
  <c r="F642" i="3"/>
  <c r="E642" i="3"/>
  <c r="D642" i="3"/>
  <c r="C642" i="3"/>
  <c r="B642" i="3"/>
  <c r="G641" i="3"/>
  <c r="F641" i="3"/>
  <c r="E641" i="3"/>
  <c r="D641" i="3"/>
  <c r="C641" i="3"/>
  <c r="B641" i="3"/>
  <c r="G640" i="3"/>
  <c r="F640" i="3"/>
  <c r="E640" i="3"/>
  <c r="D640" i="3"/>
  <c r="C640" i="3"/>
  <c r="B640" i="3"/>
  <c r="G639" i="3"/>
  <c r="F639" i="3"/>
  <c r="E639" i="3"/>
  <c r="D639" i="3"/>
  <c r="C639" i="3"/>
  <c r="B639" i="3"/>
  <c r="G638" i="3"/>
  <c r="F638" i="3"/>
  <c r="E638" i="3"/>
  <c r="D638" i="3"/>
  <c r="C638" i="3"/>
  <c r="B638" i="3"/>
  <c r="G637" i="3"/>
  <c r="F637" i="3"/>
  <c r="E637" i="3"/>
  <c r="D637" i="3"/>
  <c r="C637" i="3"/>
  <c r="B637" i="3"/>
  <c r="G636" i="3"/>
  <c r="F636" i="3"/>
  <c r="E636" i="3"/>
  <c r="D636" i="3"/>
  <c r="C636" i="3"/>
  <c r="B636" i="3"/>
  <c r="G635" i="3"/>
  <c r="F635" i="3"/>
  <c r="E635" i="3"/>
  <c r="D635" i="3"/>
  <c r="C635" i="3"/>
  <c r="B635" i="3"/>
  <c r="G634" i="3"/>
  <c r="F634" i="3"/>
  <c r="E634" i="3"/>
  <c r="D634" i="3"/>
  <c r="C634" i="3"/>
  <c r="B634" i="3"/>
  <c r="G633" i="3"/>
  <c r="F633" i="3"/>
  <c r="E633" i="3"/>
  <c r="D633" i="3"/>
  <c r="C633" i="3"/>
  <c r="B633" i="3"/>
  <c r="G632" i="3"/>
  <c r="F632" i="3"/>
  <c r="E632" i="3"/>
  <c r="D632" i="3"/>
  <c r="C632" i="3"/>
  <c r="B632" i="3"/>
  <c r="G631" i="3"/>
  <c r="F631" i="3"/>
  <c r="E631" i="3"/>
  <c r="D631" i="3"/>
  <c r="C631" i="3"/>
  <c r="B631" i="3"/>
  <c r="G630" i="3"/>
  <c r="F630" i="3"/>
  <c r="E630" i="3"/>
  <c r="D630" i="3"/>
  <c r="C630" i="3"/>
  <c r="B630" i="3"/>
  <c r="G629" i="3"/>
  <c r="F629" i="3"/>
  <c r="E629" i="3"/>
  <c r="D629" i="3"/>
  <c r="C629" i="3"/>
  <c r="B629" i="3"/>
  <c r="G628" i="3"/>
  <c r="F628" i="3"/>
  <c r="E628" i="3"/>
  <c r="D628" i="3"/>
  <c r="C628" i="3"/>
  <c r="B628" i="3"/>
  <c r="G627" i="3"/>
  <c r="F627" i="3"/>
  <c r="E627" i="3"/>
  <c r="D627" i="3"/>
  <c r="C627" i="3"/>
  <c r="B627" i="3"/>
  <c r="G626" i="3"/>
  <c r="F626" i="3"/>
  <c r="E626" i="3"/>
  <c r="D626" i="3"/>
  <c r="C626" i="3"/>
  <c r="B626" i="3"/>
  <c r="G625" i="3"/>
  <c r="F625" i="3"/>
  <c r="E625" i="3"/>
  <c r="D625" i="3"/>
  <c r="C625" i="3"/>
  <c r="B625" i="3"/>
  <c r="G624" i="3"/>
  <c r="F624" i="3"/>
  <c r="E624" i="3"/>
  <c r="D624" i="3"/>
  <c r="C624" i="3"/>
  <c r="B624" i="3"/>
  <c r="G623" i="3"/>
  <c r="F623" i="3"/>
  <c r="E623" i="3"/>
  <c r="D623" i="3"/>
  <c r="C623" i="3"/>
  <c r="B623" i="3"/>
  <c r="G622" i="3"/>
  <c r="F622" i="3"/>
  <c r="E622" i="3"/>
  <c r="D622" i="3"/>
  <c r="C622" i="3"/>
  <c r="B622" i="3"/>
  <c r="G621" i="3"/>
  <c r="F621" i="3"/>
  <c r="E621" i="3"/>
  <c r="D621" i="3"/>
  <c r="C621" i="3"/>
  <c r="B621" i="3"/>
  <c r="G620" i="3"/>
  <c r="F620" i="3"/>
  <c r="E620" i="3"/>
  <c r="D620" i="3"/>
  <c r="C620" i="3"/>
  <c r="B620" i="3"/>
  <c r="G619" i="3"/>
  <c r="F619" i="3"/>
  <c r="E619" i="3"/>
  <c r="D619" i="3"/>
  <c r="C619" i="3"/>
  <c r="B619" i="3"/>
  <c r="G618" i="3"/>
  <c r="F618" i="3"/>
  <c r="E618" i="3"/>
  <c r="D618" i="3"/>
  <c r="C618" i="3"/>
  <c r="B618" i="3"/>
  <c r="G617" i="3"/>
  <c r="F617" i="3"/>
  <c r="E617" i="3"/>
  <c r="D617" i="3"/>
  <c r="C617" i="3"/>
  <c r="B617" i="3"/>
  <c r="G616" i="3"/>
  <c r="F616" i="3"/>
  <c r="E616" i="3"/>
  <c r="D616" i="3"/>
  <c r="C616" i="3"/>
  <c r="B616" i="3"/>
  <c r="G615" i="3"/>
  <c r="F615" i="3"/>
  <c r="E615" i="3"/>
  <c r="D615" i="3"/>
  <c r="C615" i="3"/>
  <c r="B615" i="3"/>
  <c r="G614" i="3"/>
  <c r="F614" i="3"/>
  <c r="E614" i="3"/>
  <c r="D614" i="3"/>
  <c r="C614" i="3"/>
  <c r="B614" i="3"/>
  <c r="G613" i="3"/>
  <c r="F613" i="3"/>
  <c r="E613" i="3"/>
  <c r="D613" i="3"/>
  <c r="C613" i="3"/>
  <c r="B613" i="3"/>
  <c r="G612" i="3"/>
  <c r="F612" i="3"/>
  <c r="E612" i="3"/>
  <c r="D612" i="3"/>
  <c r="C612" i="3"/>
  <c r="B612" i="3"/>
  <c r="G611" i="3"/>
  <c r="F611" i="3"/>
  <c r="E611" i="3"/>
  <c r="D611" i="3"/>
  <c r="C611" i="3"/>
  <c r="B611" i="3"/>
  <c r="G610" i="3"/>
  <c r="F610" i="3"/>
  <c r="E610" i="3"/>
  <c r="D610" i="3"/>
  <c r="C610" i="3"/>
  <c r="B610" i="3"/>
  <c r="G609" i="3"/>
  <c r="F609" i="3"/>
  <c r="E609" i="3"/>
  <c r="D609" i="3"/>
  <c r="C609" i="3"/>
  <c r="B609" i="3"/>
  <c r="G608" i="3"/>
  <c r="F608" i="3"/>
  <c r="E608" i="3"/>
  <c r="D608" i="3"/>
  <c r="C608" i="3"/>
  <c r="B608" i="3"/>
  <c r="G607" i="3"/>
  <c r="F607" i="3"/>
  <c r="E607" i="3"/>
  <c r="D607" i="3"/>
  <c r="C607" i="3"/>
  <c r="B607" i="3"/>
  <c r="G606" i="3"/>
  <c r="F606" i="3"/>
  <c r="E606" i="3"/>
  <c r="D606" i="3"/>
  <c r="C606" i="3"/>
  <c r="B606" i="3"/>
  <c r="G605" i="3"/>
  <c r="F605" i="3"/>
  <c r="E605" i="3"/>
  <c r="D605" i="3"/>
  <c r="C605" i="3"/>
  <c r="B605" i="3"/>
  <c r="G604" i="3"/>
  <c r="F604" i="3"/>
  <c r="E604" i="3"/>
  <c r="D604" i="3"/>
  <c r="C604" i="3"/>
  <c r="B604" i="3"/>
  <c r="G603" i="3"/>
  <c r="F603" i="3"/>
  <c r="E603" i="3"/>
  <c r="D603" i="3"/>
  <c r="C603" i="3"/>
  <c r="B603" i="3"/>
  <c r="G602" i="3"/>
  <c r="F602" i="3"/>
  <c r="E602" i="3"/>
  <c r="D602" i="3"/>
  <c r="C602" i="3"/>
  <c r="B602" i="3"/>
  <c r="G601" i="3"/>
  <c r="F601" i="3"/>
  <c r="E601" i="3"/>
  <c r="D601" i="3"/>
  <c r="C601" i="3"/>
  <c r="B601" i="3"/>
  <c r="G600" i="3"/>
  <c r="F600" i="3"/>
  <c r="E600" i="3"/>
  <c r="D600" i="3"/>
  <c r="C600" i="3"/>
  <c r="B600" i="3"/>
  <c r="G599" i="3"/>
  <c r="F599" i="3"/>
  <c r="E599" i="3"/>
  <c r="D599" i="3"/>
  <c r="C599" i="3"/>
  <c r="B599" i="3"/>
  <c r="G598" i="3"/>
  <c r="F598" i="3"/>
  <c r="E598" i="3"/>
  <c r="D598" i="3"/>
  <c r="C598" i="3"/>
  <c r="B598" i="3"/>
  <c r="G597" i="3"/>
  <c r="F597" i="3"/>
  <c r="E597" i="3"/>
  <c r="D597" i="3"/>
  <c r="C597" i="3"/>
  <c r="B597" i="3"/>
  <c r="G596" i="3"/>
  <c r="F596" i="3"/>
  <c r="E596" i="3"/>
  <c r="D596" i="3"/>
  <c r="C596" i="3"/>
  <c r="B596" i="3"/>
  <c r="G595" i="3"/>
  <c r="F595" i="3"/>
  <c r="E595" i="3"/>
  <c r="D595" i="3"/>
  <c r="C595" i="3"/>
  <c r="B595" i="3"/>
  <c r="G594" i="3"/>
  <c r="F594" i="3"/>
  <c r="E594" i="3"/>
  <c r="D594" i="3"/>
  <c r="C594" i="3"/>
  <c r="B594" i="3"/>
  <c r="G593" i="3"/>
  <c r="F593" i="3"/>
  <c r="E593" i="3"/>
  <c r="D593" i="3"/>
  <c r="C593" i="3"/>
  <c r="B593" i="3"/>
  <c r="G592" i="3"/>
  <c r="F592" i="3"/>
  <c r="E592" i="3"/>
  <c r="D592" i="3"/>
  <c r="C592" i="3"/>
  <c r="B592" i="3"/>
  <c r="G591" i="3"/>
  <c r="F591" i="3"/>
  <c r="E591" i="3"/>
  <c r="D591" i="3"/>
  <c r="C591" i="3"/>
  <c r="B591" i="3"/>
  <c r="G590" i="3"/>
  <c r="F590" i="3"/>
  <c r="E590" i="3"/>
  <c r="D590" i="3"/>
  <c r="C590" i="3"/>
  <c r="B590" i="3"/>
  <c r="G589" i="3"/>
  <c r="F589" i="3"/>
  <c r="E589" i="3"/>
  <c r="D589" i="3"/>
  <c r="C589" i="3"/>
  <c r="B589" i="3"/>
  <c r="G588" i="3"/>
  <c r="F588" i="3"/>
  <c r="E588" i="3"/>
  <c r="D588" i="3"/>
  <c r="C588" i="3"/>
  <c r="B588" i="3"/>
  <c r="G587" i="3"/>
  <c r="F587" i="3"/>
  <c r="E587" i="3"/>
  <c r="D587" i="3"/>
  <c r="C587" i="3"/>
  <c r="B587" i="3"/>
  <c r="G586" i="3"/>
  <c r="F586" i="3"/>
  <c r="E586" i="3"/>
  <c r="D586" i="3"/>
  <c r="C586" i="3"/>
  <c r="B586" i="3"/>
  <c r="G585" i="3"/>
  <c r="F585" i="3"/>
  <c r="E585" i="3"/>
  <c r="D585" i="3"/>
  <c r="C585" i="3"/>
  <c r="B585" i="3"/>
  <c r="G584" i="3"/>
  <c r="F584" i="3"/>
  <c r="E584" i="3"/>
  <c r="D584" i="3"/>
  <c r="C584" i="3"/>
  <c r="B584" i="3"/>
  <c r="G583" i="3"/>
  <c r="F583" i="3"/>
  <c r="E583" i="3"/>
  <c r="D583" i="3"/>
  <c r="C583" i="3"/>
  <c r="B583" i="3"/>
  <c r="G582" i="3"/>
  <c r="F582" i="3"/>
  <c r="E582" i="3"/>
  <c r="D582" i="3"/>
  <c r="C582" i="3"/>
  <c r="B582" i="3"/>
  <c r="G581" i="3"/>
  <c r="F581" i="3"/>
  <c r="E581" i="3"/>
  <c r="D581" i="3"/>
  <c r="C581" i="3"/>
  <c r="B581" i="3"/>
  <c r="G580" i="3"/>
  <c r="F580" i="3"/>
  <c r="E580" i="3"/>
  <c r="D580" i="3"/>
  <c r="C580" i="3"/>
  <c r="B580" i="3"/>
  <c r="G579" i="3"/>
  <c r="F579" i="3"/>
  <c r="E579" i="3"/>
  <c r="D579" i="3"/>
  <c r="C579" i="3"/>
  <c r="B579" i="3"/>
  <c r="G578" i="3"/>
  <c r="F578" i="3"/>
  <c r="E578" i="3"/>
  <c r="D578" i="3"/>
  <c r="C578" i="3"/>
  <c r="B578" i="3"/>
  <c r="G577" i="3"/>
  <c r="F577" i="3"/>
  <c r="E577" i="3"/>
  <c r="D577" i="3"/>
  <c r="C577" i="3"/>
  <c r="B577" i="3"/>
  <c r="G576" i="3"/>
  <c r="F576" i="3"/>
  <c r="E576" i="3"/>
  <c r="D576" i="3"/>
  <c r="C576" i="3"/>
  <c r="B576" i="3"/>
  <c r="G575" i="3"/>
  <c r="F575" i="3"/>
  <c r="E575" i="3"/>
  <c r="D575" i="3"/>
  <c r="C575" i="3"/>
  <c r="B575" i="3"/>
  <c r="G574" i="3"/>
  <c r="F574" i="3"/>
  <c r="E574" i="3"/>
  <c r="D574" i="3"/>
  <c r="C574" i="3"/>
  <c r="B574" i="3"/>
  <c r="G573" i="3"/>
  <c r="F573" i="3"/>
  <c r="E573" i="3"/>
  <c r="D573" i="3"/>
  <c r="C573" i="3"/>
  <c r="B573" i="3"/>
  <c r="G572" i="3"/>
  <c r="F572" i="3"/>
  <c r="E572" i="3"/>
  <c r="D572" i="3"/>
  <c r="C572" i="3"/>
  <c r="B572" i="3"/>
  <c r="G571" i="3"/>
  <c r="F571" i="3"/>
  <c r="E571" i="3"/>
  <c r="D571" i="3"/>
  <c r="C571" i="3"/>
  <c r="B571" i="3"/>
  <c r="G570" i="3"/>
  <c r="F570" i="3"/>
  <c r="E570" i="3"/>
  <c r="D570" i="3"/>
  <c r="C570" i="3"/>
  <c r="B570" i="3"/>
  <c r="G569" i="3"/>
  <c r="F569" i="3"/>
  <c r="E569" i="3"/>
  <c r="D569" i="3"/>
  <c r="C569" i="3"/>
  <c r="B569" i="3"/>
  <c r="G568" i="3"/>
  <c r="F568" i="3"/>
  <c r="E568" i="3"/>
  <c r="D568" i="3"/>
  <c r="C568" i="3"/>
  <c r="B568" i="3"/>
  <c r="G567" i="3"/>
  <c r="F567" i="3"/>
  <c r="E567" i="3"/>
  <c r="D567" i="3"/>
  <c r="C567" i="3"/>
  <c r="B567" i="3"/>
  <c r="G566" i="3"/>
  <c r="F566" i="3"/>
  <c r="E566" i="3"/>
  <c r="D566" i="3"/>
  <c r="C566" i="3"/>
  <c r="B566" i="3"/>
  <c r="G565" i="3"/>
  <c r="F565" i="3"/>
  <c r="E565" i="3"/>
  <c r="D565" i="3"/>
  <c r="C565" i="3"/>
  <c r="B565" i="3"/>
  <c r="G564" i="3"/>
  <c r="F564" i="3"/>
  <c r="E564" i="3"/>
  <c r="D564" i="3"/>
  <c r="C564" i="3"/>
  <c r="B564" i="3"/>
  <c r="G563" i="3"/>
  <c r="F563" i="3"/>
  <c r="E563" i="3"/>
  <c r="D563" i="3"/>
  <c r="C563" i="3"/>
  <c r="B563" i="3"/>
  <c r="G562" i="3"/>
  <c r="F562" i="3"/>
  <c r="E562" i="3"/>
  <c r="D562" i="3"/>
  <c r="C562" i="3"/>
  <c r="B562" i="3"/>
  <c r="G561" i="3"/>
  <c r="F561" i="3"/>
  <c r="E561" i="3"/>
  <c r="D561" i="3"/>
  <c r="C561" i="3"/>
  <c r="B561" i="3"/>
  <c r="G560" i="3"/>
  <c r="F560" i="3"/>
  <c r="E560" i="3"/>
  <c r="D560" i="3"/>
  <c r="C560" i="3"/>
  <c r="B560" i="3"/>
  <c r="G559" i="3"/>
  <c r="F559" i="3"/>
  <c r="E559" i="3"/>
  <c r="D559" i="3"/>
  <c r="C559" i="3"/>
  <c r="B559" i="3"/>
  <c r="G558" i="3"/>
  <c r="F558" i="3"/>
  <c r="E558" i="3"/>
  <c r="D558" i="3"/>
  <c r="C558" i="3"/>
  <c r="B558" i="3"/>
  <c r="G557" i="3"/>
  <c r="F557" i="3"/>
  <c r="E557" i="3"/>
  <c r="D557" i="3"/>
  <c r="C557" i="3"/>
  <c r="B557" i="3"/>
  <c r="G556" i="3"/>
  <c r="F556" i="3"/>
  <c r="E556" i="3"/>
  <c r="D556" i="3"/>
  <c r="C556" i="3"/>
  <c r="B556" i="3"/>
  <c r="G555" i="3"/>
  <c r="F555" i="3"/>
  <c r="E555" i="3"/>
  <c r="D555" i="3"/>
  <c r="C555" i="3"/>
  <c r="B555" i="3"/>
  <c r="G554" i="3"/>
  <c r="F554" i="3"/>
  <c r="E554" i="3"/>
  <c r="D554" i="3"/>
  <c r="C554" i="3"/>
  <c r="B554" i="3"/>
  <c r="G553" i="3"/>
  <c r="F553" i="3"/>
  <c r="E553" i="3"/>
  <c r="D553" i="3"/>
  <c r="C553" i="3"/>
  <c r="B553" i="3"/>
  <c r="G552" i="3"/>
  <c r="F552" i="3"/>
  <c r="E552" i="3"/>
  <c r="D552" i="3"/>
  <c r="C552" i="3"/>
  <c r="B552" i="3"/>
  <c r="G551" i="3"/>
  <c r="F551" i="3"/>
  <c r="E551" i="3"/>
  <c r="D551" i="3"/>
  <c r="C551" i="3"/>
  <c r="B551" i="3"/>
  <c r="G550" i="3"/>
  <c r="F550" i="3"/>
  <c r="E550" i="3"/>
  <c r="D550" i="3"/>
  <c r="C550" i="3"/>
  <c r="B550" i="3"/>
  <c r="G549" i="3"/>
  <c r="F549" i="3"/>
  <c r="E549" i="3"/>
  <c r="D549" i="3"/>
  <c r="C549" i="3"/>
  <c r="B549" i="3"/>
  <c r="G548" i="3"/>
  <c r="F548" i="3"/>
  <c r="E548" i="3"/>
  <c r="D548" i="3"/>
  <c r="C548" i="3"/>
  <c r="B548" i="3"/>
  <c r="G547" i="3"/>
  <c r="F547" i="3"/>
  <c r="E547" i="3"/>
  <c r="D547" i="3"/>
  <c r="C547" i="3"/>
  <c r="B547" i="3"/>
  <c r="G546" i="3"/>
  <c r="F546" i="3"/>
  <c r="E546" i="3"/>
  <c r="D546" i="3"/>
  <c r="C546" i="3"/>
  <c r="B546" i="3"/>
  <c r="G545" i="3"/>
  <c r="F545" i="3"/>
  <c r="E545" i="3"/>
  <c r="D545" i="3"/>
  <c r="C545" i="3"/>
  <c r="B545" i="3"/>
  <c r="G544" i="3"/>
  <c r="F544" i="3"/>
  <c r="E544" i="3"/>
  <c r="D544" i="3"/>
  <c r="C544" i="3"/>
  <c r="B544" i="3"/>
  <c r="G543" i="3"/>
  <c r="F543" i="3"/>
  <c r="E543" i="3"/>
  <c r="D543" i="3"/>
  <c r="C543" i="3"/>
  <c r="B543" i="3"/>
  <c r="G542" i="3"/>
  <c r="F542" i="3"/>
  <c r="E542" i="3"/>
  <c r="D542" i="3"/>
  <c r="C542" i="3"/>
  <c r="B542" i="3"/>
  <c r="G541" i="3"/>
  <c r="F541" i="3"/>
  <c r="E541" i="3"/>
  <c r="D541" i="3"/>
  <c r="C541" i="3"/>
  <c r="B541" i="3"/>
  <c r="G540" i="3"/>
  <c r="F540" i="3"/>
  <c r="E540" i="3"/>
  <c r="D540" i="3"/>
  <c r="C540" i="3"/>
  <c r="B540" i="3"/>
  <c r="G539" i="3"/>
  <c r="F539" i="3"/>
  <c r="E539" i="3"/>
  <c r="D539" i="3"/>
  <c r="C539" i="3"/>
  <c r="B539" i="3"/>
  <c r="G538" i="3"/>
  <c r="F538" i="3"/>
  <c r="E538" i="3"/>
  <c r="D538" i="3"/>
  <c r="C538" i="3"/>
  <c r="B538" i="3"/>
  <c r="G537" i="3"/>
  <c r="F537" i="3"/>
  <c r="E537" i="3"/>
  <c r="D537" i="3"/>
  <c r="C537" i="3"/>
  <c r="B537" i="3"/>
  <c r="G536" i="3"/>
  <c r="F536" i="3"/>
  <c r="E536" i="3"/>
  <c r="D536" i="3"/>
  <c r="C536" i="3"/>
  <c r="B536" i="3"/>
  <c r="G535" i="3"/>
  <c r="F535" i="3"/>
  <c r="E535" i="3"/>
  <c r="D535" i="3"/>
  <c r="C535" i="3"/>
  <c r="B535" i="3"/>
  <c r="G534" i="3"/>
  <c r="F534" i="3"/>
  <c r="E534" i="3"/>
  <c r="D534" i="3"/>
  <c r="C534" i="3"/>
  <c r="B534" i="3"/>
  <c r="G533" i="3"/>
  <c r="F533" i="3"/>
  <c r="E533" i="3"/>
  <c r="D533" i="3"/>
  <c r="C533" i="3"/>
  <c r="B533" i="3"/>
  <c r="G532" i="3"/>
  <c r="F532" i="3"/>
  <c r="E532" i="3"/>
  <c r="D532" i="3"/>
  <c r="C532" i="3"/>
  <c r="B532" i="3"/>
  <c r="G531" i="3"/>
  <c r="F531" i="3"/>
  <c r="E531" i="3"/>
  <c r="D531" i="3"/>
  <c r="C531" i="3"/>
  <c r="B531" i="3"/>
  <c r="G530" i="3"/>
  <c r="F530" i="3"/>
  <c r="E530" i="3"/>
  <c r="D530" i="3"/>
  <c r="C530" i="3"/>
  <c r="B530" i="3"/>
  <c r="G529" i="3"/>
  <c r="F529" i="3"/>
  <c r="E529" i="3"/>
  <c r="D529" i="3"/>
  <c r="C529" i="3"/>
  <c r="B529" i="3"/>
  <c r="G528" i="3"/>
  <c r="F528" i="3"/>
  <c r="E528" i="3"/>
  <c r="D528" i="3"/>
  <c r="C528" i="3"/>
  <c r="B528" i="3"/>
  <c r="G527" i="3"/>
  <c r="F527" i="3"/>
  <c r="E527" i="3"/>
  <c r="D527" i="3"/>
  <c r="C527" i="3"/>
  <c r="B527" i="3"/>
  <c r="G526" i="3"/>
  <c r="F526" i="3"/>
  <c r="E526" i="3"/>
  <c r="D526" i="3"/>
  <c r="C526" i="3"/>
  <c r="B526" i="3"/>
  <c r="G525" i="3"/>
  <c r="F525" i="3"/>
  <c r="E525" i="3"/>
  <c r="D525" i="3"/>
  <c r="C525" i="3"/>
  <c r="B525" i="3"/>
  <c r="G524" i="3"/>
  <c r="F524" i="3"/>
  <c r="E524" i="3"/>
  <c r="D524" i="3"/>
  <c r="C524" i="3"/>
  <c r="B524" i="3"/>
  <c r="G523" i="3"/>
  <c r="F523" i="3"/>
  <c r="E523" i="3"/>
  <c r="D523" i="3"/>
  <c r="C523" i="3"/>
  <c r="B523" i="3"/>
  <c r="G522" i="3"/>
  <c r="F522" i="3"/>
  <c r="E522" i="3"/>
  <c r="D522" i="3"/>
  <c r="C522" i="3"/>
  <c r="B522" i="3"/>
  <c r="G521" i="3"/>
  <c r="F521" i="3"/>
  <c r="E521" i="3"/>
  <c r="D521" i="3"/>
  <c r="C521" i="3"/>
  <c r="B521" i="3"/>
  <c r="G520" i="3"/>
  <c r="F520" i="3"/>
  <c r="E520" i="3"/>
  <c r="D520" i="3"/>
  <c r="C520" i="3"/>
  <c r="B520" i="3"/>
  <c r="G519" i="3"/>
  <c r="F519" i="3"/>
  <c r="E519" i="3"/>
  <c r="D519" i="3"/>
  <c r="C519" i="3"/>
  <c r="B519" i="3"/>
  <c r="G518" i="3"/>
  <c r="F518" i="3"/>
  <c r="E518" i="3"/>
  <c r="D518" i="3"/>
  <c r="C518" i="3"/>
  <c r="B518" i="3"/>
  <c r="G517" i="3"/>
  <c r="F517" i="3"/>
  <c r="E517" i="3"/>
  <c r="D517" i="3"/>
  <c r="C517" i="3"/>
  <c r="B517" i="3"/>
  <c r="G516" i="3"/>
  <c r="F516" i="3"/>
  <c r="E516" i="3"/>
  <c r="D516" i="3"/>
  <c r="C516" i="3"/>
  <c r="B516" i="3"/>
  <c r="G515" i="3"/>
  <c r="F515" i="3"/>
  <c r="E515" i="3"/>
  <c r="D515" i="3"/>
  <c r="C515" i="3"/>
  <c r="B515" i="3"/>
  <c r="G514" i="3"/>
  <c r="F514" i="3"/>
  <c r="E514" i="3"/>
  <c r="D514" i="3"/>
  <c r="C514" i="3"/>
  <c r="B514" i="3"/>
  <c r="G513" i="3"/>
  <c r="F513" i="3"/>
  <c r="E513" i="3"/>
  <c r="D513" i="3"/>
  <c r="C513" i="3"/>
  <c r="B513" i="3"/>
  <c r="G512" i="3"/>
  <c r="F512" i="3"/>
  <c r="E512" i="3"/>
  <c r="D512" i="3"/>
  <c r="C512" i="3"/>
  <c r="B512" i="3"/>
  <c r="G511" i="3"/>
  <c r="F511" i="3"/>
  <c r="E511" i="3"/>
  <c r="D511" i="3"/>
  <c r="C511" i="3"/>
  <c r="B511" i="3"/>
  <c r="G510" i="3"/>
  <c r="F510" i="3"/>
  <c r="E510" i="3"/>
  <c r="D510" i="3"/>
  <c r="C510" i="3"/>
  <c r="B510" i="3"/>
  <c r="G509" i="3"/>
  <c r="F509" i="3"/>
  <c r="E509" i="3"/>
  <c r="D509" i="3"/>
  <c r="C509" i="3"/>
  <c r="B509" i="3"/>
  <c r="G508" i="3"/>
  <c r="F508" i="3"/>
  <c r="E508" i="3"/>
  <c r="D508" i="3"/>
  <c r="C508" i="3"/>
  <c r="B508" i="3"/>
  <c r="G507" i="3"/>
  <c r="F507" i="3"/>
  <c r="E507" i="3"/>
  <c r="D507" i="3"/>
  <c r="C507" i="3"/>
  <c r="B507" i="3"/>
  <c r="G506" i="3"/>
  <c r="F506" i="3"/>
  <c r="E506" i="3"/>
  <c r="D506" i="3"/>
  <c r="C506" i="3"/>
  <c r="B506" i="3"/>
  <c r="G505" i="3"/>
  <c r="F505" i="3"/>
  <c r="E505" i="3"/>
  <c r="D505" i="3"/>
  <c r="C505" i="3"/>
  <c r="B505" i="3"/>
  <c r="G504" i="3"/>
  <c r="F504" i="3"/>
  <c r="E504" i="3"/>
  <c r="D504" i="3"/>
  <c r="C504" i="3"/>
  <c r="B504" i="3"/>
  <c r="G503" i="3"/>
  <c r="F503" i="3"/>
  <c r="E503" i="3"/>
  <c r="D503" i="3"/>
  <c r="C503" i="3"/>
  <c r="B503" i="3"/>
  <c r="G502" i="3"/>
  <c r="F502" i="3"/>
  <c r="E502" i="3"/>
  <c r="D502" i="3"/>
  <c r="C502" i="3"/>
  <c r="B502" i="3"/>
  <c r="G501" i="3"/>
  <c r="F501" i="3"/>
  <c r="E501" i="3"/>
  <c r="D501" i="3"/>
  <c r="C501" i="3"/>
  <c r="B501" i="3"/>
  <c r="G500" i="3"/>
  <c r="F500" i="3"/>
  <c r="E500" i="3"/>
  <c r="D500" i="3"/>
  <c r="C500" i="3"/>
  <c r="B500" i="3"/>
  <c r="G499" i="3"/>
  <c r="F499" i="3"/>
  <c r="E499" i="3"/>
  <c r="D499" i="3"/>
  <c r="C499" i="3"/>
  <c r="B499" i="3"/>
  <c r="G498" i="3"/>
  <c r="F498" i="3"/>
  <c r="E498" i="3"/>
  <c r="D498" i="3"/>
  <c r="C498" i="3"/>
  <c r="B498" i="3"/>
  <c r="G497" i="3"/>
  <c r="F497" i="3"/>
  <c r="E497" i="3"/>
  <c r="D497" i="3"/>
  <c r="C497" i="3"/>
  <c r="B497" i="3"/>
  <c r="G496" i="3"/>
  <c r="F496" i="3"/>
  <c r="E496" i="3"/>
  <c r="D496" i="3"/>
  <c r="C496" i="3"/>
  <c r="B496" i="3"/>
  <c r="G495" i="3"/>
  <c r="F495" i="3"/>
  <c r="E495" i="3"/>
  <c r="D495" i="3"/>
  <c r="C495" i="3"/>
  <c r="B495" i="3"/>
  <c r="G494" i="3"/>
  <c r="F494" i="3"/>
  <c r="E494" i="3"/>
  <c r="D494" i="3"/>
  <c r="C494" i="3"/>
  <c r="B494" i="3"/>
  <c r="G493" i="3"/>
  <c r="F493" i="3"/>
  <c r="E493" i="3"/>
  <c r="D493" i="3"/>
  <c r="C493" i="3"/>
  <c r="B493" i="3"/>
  <c r="G492" i="3"/>
  <c r="F492" i="3"/>
  <c r="E492" i="3"/>
  <c r="D492" i="3"/>
  <c r="C492" i="3"/>
  <c r="B492" i="3"/>
  <c r="G491" i="3"/>
  <c r="F491" i="3"/>
  <c r="E491" i="3"/>
  <c r="D491" i="3"/>
  <c r="C491" i="3"/>
  <c r="B491" i="3"/>
  <c r="G490" i="3"/>
  <c r="F490" i="3"/>
  <c r="E490" i="3"/>
  <c r="D490" i="3"/>
  <c r="C490" i="3"/>
  <c r="B490" i="3"/>
  <c r="G489" i="3"/>
  <c r="F489" i="3"/>
  <c r="E489" i="3"/>
  <c r="D489" i="3"/>
  <c r="C489" i="3"/>
  <c r="B489" i="3"/>
  <c r="G488" i="3"/>
  <c r="F488" i="3"/>
  <c r="E488" i="3"/>
  <c r="D488" i="3"/>
  <c r="C488" i="3"/>
  <c r="B488" i="3"/>
  <c r="G487" i="3"/>
  <c r="F487" i="3"/>
  <c r="E487" i="3"/>
  <c r="D487" i="3"/>
  <c r="C487" i="3"/>
  <c r="B487" i="3"/>
  <c r="G486" i="3"/>
  <c r="F486" i="3"/>
  <c r="E486" i="3"/>
  <c r="D486" i="3"/>
  <c r="C486" i="3"/>
  <c r="B486" i="3"/>
  <c r="G485" i="3"/>
  <c r="F485" i="3"/>
  <c r="E485" i="3"/>
  <c r="D485" i="3"/>
  <c r="C485" i="3"/>
  <c r="B485" i="3"/>
  <c r="G484" i="3"/>
  <c r="F484" i="3"/>
  <c r="E484" i="3"/>
  <c r="D484" i="3"/>
  <c r="C484" i="3"/>
  <c r="B484" i="3"/>
  <c r="G483" i="3"/>
  <c r="F483" i="3"/>
  <c r="E483" i="3"/>
  <c r="D483" i="3"/>
  <c r="C483" i="3"/>
  <c r="B483" i="3"/>
  <c r="G482" i="3"/>
  <c r="F482" i="3"/>
  <c r="E482" i="3"/>
  <c r="D482" i="3"/>
  <c r="C482" i="3"/>
  <c r="B482" i="3"/>
  <c r="G481" i="3"/>
  <c r="F481" i="3"/>
  <c r="E481" i="3"/>
  <c r="D481" i="3"/>
  <c r="C481" i="3"/>
  <c r="B481" i="3"/>
  <c r="G480" i="3"/>
  <c r="F480" i="3"/>
  <c r="E480" i="3"/>
  <c r="D480" i="3"/>
  <c r="C480" i="3"/>
  <c r="B480" i="3"/>
  <c r="G479" i="3"/>
  <c r="F479" i="3"/>
  <c r="E479" i="3"/>
  <c r="D479" i="3"/>
  <c r="C479" i="3"/>
  <c r="B479" i="3"/>
  <c r="G478" i="3"/>
  <c r="F478" i="3"/>
  <c r="E478" i="3"/>
  <c r="D478" i="3"/>
  <c r="C478" i="3"/>
  <c r="B478" i="3"/>
  <c r="G477" i="3"/>
  <c r="F477" i="3"/>
  <c r="E477" i="3"/>
  <c r="D477" i="3"/>
  <c r="C477" i="3"/>
  <c r="B477" i="3"/>
  <c r="G476" i="3"/>
  <c r="F476" i="3"/>
  <c r="E476" i="3"/>
  <c r="D476" i="3"/>
  <c r="C476" i="3"/>
  <c r="B476" i="3"/>
  <c r="G475" i="3"/>
  <c r="F475" i="3"/>
  <c r="E475" i="3"/>
  <c r="D475" i="3"/>
  <c r="C475" i="3"/>
  <c r="B475" i="3"/>
  <c r="G474" i="3"/>
  <c r="F474" i="3"/>
  <c r="E474" i="3"/>
  <c r="D474" i="3"/>
  <c r="C474" i="3"/>
  <c r="B474" i="3"/>
  <c r="G473" i="3"/>
  <c r="F473" i="3"/>
  <c r="E473" i="3"/>
  <c r="D473" i="3"/>
  <c r="C473" i="3"/>
  <c r="B473" i="3"/>
  <c r="G472" i="3"/>
  <c r="F472" i="3"/>
  <c r="E472" i="3"/>
  <c r="D472" i="3"/>
  <c r="C472" i="3"/>
  <c r="B472" i="3"/>
  <c r="G471" i="3"/>
  <c r="F471" i="3"/>
  <c r="E471" i="3"/>
  <c r="D471" i="3"/>
  <c r="C471" i="3"/>
  <c r="B471" i="3"/>
  <c r="G470" i="3"/>
  <c r="F470" i="3"/>
  <c r="E470" i="3"/>
  <c r="D470" i="3"/>
  <c r="C470" i="3"/>
  <c r="B470" i="3"/>
  <c r="G469" i="3"/>
  <c r="F469" i="3"/>
  <c r="E469" i="3"/>
  <c r="D469" i="3"/>
  <c r="C469" i="3"/>
  <c r="B469" i="3"/>
  <c r="G468" i="3"/>
  <c r="F468" i="3"/>
  <c r="E468" i="3"/>
  <c r="D468" i="3"/>
  <c r="C468" i="3"/>
  <c r="B468" i="3"/>
  <c r="G467" i="3"/>
  <c r="F467" i="3"/>
  <c r="E467" i="3"/>
  <c r="D467" i="3"/>
  <c r="C467" i="3"/>
  <c r="B467" i="3"/>
  <c r="G466" i="3"/>
  <c r="F466" i="3"/>
  <c r="E466" i="3"/>
  <c r="D466" i="3"/>
  <c r="C466" i="3"/>
  <c r="B466" i="3"/>
  <c r="G465" i="3"/>
  <c r="F465" i="3"/>
  <c r="E465" i="3"/>
  <c r="D465" i="3"/>
  <c r="C465" i="3"/>
  <c r="B465" i="3"/>
  <c r="G464" i="3"/>
  <c r="F464" i="3"/>
  <c r="E464" i="3"/>
  <c r="D464" i="3"/>
  <c r="C464" i="3"/>
  <c r="B464" i="3"/>
  <c r="G463" i="3"/>
  <c r="F463" i="3"/>
  <c r="E463" i="3"/>
  <c r="D463" i="3"/>
  <c r="C463" i="3"/>
  <c r="B463" i="3"/>
  <c r="G462" i="3"/>
  <c r="F462" i="3"/>
  <c r="E462" i="3"/>
  <c r="D462" i="3"/>
  <c r="C462" i="3"/>
  <c r="B462" i="3"/>
  <c r="G461" i="3"/>
  <c r="F461" i="3"/>
  <c r="E461" i="3"/>
  <c r="D461" i="3"/>
  <c r="C461" i="3"/>
  <c r="B461" i="3"/>
  <c r="G460" i="3"/>
  <c r="F460" i="3"/>
  <c r="E460" i="3"/>
  <c r="D460" i="3"/>
  <c r="C460" i="3"/>
  <c r="B460" i="3"/>
  <c r="G459" i="3"/>
  <c r="F459" i="3"/>
  <c r="E459" i="3"/>
  <c r="D459" i="3"/>
  <c r="C459" i="3"/>
  <c r="B459" i="3"/>
  <c r="G458" i="3"/>
  <c r="F458" i="3"/>
  <c r="E458" i="3"/>
  <c r="D458" i="3"/>
  <c r="C458" i="3"/>
  <c r="B458" i="3"/>
  <c r="G457" i="3"/>
  <c r="F457" i="3"/>
  <c r="E457" i="3"/>
  <c r="D457" i="3"/>
  <c r="C457" i="3"/>
  <c r="B457" i="3"/>
  <c r="G456" i="3"/>
  <c r="F456" i="3"/>
  <c r="E456" i="3"/>
  <c r="D456" i="3"/>
  <c r="C456" i="3"/>
  <c r="B456" i="3"/>
  <c r="G455" i="3"/>
  <c r="F455" i="3"/>
  <c r="E455" i="3"/>
  <c r="D455" i="3"/>
  <c r="C455" i="3"/>
  <c r="B455" i="3"/>
  <c r="G454" i="3"/>
  <c r="F454" i="3"/>
  <c r="E454" i="3"/>
  <c r="D454" i="3"/>
  <c r="C454" i="3"/>
  <c r="B454" i="3"/>
  <c r="G453" i="3"/>
  <c r="F453" i="3"/>
  <c r="E453" i="3"/>
  <c r="D453" i="3"/>
  <c r="C453" i="3"/>
  <c r="B453" i="3"/>
  <c r="G452" i="3"/>
  <c r="F452" i="3"/>
  <c r="E452" i="3"/>
  <c r="D452" i="3"/>
  <c r="C452" i="3"/>
  <c r="B452" i="3"/>
  <c r="G451" i="3"/>
  <c r="F451" i="3"/>
  <c r="E451" i="3"/>
  <c r="D451" i="3"/>
  <c r="C451" i="3"/>
  <c r="B451" i="3"/>
  <c r="G450" i="3"/>
  <c r="F450" i="3"/>
  <c r="E450" i="3"/>
  <c r="D450" i="3"/>
  <c r="C450" i="3"/>
  <c r="B450" i="3"/>
  <c r="G449" i="3"/>
  <c r="F449" i="3"/>
  <c r="E449" i="3"/>
  <c r="D449" i="3"/>
  <c r="C449" i="3"/>
  <c r="B449" i="3"/>
  <c r="G448" i="3"/>
  <c r="F448" i="3"/>
  <c r="E448" i="3"/>
  <c r="D448" i="3"/>
  <c r="C448" i="3"/>
  <c r="B448" i="3"/>
  <c r="G447" i="3"/>
  <c r="F447" i="3"/>
  <c r="E447" i="3"/>
  <c r="D447" i="3"/>
  <c r="C447" i="3"/>
  <c r="B447" i="3"/>
  <c r="G446" i="3"/>
  <c r="F446" i="3"/>
  <c r="E446" i="3"/>
  <c r="D446" i="3"/>
  <c r="C446" i="3"/>
  <c r="B446" i="3"/>
  <c r="G445" i="3"/>
  <c r="F445" i="3"/>
  <c r="E445" i="3"/>
  <c r="D445" i="3"/>
  <c r="C445" i="3"/>
  <c r="B445" i="3"/>
  <c r="G444" i="3"/>
  <c r="F444" i="3"/>
  <c r="E444" i="3"/>
  <c r="D444" i="3"/>
  <c r="C444" i="3"/>
  <c r="B444" i="3"/>
  <c r="G443" i="3"/>
  <c r="F443" i="3"/>
  <c r="E443" i="3"/>
  <c r="D443" i="3"/>
  <c r="C443" i="3"/>
  <c r="B443" i="3"/>
  <c r="G442" i="3"/>
  <c r="F442" i="3"/>
  <c r="E442" i="3"/>
  <c r="D442" i="3"/>
  <c r="C442" i="3"/>
  <c r="B442" i="3"/>
  <c r="G441" i="3"/>
  <c r="F441" i="3"/>
  <c r="E441" i="3"/>
  <c r="D441" i="3"/>
  <c r="C441" i="3"/>
  <c r="B441" i="3"/>
  <c r="G440" i="3"/>
  <c r="F440" i="3"/>
  <c r="E440" i="3"/>
  <c r="D440" i="3"/>
  <c r="C440" i="3"/>
  <c r="B440" i="3"/>
  <c r="G439" i="3"/>
  <c r="F439" i="3"/>
  <c r="E439" i="3"/>
  <c r="D439" i="3"/>
  <c r="C439" i="3"/>
  <c r="B439" i="3"/>
  <c r="G438" i="3"/>
  <c r="F438" i="3"/>
  <c r="E438" i="3"/>
  <c r="D438" i="3"/>
  <c r="C438" i="3"/>
  <c r="B438" i="3"/>
  <c r="G437" i="3"/>
  <c r="F437" i="3"/>
  <c r="E437" i="3"/>
  <c r="D437" i="3"/>
  <c r="C437" i="3"/>
  <c r="B437" i="3"/>
  <c r="G436" i="3"/>
  <c r="F436" i="3"/>
  <c r="E436" i="3"/>
  <c r="D436" i="3"/>
  <c r="C436" i="3"/>
  <c r="B436" i="3"/>
  <c r="G435" i="3"/>
  <c r="F435" i="3"/>
  <c r="E435" i="3"/>
  <c r="D435" i="3"/>
  <c r="C435" i="3"/>
  <c r="B435" i="3"/>
  <c r="G434" i="3"/>
  <c r="F434" i="3"/>
  <c r="E434" i="3"/>
  <c r="D434" i="3"/>
  <c r="C434" i="3"/>
  <c r="B434" i="3"/>
  <c r="G433" i="3"/>
  <c r="F433" i="3"/>
  <c r="E433" i="3"/>
  <c r="D433" i="3"/>
  <c r="C433" i="3"/>
  <c r="B433" i="3"/>
  <c r="G432" i="3"/>
  <c r="F432" i="3"/>
  <c r="E432" i="3"/>
  <c r="D432" i="3"/>
  <c r="C432" i="3"/>
  <c r="B432" i="3"/>
  <c r="G431" i="3"/>
  <c r="F431" i="3"/>
  <c r="E431" i="3"/>
  <c r="D431" i="3"/>
  <c r="C431" i="3"/>
  <c r="B431" i="3"/>
  <c r="G430" i="3"/>
  <c r="F430" i="3"/>
  <c r="E430" i="3"/>
  <c r="D430" i="3"/>
  <c r="C430" i="3"/>
  <c r="B430" i="3"/>
  <c r="G429" i="3"/>
  <c r="F429" i="3"/>
  <c r="E429" i="3"/>
  <c r="D429" i="3"/>
  <c r="C429" i="3"/>
  <c r="B429" i="3"/>
  <c r="G428" i="3"/>
  <c r="F428" i="3"/>
  <c r="E428" i="3"/>
  <c r="D428" i="3"/>
  <c r="C428" i="3"/>
  <c r="B428" i="3"/>
  <c r="G427" i="3"/>
  <c r="F427" i="3"/>
  <c r="E427" i="3"/>
  <c r="D427" i="3"/>
  <c r="C427" i="3"/>
  <c r="B427" i="3"/>
  <c r="G426" i="3"/>
  <c r="F426" i="3"/>
  <c r="E426" i="3"/>
  <c r="D426" i="3"/>
  <c r="C426" i="3"/>
  <c r="B426" i="3"/>
  <c r="G425" i="3"/>
  <c r="F425" i="3"/>
  <c r="E425" i="3"/>
  <c r="D425" i="3"/>
  <c r="C425" i="3"/>
  <c r="B425" i="3"/>
  <c r="G424" i="3"/>
  <c r="F424" i="3"/>
  <c r="E424" i="3"/>
  <c r="D424" i="3"/>
  <c r="C424" i="3"/>
  <c r="B424" i="3"/>
  <c r="G423" i="3"/>
  <c r="F423" i="3"/>
  <c r="E423" i="3"/>
  <c r="D423" i="3"/>
  <c r="C423" i="3"/>
  <c r="B423" i="3"/>
  <c r="G422" i="3"/>
  <c r="F422" i="3"/>
  <c r="E422" i="3"/>
  <c r="D422" i="3"/>
  <c r="C422" i="3"/>
  <c r="B422" i="3"/>
  <c r="G421" i="3"/>
  <c r="F421" i="3"/>
  <c r="E421" i="3"/>
  <c r="D421" i="3"/>
  <c r="C421" i="3"/>
  <c r="B421" i="3"/>
  <c r="G420" i="3"/>
  <c r="F420" i="3"/>
  <c r="E420" i="3"/>
  <c r="D420" i="3"/>
  <c r="C420" i="3"/>
  <c r="B420" i="3"/>
  <c r="G419" i="3"/>
  <c r="F419" i="3"/>
  <c r="E419" i="3"/>
  <c r="D419" i="3"/>
  <c r="C419" i="3"/>
  <c r="B419" i="3"/>
  <c r="G418" i="3"/>
  <c r="F418" i="3"/>
  <c r="E418" i="3"/>
  <c r="D418" i="3"/>
  <c r="C418" i="3"/>
  <c r="B418" i="3"/>
  <c r="G417" i="3"/>
  <c r="F417" i="3"/>
  <c r="E417" i="3"/>
  <c r="D417" i="3"/>
  <c r="C417" i="3"/>
  <c r="B417" i="3"/>
  <c r="G416" i="3"/>
  <c r="F416" i="3"/>
  <c r="E416" i="3"/>
  <c r="D416" i="3"/>
  <c r="C416" i="3"/>
  <c r="B416" i="3"/>
  <c r="G415" i="3"/>
  <c r="F415" i="3"/>
  <c r="E415" i="3"/>
  <c r="D415" i="3"/>
  <c r="C415" i="3"/>
  <c r="B415" i="3"/>
  <c r="G414" i="3"/>
  <c r="F414" i="3"/>
  <c r="E414" i="3"/>
  <c r="D414" i="3"/>
  <c r="C414" i="3"/>
  <c r="B414" i="3"/>
  <c r="G413" i="3"/>
  <c r="F413" i="3"/>
  <c r="E413" i="3"/>
  <c r="D413" i="3"/>
  <c r="C413" i="3"/>
  <c r="B413" i="3"/>
  <c r="G412" i="3"/>
  <c r="F412" i="3"/>
  <c r="E412" i="3"/>
  <c r="D412" i="3"/>
  <c r="C412" i="3"/>
  <c r="B412" i="3"/>
  <c r="G411" i="3"/>
  <c r="F411" i="3"/>
  <c r="E411" i="3"/>
  <c r="D411" i="3"/>
  <c r="C411" i="3"/>
  <c r="B411" i="3"/>
  <c r="G410" i="3"/>
  <c r="F410" i="3"/>
  <c r="E410" i="3"/>
  <c r="D410" i="3"/>
  <c r="C410" i="3"/>
  <c r="B410" i="3"/>
  <c r="G409" i="3"/>
  <c r="F409" i="3"/>
  <c r="E409" i="3"/>
  <c r="D409" i="3"/>
  <c r="C409" i="3"/>
  <c r="B409" i="3"/>
  <c r="G408" i="3"/>
  <c r="F408" i="3"/>
  <c r="E408" i="3"/>
  <c r="D408" i="3"/>
  <c r="C408" i="3"/>
  <c r="B408" i="3"/>
  <c r="G407" i="3"/>
  <c r="F407" i="3"/>
  <c r="E407" i="3"/>
  <c r="D407" i="3"/>
  <c r="C407" i="3"/>
  <c r="B407" i="3"/>
  <c r="G406" i="3"/>
  <c r="F406" i="3"/>
  <c r="E406" i="3"/>
  <c r="D406" i="3"/>
  <c r="C406" i="3"/>
  <c r="B406" i="3"/>
  <c r="G405" i="3"/>
  <c r="F405" i="3"/>
  <c r="E405" i="3"/>
  <c r="D405" i="3"/>
  <c r="C405" i="3"/>
  <c r="B405" i="3"/>
  <c r="G404" i="3"/>
  <c r="F404" i="3"/>
  <c r="E404" i="3"/>
  <c r="D404" i="3"/>
  <c r="C404" i="3"/>
  <c r="B404" i="3"/>
  <c r="G403" i="3"/>
  <c r="F403" i="3"/>
  <c r="E403" i="3"/>
  <c r="D403" i="3"/>
  <c r="C403" i="3"/>
  <c r="B403" i="3"/>
  <c r="G402" i="3"/>
  <c r="F402" i="3"/>
  <c r="E402" i="3"/>
  <c r="D402" i="3"/>
  <c r="C402" i="3"/>
  <c r="B402" i="3"/>
  <c r="G401" i="3"/>
  <c r="F401" i="3"/>
  <c r="E401" i="3"/>
  <c r="D401" i="3"/>
  <c r="C401" i="3"/>
  <c r="B401" i="3"/>
  <c r="G400" i="3"/>
  <c r="F400" i="3"/>
  <c r="E400" i="3"/>
  <c r="D400" i="3"/>
  <c r="C400" i="3"/>
  <c r="B400" i="3"/>
  <c r="G399" i="3"/>
  <c r="F399" i="3"/>
  <c r="E399" i="3"/>
  <c r="D399" i="3"/>
  <c r="C399" i="3"/>
  <c r="B399" i="3"/>
  <c r="G398" i="3"/>
  <c r="F398" i="3"/>
  <c r="E398" i="3"/>
  <c r="D398" i="3"/>
  <c r="C398" i="3"/>
  <c r="B398" i="3"/>
  <c r="G397" i="3"/>
  <c r="F397" i="3"/>
  <c r="E397" i="3"/>
  <c r="D397" i="3"/>
  <c r="C397" i="3"/>
  <c r="B397" i="3"/>
  <c r="G396" i="3"/>
  <c r="F396" i="3"/>
  <c r="E396" i="3"/>
  <c r="D396" i="3"/>
  <c r="C396" i="3"/>
  <c r="B396" i="3"/>
  <c r="G395" i="3"/>
  <c r="F395" i="3"/>
  <c r="E395" i="3"/>
  <c r="D395" i="3"/>
  <c r="C395" i="3"/>
  <c r="B395" i="3"/>
  <c r="G394" i="3"/>
  <c r="F394" i="3"/>
  <c r="E394" i="3"/>
  <c r="D394" i="3"/>
  <c r="C394" i="3"/>
  <c r="B394" i="3"/>
  <c r="G393" i="3"/>
  <c r="F393" i="3"/>
  <c r="E393" i="3"/>
  <c r="D393" i="3"/>
  <c r="C393" i="3"/>
  <c r="B393" i="3"/>
  <c r="G392" i="3"/>
  <c r="F392" i="3"/>
  <c r="E392" i="3"/>
  <c r="D392" i="3"/>
  <c r="C392" i="3"/>
  <c r="B392" i="3"/>
  <c r="G391" i="3"/>
  <c r="F391" i="3"/>
  <c r="E391" i="3"/>
  <c r="D391" i="3"/>
  <c r="C391" i="3"/>
  <c r="B391" i="3"/>
  <c r="G390" i="3"/>
  <c r="F390" i="3"/>
  <c r="E390" i="3"/>
  <c r="D390" i="3"/>
  <c r="C390" i="3"/>
  <c r="B390" i="3"/>
  <c r="G389" i="3"/>
  <c r="F389" i="3"/>
  <c r="E389" i="3"/>
  <c r="D389" i="3"/>
  <c r="C389" i="3"/>
  <c r="B389" i="3"/>
  <c r="G388" i="3"/>
  <c r="F388" i="3"/>
  <c r="E388" i="3"/>
  <c r="D388" i="3"/>
  <c r="C388" i="3"/>
  <c r="B388" i="3"/>
  <c r="G387" i="3"/>
  <c r="F387" i="3"/>
  <c r="E387" i="3"/>
  <c r="D387" i="3"/>
  <c r="C387" i="3"/>
  <c r="B387" i="3"/>
  <c r="G386" i="3"/>
  <c r="F386" i="3"/>
  <c r="E386" i="3"/>
  <c r="D386" i="3"/>
  <c r="C386" i="3"/>
  <c r="B386" i="3"/>
  <c r="G385" i="3"/>
  <c r="F385" i="3"/>
  <c r="E385" i="3"/>
  <c r="D385" i="3"/>
  <c r="C385" i="3"/>
  <c r="B385" i="3"/>
  <c r="G384" i="3"/>
  <c r="F384" i="3"/>
  <c r="E384" i="3"/>
  <c r="D384" i="3"/>
  <c r="C384" i="3"/>
  <c r="B384" i="3"/>
  <c r="G383" i="3"/>
  <c r="F383" i="3"/>
  <c r="E383" i="3"/>
  <c r="D383" i="3"/>
  <c r="C383" i="3"/>
  <c r="B383" i="3"/>
  <c r="G382" i="3"/>
  <c r="F382" i="3"/>
  <c r="E382" i="3"/>
  <c r="D382" i="3"/>
  <c r="C382" i="3"/>
  <c r="B382" i="3"/>
  <c r="G381" i="3"/>
  <c r="F381" i="3"/>
  <c r="E381" i="3"/>
  <c r="D381" i="3"/>
  <c r="C381" i="3"/>
  <c r="B381" i="3"/>
  <c r="G380" i="3"/>
  <c r="F380" i="3"/>
  <c r="E380" i="3"/>
  <c r="D380" i="3"/>
  <c r="C380" i="3"/>
  <c r="B380" i="3"/>
  <c r="G379" i="3"/>
  <c r="F379" i="3"/>
  <c r="E379" i="3"/>
  <c r="D379" i="3"/>
  <c r="C379" i="3"/>
  <c r="B379" i="3"/>
  <c r="G378" i="3"/>
  <c r="F378" i="3"/>
  <c r="E378" i="3"/>
  <c r="D378" i="3"/>
  <c r="C378" i="3"/>
  <c r="B378" i="3"/>
  <c r="G377" i="3"/>
  <c r="F377" i="3"/>
  <c r="E377" i="3"/>
  <c r="D377" i="3"/>
  <c r="C377" i="3"/>
  <c r="B377" i="3"/>
  <c r="G376" i="3"/>
  <c r="F376" i="3"/>
  <c r="E376" i="3"/>
  <c r="D376" i="3"/>
  <c r="C376" i="3"/>
  <c r="B376" i="3"/>
  <c r="G375" i="3"/>
  <c r="F375" i="3"/>
  <c r="E375" i="3"/>
  <c r="D375" i="3"/>
  <c r="C375" i="3"/>
  <c r="B375" i="3"/>
  <c r="G374" i="3"/>
  <c r="F374" i="3"/>
  <c r="E374" i="3"/>
  <c r="D374" i="3"/>
  <c r="C374" i="3"/>
  <c r="B374" i="3"/>
  <c r="G373" i="3"/>
  <c r="F373" i="3"/>
  <c r="E373" i="3"/>
  <c r="D373" i="3"/>
  <c r="C373" i="3"/>
  <c r="B373" i="3"/>
  <c r="G372" i="3"/>
  <c r="F372" i="3"/>
  <c r="E372" i="3"/>
  <c r="D372" i="3"/>
  <c r="C372" i="3"/>
  <c r="B372" i="3"/>
  <c r="G371" i="3"/>
  <c r="F371" i="3"/>
  <c r="E371" i="3"/>
  <c r="D371" i="3"/>
  <c r="C371" i="3"/>
  <c r="B371" i="3"/>
  <c r="G370" i="3"/>
  <c r="F370" i="3"/>
  <c r="E370" i="3"/>
  <c r="D370" i="3"/>
  <c r="C370" i="3"/>
  <c r="B370" i="3"/>
  <c r="G369" i="3"/>
  <c r="F369" i="3"/>
  <c r="E369" i="3"/>
  <c r="D369" i="3"/>
  <c r="C369" i="3"/>
  <c r="B369" i="3"/>
  <c r="G368" i="3"/>
  <c r="F368" i="3"/>
  <c r="E368" i="3"/>
  <c r="D368" i="3"/>
  <c r="C368" i="3"/>
  <c r="B368" i="3"/>
  <c r="G367" i="3"/>
  <c r="F367" i="3"/>
  <c r="E367" i="3"/>
  <c r="D367" i="3"/>
  <c r="C367" i="3"/>
  <c r="B367" i="3"/>
  <c r="G366" i="3"/>
  <c r="F366" i="3"/>
  <c r="E366" i="3"/>
  <c r="D366" i="3"/>
  <c r="C366" i="3"/>
  <c r="B366" i="3"/>
  <c r="G365" i="3"/>
  <c r="F365" i="3"/>
  <c r="E365" i="3"/>
  <c r="D365" i="3"/>
  <c r="C365" i="3"/>
  <c r="B365" i="3"/>
  <c r="G364" i="3"/>
  <c r="F364" i="3"/>
  <c r="E364" i="3"/>
  <c r="D364" i="3"/>
  <c r="C364" i="3"/>
  <c r="B364" i="3"/>
  <c r="G363" i="3"/>
  <c r="F363" i="3"/>
  <c r="E363" i="3"/>
  <c r="D363" i="3"/>
  <c r="C363" i="3"/>
  <c r="B363" i="3"/>
  <c r="G362" i="3"/>
  <c r="F362" i="3"/>
  <c r="E362" i="3"/>
  <c r="D362" i="3"/>
  <c r="C362" i="3"/>
  <c r="B362" i="3"/>
  <c r="G361" i="3"/>
  <c r="F361" i="3"/>
  <c r="E361" i="3"/>
  <c r="D361" i="3"/>
  <c r="C361" i="3"/>
  <c r="B361" i="3"/>
  <c r="G360" i="3"/>
  <c r="F360" i="3"/>
  <c r="E360" i="3"/>
  <c r="D360" i="3"/>
  <c r="C360" i="3"/>
  <c r="B360" i="3"/>
  <c r="G359" i="3"/>
  <c r="F359" i="3"/>
  <c r="E359" i="3"/>
  <c r="D359" i="3"/>
  <c r="C359" i="3"/>
  <c r="B359" i="3"/>
  <c r="G358" i="3"/>
  <c r="F358" i="3"/>
  <c r="E358" i="3"/>
  <c r="D358" i="3"/>
  <c r="C358" i="3"/>
  <c r="B358" i="3"/>
  <c r="G357" i="3"/>
  <c r="F357" i="3"/>
  <c r="E357" i="3"/>
  <c r="D357" i="3"/>
  <c r="C357" i="3"/>
  <c r="B357" i="3"/>
  <c r="G356" i="3"/>
  <c r="F356" i="3"/>
  <c r="E356" i="3"/>
  <c r="D356" i="3"/>
  <c r="C356" i="3"/>
  <c r="B356" i="3"/>
  <c r="G355" i="3"/>
  <c r="F355" i="3"/>
  <c r="E355" i="3"/>
  <c r="D355" i="3"/>
  <c r="C355" i="3"/>
  <c r="B355" i="3"/>
  <c r="G354" i="3"/>
  <c r="F354" i="3"/>
  <c r="E354" i="3"/>
  <c r="D354" i="3"/>
  <c r="C354" i="3"/>
  <c r="B354" i="3"/>
  <c r="G353" i="3"/>
  <c r="F353" i="3"/>
  <c r="E353" i="3"/>
  <c r="D353" i="3"/>
  <c r="C353" i="3"/>
  <c r="B353" i="3"/>
  <c r="G352" i="3"/>
  <c r="F352" i="3"/>
  <c r="E352" i="3"/>
  <c r="D352" i="3"/>
  <c r="C352" i="3"/>
  <c r="B352" i="3"/>
  <c r="G351" i="3"/>
  <c r="F351" i="3"/>
  <c r="E351" i="3"/>
  <c r="D351" i="3"/>
  <c r="C351" i="3"/>
  <c r="B351" i="3"/>
  <c r="G350" i="3"/>
  <c r="F350" i="3"/>
  <c r="E350" i="3"/>
  <c r="D350" i="3"/>
  <c r="C350" i="3"/>
  <c r="B350" i="3"/>
  <c r="G349" i="3"/>
  <c r="F349" i="3"/>
  <c r="E349" i="3"/>
  <c r="D349" i="3"/>
  <c r="C349" i="3"/>
  <c r="B349" i="3"/>
  <c r="G348" i="3"/>
  <c r="F348" i="3"/>
  <c r="E348" i="3"/>
  <c r="D348" i="3"/>
  <c r="C348" i="3"/>
  <c r="B348" i="3"/>
  <c r="G347" i="3"/>
  <c r="F347" i="3"/>
  <c r="E347" i="3"/>
  <c r="D347" i="3"/>
  <c r="C347" i="3"/>
  <c r="B347" i="3"/>
  <c r="G346" i="3"/>
  <c r="F346" i="3"/>
  <c r="E346" i="3"/>
  <c r="D346" i="3"/>
  <c r="C346" i="3"/>
  <c r="B346" i="3"/>
  <c r="G345" i="3"/>
  <c r="F345" i="3"/>
  <c r="E345" i="3"/>
  <c r="D345" i="3"/>
  <c r="C345" i="3"/>
  <c r="B345" i="3"/>
  <c r="G344" i="3"/>
  <c r="F344" i="3"/>
  <c r="E344" i="3"/>
  <c r="D344" i="3"/>
  <c r="C344" i="3"/>
  <c r="B344" i="3"/>
  <c r="G343" i="3"/>
  <c r="F343" i="3"/>
  <c r="E343" i="3"/>
  <c r="D343" i="3"/>
  <c r="C343" i="3"/>
  <c r="B343" i="3"/>
  <c r="G342" i="3"/>
  <c r="F342" i="3"/>
  <c r="E342" i="3"/>
  <c r="D342" i="3"/>
  <c r="C342" i="3"/>
  <c r="B342" i="3"/>
  <c r="G341" i="3"/>
  <c r="F341" i="3"/>
  <c r="E341" i="3"/>
  <c r="D341" i="3"/>
  <c r="C341" i="3"/>
  <c r="B341" i="3"/>
  <c r="G340" i="3"/>
  <c r="F340" i="3"/>
  <c r="E340" i="3"/>
  <c r="D340" i="3"/>
  <c r="C340" i="3"/>
  <c r="B340" i="3"/>
  <c r="G339" i="3"/>
  <c r="F339" i="3"/>
  <c r="E339" i="3"/>
  <c r="D339" i="3"/>
  <c r="C339" i="3"/>
  <c r="B339" i="3"/>
  <c r="G338" i="3"/>
  <c r="F338" i="3"/>
  <c r="E338" i="3"/>
  <c r="D338" i="3"/>
  <c r="C338" i="3"/>
  <c r="B338" i="3"/>
  <c r="G337" i="3"/>
  <c r="F337" i="3"/>
  <c r="E337" i="3"/>
  <c r="D337" i="3"/>
  <c r="C337" i="3"/>
  <c r="B337" i="3"/>
  <c r="G336" i="3"/>
  <c r="F336" i="3"/>
  <c r="E336" i="3"/>
  <c r="D336" i="3"/>
  <c r="C336" i="3"/>
  <c r="B336" i="3"/>
  <c r="G335" i="3"/>
  <c r="F335" i="3"/>
  <c r="E335" i="3"/>
  <c r="D335" i="3"/>
  <c r="C335" i="3"/>
  <c r="B335" i="3"/>
  <c r="G334" i="3"/>
  <c r="F334" i="3"/>
  <c r="E334" i="3"/>
  <c r="D334" i="3"/>
  <c r="C334" i="3"/>
  <c r="B334" i="3"/>
  <c r="G333" i="3"/>
  <c r="F333" i="3"/>
  <c r="E333" i="3"/>
  <c r="D333" i="3"/>
  <c r="C333" i="3"/>
  <c r="B333" i="3"/>
  <c r="G332" i="3"/>
  <c r="F332" i="3"/>
  <c r="E332" i="3"/>
  <c r="D332" i="3"/>
  <c r="C332" i="3"/>
  <c r="B332" i="3"/>
  <c r="G331" i="3"/>
  <c r="F331" i="3"/>
  <c r="E331" i="3"/>
  <c r="D331" i="3"/>
  <c r="C331" i="3"/>
  <c r="B331" i="3"/>
  <c r="G330" i="3"/>
  <c r="F330" i="3"/>
  <c r="E330" i="3"/>
  <c r="D330" i="3"/>
  <c r="C330" i="3"/>
  <c r="B330" i="3"/>
  <c r="G329" i="3"/>
  <c r="F329" i="3"/>
  <c r="E329" i="3"/>
  <c r="D329" i="3"/>
  <c r="C329" i="3"/>
  <c r="B329" i="3"/>
  <c r="G328" i="3"/>
  <c r="F328" i="3"/>
  <c r="E328" i="3"/>
  <c r="D328" i="3"/>
  <c r="C328" i="3"/>
  <c r="B328" i="3"/>
  <c r="G327" i="3"/>
  <c r="F327" i="3"/>
  <c r="E327" i="3"/>
  <c r="D327" i="3"/>
  <c r="C327" i="3"/>
  <c r="B327" i="3"/>
  <c r="G326" i="3"/>
  <c r="F326" i="3"/>
  <c r="E326" i="3"/>
  <c r="D326" i="3"/>
  <c r="C326" i="3"/>
  <c r="B326" i="3"/>
  <c r="G325" i="3"/>
  <c r="F325" i="3"/>
  <c r="E325" i="3"/>
  <c r="D325" i="3"/>
  <c r="C325" i="3"/>
  <c r="B325" i="3"/>
  <c r="G324" i="3"/>
  <c r="F324" i="3"/>
  <c r="E324" i="3"/>
  <c r="D324" i="3"/>
  <c r="C324" i="3"/>
  <c r="B324" i="3"/>
  <c r="G323" i="3"/>
  <c r="F323" i="3"/>
  <c r="E323" i="3"/>
  <c r="D323" i="3"/>
  <c r="C323" i="3"/>
  <c r="B323" i="3"/>
  <c r="G322" i="3"/>
  <c r="F322" i="3"/>
  <c r="E322" i="3"/>
  <c r="D322" i="3"/>
  <c r="C322" i="3"/>
  <c r="B322" i="3"/>
  <c r="G321" i="3"/>
  <c r="F321" i="3"/>
  <c r="E321" i="3"/>
  <c r="D321" i="3"/>
  <c r="C321" i="3"/>
  <c r="B321" i="3"/>
  <c r="G320" i="3"/>
  <c r="F320" i="3"/>
  <c r="E320" i="3"/>
  <c r="D320" i="3"/>
  <c r="C320" i="3"/>
  <c r="B320" i="3"/>
  <c r="G319" i="3"/>
  <c r="F319" i="3"/>
  <c r="E319" i="3"/>
  <c r="D319" i="3"/>
  <c r="C319" i="3"/>
  <c r="B319" i="3"/>
  <c r="G318" i="3"/>
  <c r="F318" i="3"/>
  <c r="E318" i="3"/>
  <c r="D318" i="3"/>
  <c r="C318" i="3"/>
  <c r="B318" i="3"/>
  <c r="G317" i="3"/>
  <c r="F317" i="3"/>
  <c r="E317" i="3"/>
  <c r="D317" i="3"/>
  <c r="C317" i="3"/>
  <c r="B317" i="3"/>
  <c r="G316" i="3"/>
  <c r="F316" i="3"/>
  <c r="E316" i="3"/>
  <c r="D316" i="3"/>
  <c r="C316" i="3"/>
  <c r="B316" i="3"/>
  <c r="G315" i="3"/>
  <c r="F315" i="3"/>
  <c r="E315" i="3"/>
  <c r="D315" i="3"/>
  <c r="C315" i="3"/>
  <c r="B315" i="3"/>
  <c r="G314" i="3"/>
  <c r="F314" i="3"/>
  <c r="E314" i="3"/>
  <c r="D314" i="3"/>
  <c r="C314" i="3"/>
  <c r="B314" i="3"/>
  <c r="G313" i="3"/>
  <c r="F313" i="3"/>
  <c r="E313" i="3"/>
  <c r="D313" i="3"/>
  <c r="C313" i="3"/>
  <c r="B313" i="3"/>
  <c r="G312" i="3"/>
  <c r="F312" i="3"/>
  <c r="E312" i="3"/>
  <c r="D312" i="3"/>
  <c r="C312" i="3"/>
  <c r="B312" i="3"/>
  <c r="G311" i="3"/>
  <c r="F311" i="3"/>
  <c r="E311" i="3"/>
  <c r="D311" i="3"/>
  <c r="C311" i="3"/>
  <c r="B311" i="3"/>
  <c r="G310" i="3"/>
  <c r="F310" i="3"/>
  <c r="E310" i="3"/>
  <c r="D310" i="3"/>
  <c r="C310" i="3"/>
  <c r="B310" i="3"/>
  <c r="G309" i="3"/>
  <c r="F309" i="3"/>
  <c r="E309" i="3"/>
  <c r="D309" i="3"/>
  <c r="C309" i="3"/>
  <c r="B309" i="3"/>
  <c r="G308" i="3"/>
  <c r="F308" i="3"/>
  <c r="E308" i="3"/>
  <c r="D308" i="3"/>
  <c r="C308" i="3"/>
  <c r="B308" i="3"/>
  <c r="G307" i="3"/>
  <c r="F307" i="3"/>
  <c r="E307" i="3"/>
  <c r="D307" i="3"/>
  <c r="C307" i="3"/>
  <c r="B307" i="3"/>
  <c r="G306" i="3"/>
  <c r="F306" i="3"/>
  <c r="E306" i="3"/>
  <c r="D306" i="3"/>
  <c r="C306" i="3"/>
  <c r="B306" i="3"/>
  <c r="G305" i="3"/>
  <c r="F305" i="3"/>
  <c r="E305" i="3"/>
  <c r="D305" i="3"/>
  <c r="C305" i="3"/>
  <c r="B305" i="3"/>
  <c r="G304" i="3"/>
  <c r="F304" i="3"/>
  <c r="E304" i="3"/>
  <c r="D304" i="3"/>
  <c r="C304" i="3"/>
  <c r="B304" i="3"/>
  <c r="G303" i="3"/>
  <c r="F303" i="3"/>
  <c r="E303" i="3"/>
  <c r="D303" i="3"/>
  <c r="C303" i="3"/>
  <c r="B303" i="3"/>
  <c r="G302" i="3"/>
  <c r="F302" i="3"/>
  <c r="E302" i="3"/>
  <c r="D302" i="3"/>
  <c r="C302" i="3"/>
  <c r="B302" i="3"/>
  <c r="G301" i="3"/>
  <c r="F301" i="3"/>
  <c r="E301" i="3"/>
  <c r="D301" i="3"/>
  <c r="C301" i="3"/>
  <c r="B301" i="3"/>
  <c r="G300" i="3"/>
  <c r="F300" i="3"/>
  <c r="E300" i="3"/>
  <c r="D300" i="3"/>
  <c r="C300" i="3"/>
  <c r="B300" i="3"/>
  <c r="G299" i="3"/>
  <c r="F299" i="3"/>
  <c r="E299" i="3"/>
  <c r="D299" i="3"/>
  <c r="C299" i="3"/>
  <c r="B299" i="3"/>
  <c r="G298" i="3"/>
  <c r="F298" i="3"/>
  <c r="E298" i="3"/>
  <c r="D298" i="3"/>
  <c r="C298" i="3"/>
  <c r="B298" i="3"/>
  <c r="G297" i="3"/>
  <c r="F297" i="3"/>
  <c r="E297" i="3"/>
  <c r="D297" i="3"/>
  <c r="C297" i="3"/>
  <c r="B297" i="3"/>
  <c r="G296" i="3"/>
  <c r="F296" i="3"/>
  <c r="E296" i="3"/>
  <c r="D296" i="3"/>
  <c r="C296" i="3"/>
  <c r="B296" i="3"/>
  <c r="G295" i="3"/>
  <c r="F295" i="3"/>
  <c r="E295" i="3"/>
  <c r="D295" i="3"/>
  <c r="C295" i="3"/>
  <c r="B295" i="3"/>
  <c r="G294" i="3"/>
  <c r="F294" i="3"/>
  <c r="E294" i="3"/>
  <c r="D294" i="3"/>
  <c r="C294" i="3"/>
  <c r="B294" i="3"/>
  <c r="G293" i="3"/>
  <c r="F293" i="3"/>
  <c r="E293" i="3"/>
  <c r="D293" i="3"/>
  <c r="C293" i="3"/>
  <c r="B293" i="3"/>
  <c r="G292" i="3"/>
  <c r="F292" i="3"/>
  <c r="E292" i="3"/>
  <c r="D292" i="3"/>
  <c r="C292" i="3"/>
  <c r="B292" i="3"/>
  <c r="G291" i="3"/>
  <c r="F291" i="3"/>
  <c r="E291" i="3"/>
  <c r="D291" i="3"/>
  <c r="C291" i="3"/>
  <c r="B291" i="3"/>
  <c r="G290" i="3"/>
  <c r="F290" i="3"/>
  <c r="E290" i="3"/>
  <c r="D290" i="3"/>
  <c r="C290" i="3"/>
  <c r="B290" i="3"/>
  <c r="G289" i="3"/>
  <c r="F289" i="3"/>
  <c r="E289" i="3"/>
  <c r="D289" i="3"/>
  <c r="C289" i="3"/>
  <c r="B289" i="3"/>
  <c r="G288" i="3"/>
  <c r="F288" i="3"/>
  <c r="E288" i="3"/>
  <c r="D288" i="3"/>
  <c r="C288" i="3"/>
  <c r="B288" i="3"/>
  <c r="G287" i="3"/>
  <c r="F287" i="3"/>
  <c r="E287" i="3"/>
  <c r="D287" i="3"/>
  <c r="C287" i="3"/>
  <c r="B287" i="3"/>
  <c r="G286" i="3"/>
  <c r="F286" i="3"/>
  <c r="E286" i="3"/>
  <c r="D286" i="3"/>
  <c r="C286" i="3"/>
  <c r="B286" i="3"/>
  <c r="G285" i="3"/>
  <c r="F285" i="3"/>
  <c r="E285" i="3"/>
  <c r="D285" i="3"/>
  <c r="C285" i="3"/>
  <c r="B285" i="3"/>
  <c r="G284" i="3"/>
  <c r="F284" i="3"/>
  <c r="E284" i="3"/>
  <c r="D284" i="3"/>
  <c r="C284" i="3"/>
  <c r="B284" i="3"/>
  <c r="G283" i="3"/>
  <c r="F283" i="3"/>
  <c r="E283" i="3"/>
  <c r="D283" i="3"/>
  <c r="C283" i="3"/>
  <c r="B283" i="3"/>
  <c r="G282" i="3"/>
  <c r="F282" i="3"/>
  <c r="E282" i="3"/>
  <c r="D282" i="3"/>
  <c r="C282" i="3"/>
  <c r="B282" i="3"/>
  <c r="G281" i="3"/>
  <c r="F281" i="3"/>
  <c r="E281" i="3"/>
  <c r="D281" i="3"/>
  <c r="C281" i="3"/>
  <c r="B281" i="3"/>
  <c r="G280" i="3"/>
  <c r="F280" i="3"/>
  <c r="E280" i="3"/>
  <c r="D280" i="3"/>
  <c r="C280" i="3"/>
  <c r="B280" i="3"/>
  <c r="G279" i="3"/>
  <c r="F279" i="3"/>
  <c r="E279" i="3"/>
  <c r="D279" i="3"/>
  <c r="C279" i="3"/>
  <c r="B279" i="3"/>
  <c r="G278" i="3"/>
  <c r="F278" i="3"/>
  <c r="E278" i="3"/>
  <c r="D278" i="3"/>
  <c r="C278" i="3"/>
  <c r="B278" i="3"/>
  <c r="G277" i="3"/>
  <c r="F277" i="3"/>
  <c r="E277" i="3"/>
  <c r="D277" i="3"/>
  <c r="C277" i="3"/>
  <c r="B277" i="3"/>
  <c r="G276" i="3"/>
  <c r="F276" i="3"/>
  <c r="E276" i="3"/>
  <c r="D276" i="3"/>
  <c r="C276" i="3"/>
  <c r="B276" i="3"/>
  <c r="G275" i="3"/>
  <c r="F275" i="3"/>
  <c r="E275" i="3"/>
  <c r="D275" i="3"/>
  <c r="C275" i="3"/>
  <c r="B275" i="3"/>
  <c r="G274" i="3"/>
  <c r="F274" i="3"/>
  <c r="E274" i="3"/>
  <c r="D274" i="3"/>
  <c r="C274" i="3"/>
  <c r="B274" i="3"/>
  <c r="G273" i="3"/>
  <c r="F273" i="3"/>
  <c r="E273" i="3"/>
  <c r="D273" i="3"/>
  <c r="C273" i="3"/>
  <c r="B273" i="3"/>
  <c r="G272" i="3"/>
  <c r="F272" i="3"/>
  <c r="E272" i="3"/>
  <c r="D272" i="3"/>
  <c r="C272" i="3"/>
  <c r="B272" i="3"/>
  <c r="G271" i="3"/>
  <c r="F271" i="3"/>
  <c r="E271" i="3"/>
  <c r="D271" i="3"/>
  <c r="C271" i="3"/>
  <c r="B271" i="3"/>
  <c r="G270" i="3"/>
  <c r="F270" i="3"/>
  <c r="E270" i="3"/>
  <c r="D270" i="3"/>
  <c r="C270" i="3"/>
  <c r="B270" i="3"/>
  <c r="G269" i="3"/>
  <c r="F269" i="3"/>
  <c r="E269" i="3"/>
  <c r="D269" i="3"/>
  <c r="C269" i="3"/>
  <c r="B269" i="3"/>
  <c r="G268" i="3"/>
  <c r="F268" i="3"/>
  <c r="E268" i="3"/>
  <c r="D268" i="3"/>
  <c r="C268" i="3"/>
  <c r="B268" i="3"/>
  <c r="G267" i="3"/>
  <c r="F267" i="3"/>
  <c r="E267" i="3"/>
  <c r="D267" i="3"/>
  <c r="C267" i="3"/>
  <c r="B267" i="3"/>
  <c r="G266" i="3"/>
  <c r="F266" i="3"/>
  <c r="E266" i="3"/>
  <c r="D266" i="3"/>
  <c r="C266" i="3"/>
  <c r="B266" i="3"/>
  <c r="G265" i="3"/>
  <c r="F265" i="3"/>
  <c r="E265" i="3"/>
  <c r="D265" i="3"/>
  <c r="C265" i="3"/>
  <c r="B265" i="3"/>
  <c r="G264" i="3"/>
  <c r="F264" i="3"/>
  <c r="E264" i="3"/>
  <c r="D264" i="3"/>
  <c r="C264" i="3"/>
  <c r="B264" i="3"/>
  <c r="G263" i="3"/>
  <c r="F263" i="3"/>
  <c r="E263" i="3"/>
  <c r="D263" i="3"/>
  <c r="C263" i="3"/>
  <c r="B263" i="3"/>
  <c r="G262" i="3"/>
  <c r="F262" i="3"/>
  <c r="E262" i="3"/>
  <c r="D262" i="3"/>
  <c r="C262" i="3"/>
  <c r="B262" i="3"/>
  <c r="G261" i="3"/>
  <c r="F261" i="3"/>
  <c r="E261" i="3"/>
  <c r="D261" i="3"/>
  <c r="C261" i="3"/>
  <c r="B261" i="3"/>
  <c r="G260" i="3"/>
  <c r="F260" i="3"/>
  <c r="E260" i="3"/>
  <c r="D260" i="3"/>
  <c r="C260" i="3"/>
  <c r="B260" i="3"/>
  <c r="G259" i="3"/>
  <c r="F259" i="3"/>
  <c r="E259" i="3"/>
  <c r="D259" i="3"/>
  <c r="C259" i="3"/>
  <c r="B259" i="3"/>
  <c r="G258" i="3"/>
  <c r="F258" i="3"/>
  <c r="E258" i="3"/>
  <c r="D258" i="3"/>
  <c r="C258" i="3"/>
  <c r="B258" i="3"/>
  <c r="G257" i="3"/>
  <c r="F257" i="3"/>
  <c r="E257" i="3"/>
  <c r="D257" i="3"/>
  <c r="C257" i="3"/>
  <c r="B257" i="3"/>
  <c r="G256" i="3"/>
  <c r="F256" i="3"/>
  <c r="E256" i="3"/>
  <c r="D256" i="3"/>
  <c r="C256" i="3"/>
  <c r="B256" i="3"/>
  <c r="G255" i="3"/>
  <c r="F255" i="3"/>
  <c r="E255" i="3"/>
  <c r="D255" i="3"/>
  <c r="C255" i="3"/>
  <c r="B255" i="3"/>
  <c r="G254" i="3"/>
  <c r="F254" i="3"/>
  <c r="E254" i="3"/>
  <c r="D254" i="3"/>
  <c r="C254" i="3"/>
  <c r="B254" i="3"/>
  <c r="G253" i="3"/>
  <c r="F253" i="3"/>
  <c r="E253" i="3"/>
  <c r="D253" i="3"/>
  <c r="C253" i="3"/>
  <c r="B253" i="3"/>
  <c r="G252" i="3"/>
  <c r="F252" i="3"/>
  <c r="E252" i="3"/>
  <c r="D252" i="3"/>
  <c r="C252" i="3"/>
  <c r="B252" i="3"/>
  <c r="G251" i="3"/>
  <c r="F251" i="3"/>
  <c r="E251" i="3"/>
  <c r="D251" i="3"/>
  <c r="C251" i="3"/>
  <c r="B251" i="3"/>
  <c r="G250" i="3"/>
  <c r="F250" i="3"/>
  <c r="E250" i="3"/>
  <c r="D250" i="3"/>
  <c r="C250" i="3"/>
  <c r="B250" i="3"/>
  <c r="G249" i="3"/>
  <c r="F249" i="3"/>
  <c r="E249" i="3"/>
  <c r="D249" i="3"/>
  <c r="C249" i="3"/>
  <c r="B249" i="3"/>
  <c r="G248" i="3"/>
  <c r="F248" i="3"/>
  <c r="E248" i="3"/>
  <c r="D248" i="3"/>
  <c r="C248" i="3"/>
  <c r="B248" i="3"/>
  <c r="G247" i="3"/>
  <c r="F247" i="3"/>
  <c r="E247" i="3"/>
  <c r="D247" i="3"/>
  <c r="C247" i="3"/>
  <c r="B247" i="3"/>
  <c r="G246" i="3"/>
  <c r="F246" i="3"/>
  <c r="E246" i="3"/>
  <c r="D246" i="3"/>
  <c r="C246" i="3"/>
  <c r="B246" i="3"/>
  <c r="G245" i="3"/>
  <c r="F245" i="3"/>
  <c r="E245" i="3"/>
  <c r="D245" i="3"/>
  <c r="C245" i="3"/>
  <c r="B245" i="3"/>
  <c r="G244" i="3"/>
  <c r="F244" i="3"/>
  <c r="E244" i="3"/>
  <c r="D244" i="3"/>
  <c r="C244" i="3"/>
  <c r="B244" i="3"/>
  <c r="G243" i="3"/>
  <c r="F243" i="3"/>
  <c r="E243" i="3"/>
  <c r="D243" i="3"/>
  <c r="C243" i="3"/>
  <c r="B243" i="3"/>
  <c r="G242" i="3"/>
  <c r="F242" i="3"/>
  <c r="E242" i="3"/>
  <c r="D242" i="3"/>
  <c r="C242" i="3"/>
  <c r="B242" i="3"/>
  <c r="G241" i="3"/>
  <c r="F241" i="3"/>
  <c r="E241" i="3"/>
  <c r="D241" i="3"/>
  <c r="C241" i="3"/>
  <c r="B241" i="3"/>
  <c r="G240" i="3"/>
  <c r="F240" i="3"/>
  <c r="E240" i="3"/>
  <c r="D240" i="3"/>
  <c r="C240" i="3"/>
  <c r="B240" i="3"/>
  <c r="G239" i="3"/>
  <c r="F239" i="3"/>
  <c r="E239" i="3"/>
  <c r="D239" i="3"/>
  <c r="C239" i="3"/>
  <c r="B239" i="3"/>
  <c r="G238" i="3"/>
  <c r="F238" i="3"/>
  <c r="E238" i="3"/>
  <c r="D238" i="3"/>
  <c r="C238" i="3"/>
  <c r="B238" i="3"/>
  <c r="G237" i="3"/>
  <c r="F237" i="3"/>
  <c r="E237" i="3"/>
  <c r="D237" i="3"/>
  <c r="C237" i="3"/>
  <c r="B237" i="3"/>
  <c r="G236" i="3"/>
  <c r="F236" i="3"/>
  <c r="E236" i="3"/>
  <c r="D236" i="3"/>
  <c r="C236" i="3"/>
  <c r="B236" i="3"/>
  <c r="G235" i="3"/>
  <c r="F235" i="3"/>
  <c r="E235" i="3"/>
  <c r="D235" i="3"/>
  <c r="C235" i="3"/>
  <c r="B235" i="3"/>
  <c r="G234" i="3"/>
  <c r="F234" i="3"/>
  <c r="E234" i="3"/>
  <c r="D234" i="3"/>
  <c r="C234" i="3"/>
  <c r="B234" i="3"/>
  <c r="G233" i="3"/>
  <c r="F233" i="3"/>
  <c r="E233" i="3"/>
  <c r="D233" i="3"/>
  <c r="C233" i="3"/>
  <c r="B233" i="3"/>
  <c r="G232" i="3"/>
  <c r="F232" i="3"/>
  <c r="E232" i="3"/>
  <c r="D232" i="3"/>
  <c r="C232" i="3"/>
  <c r="B232" i="3"/>
  <c r="G231" i="3"/>
  <c r="F231" i="3"/>
  <c r="E231" i="3"/>
  <c r="D231" i="3"/>
  <c r="C231" i="3"/>
  <c r="B231" i="3"/>
  <c r="G230" i="3"/>
  <c r="F230" i="3"/>
  <c r="E230" i="3"/>
  <c r="D230" i="3"/>
  <c r="C230" i="3"/>
  <c r="B230" i="3"/>
  <c r="G229" i="3"/>
  <c r="F229" i="3"/>
  <c r="E229" i="3"/>
  <c r="D229" i="3"/>
  <c r="C229" i="3"/>
  <c r="B229" i="3"/>
  <c r="G228" i="3"/>
  <c r="F228" i="3"/>
  <c r="E228" i="3"/>
  <c r="D228" i="3"/>
  <c r="C228" i="3"/>
  <c r="B228" i="3"/>
  <c r="G227" i="3"/>
  <c r="F227" i="3"/>
  <c r="E227" i="3"/>
  <c r="D227" i="3"/>
  <c r="C227" i="3"/>
  <c r="B227" i="3"/>
  <c r="G226" i="3"/>
  <c r="F226" i="3"/>
  <c r="E226" i="3"/>
  <c r="D226" i="3"/>
  <c r="C226" i="3"/>
  <c r="B226" i="3"/>
  <c r="G225" i="3"/>
  <c r="F225" i="3"/>
  <c r="E225" i="3"/>
  <c r="D225" i="3"/>
  <c r="C225" i="3"/>
  <c r="B225" i="3"/>
  <c r="G224" i="3"/>
  <c r="F224" i="3"/>
  <c r="E224" i="3"/>
  <c r="D224" i="3"/>
  <c r="C224" i="3"/>
  <c r="B224" i="3"/>
  <c r="G223" i="3"/>
  <c r="F223" i="3"/>
  <c r="E223" i="3"/>
  <c r="D223" i="3"/>
  <c r="C223" i="3"/>
  <c r="B223" i="3"/>
  <c r="G222" i="3"/>
  <c r="F222" i="3"/>
  <c r="E222" i="3"/>
  <c r="D222" i="3"/>
  <c r="C222" i="3"/>
  <c r="B222" i="3"/>
  <c r="G221" i="3"/>
  <c r="F221" i="3"/>
  <c r="E221" i="3"/>
  <c r="D221" i="3"/>
  <c r="C221" i="3"/>
  <c r="B221" i="3"/>
  <c r="G220" i="3"/>
  <c r="F220" i="3"/>
  <c r="E220" i="3"/>
  <c r="D220" i="3"/>
  <c r="C220" i="3"/>
  <c r="B220" i="3"/>
  <c r="G219" i="3"/>
  <c r="F219" i="3"/>
  <c r="E219" i="3"/>
  <c r="D219" i="3"/>
  <c r="C219" i="3"/>
  <c r="B219" i="3"/>
  <c r="G218" i="3"/>
  <c r="F218" i="3"/>
  <c r="E218" i="3"/>
  <c r="D218" i="3"/>
  <c r="C218" i="3"/>
  <c r="B218" i="3"/>
  <c r="G217" i="3"/>
  <c r="F217" i="3"/>
  <c r="E217" i="3"/>
  <c r="D217" i="3"/>
  <c r="C217" i="3"/>
  <c r="B217" i="3"/>
  <c r="G216" i="3"/>
  <c r="F216" i="3"/>
  <c r="E216" i="3"/>
  <c r="D216" i="3"/>
  <c r="C216" i="3"/>
  <c r="B216" i="3"/>
  <c r="G215" i="3"/>
  <c r="F215" i="3"/>
  <c r="E215" i="3"/>
  <c r="D215" i="3"/>
  <c r="C215" i="3"/>
  <c r="B215" i="3"/>
  <c r="G214" i="3"/>
  <c r="F214" i="3"/>
  <c r="E214" i="3"/>
  <c r="D214" i="3"/>
  <c r="C214" i="3"/>
  <c r="B214" i="3"/>
  <c r="G213" i="3"/>
  <c r="F213" i="3"/>
  <c r="E213" i="3"/>
  <c r="D213" i="3"/>
  <c r="C213" i="3"/>
  <c r="B213" i="3"/>
  <c r="G212" i="3"/>
  <c r="F212" i="3"/>
  <c r="E212" i="3"/>
  <c r="D212" i="3"/>
  <c r="C212" i="3"/>
  <c r="B212" i="3"/>
  <c r="G211" i="3"/>
  <c r="F211" i="3"/>
  <c r="E211" i="3"/>
  <c r="D211" i="3"/>
  <c r="C211" i="3"/>
  <c r="B211" i="3"/>
  <c r="G210" i="3"/>
  <c r="F210" i="3"/>
  <c r="E210" i="3"/>
  <c r="D210" i="3"/>
  <c r="C210" i="3"/>
  <c r="B210" i="3"/>
  <c r="G209" i="3"/>
  <c r="F209" i="3"/>
  <c r="E209" i="3"/>
  <c r="D209" i="3"/>
  <c r="C209" i="3"/>
  <c r="B209" i="3"/>
  <c r="G208" i="3"/>
  <c r="F208" i="3"/>
  <c r="E208" i="3"/>
  <c r="D208" i="3"/>
  <c r="C208" i="3"/>
  <c r="B208" i="3"/>
  <c r="G207" i="3"/>
  <c r="F207" i="3"/>
  <c r="E207" i="3"/>
  <c r="D207" i="3"/>
  <c r="C207" i="3"/>
  <c r="B207" i="3"/>
  <c r="G206" i="3"/>
  <c r="F206" i="3"/>
  <c r="E206" i="3"/>
  <c r="D206" i="3"/>
  <c r="C206" i="3"/>
  <c r="B206" i="3"/>
  <c r="G205" i="3"/>
  <c r="F205" i="3"/>
  <c r="E205" i="3"/>
  <c r="D205" i="3"/>
  <c r="C205" i="3"/>
  <c r="B205" i="3"/>
  <c r="G204" i="3"/>
  <c r="F204" i="3"/>
  <c r="E204" i="3"/>
  <c r="D204" i="3"/>
  <c r="C204" i="3"/>
  <c r="B204" i="3"/>
  <c r="G203" i="3"/>
  <c r="F203" i="3"/>
  <c r="E203" i="3"/>
  <c r="D203" i="3"/>
  <c r="C203" i="3"/>
  <c r="B203" i="3"/>
  <c r="G202" i="3"/>
  <c r="F202" i="3"/>
  <c r="E202" i="3"/>
  <c r="D202" i="3"/>
  <c r="C202" i="3"/>
  <c r="B202" i="3"/>
  <c r="G201" i="3"/>
  <c r="F201" i="3"/>
  <c r="E201" i="3"/>
  <c r="D201" i="3"/>
  <c r="C201" i="3"/>
  <c r="B201" i="3"/>
  <c r="G200" i="3"/>
  <c r="F200" i="3"/>
  <c r="E200" i="3"/>
  <c r="D200" i="3"/>
  <c r="C200" i="3"/>
  <c r="B200" i="3"/>
  <c r="G199" i="3"/>
  <c r="F199" i="3"/>
  <c r="E199" i="3"/>
  <c r="D199" i="3"/>
  <c r="C199" i="3"/>
  <c r="B199" i="3"/>
  <c r="G198" i="3"/>
  <c r="F198" i="3"/>
  <c r="E198" i="3"/>
  <c r="D198" i="3"/>
  <c r="C198" i="3"/>
  <c r="B198" i="3"/>
  <c r="G197" i="3"/>
  <c r="F197" i="3"/>
  <c r="E197" i="3"/>
  <c r="D197" i="3"/>
  <c r="C197" i="3"/>
  <c r="B197" i="3"/>
  <c r="G196" i="3"/>
  <c r="F196" i="3"/>
  <c r="E196" i="3"/>
  <c r="D196" i="3"/>
  <c r="C196" i="3"/>
  <c r="B196" i="3"/>
  <c r="G195" i="3"/>
  <c r="F195" i="3"/>
  <c r="E195" i="3"/>
  <c r="D195" i="3"/>
  <c r="C195" i="3"/>
  <c r="B195" i="3"/>
  <c r="G194" i="3"/>
  <c r="F194" i="3"/>
  <c r="E194" i="3"/>
  <c r="D194" i="3"/>
  <c r="C194" i="3"/>
  <c r="B194" i="3"/>
  <c r="G193" i="3"/>
  <c r="F193" i="3"/>
  <c r="E193" i="3"/>
  <c r="D193" i="3"/>
  <c r="C193" i="3"/>
  <c r="B193" i="3"/>
  <c r="G192" i="3"/>
  <c r="F192" i="3"/>
  <c r="E192" i="3"/>
  <c r="D192" i="3"/>
  <c r="C192" i="3"/>
  <c r="B192" i="3"/>
  <c r="G191" i="3"/>
  <c r="F191" i="3"/>
  <c r="E191" i="3"/>
  <c r="D191" i="3"/>
  <c r="C191" i="3"/>
  <c r="B191" i="3"/>
  <c r="G190" i="3"/>
  <c r="F190" i="3"/>
  <c r="E190" i="3"/>
  <c r="D190" i="3"/>
  <c r="C190" i="3"/>
  <c r="B190" i="3"/>
  <c r="G189" i="3"/>
  <c r="F189" i="3"/>
  <c r="E189" i="3"/>
  <c r="D189" i="3"/>
  <c r="C189" i="3"/>
  <c r="B189" i="3"/>
  <c r="G188" i="3"/>
  <c r="F188" i="3"/>
  <c r="E188" i="3"/>
  <c r="D188" i="3"/>
  <c r="C188" i="3"/>
  <c r="B188" i="3"/>
  <c r="G187" i="3"/>
  <c r="F187" i="3"/>
  <c r="E187" i="3"/>
  <c r="D187" i="3"/>
  <c r="C187" i="3"/>
  <c r="B187" i="3"/>
  <c r="G186" i="3"/>
  <c r="F186" i="3"/>
  <c r="E186" i="3"/>
  <c r="D186" i="3"/>
  <c r="C186" i="3"/>
  <c r="B186" i="3"/>
  <c r="G185" i="3"/>
  <c r="F185" i="3"/>
  <c r="E185" i="3"/>
  <c r="D185" i="3"/>
  <c r="C185" i="3"/>
  <c r="B185" i="3"/>
  <c r="G184" i="3"/>
  <c r="F184" i="3"/>
  <c r="E184" i="3"/>
  <c r="D184" i="3"/>
  <c r="C184" i="3"/>
  <c r="B184" i="3"/>
  <c r="G183" i="3"/>
  <c r="F183" i="3"/>
  <c r="E183" i="3"/>
  <c r="D183" i="3"/>
  <c r="C183" i="3"/>
  <c r="B183" i="3"/>
  <c r="G182" i="3"/>
  <c r="F182" i="3"/>
  <c r="E182" i="3"/>
  <c r="D182" i="3"/>
  <c r="C182" i="3"/>
  <c r="B182" i="3"/>
  <c r="G181" i="3"/>
  <c r="F181" i="3"/>
  <c r="E181" i="3"/>
  <c r="D181" i="3"/>
  <c r="C181" i="3"/>
  <c r="B181" i="3"/>
  <c r="G180" i="3"/>
  <c r="F180" i="3"/>
  <c r="E180" i="3"/>
  <c r="D180" i="3"/>
  <c r="C180" i="3"/>
  <c r="B180" i="3"/>
  <c r="G179" i="3"/>
  <c r="F179" i="3"/>
  <c r="E179" i="3"/>
  <c r="D179" i="3"/>
  <c r="C179" i="3"/>
  <c r="B179" i="3"/>
  <c r="G178" i="3"/>
  <c r="F178" i="3"/>
  <c r="E178" i="3"/>
  <c r="D178" i="3"/>
  <c r="C178" i="3"/>
  <c r="B178" i="3"/>
  <c r="G177" i="3"/>
  <c r="F177" i="3"/>
  <c r="E177" i="3"/>
  <c r="D177" i="3"/>
  <c r="C177" i="3"/>
  <c r="B177" i="3"/>
  <c r="G176" i="3"/>
  <c r="F176" i="3"/>
  <c r="E176" i="3"/>
  <c r="D176" i="3"/>
  <c r="C176" i="3"/>
  <c r="B176" i="3"/>
  <c r="G175" i="3"/>
  <c r="F175" i="3"/>
  <c r="E175" i="3"/>
  <c r="D175" i="3"/>
  <c r="C175" i="3"/>
  <c r="B175" i="3"/>
  <c r="G174" i="3"/>
  <c r="F174" i="3"/>
  <c r="E174" i="3"/>
  <c r="D174" i="3"/>
  <c r="C174" i="3"/>
  <c r="B174" i="3"/>
  <c r="G173" i="3"/>
  <c r="F173" i="3"/>
  <c r="E173" i="3"/>
  <c r="D173" i="3"/>
  <c r="C173" i="3"/>
  <c r="B173" i="3"/>
  <c r="G172" i="3"/>
  <c r="F172" i="3"/>
  <c r="E172" i="3"/>
  <c r="D172" i="3"/>
  <c r="C172" i="3"/>
  <c r="B172" i="3"/>
  <c r="G171" i="3"/>
  <c r="F171" i="3"/>
  <c r="E171" i="3"/>
  <c r="D171" i="3"/>
  <c r="C171" i="3"/>
  <c r="B171" i="3"/>
  <c r="G170" i="3"/>
  <c r="F170" i="3"/>
  <c r="E170" i="3"/>
  <c r="D170" i="3"/>
  <c r="C170" i="3"/>
  <c r="B170" i="3"/>
  <c r="G169" i="3"/>
  <c r="F169" i="3"/>
  <c r="E169" i="3"/>
  <c r="D169" i="3"/>
  <c r="C169" i="3"/>
  <c r="B169" i="3"/>
  <c r="G168" i="3"/>
  <c r="F168" i="3"/>
  <c r="E168" i="3"/>
  <c r="D168" i="3"/>
  <c r="C168" i="3"/>
  <c r="B168" i="3"/>
  <c r="G167" i="3"/>
  <c r="F167" i="3"/>
  <c r="E167" i="3"/>
  <c r="D167" i="3"/>
  <c r="C167" i="3"/>
  <c r="B167" i="3"/>
  <c r="G166" i="3"/>
  <c r="F166" i="3"/>
  <c r="E166" i="3"/>
  <c r="D166" i="3"/>
  <c r="C166" i="3"/>
  <c r="B166" i="3"/>
  <c r="G165" i="3"/>
  <c r="F165" i="3"/>
  <c r="E165" i="3"/>
  <c r="D165" i="3"/>
  <c r="C165" i="3"/>
  <c r="B165" i="3"/>
  <c r="G164" i="3"/>
  <c r="F164" i="3"/>
  <c r="E164" i="3"/>
  <c r="D164" i="3"/>
  <c r="C164" i="3"/>
  <c r="B164" i="3"/>
  <c r="G163" i="3"/>
  <c r="F163" i="3"/>
  <c r="E163" i="3"/>
  <c r="D163" i="3"/>
  <c r="C163" i="3"/>
  <c r="B163" i="3"/>
  <c r="G162" i="3"/>
  <c r="F162" i="3"/>
  <c r="E162" i="3"/>
  <c r="D162" i="3"/>
  <c r="C162" i="3"/>
  <c r="B162" i="3"/>
  <c r="G161" i="3"/>
  <c r="F161" i="3"/>
  <c r="E161" i="3"/>
  <c r="D161" i="3"/>
  <c r="C161" i="3"/>
  <c r="B161" i="3"/>
  <c r="G160" i="3"/>
  <c r="F160" i="3"/>
  <c r="E160" i="3"/>
  <c r="D160" i="3"/>
  <c r="C160" i="3"/>
  <c r="B160" i="3"/>
  <c r="G159" i="3"/>
  <c r="F159" i="3"/>
  <c r="E159" i="3"/>
  <c r="D159" i="3"/>
  <c r="C159" i="3"/>
  <c r="B159" i="3"/>
  <c r="G158" i="3"/>
  <c r="F158" i="3"/>
  <c r="E158" i="3"/>
  <c r="D158" i="3"/>
  <c r="C158" i="3"/>
  <c r="B158" i="3"/>
  <c r="G157" i="3"/>
  <c r="F157" i="3"/>
  <c r="E157" i="3"/>
  <c r="D157" i="3"/>
  <c r="C157" i="3"/>
  <c r="B157" i="3"/>
  <c r="G156" i="3"/>
  <c r="F156" i="3"/>
  <c r="E156" i="3"/>
  <c r="D156" i="3"/>
  <c r="C156" i="3"/>
  <c r="B156" i="3"/>
  <c r="G155" i="3"/>
  <c r="F155" i="3"/>
  <c r="E155" i="3"/>
  <c r="D155" i="3"/>
  <c r="C155" i="3"/>
  <c r="B155" i="3"/>
  <c r="G154" i="3"/>
  <c r="F154" i="3"/>
  <c r="E154" i="3"/>
  <c r="D154" i="3"/>
  <c r="C154" i="3"/>
  <c r="B154" i="3"/>
  <c r="G153" i="3"/>
  <c r="F153" i="3"/>
  <c r="E153" i="3"/>
  <c r="D153" i="3"/>
  <c r="C153" i="3"/>
  <c r="B153" i="3"/>
  <c r="G152" i="3"/>
  <c r="F152" i="3"/>
  <c r="E152" i="3"/>
  <c r="D152" i="3"/>
  <c r="C152" i="3"/>
  <c r="B152" i="3"/>
  <c r="G151" i="3"/>
  <c r="F151" i="3"/>
  <c r="E151" i="3"/>
  <c r="D151" i="3"/>
  <c r="C151" i="3"/>
  <c r="B151" i="3"/>
  <c r="G150" i="3"/>
  <c r="F150" i="3"/>
  <c r="E150" i="3"/>
  <c r="D150" i="3"/>
  <c r="C150" i="3"/>
  <c r="B150" i="3"/>
  <c r="G149" i="3"/>
  <c r="F149" i="3"/>
  <c r="E149" i="3"/>
  <c r="D149" i="3"/>
  <c r="C149" i="3"/>
  <c r="B149" i="3"/>
  <c r="G148" i="3"/>
  <c r="F148" i="3"/>
  <c r="E148" i="3"/>
  <c r="D148" i="3"/>
  <c r="C148" i="3"/>
  <c r="B148" i="3"/>
  <c r="G147" i="3"/>
  <c r="F147" i="3"/>
  <c r="E147" i="3"/>
  <c r="D147" i="3"/>
  <c r="C147" i="3"/>
  <c r="B147" i="3"/>
  <c r="G146" i="3"/>
  <c r="F146" i="3"/>
  <c r="E146" i="3"/>
  <c r="D146" i="3"/>
  <c r="C146" i="3"/>
  <c r="B146" i="3"/>
  <c r="G145" i="3"/>
  <c r="F145" i="3"/>
  <c r="E145" i="3"/>
  <c r="D145" i="3"/>
  <c r="C145" i="3"/>
  <c r="B145" i="3"/>
  <c r="G144" i="3"/>
  <c r="F144" i="3"/>
  <c r="E144" i="3"/>
  <c r="D144" i="3"/>
  <c r="C144" i="3"/>
  <c r="B144" i="3"/>
  <c r="G143" i="3"/>
  <c r="F143" i="3"/>
  <c r="E143" i="3"/>
  <c r="D143" i="3"/>
  <c r="C143" i="3"/>
  <c r="B143" i="3"/>
  <c r="G142" i="3"/>
  <c r="F142" i="3"/>
  <c r="E142" i="3"/>
  <c r="D142" i="3"/>
  <c r="C142" i="3"/>
  <c r="B142" i="3"/>
  <c r="G141" i="3"/>
  <c r="F141" i="3"/>
  <c r="E141" i="3"/>
  <c r="D141" i="3"/>
  <c r="C141" i="3"/>
  <c r="B141" i="3"/>
  <c r="G140" i="3"/>
  <c r="F140" i="3"/>
  <c r="E140" i="3"/>
  <c r="D140" i="3"/>
  <c r="C140" i="3"/>
  <c r="B140" i="3"/>
  <c r="G139" i="3"/>
  <c r="F139" i="3"/>
  <c r="E139" i="3"/>
  <c r="D139" i="3"/>
  <c r="C139" i="3"/>
  <c r="B139" i="3"/>
  <c r="G138" i="3"/>
  <c r="F138" i="3"/>
  <c r="E138" i="3"/>
  <c r="D138" i="3"/>
  <c r="C138" i="3"/>
  <c r="B138" i="3"/>
  <c r="G137" i="3"/>
  <c r="F137" i="3"/>
  <c r="E137" i="3"/>
  <c r="D137" i="3"/>
  <c r="C137" i="3"/>
  <c r="B137" i="3"/>
  <c r="G136" i="3"/>
  <c r="F136" i="3"/>
  <c r="E136" i="3"/>
  <c r="D136" i="3"/>
  <c r="C136" i="3"/>
  <c r="B136" i="3"/>
  <c r="G135" i="3"/>
  <c r="F135" i="3"/>
  <c r="E135" i="3"/>
  <c r="D135" i="3"/>
  <c r="C135" i="3"/>
  <c r="B135" i="3"/>
  <c r="G134" i="3"/>
  <c r="F134" i="3"/>
  <c r="E134" i="3"/>
  <c r="D134" i="3"/>
  <c r="C134" i="3"/>
  <c r="B134" i="3"/>
  <c r="G133" i="3"/>
  <c r="F133" i="3"/>
  <c r="E133" i="3"/>
  <c r="D133" i="3"/>
  <c r="C133" i="3"/>
  <c r="B133" i="3"/>
  <c r="G132" i="3"/>
  <c r="F132" i="3"/>
  <c r="E132" i="3"/>
  <c r="D132" i="3"/>
  <c r="C132" i="3"/>
  <c r="B132" i="3"/>
  <c r="G131" i="3"/>
  <c r="F131" i="3"/>
  <c r="E131" i="3"/>
  <c r="D131" i="3"/>
  <c r="C131" i="3"/>
  <c r="B131" i="3"/>
  <c r="G130" i="3"/>
  <c r="F130" i="3"/>
  <c r="E130" i="3"/>
  <c r="D130" i="3"/>
  <c r="C130" i="3"/>
  <c r="B130" i="3"/>
  <c r="G129" i="3"/>
  <c r="F129" i="3"/>
  <c r="E129" i="3"/>
  <c r="D129" i="3"/>
  <c r="C129" i="3"/>
  <c r="B129" i="3"/>
  <c r="G128" i="3"/>
  <c r="F128" i="3"/>
  <c r="E128" i="3"/>
  <c r="D128" i="3"/>
  <c r="C128" i="3"/>
  <c r="B128" i="3"/>
  <c r="G127" i="3"/>
  <c r="F127" i="3"/>
  <c r="E127" i="3"/>
  <c r="D127" i="3"/>
  <c r="C127" i="3"/>
  <c r="B127" i="3"/>
  <c r="G126" i="3"/>
  <c r="F126" i="3"/>
  <c r="E126" i="3"/>
  <c r="D126" i="3"/>
  <c r="C126" i="3"/>
  <c r="B126" i="3"/>
  <c r="G125" i="3"/>
  <c r="F125" i="3"/>
  <c r="E125" i="3"/>
  <c r="D125" i="3"/>
  <c r="C125" i="3"/>
  <c r="B125" i="3"/>
  <c r="G124" i="3"/>
  <c r="F124" i="3"/>
  <c r="E124" i="3"/>
  <c r="D124" i="3"/>
  <c r="C124" i="3"/>
  <c r="B124" i="3"/>
  <c r="G123" i="3"/>
  <c r="F123" i="3"/>
  <c r="E123" i="3"/>
  <c r="D123" i="3"/>
  <c r="C123" i="3"/>
  <c r="B123" i="3"/>
  <c r="G122" i="3"/>
  <c r="F122" i="3"/>
  <c r="E122" i="3"/>
  <c r="D122" i="3"/>
  <c r="C122" i="3"/>
  <c r="B122" i="3"/>
  <c r="G121" i="3"/>
  <c r="F121" i="3"/>
  <c r="E121" i="3"/>
  <c r="D121" i="3"/>
  <c r="C121" i="3"/>
  <c r="B121" i="3"/>
  <c r="G120" i="3"/>
  <c r="F120" i="3"/>
  <c r="E120" i="3"/>
  <c r="D120" i="3"/>
  <c r="C120" i="3"/>
  <c r="B120" i="3"/>
  <c r="G119" i="3"/>
  <c r="F119" i="3"/>
  <c r="E119" i="3"/>
  <c r="D119" i="3"/>
  <c r="C119" i="3"/>
  <c r="B119" i="3"/>
  <c r="G118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G115" i="3"/>
  <c r="F115" i="3"/>
  <c r="E115" i="3"/>
  <c r="D115" i="3"/>
  <c r="C115" i="3"/>
  <c r="B115" i="3"/>
  <c r="G114" i="3"/>
  <c r="F114" i="3"/>
  <c r="E114" i="3"/>
  <c r="D114" i="3"/>
  <c r="C114" i="3"/>
  <c r="B114" i="3"/>
  <c r="G113" i="3"/>
  <c r="F113" i="3"/>
  <c r="E113" i="3"/>
  <c r="D113" i="3"/>
  <c r="C113" i="3"/>
  <c r="B113" i="3"/>
  <c r="G112" i="3"/>
  <c r="F112" i="3"/>
  <c r="E112" i="3"/>
  <c r="D112" i="3"/>
  <c r="C112" i="3"/>
  <c r="B112" i="3"/>
  <c r="G111" i="3"/>
  <c r="F111" i="3"/>
  <c r="E111" i="3"/>
  <c r="D111" i="3"/>
  <c r="C111" i="3"/>
  <c r="B111" i="3"/>
  <c r="G110" i="3"/>
  <c r="F110" i="3"/>
  <c r="E110" i="3"/>
  <c r="D110" i="3"/>
  <c r="C110" i="3"/>
  <c r="B110" i="3"/>
  <c r="G109" i="3"/>
  <c r="F109" i="3"/>
  <c r="E109" i="3"/>
  <c r="D109" i="3"/>
  <c r="C109" i="3"/>
  <c r="B109" i="3"/>
  <c r="G108" i="3"/>
  <c r="F108" i="3"/>
  <c r="E108" i="3"/>
  <c r="D108" i="3"/>
  <c r="C108" i="3"/>
  <c r="B108" i="3"/>
  <c r="G107" i="3"/>
  <c r="F107" i="3"/>
  <c r="E107" i="3"/>
  <c r="D107" i="3"/>
  <c r="C107" i="3"/>
  <c r="B107" i="3"/>
  <c r="G106" i="3"/>
  <c r="F106" i="3"/>
  <c r="E106" i="3"/>
  <c r="D106" i="3"/>
  <c r="C106" i="3"/>
  <c r="B106" i="3"/>
  <c r="G105" i="3"/>
  <c r="F105" i="3"/>
  <c r="E105" i="3"/>
  <c r="D105" i="3"/>
  <c r="C105" i="3"/>
  <c r="B105" i="3"/>
  <c r="G104" i="3"/>
  <c r="F104" i="3"/>
  <c r="E104" i="3"/>
  <c r="D104" i="3"/>
  <c r="C104" i="3"/>
  <c r="B104" i="3"/>
  <c r="G103" i="3"/>
  <c r="F103" i="3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G96" i="3"/>
  <c r="F96" i="3"/>
  <c r="E96" i="3"/>
  <c r="D96" i="3"/>
  <c r="C96" i="3"/>
  <c r="B96" i="3"/>
  <c r="G95" i="3"/>
  <c r="F95" i="3"/>
  <c r="E95" i="3"/>
  <c r="D95" i="3"/>
  <c r="C95" i="3"/>
  <c r="B95" i="3"/>
  <c r="G94" i="3"/>
  <c r="F94" i="3"/>
  <c r="E94" i="3"/>
  <c r="D94" i="3"/>
  <c r="C94" i="3"/>
  <c r="B94" i="3"/>
  <c r="G93" i="3"/>
  <c r="F93" i="3"/>
  <c r="E93" i="3"/>
  <c r="D93" i="3"/>
  <c r="C93" i="3"/>
  <c r="B93" i="3"/>
  <c r="G92" i="3"/>
  <c r="F92" i="3"/>
  <c r="E92" i="3"/>
  <c r="D92" i="3"/>
  <c r="C92" i="3"/>
  <c r="B92" i="3"/>
  <c r="G91" i="3"/>
  <c r="F91" i="3"/>
  <c r="E91" i="3"/>
  <c r="D91" i="3"/>
  <c r="C91" i="3"/>
  <c r="B91" i="3"/>
  <c r="G90" i="3"/>
  <c r="F90" i="3"/>
  <c r="E90" i="3"/>
  <c r="D90" i="3"/>
  <c r="C90" i="3"/>
  <c r="B90" i="3"/>
  <c r="G89" i="3"/>
  <c r="F89" i="3"/>
  <c r="E89" i="3"/>
  <c r="D89" i="3"/>
  <c r="C89" i="3"/>
  <c r="B89" i="3"/>
  <c r="G88" i="3"/>
  <c r="F88" i="3"/>
  <c r="E88" i="3"/>
  <c r="D88" i="3"/>
  <c r="C88" i="3"/>
  <c r="B88" i="3"/>
  <c r="G87" i="3"/>
  <c r="F87" i="3"/>
  <c r="E87" i="3"/>
  <c r="D87" i="3"/>
  <c r="C87" i="3"/>
  <c r="B87" i="3"/>
  <c r="G86" i="3"/>
  <c r="F86" i="3"/>
  <c r="E86" i="3"/>
  <c r="D86" i="3"/>
  <c r="C86" i="3"/>
  <c r="B86" i="3"/>
  <c r="G85" i="3"/>
  <c r="F85" i="3"/>
  <c r="E85" i="3"/>
  <c r="D85" i="3"/>
  <c r="C85" i="3"/>
  <c r="B85" i="3"/>
  <c r="G84" i="3"/>
  <c r="F84" i="3"/>
  <c r="E84" i="3"/>
  <c r="D84" i="3"/>
  <c r="C84" i="3"/>
  <c r="B84" i="3"/>
  <c r="G83" i="3"/>
  <c r="F83" i="3"/>
  <c r="E83" i="3"/>
  <c r="D83" i="3"/>
  <c r="C83" i="3"/>
  <c r="B83" i="3"/>
  <c r="G82" i="3"/>
  <c r="F82" i="3"/>
  <c r="E82" i="3"/>
  <c r="D82" i="3"/>
  <c r="C82" i="3"/>
  <c r="B82" i="3"/>
  <c r="G81" i="3"/>
  <c r="F81" i="3"/>
  <c r="E81" i="3"/>
  <c r="D81" i="3"/>
  <c r="C81" i="3"/>
  <c r="B81" i="3"/>
  <c r="G80" i="3"/>
  <c r="F80" i="3"/>
  <c r="E80" i="3"/>
  <c r="D80" i="3"/>
  <c r="C80" i="3"/>
  <c r="B80" i="3"/>
  <c r="G79" i="3"/>
  <c r="F79" i="3"/>
  <c r="E79" i="3"/>
  <c r="D79" i="3"/>
  <c r="C79" i="3"/>
  <c r="B79" i="3"/>
  <c r="G78" i="3"/>
  <c r="F78" i="3"/>
  <c r="E78" i="3"/>
  <c r="D78" i="3"/>
  <c r="C78" i="3"/>
  <c r="B78" i="3"/>
  <c r="G77" i="3"/>
  <c r="F77" i="3"/>
  <c r="E77" i="3"/>
  <c r="D77" i="3"/>
  <c r="C77" i="3"/>
  <c r="B77" i="3"/>
  <c r="G76" i="3"/>
  <c r="F76" i="3"/>
  <c r="E76" i="3"/>
  <c r="D76" i="3"/>
  <c r="C76" i="3"/>
  <c r="B76" i="3"/>
  <c r="G75" i="3"/>
  <c r="F75" i="3"/>
  <c r="E75" i="3"/>
  <c r="D75" i="3"/>
  <c r="C75" i="3"/>
  <c r="B75" i="3"/>
  <c r="G74" i="3"/>
  <c r="F74" i="3"/>
  <c r="E74" i="3"/>
  <c r="D74" i="3"/>
  <c r="C74" i="3"/>
  <c r="B74" i="3"/>
  <c r="G73" i="3"/>
  <c r="F73" i="3"/>
  <c r="E73" i="3"/>
  <c r="D73" i="3"/>
  <c r="C73" i="3"/>
  <c r="B73" i="3"/>
  <c r="G72" i="3"/>
  <c r="F72" i="3"/>
  <c r="E72" i="3"/>
  <c r="D72" i="3"/>
  <c r="C72" i="3"/>
  <c r="B72" i="3"/>
  <c r="G71" i="3"/>
  <c r="F71" i="3"/>
  <c r="E71" i="3"/>
  <c r="D71" i="3"/>
  <c r="C71" i="3"/>
  <c r="B71" i="3"/>
  <c r="G70" i="3"/>
  <c r="F70" i="3"/>
  <c r="E70" i="3"/>
  <c r="D70" i="3"/>
  <c r="C70" i="3"/>
  <c r="B70" i="3"/>
  <c r="G69" i="3"/>
  <c r="F69" i="3"/>
  <c r="E69" i="3"/>
  <c r="D69" i="3"/>
  <c r="C69" i="3"/>
  <c r="B69" i="3"/>
  <c r="G68" i="3"/>
  <c r="F68" i="3"/>
  <c r="E68" i="3"/>
  <c r="D68" i="3"/>
  <c r="C68" i="3"/>
  <c r="B68" i="3"/>
  <c r="G67" i="3"/>
  <c r="F67" i="3"/>
  <c r="E67" i="3"/>
  <c r="D67" i="3"/>
  <c r="C67" i="3"/>
  <c r="B67" i="3"/>
  <c r="G66" i="3"/>
  <c r="F66" i="3"/>
  <c r="E66" i="3"/>
  <c r="D66" i="3"/>
  <c r="C66" i="3"/>
  <c r="B66" i="3"/>
  <c r="G65" i="3"/>
  <c r="F65" i="3"/>
  <c r="E65" i="3"/>
  <c r="D65" i="3"/>
  <c r="C65" i="3"/>
  <c r="B65" i="3"/>
  <c r="G64" i="3"/>
  <c r="F64" i="3"/>
  <c r="E64" i="3"/>
  <c r="D64" i="3"/>
  <c r="C64" i="3"/>
  <c r="B64" i="3"/>
  <c r="G63" i="3"/>
  <c r="F63" i="3"/>
  <c r="E63" i="3"/>
  <c r="D63" i="3"/>
  <c r="C63" i="3"/>
  <c r="B63" i="3"/>
  <c r="G62" i="3"/>
  <c r="F62" i="3"/>
  <c r="E62" i="3"/>
  <c r="D62" i="3"/>
  <c r="C62" i="3"/>
  <c r="B62" i="3"/>
  <c r="G61" i="3"/>
  <c r="F61" i="3"/>
  <c r="E61" i="3"/>
  <c r="D61" i="3"/>
  <c r="C61" i="3"/>
  <c r="B61" i="3"/>
  <c r="G60" i="3"/>
  <c r="F60" i="3"/>
  <c r="E60" i="3"/>
  <c r="D60" i="3"/>
  <c r="C60" i="3"/>
  <c r="B60" i="3"/>
  <c r="G59" i="3"/>
  <c r="F59" i="3"/>
  <c r="E59" i="3"/>
  <c r="D59" i="3"/>
  <c r="C59" i="3"/>
  <c r="B59" i="3"/>
  <c r="G58" i="3"/>
  <c r="F58" i="3"/>
  <c r="E58" i="3"/>
  <c r="D58" i="3"/>
  <c r="C58" i="3"/>
  <c r="B58" i="3"/>
  <c r="G57" i="3"/>
  <c r="F57" i="3"/>
  <c r="E57" i="3"/>
  <c r="D57" i="3"/>
  <c r="C57" i="3"/>
  <c r="B57" i="3"/>
  <c r="G56" i="3"/>
  <c r="F56" i="3"/>
  <c r="E56" i="3"/>
  <c r="D56" i="3"/>
  <c r="C56" i="3"/>
  <c r="B56" i="3"/>
  <c r="G55" i="3"/>
  <c r="F55" i="3"/>
  <c r="E55" i="3"/>
  <c r="D55" i="3"/>
  <c r="C55" i="3"/>
  <c r="B55" i="3"/>
  <c r="G54" i="3"/>
  <c r="F54" i="3"/>
  <c r="E54" i="3"/>
  <c r="D54" i="3"/>
  <c r="C54" i="3"/>
  <c r="B54" i="3"/>
  <c r="G53" i="3"/>
  <c r="F53" i="3"/>
  <c r="E53" i="3"/>
  <c r="D53" i="3"/>
  <c r="C53" i="3"/>
  <c r="B53" i="3"/>
  <c r="G52" i="3"/>
  <c r="F52" i="3"/>
  <c r="E52" i="3"/>
  <c r="D52" i="3"/>
  <c r="C52" i="3"/>
  <c r="B52" i="3"/>
  <c r="G51" i="3"/>
  <c r="F51" i="3"/>
  <c r="E51" i="3"/>
  <c r="D51" i="3"/>
  <c r="C51" i="3"/>
  <c r="B51" i="3"/>
  <c r="G50" i="3"/>
  <c r="F50" i="3"/>
  <c r="E50" i="3"/>
  <c r="D50" i="3"/>
  <c r="C50" i="3"/>
  <c r="B50" i="3"/>
  <c r="G49" i="3"/>
  <c r="F49" i="3"/>
  <c r="E49" i="3"/>
  <c r="D49" i="3"/>
  <c r="C49" i="3"/>
  <c r="B49" i="3"/>
  <c r="G48" i="3"/>
  <c r="F48" i="3"/>
  <c r="E48" i="3"/>
  <c r="D48" i="3"/>
  <c r="C48" i="3"/>
  <c r="B48" i="3"/>
  <c r="G47" i="3"/>
  <c r="F47" i="3"/>
  <c r="E47" i="3"/>
  <c r="D47" i="3"/>
  <c r="C47" i="3"/>
  <c r="B47" i="3"/>
  <c r="G46" i="3"/>
  <c r="F46" i="3"/>
  <c r="E46" i="3"/>
  <c r="D46" i="3"/>
  <c r="C46" i="3"/>
  <c r="B46" i="3"/>
  <c r="G45" i="3"/>
  <c r="F45" i="3"/>
  <c r="E45" i="3"/>
  <c r="D45" i="3"/>
  <c r="C45" i="3"/>
  <c r="B45" i="3"/>
  <c r="G44" i="3"/>
  <c r="F44" i="3"/>
  <c r="E44" i="3"/>
  <c r="D44" i="3"/>
  <c r="C44" i="3"/>
  <c r="B44" i="3"/>
  <c r="G43" i="3"/>
  <c r="F43" i="3"/>
  <c r="E43" i="3"/>
  <c r="D43" i="3"/>
  <c r="C43" i="3"/>
  <c r="B43" i="3"/>
  <c r="G42" i="3"/>
  <c r="F42" i="3"/>
  <c r="E42" i="3"/>
  <c r="D42" i="3"/>
  <c r="C42" i="3"/>
  <c r="B42" i="3"/>
  <c r="G41" i="3"/>
  <c r="F41" i="3"/>
  <c r="E41" i="3"/>
  <c r="D41" i="3"/>
  <c r="C41" i="3"/>
  <c r="B41" i="3"/>
  <c r="G40" i="3"/>
  <c r="F40" i="3"/>
  <c r="E40" i="3"/>
  <c r="D40" i="3"/>
  <c r="C40" i="3"/>
  <c r="B40" i="3"/>
  <c r="G39" i="3"/>
  <c r="F39" i="3"/>
  <c r="E39" i="3"/>
  <c r="D39" i="3"/>
  <c r="C39" i="3"/>
  <c r="B39" i="3"/>
  <c r="G38" i="3"/>
  <c r="F38" i="3"/>
  <c r="E38" i="3"/>
  <c r="D38" i="3"/>
  <c r="C38" i="3"/>
  <c r="B38" i="3"/>
  <c r="G37" i="3"/>
  <c r="F37" i="3"/>
  <c r="E37" i="3"/>
  <c r="D37" i="3"/>
  <c r="C37" i="3"/>
  <c r="B37" i="3"/>
  <c r="G36" i="3"/>
  <c r="F36" i="3"/>
  <c r="E36" i="3"/>
  <c r="D36" i="3"/>
  <c r="C36" i="3"/>
  <c r="B36" i="3"/>
  <c r="G35" i="3"/>
  <c r="F35" i="3"/>
  <c r="E35" i="3"/>
  <c r="D35" i="3"/>
  <c r="C35" i="3"/>
  <c r="B35" i="3"/>
  <c r="G34" i="3"/>
  <c r="F34" i="3"/>
  <c r="E34" i="3"/>
  <c r="D34" i="3"/>
  <c r="C34" i="3"/>
  <c r="B34" i="3"/>
  <c r="G33" i="3"/>
  <c r="F33" i="3"/>
  <c r="E33" i="3"/>
  <c r="D33" i="3"/>
  <c r="C33" i="3"/>
  <c r="B33" i="3"/>
  <c r="G32" i="3"/>
  <c r="F32" i="3"/>
  <c r="E32" i="3"/>
  <c r="D32" i="3"/>
  <c r="C32" i="3"/>
  <c r="B32" i="3"/>
  <c r="G31" i="3"/>
  <c r="F31" i="3"/>
  <c r="E31" i="3"/>
  <c r="D31" i="3"/>
  <c r="C31" i="3"/>
  <c r="B31" i="3"/>
  <c r="G30" i="3"/>
  <c r="F30" i="3"/>
  <c r="E30" i="3"/>
  <c r="D30" i="3"/>
  <c r="C30" i="3"/>
  <c r="B30" i="3"/>
  <c r="G29" i="3"/>
  <c r="F29" i="3"/>
  <c r="E29" i="3"/>
  <c r="D29" i="3"/>
  <c r="C29" i="3"/>
  <c r="B29" i="3"/>
  <c r="G28" i="3"/>
  <c r="F28" i="3"/>
  <c r="E28" i="3"/>
  <c r="D28" i="3"/>
  <c r="C28" i="3"/>
  <c r="B28" i="3"/>
  <c r="G27" i="3"/>
  <c r="F27" i="3"/>
  <c r="E27" i="3"/>
  <c r="D27" i="3"/>
  <c r="C27" i="3"/>
  <c r="B27" i="3"/>
  <c r="G26" i="3"/>
  <c r="F26" i="3"/>
  <c r="E26" i="3"/>
  <c r="D26" i="3"/>
  <c r="C26" i="3"/>
  <c r="B26" i="3"/>
  <c r="G25" i="3"/>
  <c r="F25" i="3"/>
  <c r="E25" i="3"/>
  <c r="D25" i="3"/>
  <c r="C25" i="3"/>
  <c r="B25" i="3"/>
  <c r="G24" i="3"/>
  <c r="F24" i="3"/>
  <c r="E24" i="3"/>
  <c r="D24" i="3"/>
  <c r="C24" i="3"/>
  <c r="B24" i="3"/>
  <c r="G23" i="3"/>
  <c r="F23" i="3"/>
  <c r="E23" i="3"/>
  <c r="D23" i="3"/>
  <c r="C23" i="3"/>
  <c r="B23" i="3"/>
  <c r="G22" i="3"/>
  <c r="F22" i="3"/>
  <c r="E22" i="3"/>
  <c r="D22" i="3"/>
  <c r="C22" i="3"/>
  <c r="B22" i="3"/>
  <c r="G21" i="3"/>
  <c r="F21" i="3"/>
  <c r="E21" i="3"/>
  <c r="D21" i="3"/>
  <c r="C21" i="3"/>
  <c r="B21" i="3"/>
  <c r="G20" i="3"/>
  <c r="F20" i="3"/>
  <c r="E20" i="3"/>
  <c r="D20" i="3"/>
  <c r="C20" i="3"/>
  <c r="B20" i="3"/>
  <c r="G19" i="3"/>
  <c r="F19" i="3"/>
  <c r="E19" i="3"/>
  <c r="D19" i="3"/>
  <c r="C19" i="3"/>
  <c r="B19" i="3"/>
  <c r="G18" i="3"/>
  <c r="F18" i="3"/>
  <c r="E18" i="3"/>
  <c r="D18" i="3"/>
  <c r="C18" i="3"/>
  <c r="B1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4" i="3"/>
  <c r="F14" i="3"/>
  <c r="E14" i="3"/>
  <c r="D14" i="3"/>
  <c r="C14" i="3"/>
  <c r="B14" i="3"/>
  <c r="G13" i="3"/>
  <c r="F13" i="3"/>
  <c r="E13" i="3"/>
  <c r="D13" i="3"/>
  <c r="C13" i="3"/>
  <c r="B13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C7" i="3"/>
  <c r="B7" i="3"/>
  <c r="G6" i="3"/>
  <c r="F6" i="3"/>
  <c r="E6" i="3"/>
  <c r="D6" i="3"/>
  <c r="C6" i="3"/>
  <c r="B6" i="3"/>
  <c r="G5" i="3"/>
  <c r="F5" i="3"/>
  <c r="E5" i="3"/>
  <c r="D5" i="3"/>
  <c r="C5" i="3"/>
  <c r="B5" i="3"/>
  <c r="G4" i="3"/>
  <c r="F4" i="3"/>
  <c r="E4" i="3"/>
  <c r="D4" i="3"/>
  <c r="C4" i="3"/>
  <c r="B4" i="3"/>
  <c r="A4" i="3" s="1"/>
  <c r="G3" i="3"/>
  <c r="F3" i="3"/>
  <c r="E3" i="3"/>
  <c r="D3" i="3"/>
  <c r="C3" i="3"/>
  <c r="B3" i="3"/>
  <c r="A3" i="3" s="1"/>
  <c r="G2" i="3"/>
  <c r="F2" i="3"/>
  <c r="E2" i="3"/>
  <c r="D2" i="3"/>
  <c r="C2" i="3"/>
  <c r="G1" i="3"/>
  <c r="F1" i="3"/>
  <c r="E1" i="3"/>
  <c r="D1" i="3"/>
  <c r="C1" i="3"/>
  <c r="B1" i="3"/>
  <c r="A1" i="3"/>
  <c r="A5" i="3" l="1"/>
  <c r="A130" i="3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/>
  <c r="A383" i="3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6" i="3" l="1"/>
  <c r="A67" i="3"/>
  <c r="A257" i="3"/>
  <c r="A511" i="3"/>
  <c r="A7" i="3" l="1"/>
  <c r="A68" i="3"/>
  <c r="A258" i="3"/>
  <c r="A512" i="3"/>
  <c r="A8" i="3" l="1"/>
  <c r="A69" i="3"/>
  <c r="A259" i="3"/>
  <c r="A513" i="3"/>
  <c r="A9" i="3" l="1"/>
  <c r="A70" i="3"/>
  <c r="A260" i="3"/>
  <c r="A514" i="3"/>
  <c r="A10" i="3" l="1"/>
  <c r="A71" i="3"/>
  <c r="A261" i="3"/>
  <c r="A515" i="3"/>
  <c r="A11" i="3" l="1"/>
  <c r="A72" i="3"/>
  <c r="A262" i="3"/>
  <c r="A516" i="3"/>
  <c r="A12" i="3" l="1"/>
  <c r="A73" i="3"/>
  <c r="A263" i="3"/>
  <c r="A517" i="3"/>
  <c r="A13" i="3" l="1"/>
  <c r="A74" i="3"/>
  <c r="A264" i="3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518" i="3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4" i="3" l="1"/>
  <c r="A75" i="3"/>
  <c r="A15" i="3" l="1"/>
  <c r="A76" i="3"/>
  <c r="A16" i="3" l="1"/>
  <c r="A77" i="3"/>
  <c r="A17" i="3" l="1"/>
  <c r="A78" i="3"/>
  <c r="A18" i="3" l="1"/>
  <c r="A79" i="3"/>
  <c r="A19" i="3" l="1"/>
  <c r="A80" i="3"/>
  <c r="A20" i="3" l="1"/>
  <c r="A81" i="3"/>
  <c r="A21" i="3" l="1"/>
  <c r="A82" i="3"/>
  <c r="A22" i="3" l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83" i="3"/>
  <c r="A84" i="3" l="1"/>
  <c r="A85" i="3" l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T11" i="38" s="1"/>
  <c r="D13" i="17"/>
  <c r="L12" i="45"/>
  <c r="L22" i="8"/>
  <c r="D22" i="41"/>
  <c r="L13" i="54"/>
  <c r="T14" i="45"/>
  <c r="P14" i="33"/>
  <c r="P22" i="18"/>
  <c r="P20" i="52"/>
  <c r="D22" i="20"/>
  <c r="H9" i="11"/>
  <c r="P9" i="38"/>
  <c r="L14" i="16"/>
  <c r="H15" i="35"/>
  <c r="T20" i="42"/>
  <c r="H9" i="28"/>
  <c r="D12" i="27"/>
  <c r="L25" i="42"/>
  <c r="H9" i="25"/>
  <c r="P17" i="37"/>
  <c r="T20" i="47"/>
  <c r="T25" i="51"/>
  <c r="P14" i="36"/>
  <c r="T22" i="36"/>
  <c r="H25" i="31"/>
  <c r="D21" i="40"/>
  <c r="H21" i="16"/>
  <c r="L20" i="45"/>
  <c r="T12" i="33"/>
  <c r="D15" i="8"/>
  <c r="T8" i="44"/>
  <c r="T16" i="39"/>
  <c r="L25" i="39"/>
  <c r="D12" i="29"/>
  <c r="T14" i="19"/>
  <c r="T15" i="10"/>
  <c r="T20" i="5"/>
  <c r="H17" i="48"/>
  <c r="L21" i="39"/>
  <c r="L14" i="8"/>
  <c r="P25" i="21"/>
  <c r="H13" i="6"/>
  <c r="L17" i="27"/>
  <c r="P12" i="10"/>
  <c r="L15" i="47"/>
  <c r="L15" i="27"/>
  <c r="D15" i="26"/>
  <c r="L15" i="58"/>
  <c r="T12" i="5"/>
  <c r="H17" i="47"/>
  <c r="L13" i="14"/>
  <c r="H15" i="54"/>
  <c r="P14" i="15"/>
  <c r="T9" i="33"/>
  <c r="P13" i="31"/>
  <c r="H20" i="40"/>
  <c r="L11" i="12"/>
  <c r="T16" i="32"/>
  <c r="P15" i="40"/>
  <c r="T12" i="12"/>
  <c r="T22" i="30"/>
  <c r="P21" i="40"/>
  <c r="H8" i="37"/>
  <c r="D9" i="11"/>
  <c r="L8" i="53"/>
  <c r="L11" i="6"/>
  <c r="H16" i="50"/>
  <c r="D25" i="54"/>
  <c r="H22" i="18"/>
  <c r="H22" i="31"/>
  <c r="L22" i="5"/>
  <c r="D22" i="57"/>
  <c r="T13" i="26"/>
  <c r="H13" i="9"/>
  <c r="D25" i="26"/>
  <c r="T10" i="39"/>
  <c r="P10" i="26"/>
  <c r="D21" i="43"/>
  <c r="H20" i="27"/>
  <c r="H14" i="28"/>
  <c r="H8" i="8"/>
  <c r="D13" i="36"/>
  <c r="H15" i="58"/>
  <c r="L11" i="8"/>
  <c r="P9" i="43"/>
  <c r="D17" i="38"/>
  <c r="T8" i="17"/>
  <c r="H25" i="18"/>
  <c r="D12" i="32"/>
  <c r="T25" i="38"/>
  <c r="L20" i="7"/>
  <c r="H20" i="19"/>
  <c r="T22" i="53"/>
  <c r="T10" i="11"/>
  <c r="D17" i="42"/>
  <c r="P10" i="8"/>
  <c r="P21" i="42"/>
  <c r="L14" i="9"/>
  <c r="P20" i="54"/>
  <c r="D25" i="36"/>
  <c r="T8" i="35"/>
  <c r="L12" i="27"/>
  <c r="D21" i="38"/>
  <c r="T16" i="4"/>
  <c r="P25" i="37"/>
  <c r="P13" i="5"/>
  <c r="P21" i="16"/>
  <c r="H25" i="32"/>
  <c r="T17" i="14"/>
  <c r="H13" i="10"/>
  <c r="D11" i="9"/>
  <c r="D11" i="13"/>
  <c r="T8" i="12"/>
  <c r="L22" i="11"/>
  <c r="H13" i="53"/>
  <c r="L15" i="5"/>
  <c r="H17" i="50"/>
  <c r="D20" i="50"/>
  <c r="P17" i="24"/>
  <c r="P16" i="30"/>
  <c r="T16" i="36"/>
  <c r="D12" i="7"/>
  <c r="P11" i="22"/>
  <c r="L17" i="17"/>
  <c r="P25" i="54"/>
  <c r="D21" i="44"/>
  <c r="T12" i="57"/>
  <c r="D16" i="53"/>
  <c r="D21" i="49"/>
  <c r="D20" i="53"/>
  <c r="L15" i="41"/>
  <c r="T12" i="4"/>
  <c r="T25" i="7"/>
  <c r="H21" i="41"/>
  <c r="L11" i="30"/>
  <c r="P13" i="28"/>
  <c r="L11" i="32"/>
  <c r="P16" i="56"/>
  <c r="D9" i="51"/>
  <c r="H13" i="7"/>
  <c r="P14" i="5"/>
  <c r="D13" i="14"/>
  <c r="P12" i="27"/>
  <c r="H11" i="52"/>
  <c r="D9" i="8"/>
  <c r="D9" i="55"/>
  <c r="L8" i="10"/>
  <c r="P20" i="39"/>
  <c r="H17" i="44"/>
  <c r="P17" i="42"/>
  <c r="T13" i="47"/>
  <c r="L17" i="37"/>
  <c r="P12" i="43"/>
  <c r="P22" i="43"/>
  <c r="D25" i="39"/>
  <c r="L8" i="52"/>
  <c r="D20" i="47"/>
  <c r="H11" i="28"/>
  <c r="L20" i="35"/>
  <c r="H15" i="6"/>
  <c r="D22" i="6"/>
  <c r="D13" i="35"/>
  <c r="D14" i="24"/>
  <c r="T21" i="51"/>
  <c r="P14" i="44"/>
  <c r="L8" i="12"/>
  <c r="H13" i="13"/>
  <c r="D8" i="39"/>
  <c r="T22" i="12"/>
  <c r="L12" i="28"/>
  <c r="H15" i="10"/>
  <c r="H17" i="5"/>
  <c r="P11" i="26"/>
  <c r="T15" i="28"/>
  <c r="P8" i="50"/>
  <c r="H16" i="18"/>
  <c r="H12" i="31"/>
  <c r="P9" i="29"/>
  <c r="P22" i="49"/>
  <c r="H10" i="23"/>
  <c r="T12" i="28"/>
  <c r="P8" i="37"/>
  <c r="L25" i="17"/>
  <c r="D11" i="52"/>
  <c r="T9" i="25"/>
  <c r="H14" i="22"/>
  <c r="T20" i="15"/>
  <c r="L15" i="30"/>
  <c r="L25" i="27"/>
  <c r="L10" i="39"/>
  <c r="D16" i="40"/>
  <c r="L11" i="26"/>
  <c r="L14" i="32"/>
  <c r="T16" i="21"/>
  <c r="T17" i="9"/>
  <c r="D21" i="15"/>
  <c r="P13" i="39"/>
  <c r="P14" i="20"/>
  <c r="H21" i="9"/>
  <c r="D12" i="5"/>
  <c r="D17" i="21"/>
  <c r="D8" i="6"/>
  <c r="L14" i="24"/>
  <c r="D13" i="55"/>
  <c r="T10" i="50"/>
  <c r="D9" i="23"/>
  <c r="T14" i="56"/>
  <c r="H22" i="5"/>
  <c r="X22" i="5" s="1"/>
  <c r="P22" i="48"/>
  <c r="H9" i="23"/>
  <c r="H14" i="25"/>
  <c r="H22" i="28"/>
  <c r="H13" i="29"/>
  <c r="P15" i="44"/>
  <c r="P12" i="57"/>
  <c r="D16" i="20"/>
  <c r="L11" i="7"/>
  <c r="L11" i="15"/>
  <c r="T12" i="14"/>
  <c r="L10" i="33"/>
  <c r="P25" i="4"/>
  <c r="P20" i="30"/>
  <c r="D14" i="9"/>
  <c r="T8" i="36"/>
  <c r="L21" i="8"/>
  <c r="D9" i="25"/>
  <c r="L12" i="57"/>
  <c r="D8" i="30"/>
  <c r="H16" i="51"/>
  <c r="D12" i="25"/>
  <c r="T8" i="32"/>
  <c r="H8" i="22"/>
  <c r="P25" i="48"/>
  <c r="D16" i="43"/>
  <c r="P17" i="44"/>
  <c r="H14" i="46"/>
  <c r="D20" i="5"/>
  <c r="H21" i="58"/>
  <c r="L14" i="36"/>
  <c r="D9" i="12"/>
  <c r="P12" i="51"/>
  <c r="L15" i="19"/>
  <c r="L25" i="8"/>
  <c r="T12" i="10"/>
  <c r="L21" i="7"/>
  <c r="L14" i="39"/>
  <c r="H25" i="9"/>
  <c r="P20" i="14"/>
  <c r="D16" i="31"/>
  <c r="D10" i="47"/>
  <c r="T16" i="28"/>
  <c r="H12" i="4"/>
  <c r="D11" i="49"/>
  <c r="D17" i="49"/>
  <c r="H21" i="17"/>
  <c r="D17" i="9"/>
  <c r="D11" i="43"/>
  <c r="P16" i="12"/>
  <c r="P21" i="57"/>
  <c r="T25" i="58"/>
  <c r="D21" i="13"/>
  <c r="D20" i="21"/>
  <c r="L21" i="48"/>
  <c r="H20" i="31"/>
  <c r="T14" i="36"/>
  <c r="L13" i="56"/>
  <c r="P15" i="43"/>
  <c r="H21" i="14"/>
  <c r="H16" i="41"/>
  <c r="T14" i="27"/>
  <c r="T25" i="53"/>
  <c r="L9" i="26"/>
  <c r="D20" i="20"/>
  <c r="P9" i="10"/>
  <c r="D15" i="6"/>
  <c r="H11" i="25"/>
  <c r="L12" i="15"/>
  <c r="T15" i="38"/>
  <c r="T16" i="22"/>
  <c r="H20" i="26"/>
  <c r="D11" i="33"/>
  <c r="H17" i="25"/>
  <c r="T25" i="52"/>
  <c r="T14" i="7"/>
  <c r="T14" i="26"/>
  <c r="H17" i="53"/>
  <c r="L25" i="4"/>
  <c r="P13" i="47"/>
  <c r="H11" i="20"/>
  <c r="L9" i="32"/>
  <c r="L17" i="58"/>
  <c r="L13" i="5"/>
  <c r="P13" i="56"/>
  <c r="P12" i="17"/>
  <c r="H20" i="5"/>
  <c r="T25" i="37"/>
  <c r="P12" i="56"/>
  <c r="D12" i="46"/>
  <c r="P21" i="13"/>
  <c r="D8" i="50"/>
  <c r="P9" i="55"/>
  <c r="D25" i="53"/>
  <c r="P17" i="56"/>
  <c r="T16" i="25"/>
  <c r="H13" i="44"/>
  <c r="L8" i="33"/>
  <c r="H21" i="38"/>
  <c r="T9" i="6"/>
  <c r="T13" i="53"/>
  <c r="H17" i="40"/>
  <c r="D10" i="38"/>
  <c r="P22" i="12"/>
  <c r="T11" i="39"/>
  <c r="T14" i="18"/>
  <c r="P20" i="23"/>
  <c r="L16" i="42"/>
  <c r="T13" i="54"/>
  <c r="P13" i="49"/>
  <c r="D13" i="33"/>
  <c r="T14" i="20"/>
  <c r="H11" i="41"/>
  <c r="T14" i="54"/>
  <c r="H13" i="45"/>
  <c r="T20" i="8"/>
  <c r="L20" i="31"/>
  <c r="H17" i="7"/>
  <c r="H13" i="36"/>
  <c r="P13" i="25"/>
  <c r="L25" i="55"/>
  <c r="T22" i="41"/>
  <c r="L12" i="32"/>
  <c r="H17" i="8"/>
  <c r="H11" i="30"/>
  <c r="T25" i="48"/>
  <c r="D12" i="48"/>
  <c r="H25" i="5"/>
  <c r="H21" i="30"/>
  <c r="P13" i="11"/>
  <c r="P17" i="41"/>
  <c r="D17" i="11"/>
  <c r="P21" i="33"/>
  <c r="H10" i="51"/>
  <c r="L20" i="43"/>
  <c r="T22" i="23"/>
  <c r="T10" i="22"/>
  <c r="T22" i="51"/>
  <c r="L9" i="46"/>
  <c r="L15" i="33"/>
  <c r="P21" i="24"/>
  <c r="H14" i="6"/>
  <c r="T17" i="37"/>
  <c r="D9" i="48"/>
  <c r="H14" i="31"/>
  <c r="L22" i="49"/>
  <c r="H21" i="20"/>
  <c r="P11" i="33"/>
  <c r="L21" i="31"/>
  <c r="D25" i="50"/>
  <c r="P11" i="32"/>
  <c r="H11" i="31"/>
  <c r="P9" i="40"/>
  <c r="P12" i="11"/>
  <c r="T20" i="26"/>
  <c r="L13" i="40"/>
  <c r="L8" i="38"/>
  <c r="H25" i="56"/>
  <c r="L12" i="13"/>
  <c r="L25" i="30"/>
  <c r="L21" i="10"/>
  <c r="L8" i="47"/>
  <c r="T8" i="39"/>
  <c r="T10" i="26"/>
  <c r="H14" i="44"/>
  <c r="H10" i="58"/>
  <c r="P12" i="24"/>
  <c r="D25" i="31"/>
  <c r="D15" i="23"/>
  <c r="H25" i="30"/>
  <c r="L22" i="35"/>
  <c r="L22" i="15"/>
  <c r="H9" i="19"/>
  <c r="P25" i="25"/>
  <c r="T15" i="41"/>
  <c r="H15" i="38"/>
  <c r="D12" i="39"/>
  <c r="D10" i="53"/>
  <c r="T14" i="32"/>
  <c r="P11" i="14"/>
  <c r="P13" i="29"/>
  <c r="L15" i="40"/>
  <c r="D9" i="5"/>
  <c r="P21" i="18"/>
  <c r="D22" i="23"/>
  <c r="P10" i="13"/>
  <c r="P22" i="57"/>
  <c r="L11" i="50"/>
  <c r="T12" i="13"/>
  <c r="P22" i="21"/>
  <c r="T13" i="23"/>
  <c r="L14" i="20"/>
  <c r="P21" i="51"/>
  <c r="H8" i="42"/>
  <c r="H8" i="49"/>
  <c r="L22" i="24"/>
  <c r="L9" i="17"/>
  <c r="L12" i="41"/>
  <c r="T14" i="11"/>
  <c r="D16" i="47"/>
  <c r="H14" i="11"/>
  <c r="P25" i="10"/>
  <c r="D21" i="26"/>
  <c r="L9" i="39"/>
  <c r="D17" i="19"/>
  <c r="D13" i="28"/>
  <c r="D11" i="12"/>
  <c r="L9" i="24"/>
  <c r="L16" i="12"/>
  <c r="P11" i="51"/>
  <c r="L12" i="29"/>
  <c r="L10" i="52"/>
  <c r="T16" i="16"/>
  <c r="T15" i="23"/>
  <c r="P25" i="45"/>
  <c r="L14" i="37"/>
  <c r="H21" i="19"/>
  <c r="H13" i="17"/>
  <c r="D21" i="51"/>
  <c r="T13" i="32"/>
  <c r="L21" i="17"/>
  <c r="P11" i="49"/>
  <c r="T15" i="33"/>
  <c r="T20" i="38"/>
  <c r="D20" i="57"/>
  <c r="P21" i="48"/>
  <c r="P21" i="29"/>
  <c r="P10" i="5"/>
  <c r="D11" i="30"/>
  <c r="H11" i="55"/>
  <c r="L25" i="16"/>
  <c r="P14" i="35"/>
  <c r="P25" i="41"/>
  <c r="L8" i="6"/>
  <c r="H15" i="32"/>
  <c r="P15" i="9"/>
  <c r="L12" i="51"/>
  <c r="H21" i="51"/>
  <c r="D20" i="10"/>
  <c r="H13" i="40"/>
  <c r="X13" i="40" s="1"/>
  <c r="D16" i="10"/>
  <c r="T16" i="48"/>
  <c r="T9" i="24"/>
  <c r="L8" i="29"/>
  <c r="L21" i="26"/>
  <c r="P15" i="37"/>
  <c r="L10" i="8"/>
  <c r="T14" i="39"/>
  <c r="P12" i="41"/>
  <c r="T20" i="40"/>
  <c r="L10" i="26"/>
  <c r="P14" i="56"/>
  <c r="P9" i="51"/>
  <c r="T17" i="16"/>
  <c r="T14" i="17"/>
  <c r="T12" i="49"/>
  <c r="P16" i="55"/>
  <c r="T9" i="18"/>
  <c r="T22" i="7"/>
  <c r="H22" i="32"/>
  <c r="H20" i="45"/>
  <c r="D9" i="32"/>
  <c r="D17" i="5"/>
  <c r="P15" i="5"/>
  <c r="D8" i="25"/>
  <c r="D13" i="50"/>
  <c r="D12" i="45"/>
  <c r="H11" i="37"/>
  <c r="H17" i="33"/>
  <c r="D11" i="40"/>
  <c r="T13" i="22"/>
  <c r="H22" i="43"/>
  <c r="P21" i="45"/>
  <c r="T9" i="26"/>
  <c r="D11" i="50"/>
  <c r="L11" i="23"/>
  <c r="T9" i="15"/>
  <c r="T16" i="38"/>
  <c r="T11" i="37"/>
  <c r="L20" i="47"/>
  <c r="Y20" i="47" s="1"/>
  <c r="H13" i="33"/>
  <c r="L25" i="54"/>
  <c r="D10" i="11"/>
  <c r="D22" i="5"/>
  <c r="L10" i="35"/>
  <c r="P17" i="13"/>
  <c r="T8" i="25"/>
  <c r="T25" i="47"/>
  <c r="L10" i="9"/>
  <c r="H11" i="38"/>
  <c r="L21" i="55"/>
  <c r="T8" i="42"/>
  <c r="T20" i="13"/>
  <c r="L13" i="48"/>
  <c r="P11" i="4"/>
  <c r="L14" i="51"/>
  <c r="D16" i="48"/>
  <c r="L21" i="52"/>
  <c r="P25" i="38"/>
  <c r="H22" i="37"/>
  <c r="T12" i="19"/>
  <c r="H21" i="54"/>
  <c r="L25" i="35"/>
  <c r="L22" i="26"/>
  <c r="D15" i="46"/>
  <c r="L12" i="39"/>
  <c r="D9" i="26"/>
  <c r="D10" i="13"/>
  <c r="L10" i="42"/>
  <c r="H12" i="11"/>
  <c r="L9" i="38"/>
  <c r="L20" i="37"/>
  <c r="H16" i="56"/>
  <c r="T20" i="44"/>
  <c r="T21" i="21"/>
  <c r="D11" i="51"/>
  <c r="T11" i="8"/>
  <c r="H13" i="50"/>
  <c r="L9" i="14"/>
  <c r="H25" i="35"/>
  <c r="H8" i="30"/>
  <c r="D13" i="13"/>
  <c r="H11" i="44"/>
  <c r="H16" i="26"/>
  <c r="T22" i="49"/>
  <c r="P16" i="15"/>
  <c r="T17" i="38"/>
  <c r="H20" i="9"/>
  <c r="D8" i="53"/>
  <c r="L20" i="18"/>
  <c r="D20" i="27"/>
  <c r="T12" i="48"/>
  <c r="T10" i="40"/>
  <c r="D21" i="24"/>
  <c r="D10" i="30"/>
  <c r="P22" i="22"/>
  <c r="L16" i="44"/>
  <c r="L12" i="54"/>
  <c r="T15" i="56"/>
  <c r="T11" i="17"/>
  <c r="T8" i="40"/>
  <c r="T20" i="37"/>
  <c r="T11" i="26"/>
  <c r="L14" i="50"/>
  <c r="D13" i="38"/>
  <c r="H10" i="26"/>
  <c r="T15" i="15"/>
  <c r="H12" i="40"/>
  <c r="H20" i="57"/>
  <c r="P10" i="24"/>
  <c r="L20" i="22"/>
  <c r="D22" i="30"/>
  <c r="L22" i="43"/>
  <c r="P10" i="16"/>
  <c r="T13" i="20"/>
  <c r="D25" i="8"/>
  <c r="P16" i="25"/>
  <c r="P25" i="47"/>
  <c r="T10" i="10"/>
  <c r="L9" i="33"/>
  <c r="Y9" i="33" s="1"/>
  <c r="H17" i="45"/>
  <c r="L22" i="41"/>
  <c r="Y22" i="41" s="1"/>
  <c r="H14" i="54"/>
  <c r="D25" i="17"/>
  <c r="H12" i="33"/>
  <c r="H10" i="22"/>
  <c r="T9" i="8"/>
  <c r="P20" i="11"/>
  <c r="D11" i="21"/>
  <c r="T15" i="7"/>
  <c r="L21" i="29"/>
  <c r="L11" i="11"/>
  <c r="L20" i="29"/>
  <c r="P11" i="39"/>
  <c r="H12" i="8"/>
  <c r="H14" i="50"/>
  <c r="P16" i="54"/>
  <c r="H20" i="15"/>
  <c r="P14" i="42"/>
  <c r="L25" i="50"/>
  <c r="H9" i="5"/>
  <c r="P11" i="38"/>
  <c r="P13" i="15"/>
  <c r="L25" i="31"/>
  <c r="P13" i="27"/>
  <c r="P25" i="19"/>
  <c r="P17" i="47"/>
  <c r="T8" i="5"/>
  <c r="P8" i="31"/>
  <c r="P14" i="43"/>
  <c r="P25" i="15"/>
  <c r="D25" i="58"/>
  <c r="H11" i="29"/>
  <c r="D25" i="14"/>
  <c r="D16" i="33"/>
  <c r="T21" i="55"/>
  <c r="L13" i="23"/>
  <c r="D8" i="12"/>
  <c r="D17" i="32"/>
  <c r="T21" i="10"/>
  <c r="L20" i="41"/>
  <c r="D15" i="12"/>
  <c r="L25" i="36"/>
  <c r="T11" i="31"/>
  <c r="D12" i="31"/>
  <c r="T13" i="27"/>
  <c r="P11" i="50"/>
  <c r="T13" i="30"/>
  <c r="P8" i="36"/>
  <c r="P16" i="46"/>
  <c r="L10" i="30"/>
  <c r="T13" i="33"/>
  <c r="P17" i="26"/>
  <c r="H15" i="43"/>
  <c r="L12" i="23"/>
  <c r="P15" i="13"/>
  <c r="D22" i="44"/>
  <c r="T9" i="53"/>
  <c r="H17" i="4"/>
  <c r="L12" i="11"/>
  <c r="L20" i="33"/>
  <c r="P15" i="23"/>
  <c r="P16" i="9"/>
  <c r="D16" i="27"/>
  <c r="L8" i="8"/>
  <c r="T21" i="35"/>
  <c r="P8" i="20"/>
  <c r="P15" i="46"/>
  <c r="L20" i="20"/>
  <c r="T16" i="8"/>
  <c r="T25" i="6"/>
  <c r="H21" i="56"/>
  <c r="T21" i="25"/>
  <c r="L16" i="40"/>
  <c r="H20" i="52"/>
  <c r="T12" i="52"/>
  <c r="T16" i="54"/>
  <c r="D17" i="13"/>
  <c r="H21" i="26"/>
  <c r="H10" i="17"/>
  <c r="D14" i="49"/>
  <c r="L13" i="31"/>
  <c r="H10" i="9"/>
  <c r="L22" i="45"/>
  <c r="L13" i="52"/>
  <c r="T10" i="16"/>
  <c r="D17" i="24"/>
  <c r="L13" i="41"/>
  <c r="L15" i="6"/>
  <c r="T17" i="48"/>
  <c r="D16" i="15"/>
  <c r="L15" i="50"/>
  <c r="T22" i="5"/>
  <c r="T20" i="35"/>
  <c r="H8" i="47"/>
  <c r="P12" i="29"/>
  <c r="L10" i="32"/>
  <c r="L20" i="50"/>
  <c r="T13" i="42"/>
  <c r="L15" i="23"/>
  <c r="Y15" i="23" s="1"/>
  <c r="D16" i="42"/>
  <c r="H21" i="23"/>
  <c r="T10" i="18"/>
  <c r="L13" i="4"/>
  <c r="T9" i="58"/>
  <c r="H16" i="55"/>
  <c r="L17" i="26"/>
  <c r="H8" i="15"/>
  <c r="L17" i="53"/>
  <c r="D16" i="57"/>
  <c r="D8" i="54"/>
  <c r="D20" i="36"/>
  <c r="D8" i="7"/>
  <c r="D10" i="10"/>
  <c r="H14" i="15"/>
  <c r="D15" i="44"/>
  <c r="P22" i="23"/>
  <c r="T22" i="50"/>
  <c r="D15" i="22"/>
  <c r="L12" i="47"/>
  <c r="P12" i="46"/>
  <c r="L14" i="38"/>
  <c r="L17" i="42"/>
  <c r="T14" i="29"/>
  <c r="L8" i="45"/>
  <c r="T22" i="48"/>
  <c r="H10" i="5"/>
  <c r="T16" i="42"/>
  <c r="D21" i="31"/>
  <c r="L17" i="52"/>
  <c r="H10" i="41"/>
  <c r="T9" i="48"/>
  <c r="L13" i="18"/>
  <c r="P16" i="19"/>
  <c r="T10" i="21"/>
  <c r="P22" i="15"/>
  <c r="T15" i="27"/>
  <c r="L16" i="36"/>
  <c r="Y16" i="36" s="1"/>
  <c r="T25" i="45"/>
  <c r="H10" i="28"/>
  <c r="H12" i="32"/>
  <c r="L25" i="40"/>
  <c r="H9" i="9"/>
  <c r="P15" i="45"/>
  <c r="T20" i="57"/>
  <c r="L9" i="12"/>
  <c r="L25" i="52"/>
  <c r="Y25" i="52" s="1"/>
  <c r="H11" i="36"/>
  <c r="L12" i="53"/>
  <c r="T8" i="28"/>
  <c r="P9" i="6"/>
  <c r="L14" i="35"/>
  <c r="T13" i="28"/>
  <c r="P25" i="16"/>
  <c r="H14" i="57"/>
  <c r="L10" i="24"/>
  <c r="D10" i="9"/>
  <c r="L11" i="10"/>
  <c r="L12" i="48"/>
  <c r="P15" i="15"/>
  <c r="L8" i="55"/>
  <c r="T10" i="25"/>
  <c r="H13" i="47"/>
  <c r="P22" i="8"/>
  <c r="D8" i="36"/>
  <c r="D25" i="47"/>
  <c r="H25" i="19"/>
  <c r="H9" i="38"/>
  <c r="H25" i="46"/>
  <c r="L9" i="10"/>
  <c r="D22" i="10"/>
  <c r="D17" i="37"/>
  <c r="L17" i="18"/>
  <c r="D16" i="35"/>
  <c r="L14" i="4"/>
  <c r="L14" i="52"/>
  <c r="P12" i="37"/>
  <c r="L10" i="31"/>
  <c r="D16" i="26"/>
  <c r="L9" i="40"/>
  <c r="H14" i="14"/>
  <c r="H8" i="53"/>
  <c r="X8" i="53" s="1"/>
  <c r="H14" i="12"/>
  <c r="P20" i="46"/>
  <c r="H25" i="10"/>
  <c r="L20" i="5"/>
  <c r="Y20" i="5" s="1"/>
  <c r="D21" i="33"/>
  <c r="T25" i="14"/>
  <c r="H16" i="8"/>
  <c r="T9" i="30"/>
  <c r="L11" i="31"/>
  <c r="T12" i="47"/>
  <c r="T21" i="28"/>
  <c r="T25" i="56"/>
  <c r="H14" i="37"/>
  <c r="P10" i="43"/>
  <c r="P9" i="7"/>
  <c r="H12" i="6"/>
  <c r="D11" i="38"/>
  <c r="P25" i="23"/>
  <c r="D16" i="46"/>
  <c r="L21" i="49"/>
  <c r="P17" i="11"/>
  <c r="L20" i="32"/>
  <c r="D22" i="37"/>
  <c r="T10" i="17"/>
  <c r="T20" i="36"/>
  <c r="L15" i="25"/>
  <c r="H14" i="52"/>
  <c r="L13" i="50"/>
  <c r="D21" i="25"/>
  <c r="P10" i="39"/>
  <c r="P21" i="32"/>
  <c r="T21" i="8"/>
  <c r="D11" i="53"/>
  <c r="D20" i="37"/>
  <c r="D13" i="53"/>
  <c r="L22" i="4"/>
  <c r="T22" i="32"/>
  <c r="P11" i="5"/>
  <c r="P8" i="47"/>
  <c r="D25" i="23"/>
  <c r="H16" i="28"/>
  <c r="H25" i="48"/>
  <c r="D20" i="23"/>
  <c r="T25" i="30"/>
  <c r="P13" i="21"/>
  <c r="P15" i="38"/>
  <c r="T12" i="44"/>
  <c r="H15" i="9"/>
  <c r="T17" i="23"/>
  <c r="D16" i="9"/>
  <c r="T11" i="7"/>
  <c r="H12" i="28"/>
  <c r="X12" i="28" s="1"/>
  <c r="L13" i="42"/>
  <c r="D16" i="6"/>
  <c r="T20" i="31"/>
  <c r="D14" i="31"/>
  <c r="T15" i="52"/>
  <c r="T9" i="19"/>
  <c r="D20" i="42"/>
  <c r="D9" i="41"/>
  <c r="T16" i="17"/>
  <c r="T8" i="29"/>
  <c r="L11" i="17"/>
  <c r="D15" i="45"/>
  <c r="P16" i="36"/>
  <c r="P14" i="24"/>
  <c r="D12" i="13"/>
  <c r="P10" i="38"/>
  <c r="H14" i="26"/>
  <c r="T15" i="13"/>
  <c r="D8" i="41"/>
  <c r="T15" i="44"/>
  <c r="T9" i="44"/>
  <c r="T10" i="55"/>
  <c r="D22" i="8"/>
  <c r="H16" i="10"/>
  <c r="T21" i="30"/>
  <c r="T9" i="43"/>
  <c r="D16" i="55"/>
  <c r="D14" i="37"/>
  <c r="D16" i="24"/>
  <c r="L13" i="17"/>
  <c r="T16" i="57"/>
  <c r="H9" i="55"/>
  <c r="D25" i="44"/>
  <c r="D20" i="33"/>
  <c r="T16" i="49"/>
  <c r="L25" i="9"/>
  <c r="H9" i="35"/>
  <c r="L12" i="36"/>
  <c r="T9" i="29"/>
  <c r="L11" i="33"/>
  <c r="D11" i="39"/>
  <c r="T11" i="5"/>
  <c r="L20" i="8"/>
  <c r="D15" i="56"/>
  <c r="T16" i="31"/>
  <c r="H22" i="6"/>
  <c r="D25" i="29"/>
  <c r="P22" i="38"/>
  <c r="T22" i="31"/>
  <c r="L16" i="25"/>
  <c r="Y16" i="25" s="1"/>
  <c r="D13" i="49"/>
  <c r="D15" i="18"/>
  <c r="D8" i="28"/>
  <c r="H14" i="21"/>
  <c r="L14" i="30"/>
  <c r="P17" i="54"/>
  <c r="L15" i="57"/>
  <c r="H10" i="11"/>
  <c r="P20" i="57"/>
  <c r="P17" i="9"/>
  <c r="H16" i="47"/>
  <c r="T17" i="18"/>
  <c r="T9" i="7"/>
  <c r="L20" i="54"/>
  <c r="T25" i="55"/>
  <c r="T8" i="38"/>
  <c r="T10" i="38"/>
  <c r="L21" i="56"/>
  <c r="D9" i="36"/>
  <c r="T17" i="47"/>
  <c r="P21" i="19"/>
  <c r="H11" i="47"/>
  <c r="P17" i="20"/>
  <c r="H15" i="4"/>
  <c r="P17" i="19"/>
  <c r="H12" i="9"/>
  <c r="T12" i="21"/>
  <c r="T14" i="21"/>
  <c r="P22" i="46"/>
  <c r="T22" i="55"/>
  <c r="D21" i="12"/>
  <c r="L21" i="23"/>
  <c r="P20" i="19"/>
  <c r="P16" i="29"/>
  <c r="P11" i="13"/>
  <c r="D17" i="31"/>
  <c r="D11" i="37"/>
  <c r="P17" i="7"/>
  <c r="T22" i="14"/>
  <c r="T16" i="24"/>
  <c r="L20" i="26"/>
  <c r="P20" i="5"/>
  <c r="D9" i="43"/>
  <c r="L13" i="12"/>
  <c r="L10" i="46"/>
  <c r="P21" i="9"/>
  <c r="T15" i="16"/>
  <c r="T8" i="41"/>
  <c r="H8" i="33"/>
  <c r="H22" i="47"/>
  <c r="P15" i="6"/>
  <c r="P15" i="48"/>
  <c r="T17" i="30"/>
  <c r="H8" i="50"/>
  <c r="D11" i="11"/>
  <c r="D12" i="52"/>
  <c r="D16" i="16"/>
  <c r="D21" i="46"/>
  <c r="L21" i="24"/>
  <c r="H12" i="42"/>
  <c r="H8" i="11"/>
  <c r="P14" i="16"/>
  <c r="D17" i="43"/>
  <c r="D13" i="30"/>
  <c r="D10" i="33"/>
  <c r="T25" i="13"/>
  <c r="P21" i="38"/>
  <c r="P15" i="31"/>
  <c r="H17" i="57"/>
  <c r="H12" i="37"/>
  <c r="H14" i="48"/>
  <c r="H21" i="13"/>
  <c r="P10" i="6"/>
  <c r="H9" i="44"/>
  <c r="T13" i="17"/>
  <c r="D13" i="45"/>
  <c r="H15" i="28"/>
  <c r="L25" i="33"/>
  <c r="P15" i="8"/>
  <c r="D14" i="30"/>
  <c r="L10" i="36"/>
  <c r="D13" i="51"/>
  <c r="H12" i="47"/>
  <c r="D15" i="55"/>
  <c r="P14" i="38"/>
  <c r="H12" i="30"/>
  <c r="L16" i="18"/>
  <c r="H22" i="21"/>
  <c r="H16" i="17"/>
  <c r="H21" i="39"/>
  <c r="L13" i="20"/>
  <c r="Y13" i="20" s="1"/>
  <c r="T10" i="33"/>
  <c r="T22" i="18"/>
  <c r="D14" i="27"/>
  <c r="H22" i="23"/>
  <c r="L12" i="22"/>
  <c r="L15" i="17"/>
  <c r="H8" i="57"/>
  <c r="P13" i="48"/>
  <c r="H8" i="17"/>
  <c r="T9" i="10"/>
  <c r="T14" i="31"/>
  <c r="T16" i="55"/>
  <c r="L11" i="28"/>
  <c r="H25" i="40"/>
  <c r="X25" i="40" s="1"/>
  <c r="P22" i="37"/>
  <c r="D10" i="17"/>
  <c r="D12" i="51"/>
  <c r="H17" i="32"/>
  <c r="P8" i="56"/>
  <c r="D10" i="44"/>
  <c r="D15" i="37"/>
  <c r="T21" i="54"/>
  <c r="P17" i="55"/>
  <c r="H8" i="36"/>
  <c r="H9" i="57"/>
  <c r="D10" i="23"/>
  <c r="D17" i="40"/>
  <c r="T12" i="56"/>
  <c r="L13" i="33"/>
  <c r="T15" i="37"/>
  <c r="P9" i="31"/>
  <c r="D10" i="12"/>
  <c r="D22" i="35"/>
  <c r="L15" i="32"/>
  <c r="D10" i="49"/>
  <c r="D8" i="20"/>
  <c r="P9" i="4"/>
  <c r="L17" i="16"/>
  <c r="H21" i="21"/>
  <c r="P8" i="21"/>
  <c r="D16" i="18"/>
  <c r="T11" i="35"/>
  <c r="H21" i="33"/>
  <c r="H21" i="48"/>
  <c r="X21" i="48" s="1"/>
  <c r="P8" i="43"/>
  <c r="H13" i="15"/>
  <c r="D25" i="13"/>
  <c r="P17" i="16"/>
  <c r="H8" i="19"/>
  <c r="T16" i="58"/>
  <c r="T25" i="27"/>
  <c r="P11" i="9"/>
  <c r="D21" i="47"/>
  <c r="H12" i="23"/>
  <c r="X12" i="23" s="1"/>
  <c r="P17" i="27"/>
  <c r="H8" i="43"/>
  <c r="D8" i="47"/>
  <c r="D20" i="9"/>
  <c r="H10" i="20"/>
  <c r="T17" i="15"/>
  <c r="D8" i="46"/>
  <c r="D20" i="46"/>
  <c r="L15" i="4"/>
  <c r="P13" i="54"/>
  <c r="D14" i="15"/>
  <c r="T13" i="36"/>
  <c r="H13" i="35"/>
  <c r="H10" i="19"/>
  <c r="T11" i="36"/>
  <c r="H8" i="58"/>
  <c r="P22" i="24"/>
  <c r="P9" i="21"/>
  <c r="H8" i="44"/>
  <c r="L14" i="44"/>
  <c r="P25" i="27"/>
  <c r="T11" i="18"/>
  <c r="L9" i="28"/>
  <c r="D13" i="21"/>
  <c r="D15" i="29"/>
  <c r="D14" i="32"/>
  <c r="L8" i="5"/>
  <c r="H12" i="41"/>
  <c r="T21" i="36"/>
  <c r="D12" i="4"/>
  <c r="T16" i="41"/>
  <c r="L21" i="38"/>
  <c r="H9" i="47"/>
  <c r="H15" i="25"/>
  <c r="P10" i="29"/>
  <c r="D15" i="47"/>
  <c r="L25" i="44"/>
  <c r="P25" i="33"/>
  <c r="L10" i="27"/>
  <c r="D20" i="38"/>
  <c r="T14" i="42"/>
  <c r="T14" i="9"/>
  <c r="H9" i="22"/>
  <c r="P15" i="35"/>
  <c r="D22" i="45"/>
  <c r="T16" i="51"/>
  <c r="H20" i="55"/>
  <c r="H13" i="24"/>
  <c r="D9" i="19"/>
  <c r="D21" i="55"/>
  <c r="L13" i="38"/>
  <c r="D13" i="18"/>
  <c r="D10" i="15"/>
  <c r="P21" i="58"/>
  <c r="H15" i="30"/>
  <c r="X15" i="30" s="1"/>
  <c r="H9" i="49"/>
  <c r="H10" i="54"/>
  <c r="L12" i="50"/>
  <c r="D20" i="48"/>
  <c r="T16" i="19"/>
  <c r="D13" i="58"/>
  <c r="L14" i="27"/>
  <c r="H20" i="50"/>
  <c r="H14" i="35"/>
  <c r="P10" i="56"/>
  <c r="L22" i="6"/>
  <c r="D20" i="7"/>
  <c r="L9" i="35"/>
  <c r="P13" i="45"/>
  <c r="H12" i="16"/>
  <c r="P9" i="41"/>
  <c r="H20" i="38"/>
  <c r="T25" i="57"/>
  <c r="L11" i="27"/>
  <c r="P11" i="54"/>
  <c r="D17" i="18"/>
  <c r="P14" i="41"/>
  <c r="P16" i="48"/>
  <c r="L10" i="41"/>
  <c r="P17" i="57"/>
  <c r="P10" i="27"/>
  <c r="T14" i="4"/>
  <c r="D20" i="56"/>
  <c r="H15" i="45"/>
  <c r="D20" i="25"/>
  <c r="L21" i="15"/>
  <c r="L10" i="38"/>
  <c r="Y10" i="38" s="1"/>
  <c r="H13" i="28"/>
  <c r="P11" i="40"/>
  <c r="L10" i="16"/>
  <c r="T11" i="11"/>
  <c r="D8" i="4"/>
  <c r="T22" i="15"/>
  <c r="D12" i="49"/>
  <c r="P21" i="55"/>
  <c r="T15" i="14"/>
  <c r="H10" i="53"/>
  <c r="T11" i="29"/>
  <c r="P10" i="15"/>
  <c r="P12" i="40"/>
  <c r="T8" i="50"/>
  <c r="P8" i="35"/>
  <c r="P16" i="7"/>
  <c r="H11" i="48"/>
  <c r="D17" i="27"/>
  <c r="H14" i="53"/>
  <c r="H11" i="9"/>
  <c r="P20" i="51"/>
  <c r="P25" i="43"/>
  <c r="T12" i="24"/>
  <c r="L15" i="16"/>
  <c r="Y15" i="16" s="1"/>
  <c r="T15" i="42"/>
  <c r="P22" i="19"/>
  <c r="P20" i="33"/>
  <c r="H16" i="45"/>
  <c r="H21" i="29"/>
  <c r="D9" i="45"/>
  <c r="P22" i="28"/>
  <c r="P14" i="17"/>
  <c r="P25" i="51"/>
  <c r="T17" i="13"/>
  <c r="P8" i="33"/>
  <c r="L12" i="5"/>
  <c r="Y12" i="5" s="1"/>
  <c r="D13" i="40"/>
  <c r="L11" i="54"/>
  <c r="P13" i="16"/>
  <c r="H12" i="17"/>
  <c r="H25" i="7"/>
  <c r="T14" i="49"/>
  <c r="P14" i="39"/>
  <c r="H11" i="26"/>
  <c r="X11" i="26" s="1"/>
  <c r="P11" i="56"/>
  <c r="P15" i="26"/>
  <c r="D14" i="44"/>
  <c r="P8" i="7"/>
  <c r="D17" i="28"/>
  <c r="P20" i="56"/>
  <c r="L11" i="55"/>
  <c r="D17" i="55"/>
  <c r="T20" i="52"/>
  <c r="T12" i="35"/>
  <c r="L25" i="5"/>
  <c r="L10" i="58"/>
  <c r="T12" i="51"/>
  <c r="L17" i="54"/>
  <c r="T25" i="39"/>
  <c r="D25" i="46"/>
  <c r="T13" i="49"/>
  <c r="P16" i="18"/>
  <c r="T8" i="4"/>
  <c r="H16" i="25"/>
  <c r="D20" i="51"/>
  <c r="D12" i="50"/>
  <c r="T10" i="5"/>
  <c r="T11" i="52"/>
  <c r="P10" i="55"/>
  <c r="H25" i="53"/>
  <c r="D14" i="36"/>
  <c r="D22" i="11"/>
  <c r="D9" i="53"/>
  <c r="T16" i="27"/>
  <c r="L16" i="23"/>
  <c r="D22" i="24"/>
  <c r="D8" i="51"/>
  <c r="D13" i="23"/>
  <c r="L17" i="38"/>
  <c r="Y17" i="38" s="1"/>
  <c r="L22" i="37"/>
  <c r="D15" i="14"/>
  <c r="H15" i="47"/>
  <c r="X15" i="47" s="1"/>
  <c r="D22" i="28"/>
  <c r="L13" i="58"/>
  <c r="P11" i="55"/>
  <c r="P20" i="40"/>
  <c r="H20" i="36"/>
  <c r="H15" i="46"/>
  <c r="T20" i="24"/>
  <c r="L20" i="56"/>
  <c r="D17" i="7"/>
  <c r="T11" i="23"/>
  <c r="H14" i="23"/>
  <c r="P22" i="33"/>
  <c r="T17" i="26"/>
  <c r="D11" i="5"/>
  <c r="D9" i="52"/>
  <c r="D11" i="19"/>
  <c r="P8" i="55"/>
  <c r="D14" i="51"/>
  <c r="T11" i="57"/>
  <c r="L13" i="22"/>
  <c r="P13" i="30"/>
  <c r="T17" i="11"/>
  <c r="T17" i="53"/>
  <c r="H15" i="37"/>
  <c r="H12" i="36"/>
  <c r="P8" i="39"/>
  <c r="H22" i="36"/>
  <c r="H8" i="31"/>
  <c r="P9" i="26"/>
  <c r="H22" i="25"/>
  <c r="L20" i="4"/>
  <c r="L8" i="49"/>
  <c r="D11" i="41"/>
  <c r="H16" i="4"/>
  <c r="H13" i="11"/>
  <c r="P17" i="46"/>
  <c r="H15" i="16"/>
  <c r="T8" i="51"/>
  <c r="T21" i="23"/>
  <c r="T9" i="16"/>
  <c r="T21" i="41"/>
  <c r="P12" i="58"/>
  <c r="D10" i="57"/>
  <c r="L14" i="31"/>
  <c r="D15" i="13"/>
  <c r="P10" i="37"/>
  <c r="H13" i="16"/>
  <c r="D9" i="50"/>
  <c r="H11" i="21"/>
  <c r="T20" i="20"/>
  <c r="D11" i="18"/>
  <c r="D13" i="32"/>
  <c r="T10" i="32"/>
  <c r="H9" i="42"/>
  <c r="P10" i="47"/>
  <c r="L16" i="27"/>
  <c r="L21" i="50"/>
  <c r="H10" i="30"/>
  <c r="X10" i="30" s="1"/>
  <c r="L12" i="21"/>
  <c r="D16" i="38"/>
  <c r="T10" i="46"/>
  <c r="T14" i="55"/>
  <c r="L16" i="41"/>
  <c r="T9" i="38"/>
  <c r="P22" i="25"/>
  <c r="H21" i="11"/>
  <c r="D17" i="44"/>
  <c r="L8" i="46"/>
  <c r="L16" i="28"/>
  <c r="Y16" i="28" s="1"/>
  <c r="T25" i="9"/>
  <c r="L10" i="47"/>
  <c r="H16" i="43"/>
  <c r="L13" i="24"/>
  <c r="D20" i="54"/>
  <c r="D25" i="30"/>
  <c r="P14" i="25"/>
  <c r="P22" i="20"/>
  <c r="P11" i="6"/>
  <c r="L16" i="55"/>
  <c r="D22" i="47"/>
  <c r="T11" i="13"/>
  <c r="D8" i="9"/>
  <c r="L15" i="8"/>
  <c r="L25" i="10"/>
  <c r="H22" i="55"/>
  <c r="H12" i="29"/>
  <c r="X12" i="29" s="1"/>
  <c r="L22" i="52"/>
  <c r="D11" i="6"/>
  <c r="H17" i="16"/>
  <c r="H8" i="18"/>
  <c r="P22" i="45"/>
  <c r="P9" i="8"/>
  <c r="P14" i="23"/>
  <c r="P8" i="4"/>
  <c r="D11" i="26"/>
  <c r="P16" i="39"/>
  <c r="L14" i="19"/>
  <c r="Y14" i="19" s="1"/>
  <c r="T11" i="9"/>
  <c r="P10" i="46"/>
  <c r="H12" i="24"/>
  <c r="H9" i="39"/>
  <c r="H8" i="39"/>
  <c r="P11" i="16"/>
  <c r="H25" i="38"/>
  <c r="P22" i="56"/>
  <c r="L9" i="22"/>
  <c r="T20" i="30"/>
  <c r="H20" i="12"/>
  <c r="L20" i="39"/>
  <c r="D25" i="5"/>
  <c r="D17" i="50"/>
  <c r="L17" i="29"/>
  <c r="D14" i="55"/>
  <c r="H21" i="22"/>
  <c r="D15" i="40"/>
  <c r="H8" i="54"/>
  <c r="D17" i="12"/>
  <c r="D22" i="52"/>
  <c r="D9" i="46"/>
  <c r="D13" i="47"/>
  <c r="H9" i="56"/>
  <c r="T14" i="50"/>
  <c r="T13" i="44"/>
  <c r="L10" i="18"/>
  <c r="L16" i="5"/>
  <c r="D22" i="43"/>
  <c r="T22" i="21"/>
  <c r="L8" i="25"/>
  <c r="T13" i="25"/>
  <c r="D16" i="29"/>
  <c r="T17" i="55"/>
  <c r="H20" i="14"/>
  <c r="L13" i="11"/>
  <c r="P15" i="22"/>
  <c r="L12" i="52"/>
  <c r="D21" i="37"/>
  <c r="T11" i="58"/>
  <c r="P25" i="18"/>
  <c r="T13" i="43"/>
  <c r="P20" i="9"/>
  <c r="T15" i="50"/>
  <c r="P8" i="19"/>
  <c r="P21" i="31"/>
  <c r="T15" i="54"/>
  <c r="D8" i="33"/>
  <c r="T13" i="38"/>
  <c r="P12" i="18"/>
  <c r="D14" i="18"/>
  <c r="L17" i="47"/>
  <c r="L11" i="13"/>
  <c r="P12" i="23"/>
  <c r="H22" i="46"/>
  <c r="D20" i="40"/>
  <c r="H12" i="35"/>
  <c r="D14" i="56"/>
  <c r="H15" i="22"/>
  <c r="P21" i="54"/>
  <c r="D15" i="57"/>
  <c r="T22" i="47"/>
  <c r="T17" i="27"/>
  <c r="L25" i="23"/>
  <c r="H20" i="17"/>
  <c r="T12" i="53"/>
  <c r="L21" i="37"/>
  <c r="D25" i="27"/>
  <c r="H8" i="38"/>
  <c r="X8" i="38" s="1"/>
  <c r="L14" i="7"/>
  <c r="H22" i="16"/>
  <c r="T9" i="42"/>
  <c r="H17" i="19"/>
  <c r="T15" i="48"/>
  <c r="T12" i="26"/>
  <c r="L10" i="6"/>
  <c r="T13" i="4"/>
  <c r="H9" i="21"/>
  <c r="L21" i="28"/>
  <c r="Y21" i="28" s="1"/>
  <c r="L15" i="36"/>
  <c r="L15" i="46"/>
  <c r="L10" i="11"/>
  <c r="Y10" i="11" s="1"/>
  <c r="T25" i="22"/>
  <c r="T25" i="54"/>
  <c r="H9" i="48"/>
  <c r="H17" i="29"/>
  <c r="H13" i="20"/>
  <c r="P16" i="43"/>
  <c r="D17" i="45"/>
  <c r="L14" i="11"/>
  <c r="Y14" i="11" s="1"/>
  <c r="P16" i="49"/>
  <c r="H10" i="32"/>
  <c r="D10" i="25"/>
  <c r="T16" i="12"/>
  <c r="L25" i="48"/>
  <c r="Y25" i="48" s="1"/>
  <c r="T21" i="14"/>
  <c r="L9" i="41"/>
  <c r="D25" i="38"/>
  <c r="T8" i="31"/>
  <c r="T9" i="9"/>
  <c r="D22" i="7"/>
  <c r="D9" i="20"/>
  <c r="D9" i="24"/>
  <c r="P16" i="16"/>
  <c r="H16" i="53"/>
  <c r="T21" i="31"/>
  <c r="T20" i="14"/>
  <c r="T25" i="24"/>
  <c r="L22" i="38"/>
  <c r="T14" i="35"/>
  <c r="L17" i="28"/>
  <c r="L11" i="19"/>
  <c r="L21" i="46"/>
  <c r="H21" i="49"/>
  <c r="X21" i="49" s="1"/>
  <c r="D10" i="22"/>
  <c r="P25" i="57"/>
  <c r="D17" i="10"/>
  <c r="L13" i="47"/>
  <c r="Y13" i="47" s="1"/>
  <c r="D20" i="11"/>
  <c r="L22" i="29"/>
  <c r="T10" i="42"/>
  <c r="P14" i="13"/>
  <c r="T25" i="20"/>
  <c r="L22" i="30"/>
  <c r="Y22" i="30" s="1"/>
  <c r="H11" i="45"/>
  <c r="D16" i="39"/>
  <c r="D11" i="17"/>
  <c r="D8" i="45"/>
  <c r="P10" i="18"/>
  <c r="D8" i="27"/>
  <c r="T17" i="5"/>
  <c r="H22" i="20"/>
  <c r="P11" i="28"/>
  <c r="H12" i="55"/>
  <c r="T15" i="29"/>
  <c r="D20" i="41"/>
  <c r="P17" i="49"/>
  <c r="T8" i="24"/>
  <c r="T12" i="36"/>
  <c r="P12" i="5"/>
  <c r="D20" i="8"/>
  <c r="T13" i="39"/>
  <c r="P8" i="46"/>
  <c r="P14" i="53"/>
  <c r="D15" i="38"/>
  <c r="H11" i="13"/>
  <c r="T16" i="18"/>
  <c r="D15" i="48"/>
  <c r="P15" i="18"/>
  <c r="P25" i="39"/>
  <c r="P8" i="52"/>
  <c r="H25" i="44"/>
  <c r="T12" i="15"/>
  <c r="P15" i="47"/>
  <c r="D25" i="43"/>
  <c r="P10" i="48"/>
  <c r="P14" i="55"/>
  <c r="D10" i="41"/>
  <c r="D8" i="19"/>
  <c r="H13" i="19"/>
  <c r="L21" i="19"/>
  <c r="H14" i="43"/>
  <c r="L9" i="25"/>
  <c r="Y9" i="25" s="1"/>
  <c r="T20" i="45"/>
  <c r="H15" i="55"/>
  <c r="L25" i="26"/>
  <c r="H21" i="10"/>
  <c r="X21" i="10" s="1"/>
  <c r="T13" i="35"/>
  <c r="H16" i="27"/>
  <c r="T10" i="28"/>
  <c r="L10" i="28"/>
  <c r="L22" i="40"/>
  <c r="L22" i="42"/>
  <c r="H9" i="32"/>
  <c r="X9" i="32" s="1"/>
  <c r="D10" i="18"/>
  <c r="D15" i="58"/>
  <c r="L11" i="48"/>
  <c r="T16" i="9"/>
  <c r="P15" i="33"/>
  <c r="H13" i="57"/>
  <c r="H16" i="40"/>
  <c r="T15" i="22"/>
  <c r="P15" i="10"/>
  <c r="D16" i="41"/>
  <c r="H15" i="52"/>
  <c r="P20" i="28"/>
  <c r="L17" i="8"/>
  <c r="H25" i="33"/>
  <c r="T9" i="11"/>
  <c r="D17" i="23"/>
  <c r="L15" i="38"/>
  <c r="Y15" i="38" s="1"/>
  <c r="H12" i="45"/>
  <c r="X12" i="45" s="1"/>
  <c r="L15" i="49"/>
  <c r="P22" i="4"/>
  <c r="D8" i="14"/>
  <c r="T13" i="56"/>
  <c r="D16" i="52"/>
  <c r="L22" i="27"/>
  <c r="H10" i="42"/>
  <c r="X10" i="42" s="1"/>
  <c r="P25" i="12"/>
  <c r="L13" i="36"/>
  <c r="Y13" i="36" s="1"/>
  <c r="T9" i="54"/>
  <c r="H12" i="52"/>
  <c r="T12" i="18"/>
  <c r="P8" i="27"/>
  <c r="P12" i="55"/>
  <c r="D14" i="53"/>
  <c r="L9" i="15"/>
  <c r="Y9" i="15" s="1"/>
  <c r="D21" i="17"/>
  <c r="L20" i="28"/>
  <c r="D15" i="54"/>
  <c r="T9" i="57"/>
  <c r="D25" i="35"/>
  <c r="L22" i="28"/>
  <c r="P15" i="56"/>
  <c r="T17" i="44"/>
  <c r="T11" i="54"/>
  <c r="P10" i="57"/>
  <c r="P13" i="35"/>
  <c r="P13" i="50"/>
  <c r="H16" i="20"/>
  <c r="D11" i="4"/>
  <c r="H10" i="14"/>
  <c r="L16" i="46"/>
  <c r="L15" i="22"/>
  <c r="P10" i="58"/>
  <c r="L10" i="4"/>
  <c r="T14" i="44"/>
  <c r="P8" i="26"/>
  <c r="H16" i="7"/>
  <c r="H12" i="56"/>
  <c r="L8" i="27"/>
  <c r="D17" i="52"/>
  <c r="H9" i="26"/>
  <c r="D25" i="19"/>
  <c r="L10" i="45"/>
  <c r="D22" i="33"/>
  <c r="H8" i="21"/>
  <c r="P10" i="44"/>
  <c r="T15" i="12"/>
  <c r="H8" i="41"/>
  <c r="D14" i="14"/>
  <c r="D10" i="54"/>
  <c r="T9" i="55"/>
  <c r="D21" i="9"/>
  <c r="L10" i="5"/>
  <c r="Y10" i="5" s="1"/>
  <c r="L22" i="25"/>
  <c r="H12" i="10"/>
  <c r="T14" i="25"/>
  <c r="P14" i="52"/>
  <c r="L17" i="11"/>
  <c r="P11" i="10"/>
  <c r="T21" i="4"/>
  <c r="P11" i="42"/>
  <c r="T14" i="58"/>
  <c r="P22" i="54"/>
  <c r="H25" i="20"/>
  <c r="L17" i="49"/>
  <c r="T12" i="42"/>
  <c r="P17" i="5"/>
  <c r="D13" i="48"/>
  <c r="T17" i="54"/>
  <c r="T11" i="49"/>
  <c r="P20" i="20"/>
  <c r="P22" i="35"/>
  <c r="D14" i="39"/>
  <c r="H17" i="28"/>
  <c r="X17" i="28" s="1"/>
  <c r="T9" i="5"/>
  <c r="D14" i="21"/>
  <c r="D12" i="28"/>
  <c r="L20" i="11"/>
  <c r="T21" i="33"/>
  <c r="P21" i="35"/>
  <c r="D9" i="58"/>
  <c r="D10" i="43"/>
  <c r="P8" i="58"/>
  <c r="P9" i="15"/>
  <c r="D13" i="6"/>
  <c r="D21" i="30"/>
  <c r="H22" i="42"/>
  <c r="L13" i="46"/>
  <c r="H25" i="26"/>
  <c r="L15" i="56"/>
  <c r="Y15" i="56" s="1"/>
  <c r="P9" i="39"/>
  <c r="D14" i="19"/>
  <c r="P10" i="49"/>
  <c r="H11" i="43"/>
  <c r="L9" i="48"/>
  <c r="L8" i="4"/>
  <c r="H13" i="22"/>
  <c r="L25" i="20"/>
  <c r="Y25" i="20" s="1"/>
  <c r="L21" i="27"/>
  <c r="L12" i="58"/>
  <c r="H16" i="32"/>
  <c r="T14" i="53"/>
  <c r="D12" i="26"/>
  <c r="T14" i="33"/>
  <c r="D25" i="24"/>
  <c r="T15" i="26"/>
  <c r="T25" i="28"/>
  <c r="P17" i="29"/>
  <c r="P20" i="6"/>
  <c r="L15" i="24"/>
  <c r="P8" i="42"/>
  <c r="H20" i="35"/>
  <c r="L25" i="41"/>
  <c r="H11" i="17"/>
  <c r="X11" i="17" s="1"/>
  <c r="L17" i="21"/>
  <c r="T8" i="45"/>
  <c r="L21" i="57"/>
  <c r="L8" i="31"/>
  <c r="L25" i="25"/>
  <c r="P10" i="32"/>
  <c r="D25" i="41"/>
  <c r="P17" i="30"/>
  <c r="T12" i="29"/>
  <c r="H20" i="11"/>
  <c r="T11" i="19"/>
  <c r="D11" i="31"/>
  <c r="D10" i="6"/>
  <c r="L20" i="25"/>
  <c r="T15" i="57"/>
  <c r="H25" i="51"/>
  <c r="H11" i="15"/>
  <c r="X11" i="15" s="1"/>
  <c r="D25" i="52"/>
  <c r="D16" i="51"/>
  <c r="P17" i="12"/>
  <c r="P13" i="20"/>
  <c r="H11" i="54"/>
  <c r="X11" i="54" s="1"/>
  <c r="L15" i="13"/>
  <c r="L22" i="10"/>
  <c r="H13" i="30"/>
  <c r="L22" i="44"/>
  <c r="L16" i="50"/>
  <c r="P14" i="45"/>
  <c r="P20" i="25"/>
  <c r="P20" i="16"/>
  <c r="H10" i="21"/>
  <c r="P21" i="44"/>
  <c r="L16" i="29"/>
  <c r="H15" i="12"/>
  <c r="T17" i="56"/>
  <c r="P16" i="42"/>
  <c r="P12" i="14"/>
  <c r="P17" i="50"/>
  <c r="H11" i="12"/>
  <c r="X11" i="12" s="1"/>
  <c r="L11" i="39"/>
  <c r="Y11" i="39" s="1"/>
  <c r="T8" i="49"/>
  <c r="H8" i="48"/>
  <c r="P15" i="57"/>
  <c r="L20" i="9"/>
  <c r="P13" i="57"/>
  <c r="P10" i="52"/>
  <c r="H25" i="12"/>
  <c r="D14" i="50"/>
  <c r="T11" i="10"/>
  <c r="D10" i="45"/>
  <c r="H17" i="31"/>
  <c r="H13" i="55"/>
  <c r="H22" i="53"/>
  <c r="D16" i="22"/>
  <c r="T25" i="10"/>
  <c r="H8" i="51"/>
  <c r="T16" i="30"/>
  <c r="D11" i="55"/>
  <c r="L14" i="22"/>
  <c r="H13" i="38"/>
  <c r="D17" i="35"/>
  <c r="H21" i="57"/>
  <c r="P16" i="51"/>
  <c r="T25" i="31"/>
  <c r="P21" i="36"/>
  <c r="L9" i="36"/>
  <c r="T15" i="46"/>
  <c r="T8" i="9"/>
  <c r="D14" i="10"/>
  <c r="H17" i="26"/>
  <c r="P9" i="48"/>
  <c r="H11" i="4"/>
  <c r="D12" i="22"/>
  <c r="T20" i="10"/>
  <c r="D22" i="19"/>
  <c r="D20" i="52"/>
  <c r="H25" i="11"/>
  <c r="L12" i="55"/>
  <c r="D11" i="42"/>
  <c r="H10" i="8"/>
  <c r="X10" i="8" s="1"/>
  <c r="D8" i="48"/>
  <c r="T13" i="57"/>
  <c r="L9" i="30"/>
  <c r="Y9" i="30" s="1"/>
  <c r="P16" i="6"/>
  <c r="P17" i="14"/>
  <c r="D14" i="52"/>
  <c r="T25" i="8"/>
  <c r="L16" i="48"/>
  <c r="Y16" i="48" s="1"/>
  <c r="T9" i="23"/>
  <c r="P22" i="53"/>
  <c r="D25" i="45"/>
  <c r="D20" i="26"/>
  <c r="L17" i="57"/>
  <c r="D12" i="57"/>
  <c r="L17" i="35"/>
  <c r="D22" i="42"/>
  <c r="P12" i="21"/>
  <c r="L8" i="26"/>
  <c r="D13" i="27"/>
  <c r="H16" i="30"/>
  <c r="P22" i="36"/>
  <c r="H8" i="12"/>
  <c r="X8" i="12" s="1"/>
  <c r="H20" i="7"/>
  <c r="X20" i="7" s="1"/>
  <c r="L16" i="6"/>
  <c r="L11" i="40"/>
  <c r="D20" i="45"/>
  <c r="D17" i="36"/>
  <c r="L11" i="24"/>
  <c r="T15" i="25"/>
  <c r="D22" i="54"/>
  <c r="L17" i="56"/>
  <c r="Y17" i="56" s="1"/>
  <c r="L21" i="32"/>
  <c r="P20" i="37"/>
  <c r="T13" i="14"/>
  <c r="H12" i="46"/>
  <c r="T10" i="31"/>
  <c r="H8" i="10"/>
  <c r="H14" i="16"/>
  <c r="X14" i="16" s="1"/>
  <c r="P13" i="6"/>
  <c r="L20" i="14"/>
  <c r="Y20" i="14" s="1"/>
  <c r="T9" i="47"/>
  <c r="L21" i="14"/>
  <c r="L16" i="54"/>
  <c r="Y16" i="54" s="1"/>
  <c r="L15" i="15"/>
  <c r="T12" i="23"/>
  <c r="T15" i="49"/>
  <c r="T13" i="37"/>
  <c r="H22" i="57"/>
  <c r="L17" i="5"/>
  <c r="P11" i="52"/>
  <c r="P20" i="45"/>
  <c r="L17" i="32"/>
  <c r="P17" i="40"/>
  <c r="L12" i="6"/>
  <c r="T21" i="57"/>
  <c r="P16" i="52"/>
  <c r="D17" i="29"/>
  <c r="H10" i="31"/>
  <c r="X10" i="31" s="1"/>
  <c r="T16" i="50"/>
  <c r="D21" i="28"/>
  <c r="T14" i="23"/>
  <c r="P21" i="10"/>
  <c r="D22" i="38"/>
  <c r="P17" i="58"/>
  <c r="H8" i="13"/>
  <c r="T25" i="41"/>
  <c r="H12" i="18"/>
  <c r="L17" i="51"/>
  <c r="L12" i="38"/>
  <c r="T20" i="41"/>
  <c r="T13" i="18"/>
  <c r="D13" i="57"/>
  <c r="D14" i="25"/>
  <c r="H21" i="25"/>
  <c r="P8" i="24"/>
  <c r="H10" i="48"/>
  <c r="P9" i="9"/>
  <c r="T11" i="44"/>
  <c r="L22" i="7"/>
  <c r="Y22" i="7" s="1"/>
  <c r="T9" i="14"/>
  <c r="T8" i="19"/>
  <c r="P9" i="27"/>
  <c r="D9" i="44"/>
  <c r="H17" i="24"/>
  <c r="L22" i="47"/>
  <c r="L11" i="35"/>
  <c r="Y11" i="35" s="1"/>
  <c r="T22" i="57"/>
  <c r="P12" i="50"/>
  <c r="P15" i="58"/>
  <c r="H12" i="13"/>
  <c r="X12" i="13" s="1"/>
  <c r="P14" i="27"/>
  <c r="T8" i="26"/>
  <c r="L12" i="33"/>
  <c r="Y12" i="33" s="1"/>
  <c r="H16" i="58"/>
  <c r="H14" i="24"/>
  <c r="X14" i="24" s="1"/>
  <c r="P10" i="20"/>
  <c r="P13" i="43"/>
  <c r="T14" i="51"/>
  <c r="P16" i="23"/>
  <c r="D12" i="33"/>
  <c r="L10" i="22"/>
  <c r="Y10" i="22" s="1"/>
  <c r="L22" i="19"/>
  <c r="P14" i="22"/>
  <c r="L9" i="37"/>
  <c r="P15" i="25"/>
  <c r="D8" i="37"/>
  <c r="H21" i="15"/>
  <c r="T13" i="11"/>
  <c r="D21" i="6"/>
  <c r="D20" i="29"/>
  <c r="L8" i="44"/>
  <c r="D14" i="57"/>
  <c r="H25" i="50"/>
  <c r="T25" i="50"/>
  <c r="T8" i="47"/>
  <c r="T17" i="39"/>
  <c r="P16" i="41"/>
  <c r="T15" i="55"/>
  <c r="H20" i="33"/>
  <c r="X20" i="33" s="1"/>
  <c r="H21" i="8"/>
  <c r="X21" i="8" s="1"/>
  <c r="D14" i="28"/>
  <c r="P12" i="19"/>
  <c r="H9" i="40"/>
  <c r="L15" i="37"/>
  <c r="Y15" i="37" s="1"/>
  <c r="L11" i="22"/>
  <c r="D14" i="43"/>
  <c r="P22" i="16"/>
  <c r="D16" i="25"/>
  <c r="T8" i="52"/>
  <c r="H11" i="14"/>
  <c r="P13" i="26"/>
  <c r="D10" i="24"/>
  <c r="L20" i="30"/>
  <c r="H20" i="49"/>
  <c r="P10" i="22"/>
  <c r="T8" i="14"/>
  <c r="D22" i="22"/>
  <c r="D25" i="33"/>
  <c r="L25" i="12"/>
  <c r="H8" i="35"/>
  <c r="H9" i="8"/>
  <c r="P15" i="14"/>
  <c r="D8" i="43"/>
  <c r="D21" i="7"/>
  <c r="T13" i="41"/>
  <c r="P17" i="39"/>
  <c r="D22" i="49"/>
  <c r="D17" i="33"/>
  <c r="P21" i="15"/>
  <c r="P16" i="37"/>
  <c r="D16" i="23"/>
  <c r="P22" i="10"/>
  <c r="P21" i="20"/>
  <c r="H8" i="14"/>
  <c r="T21" i="13"/>
  <c r="P12" i="39"/>
  <c r="T16" i="43"/>
  <c r="D8" i="24"/>
  <c r="H16" i="36"/>
  <c r="X16" i="36" s="1"/>
  <c r="L10" i="43"/>
  <c r="D10" i="29"/>
  <c r="D10" i="26"/>
  <c r="P14" i="18"/>
  <c r="T22" i="56"/>
  <c r="H17" i="20"/>
  <c r="T10" i="24"/>
  <c r="L16" i="52"/>
  <c r="D14" i="40"/>
  <c r="D15" i="51"/>
  <c r="H22" i="26"/>
  <c r="X22" i="26" s="1"/>
  <c r="L8" i="43"/>
  <c r="D17" i="47"/>
  <c r="P20" i="49"/>
  <c r="H9" i="16"/>
  <c r="D10" i="35"/>
  <c r="H22" i="22"/>
  <c r="H12" i="27"/>
  <c r="X12" i="27" s="1"/>
  <c r="T8" i="53"/>
  <c r="D14" i="22"/>
  <c r="D13" i="7"/>
  <c r="D22" i="27"/>
  <c r="P21" i="4"/>
  <c r="T11" i="45"/>
  <c r="T9" i="35"/>
  <c r="D14" i="54"/>
  <c r="D8" i="40"/>
  <c r="L21" i="4"/>
  <c r="D20" i="31"/>
  <c r="D13" i="16"/>
  <c r="L16" i="45"/>
  <c r="T21" i="39"/>
  <c r="P10" i="21"/>
  <c r="L25" i="57"/>
  <c r="H9" i="36"/>
  <c r="X9" i="36" s="1"/>
  <c r="T8" i="23"/>
  <c r="L16" i="20"/>
  <c r="H11" i="5"/>
  <c r="T12" i="20"/>
  <c r="D25" i="28"/>
  <c r="H14" i="51"/>
  <c r="D20" i="28"/>
  <c r="L21" i="5"/>
  <c r="H10" i="40"/>
  <c r="L20" i="10"/>
  <c r="L15" i="52"/>
  <c r="T16" i="47"/>
  <c r="H14" i="38"/>
  <c r="X14" i="38" s="1"/>
  <c r="P17" i="15"/>
  <c r="H8" i="29"/>
  <c r="T13" i="13"/>
  <c r="L16" i="30"/>
  <c r="P13" i="37"/>
  <c r="T9" i="13"/>
  <c r="P14" i="11"/>
  <c r="H17" i="41"/>
  <c r="H22" i="27"/>
  <c r="X22" i="27" s="1"/>
  <c r="L14" i="5"/>
  <c r="T17" i="41"/>
  <c r="L12" i="19"/>
  <c r="Y12" i="19" s="1"/>
  <c r="L14" i="56"/>
  <c r="P8" i="14"/>
  <c r="T10" i="54"/>
  <c r="T22" i="35"/>
  <c r="L22" i="57"/>
  <c r="L15" i="51"/>
  <c r="P12" i="30"/>
  <c r="D16" i="19"/>
  <c r="L8" i="30"/>
  <c r="T8" i="46"/>
  <c r="T11" i="48"/>
  <c r="T13" i="16"/>
  <c r="H22" i="10"/>
  <c r="X22" i="10" s="1"/>
  <c r="H25" i="8"/>
  <c r="H15" i="40"/>
  <c r="X15" i="40" s="1"/>
  <c r="L8" i="40"/>
  <c r="L10" i="48"/>
  <c r="L20" i="48"/>
  <c r="H15" i="42"/>
  <c r="H11" i="6"/>
  <c r="X11" i="6" s="1"/>
  <c r="H22" i="39"/>
  <c r="T22" i="46"/>
  <c r="T10" i="6"/>
  <c r="P11" i="31"/>
  <c r="P25" i="58"/>
  <c r="P14" i="57"/>
  <c r="T25" i="46"/>
  <c r="H14" i="10"/>
  <c r="T8" i="30"/>
  <c r="P14" i="29"/>
  <c r="D22" i="4"/>
  <c r="D22" i="29"/>
  <c r="L21" i="53"/>
  <c r="T10" i="37"/>
  <c r="T8" i="22"/>
  <c r="P11" i="20"/>
  <c r="P25" i="53"/>
  <c r="D9" i="21"/>
  <c r="D17" i="15"/>
  <c r="L15" i="20"/>
  <c r="H13" i="39"/>
  <c r="L21" i="16"/>
  <c r="L11" i="53"/>
  <c r="D13" i="11"/>
  <c r="T11" i="6"/>
  <c r="H16" i="54"/>
  <c r="D12" i="43"/>
  <c r="D8" i="8"/>
  <c r="H15" i="56"/>
  <c r="X15" i="56" s="1"/>
  <c r="L8" i="57"/>
  <c r="L9" i="27"/>
  <c r="T9" i="20"/>
  <c r="T22" i="44"/>
  <c r="T15" i="31"/>
  <c r="D13" i="56"/>
  <c r="L25" i="22"/>
  <c r="Y25" i="22" s="1"/>
  <c r="H12" i="19"/>
  <c r="H13" i="23"/>
  <c r="X13" i="23" s="1"/>
  <c r="D21" i="18"/>
  <c r="D17" i="39"/>
  <c r="L9" i="20"/>
  <c r="P11" i="48"/>
  <c r="H22" i="29"/>
  <c r="D13" i="52"/>
  <c r="H21" i="37"/>
  <c r="X21" i="37" s="1"/>
  <c r="D14" i="12"/>
  <c r="L9" i="53"/>
  <c r="Y9" i="53" s="1"/>
  <c r="L8" i="58"/>
  <c r="D14" i="29"/>
  <c r="L25" i="56"/>
  <c r="Y25" i="56" s="1"/>
  <c r="T20" i="19"/>
  <c r="L11" i="49"/>
  <c r="Y11" i="49" s="1"/>
  <c r="L22" i="12"/>
  <c r="Y22" i="12" s="1"/>
  <c r="L22" i="46"/>
  <c r="T10" i="47"/>
  <c r="D16" i="7"/>
  <c r="H16" i="49"/>
  <c r="L21" i="41"/>
  <c r="Y21" i="41" s="1"/>
  <c r="T13" i="7"/>
  <c r="L11" i="5"/>
  <c r="H12" i="21"/>
  <c r="X12" i="21" s="1"/>
  <c r="D11" i="24"/>
  <c r="T17" i="50"/>
  <c r="L13" i="35"/>
  <c r="T11" i="56"/>
  <c r="H10" i="29"/>
  <c r="D21" i="32"/>
  <c r="L13" i="45"/>
  <c r="D14" i="48"/>
  <c r="T22" i="16"/>
  <c r="H8" i="52"/>
  <c r="X8" i="52" s="1"/>
  <c r="L25" i="45"/>
  <c r="Y25" i="45" s="1"/>
  <c r="H9" i="45"/>
  <c r="H13" i="5"/>
  <c r="H8" i="46"/>
  <c r="X8" i="46" s="1"/>
  <c r="D11" i="48"/>
  <c r="H14" i="32"/>
  <c r="X14" i="32" s="1"/>
  <c r="P20" i="12"/>
  <c r="D10" i="40"/>
  <c r="P9" i="57"/>
  <c r="P12" i="32"/>
  <c r="L25" i="6"/>
  <c r="Y25" i="6" s="1"/>
  <c r="H10" i="49"/>
  <c r="P13" i="13"/>
  <c r="H21" i="32"/>
  <c r="X21" i="32" s="1"/>
  <c r="H25" i="13"/>
  <c r="D16" i="45"/>
  <c r="H12" i="15"/>
  <c r="X12" i="15" s="1"/>
  <c r="P16" i="33"/>
  <c r="D10" i="42"/>
  <c r="L21" i="35"/>
  <c r="Y21" i="35" s="1"/>
  <c r="T21" i="29"/>
  <c r="H17" i="9"/>
  <c r="D13" i="43"/>
  <c r="L13" i="43"/>
  <c r="Y13" i="43" s="1"/>
  <c r="L22" i="56"/>
  <c r="Y22" i="56" s="1"/>
  <c r="T13" i="15"/>
  <c r="D11" i="36"/>
  <c r="D8" i="18"/>
  <c r="P21" i="49"/>
  <c r="P14" i="10"/>
  <c r="D11" i="15"/>
  <c r="H15" i="53"/>
  <c r="H11" i="11"/>
  <c r="D8" i="55"/>
  <c r="H16" i="14"/>
  <c r="T16" i="11"/>
  <c r="D25" i="22"/>
  <c r="D9" i="29"/>
  <c r="H9" i="14"/>
  <c r="X9" i="14" s="1"/>
  <c r="D13" i="25"/>
  <c r="D13" i="44"/>
  <c r="L25" i="51"/>
  <c r="Y25" i="51" s="1"/>
  <c r="T21" i="19"/>
  <c r="L14" i="17"/>
  <c r="Y14" i="17" s="1"/>
  <c r="P10" i="4"/>
  <c r="T21" i="46"/>
  <c r="T10" i="51"/>
  <c r="P15" i="28"/>
  <c r="H13" i="8"/>
  <c r="L13" i="15"/>
  <c r="Y13" i="15" s="1"/>
  <c r="T25" i="29"/>
  <c r="P12" i="36"/>
  <c r="P12" i="33"/>
  <c r="P21" i="41"/>
  <c r="D10" i="8"/>
  <c r="L16" i="26"/>
  <c r="L16" i="11"/>
  <c r="D16" i="50"/>
  <c r="P17" i="17"/>
  <c r="P16" i="31"/>
  <c r="P8" i="41"/>
  <c r="D11" i="29"/>
  <c r="H9" i="53"/>
  <c r="L15" i="11"/>
  <c r="D10" i="39"/>
  <c r="D11" i="35"/>
  <c r="H25" i="36"/>
  <c r="X25" i="36" s="1"/>
  <c r="T10" i="57"/>
  <c r="T22" i="17"/>
  <c r="D22" i="31"/>
  <c r="P14" i="46"/>
  <c r="D25" i="40"/>
  <c r="P21" i="21"/>
  <c r="T11" i="50"/>
  <c r="L20" i="17"/>
  <c r="L9" i="57"/>
  <c r="Y9" i="57" s="1"/>
  <c r="T13" i="9"/>
  <c r="P22" i="27"/>
  <c r="L16" i="35"/>
  <c r="L11" i="57"/>
  <c r="Y11" i="57" s="1"/>
  <c r="D14" i="4"/>
  <c r="D15" i="25"/>
  <c r="D9" i="22"/>
  <c r="L21" i="33"/>
  <c r="Y21" i="33" s="1"/>
  <c r="H9" i="33"/>
  <c r="D21" i="39"/>
  <c r="T22" i="29"/>
  <c r="H15" i="51"/>
  <c r="P25" i="7"/>
  <c r="T16" i="33"/>
  <c r="H20" i="48"/>
  <c r="P22" i="50"/>
  <c r="P20" i="4"/>
  <c r="L10" i="40"/>
  <c r="Y10" i="40" s="1"/>
  <c r="T16" i="7"/>
  <c r="T10" i="29"/>
  <c r="P12" i="20"/>
  <c r="P17" i="53"/>
  <c r="T9" i="28"/>
  <c r="L21" i="58"/>
  <c r="L10" i="23"/>
  <c r="H16" i="23"/>
  <c r="X16" i="23" s="1"/>
  <c r="H20" i="47"/>
  <c r="P16" i="38"/>
  <c r="P20" i="22"/>
  <c r="L21" i="13"/>
  <c r="Y21" i="13" s="1"/>
  <c r="D25" i="51"/>
  <c r="H14" i="19"/>
  <c r="P8" i="54"/>
  <c r="D21" i="48"/>
  <c r="D21" i="58"/>
  <c r="L15" i="55"/>
  <c r="Y15" i="55" s="1"/>
  <c r="D14" i="58"/>
  <c r="T8" i="55"/>
  <c r="L25" i="32"/>
  <c r="H20" i="4"/>
  <c r="X20" i="4" s="1"/>
  <c r="P13" i="44"/>
  <c r="T9" i="41"/>
  <c r="H17" i="15"/>
  <c r="L8" i="11"/>
  <c r="D16" i="54"/>
  <c r="L9" i="6"/>
  <c r="P22" i="9"/>
  <c r="H14" i="9"/>
  <c r="X14" i="9" s="1"/>
  <c r="L22" i="20"/>
  <c r="D15" i="20"/>
  <c r="L8" i="51"/>
  <c r="L11" i="25"/>
  <c r="L12" i="8"/>
  <c r="D9" i="54"/>
  <c r="D22" i="21"/>
  <c r="L12" i="14"/>
  <c r="L20" i="38"/>
  <c r="D22" i="16"/>
  <c r="D25" i="49"/>
  <c r="H11" i="35"/>
  <c r="X11" i="35" s="1"/>
  <c r="P20" i="8"/>
  <c r="P21" i="26"/>
  <c r="T15" i="35"/>
  <c r="P20" i="38"/>
  <c r="D15" i="7"/>
  <c r="T10" i="13"/>
  <c r="L8" i="7"/>
  <c r="T22" i="4"/>
  <c r="T9" i="12"/>
  <c r="P15" i="54"/>
  <c r="P16" i="13"/>
  <c r="H12" i="20"/>
  <c r="L10" i="55"/>
  <c r="H11" i="18"/>
  <c r="P21" i="46"/>
  <c r="T21" i="22"/>
  <c r="D12" i="19"/>
  <c r="P21" i="53"/>
  <c r="D10" i="4"/>
  <c r="D8" i="26"/>
  <c r="P22" i="40"/>
  <c r="H25" i="41"/>
  <c r="X25" i="41" s="1"/>
  <c r="L13" i="29"/>
  <c r="P25" i="13"/>
  <c r="H17" i="6"/>
  <c r="D10" i="14"/>
  <c r="L13" i="25"/>
  <c r="Y13" i="25" s="1"/>
  <c r="H22" i="38"/>
  <c r="X22" i="38" s="1"/>
  <c r="P17" i="28"/>
  <c r="P16" i="44"/>
  <c r="P10" i="36"/>
  <c r="L21" i="25"/>
  <c r="Y21" i="25" s="1"/>
  <c r="D20" i="17"/>
  <c r="D15" i="31"/>
  <c r="D16" i="58"/>
  <c r="P25" i="14"/>
  <c r="T16" i="6"/>
  <c r="D11" i="28"/>
  <c r="H16" i="46"/>
  <c r="X16" i="46" s="1"/>
  <c r="P13" i="52"/>
  <c r="D15" i="16"/>
  <c r="H11" i="32"/>
  <c r="X11" i="32" s="1"/>
  <c r="T25" i="17"/>
  <c r="T10" i="56"/>
  <c r="D20" i="18"/>
  <c r="D10" i="56"/>
  <c r="D8" i="31"/>
  <c r="P25" i="56"/>
  <c r="P17" i="22"/>
  <c r="P20" i="31"/>
  <c r="L14" i="18"/>
  <c r="Y14" i="18" s="1"/>
  <c r="H20" i="58"/>
  <c r="H10" i="27"/>
  <c r="D25" i="32"/>
  <c r="D21" i="56"/>
  <c r="L14" i="54"/>
  <c r="Y14" i="54" s="1"/>
  <c r="L9" i="50"/>
  <c r="L12" i="10"/>
  <c r="Y12" i="10" s="1"/>
  <c r="P13" i="38"/>
  <c r="L22" i="32"/>
  <c r="Y22" i="32" s="1"/>
  <c r="T21" i="42"/>
  <c r="L12" i="46"/>
  <c r="L13" i="53"/>
  <c r="Y13" i="53" s="1"/>
  <c r="L21" i="51"/>
  <c r="Y21" i="51" s="1"/>
  <c r="H8" i="16"/>
  <c r="D21" i="27"/>
  <c r="T25" i="36"/>
  <c r="D21" i="20"/>
  <c r="T8" i="56"/>
  <c r="P12" i="42"/>
  <c r="P13" i="23"/>
  <c r="L8" i="23"/>
  <c r="T20" i="27"/>
  <c r="T12" i="50"/>
  <c r="D21" i="45"/>
  <c r="T12" i="6"/>
  <c r="P11" i="29"/>
  <c r="T21" i="58"/>
  <c r="H20" i="6"/>
  <c r="P22" i="6"/>
  <c r="P13" i="42"/>
  <c r="L15" i="10"/>
  <c r="Y15" i="10" s="1"/>
  <c r="L17" i="39"/>
  <c r="T12" i="46"/>
  <c r="H22" i="24"/>
  <c r="D22" i="56"/>
  <c r="P13" i="55"/>
  <c r="L8" i="42"/>
  <c r="L20" i="53"/>
  <c r="T13" i="58"/>
  <c r="D21" i="22"/>
  <c r="L20" i="51"/>
  <c r="H21" i="5"/>
  <c r="L21" i="54"/>
  <c r="Y21" i="54" s="1"/>
  <c r="T11" i="51"/>
  <c r="D13" i="15"/>
  <c r="H15" i="24"/>
  <c r="D20" i="15"/>
  <c r="D9" i="28"/>
  <c r="H14" i="17"/>
  <c r="X14" i="17" s="1"/>
  <c r="L14" i="45"/>
  <c r="Y14" i="45" s="1"/>
  <c r="D20" i="58"/>
  <c r="H12" i="48"/>
  <c r="X12" i="48" s="1"/>
  <c r="D25" i="25"/>
  <c r="P10" i="23"/>
  <c r="D15" i="33"/>
  <c r="L11" i="51"/>
  <c r="Y11" i="51" s="1"/>
  <c r="P12" i="8"/>
  <c r="T17" i="42"/>
  <c r="T12" i="7"/>
  <c r="T15" i="43"/>
  <c r="H16" i="29"/>
  <c r="X16" i="29" s="1"/>
  <c r="T13" i="52"/>
  <c r="L25" i="43"/>
  <c r="T9" i="52"/>
  <c r="T21" i="24"/>
  <c r="L25" i="37"/>
  <c r="P14" i="4"/>
  <c r="P13" i="4"/>
  <c r="L16" i="39"/>
  <c r="Y16" i="39" s="1"/>
  <c r="T16" i="13"/>
  <c r="T15" i="45"/>
  <c r="D14" i="45"/>
  <c r="D20" i="24"/>
  <c r="H15" i="50"/>
  <c r="D13" i="31"/>
  <c r="D20" i="39"/>
  <c r="P11" i="27"/>
  <c r="H20" i="30"/>
  <c r="P10" i="9"/>
  <c r="T21" i="44"/>
  <c r="P8" i="48"/>
  <c r="P13" i="40"/>
  <c r="D15" i="21"/>
  <c r="H21" i="53"/>
  <c r="T10" i="44"/>
  <c r="T11" i="42"/>
  <c r="L21" i="22"/>
  <c r="H9" i="13"/>
  <c r="P14" i="54"/>
  <c r="P16" i="27"/>
  <c r="L13" i="44"/>
  <c r="Y13" i="44" s="1"/>
  <c r="T10" i="52"/>
  <c r="T8" i="15"/>
  <c r="L20" i="58"/>
  <c r="P9" i="11"/>
  <c r="P15" i="19"/>
  <c r="H11" i="39"/>
  <c r="X11" i="39" s="1"/>
  <c r="H25" i="58"/>
  <c r="T22" i="39"/>
  <c r="D20" i="6"/>
  <c r="P16" i="50"/>
  <c r="P16" i="45"/>
  <c r="P9" i="46"/>
  <c r="H25" i="23"/>
  <c r="X25" i="23" s="1"/>
  <c r="T25" i="21"/>
  <c r="P13" i="8"/>
  <c r="H12" i="22"/>
  <c r="L9" i="29"/>
  <c r="Y9" i="29" s="1"/>
  <c r="L21" i="40"/>
  <c r="H15" i="57"/>
  <c r="X15" i="57" s="1"/>
  <c r="P9" i="58"/>
  <c r="H9" i="37"/>
  <c r="P17" i="38"/>
  <c r="P17" i="31"/>
  <c r="H9" i="29"/>
  <c r="H17" i="55"/>
  <c r="P10" i="28"/>
  <c r="D16" i="49"/>
  <c r="P13" i="22"/>
  <c r="P15" i="52"/>
  <c r="L22" i="58"/>
  <c r="H16" i="31"/>
  <c r="H25" i="15"/>
  <c r="D22" i="26"/>
  <c r="T17" i="17"/>
  <c r="T10" i="58"/>
  <c r="D11" i="57"/>
  <c r="L8" i="13"/>
  <c r="D22" i="15"/>
  <c r="T10" i="45"/>
  <c r="D17" i="25"/>
  <c r="D10" i="58"/>
  <c r="P15" i="29"/>
  <c r="T9" i="46"/>
  <c r="D13" i="4"/>
  <c r="P10" i="41"/>
  <c r="L8" i="54"/>
  <c r="D9" i="31"/>
  <c r="H8" i="6"/>
  <c r="X8" i="6" s="1"/>
  <c r="H25" i="42"/>
  <c r="X25" i="42" s="1"/>
  <c r="T22" i="11"/>
  <c r="H20" i="56"/>
  <c r="X20" i="56" s="1"/>
  <c r="L14" i="29"/>
  <c r="D12" i="56"/>
  <c r="T17" i="45"/>
  <c r="L14" i="25"/>
  <c r="D16" i="17"/>
  <c r="H17" i="22"/>
  <c r="D9" i="47"/>
  <c r="T17" i="40"/>
  <c r="D12" i="21"/>
  <c r="H22" i="52"/>
  <c r="X22" i="52" s="1"/>
  <c r="P13" i="24"/>
  <c r="L20" i="16"/>
  <c r="T17" i="57"/>
  <c r="H13" i="41"/>
  <c r="D22" i="51"/>
  <c r="T10" i="15"/>
  <c r="T17" i="31"/>
  <c r="H17" i="39"/>
  <c r="H9" i="15"/>
  <c r="X9" i="15" s="1"/>
  <c r="D13" i="41"/>
  <c r="H10" i="36"/>
  <c r="X10" i="36" s="1"/>
  <c r="D10" i="20"/>
  <c r="L10" i="29"/>
  <c r="Y10" i="29" s="1"/>
  <c r="P9" i="32"/>
  <c r="L21" i="43"/>
  <c r="D9" i="39"/>
  <c r="H8" i="25"/>
  <c r="X8" i="25" s="1"/>
  <c r="H11" i="50"/>
  <c r="L12" i="40"/>
  <c r="D15" i="5"/>
  <c r="H16" i="37"/>
  <c r="P13" i="33"/>
  <c r="D8" i="16"/>
  <c r="D9" i="6"/>
  <c r="P16" i="32"/>
  <c r="P14" i="8"/>
  <c r="H10" i="35"/>
  <c r="X10" i="35" s="1"/>
  <c r="L22" i="50"/>
  <c r="Y22" i="50" s="1"/>
  <c r="D22" i="39"/>
  <c r="D22" i="55"/>
  <c r="P16" i="17"/>
  <c r="P9" i="53"/>
  <c r="D13" i="54"/>
  <c r="P8" i="38"/>
  <c r="L25" i="29"/>
  <c r="H13" i="42"/>
  <c r="X13" i="42" s="1"/>
  <c r="H10" i="52"/>
  <c r="X10" i="52" s="1"/>
  <c r="L16" i="19"/>
  <c r="Y16" i="19" s="1"/>
  <c r="H25" i="17"/>
  <c r="T20" i="55"/>
  <c r="D8" i="21"/>
  <c r="T10" i="7"/>
  <c r="T25" i="26"/>
  <c r="T15" i="58"/>
  <c r="T20" i="16"/>
  <c r="T15" i="32"/>
  <c r="P13" i="53"/>
  <c r="T17" i="4"/>
  <c r="D9" i="4"/>
  <c r="D14" i="41"/>
  <c r="H16" i="52"/>
  <c r="X16" i="52" s="1"/>
  <c r="T20" i="29"/>
  <c r="H9" i="31"/>
  <c r="L8" i="37"/>
  <c r="H9" i="58"/>
  <c r="T20" i="4"/>
  <c r="L16" i="7"/>
  <c r="P25" i="29"/>
  <c r="H12" i="39"/>
  <c r="X12" i="39" s="1"/>
  <c r="P21" i="39"/>
  <c r="D21" i="41"/>
  <c r="T17" i="49"/>
  <c r="L11" i="36"/>
  <c r="D17" i="14"/>
  <c r="H14" i="56"/>
  <c r="X14" i="56" s="1"/>
  <c r="T10" i="49"/>
  <c r="P13" i="36"/>
  <c r="P25" i="55"/>
  <c r="H11" i="57"/>
  <c r="P20" i="27"/>
  <c r="P13" i="51"/>
  <c r="T15" i="18"/>
  <c r="T10" i="36"/>
  <c r="L13" i="55"/>
  <c r="P21" i="30"/>
  <c r="P8" i="49"/>
  <c r="H21" i="4"/>
  <c r="X21" i="4" s="1"/>
  <c r="P12" i="45"/>
  <c r="P16" i="24"/>
  <c r="P20" i="58"/>
  <c r="D11" i="45"/>
  <c r="T17" i="35"/>
  <c r="H22" i="30"/>
  <c r="D12" i="53"/>
  <c r="T9" i="21"/>
  <c r="L17" i="15"/>
  <c r="Y17" i="15" s="1"/>
  <c r="D22" i="12"/>
  <c r="H17" i="42"/>
  <c r="X17" i="42" s="1"/>
  <c r="L12" i="24"/>
  <c r="T10" i="35"/>
  <c r="L16" i="58"/>
  <c r="T17" i="28"/>
  <c r="L13" i="6"/>
  <c r="D14" i="23"/>
  <c r="D22" i="32"/>
  <c r="H10" i="46"/>
  <c r="X10" i="46" s="1"/>
  <c r="L8" i="15"/>
  <c r="P12" i="48"/>
  <c r="T12" i="25"/>
  <c r="D16" i="56"/>
  <c r="T16" i="35"/>
  <c r="T15" i="17"/>
  <c r="P17" i="33"/>
  <c r="P15" i="49"/>
  <c r="P12" i="9"/>
  <c r="D17" i="54"/>
  <c r="H22" i="40"/>
  <c r="X22" i="40" s="1"/>
  <c r="H10" i="10"/>
  <c r="P11" i="37"/>
  <c r="P21" i="22"/>
  <c r="P8" i="23"/>
  <c r="P17" i="45"/>
  <c r="D12" i="12"/>
  <c r="P16" i="40"/>
  <c r="D10" i="46"/>
  <c r="P12" i="52"/>
  <c r="H21" i="31"/>
  <c r="X21" i="31" s="1"/>
  <c r="D21" i="8"/>
  <c r="H20" i="42"/>
  <c r="L15" i="18"/>
  <c r="Y15" i="18" s="1"/>
  <c r="L17" i="10"/>
  <c r="T21" i="37"/>
  <c r="D13" i="39"/>
  <c r="D17" i="56"/>
  <c r="T25" i="40"/>
  <c r="D16" i="21"/>
  <c r="T21" i="20"/>
  <c r="D20" i="22"/>
  <c r="D25" i="37"/>
  <c r="L17" i="25"/>
  <c r="D15" i="15"/>
  <c r="L8" i="35"/>
  <c r="D11" i="14"/>
  <c r="L22" i="39"/>
  <c r="Y22" i="39" s="1"/>
  <c r="P22" i="17"/>
  <c r="T25" i="49"/>
  <c r="L12" i="35"/>
  <c r="Y12" i="35" s="1"/>
  <c r="P17" i="51"/>
  <c r="L21" i="36"/>
  <c r="Y21" i="36" s="1"/>
  <c r="P14" i="28"/>
  <c r="T11" i="22"/>
  <c r="H11" i="58"/>
  <c r="L13" i="32"/>
  <c r="P14" i="40"/>
  <c r="T9" i="49"/>
  <c r="P10" i="14"/>
  <c r="H21" i="55"/>
  <c r="X21" i="55" s="1"/>
  <c r="D16" i="30"/>
  <c r="P11" i="58"/>
  <c r="L11" i="58"/>
  <c r="Y11" i="58" s="1"/>
  <c r="H12" i="50"/>
  <c r="X12" i="50" s="1"/>
  <c r="L9" i="43"/>
  <c r="H22" i="49"/>
  <c r="X22" i="49" s="1"/>
  <c r="D20" i="4"/>
  <c r="T25" i="15"/>
  <c r="H15" i="7"/>
  <c r="H8" i="24"/>
  <c r="T20" i="9"/>
  <c r="H15" i="44"/>
  <c r="T22" i="38"/>
  <c r="D25" i="57"/>
  <c r="P25" i="17"/>
  <c r="T12" i="54"/>
  <c r="T14" i="47"/>
  <c r="H22" i="11"/>
  <c r="X22" i="11" s="1"/>
  <c r="L15" i="35"/>
  <c r="Y15" i="35" s="1"/>
  <c r="H10" i="24"/>
  <c r="H17" i="36"/>
  <c r="P10" i="45"/>
  <c r="L10" i="7"/>
  <c r="P20" i="26"/>
  <c r="P8" i="18"/>
  <c r="H11" i="23"/>
  <c r="X11" i="23" s="1"/>
  <c r="T13" i="5"/>
  <c r="P22" i="51"/>
  <c r="T20" i="23"/>
  <c r="T12" i="55"/>
  <c r="T13" i="29"/>
  <c r="P10" i="7"/>
  <c r="T17" i="8"/>
  <c r="T15" i="53"/>
  <c r="H22" i="44"/>
  <c r="H9" i="7"/>
  <c r="L15" i="39"/>
  <c r="T8" i="57"/>
  <c r="L25" i="24"/>
  <c r="D9" i="27"/>
  <c r="H20" i="44"/>
  <c r="L15" i="45"/>
  <c r="Y15" i="45" s="1"/>
  <c r="L17" i="9"/>
  <c r="H12" i="58"/>
  <c r="P20" i="24"/>
  <c r="P9" i="54"/>
  <c r="D17" i="4"/>
  <c r="P20" i="55"/>
  <c r="D21" i="11"/>
  <c r="D11" i="22"/>
  <c r="P9" i="25"/>
  <c r="H25" i="47"/>
  <c r="P25" i="31"/>
  <c r="P9" i="20"/>
  <c r="T11" i="27"/>
  <c r="L16" i="9"/>
  <c r="Y16" i="9" s="1"/>
  <c r="D11" i="32"/>
  <c r="D9" i="35"/>
  <c r="H21" i="24"/>
  <c r="X21" i="24" s="1"/>
  <c r="L10" i="51"/>
  <c r="H20" i="28"/>
  <c r="X20" i="28" s="1"/>
  <c r="H15" i="48"/>
  <c r="H21" i="28"/>
  <c r="X21" i="28" s="1"/>
  <c r="T11" i="14"/>
  <c r="D13" i="5"/>
  <c r="D16" i="37"/>
  <c r="T21" i="40"/>
  <c r="P14" i="47"/>
  <c r="H8" i="27"/>
  <c r="X8" i="27" s="1"/>
  <c r="L25" i="19"/>
  <c r="D14" i="26"/>
  <c r="T8" i="27"/>
  <c r="P12" i="4"/>
  <c r="L16" i="14"/>
  <c r="H15" i="26"/>
  <c r="D20" i="49"/>
  <c r="L14" i="12"/>
  <c r="P10" i="31"/>
  <c r="L21" i="47"/>
  <c r="P15" i="55"/>
  <c r="P25" i="44"/>
  <c r="T17" i="33"/>
  <c r="H25" i="54"/>
  <c r="X25" i="54" s="1"/>
  <c r="H15" i="20"/>
  <c r="X15" i="20" s="1"/>
  <c r="D11" i="27"/>
  <c r="H9" i="46"/>
  <c r="X9" i="46" s="1"/>
  <c r="H8" i="20"/>
  <c r="H11" i="19"/>
  <c r="X11" i="19" s="1"/>
  <c r="D22" i="58"/>
  <c r="P17" i="52"/>
  <c r="D22" i="46"/>
  <c r="L8" i="16"/>
  <c r="H16" i="39"/>
  <c r="H13" i="46"/>
  <c r="X13" i="46" s="1"/>
  <c r="H10" i="4"/>
  <c r="X10" i="4" s="1"/>
  <c r="H10" i="57"/>
  <c r="D16" i="8"/>
  <c r="D21" i="53"/>
  <c r="D10" i="28"/>
  <c r="L17" i="43"/>
  <c r="D9" i="40"/>
  <c r="H25" i="16"/>
  <c r="X25" i="16" s="1"/>
  <c r="H10" i="12"/>
  <c r="H12" i="43"/>
  <c r="P9" i="23"/>
  <c r="T14" i="43"/>
  <c r="L9" i="19"/>
  <c r="P20" i="53"/>
  <c r="D9" i="16"/>
  <c r="H17" i="56"/>
  <c r="X17" i="56" s="1"/>
  <c r="L11" i="21"/>
  <c r="H25" i="28"/>
  <c r="P25" i="46"/>
  <c r="P25" i="24"/>
  <c r="P17" i="35"/>
  <c r="L10" i="13"/>
  <c r="Y10" i="13" s="1"/>
  <c r="P25" i="35"/>
  <c r="D20" i="44"/>
  <c r="H17" i="49"/>
  <c r="X17" i="49" s="1"/>
  <c r="L11" i="14"/>
  <c r="Y11" i="14" s="1"/>
  <c r="T13" i="51"/>
  <c r="H25" i="25"/>
  <c r="H11" i="51"/>
  <c r="T25" i="42"/>
  <c r="P11" i="18"/>
  <c r="L15" i="29"/>
  <c r="Y15" i="29" s="1"/>
  <c r="P8" i="40"/>
  <c r="D15" i="19"/>
  <c r="H17" i="17"/>
  <c r="X17" i="17" s="1"/>
  <c r="D21" i="16"/>
  <c r="T25" i="23"/>
  <c r="P17" i="32"/>
  <c r="P8" i="29"/>
  <c r="D14" i="33"/>
  <c r="P9" i="52"/>
  <c r="D25" i="9"/>
  <c r="D9" i="49"/>
  <c r="D17" i="26"/>
  <c r="D14" i="20"/>
  <c r="P10" i="53"/>
  <c r="T21" i="27"/>
  <c r="L21" i="42"/>
  <c r="Y21" i="42" s="1"/>
  <c r="D12" i="41"/>
  <c r="P11" i="21"/>
  <c r="H21" i="42"/>
  <c r="H15" i="19"/>
  <c r="X15" i="19" s="1"/>
  <c r="H17" i="37"/>
  <c r="X17" i="37" s="1"/>
  <c r="L12" i="4"/>
  <c r="Y12" i="4" s="1"/>
  <c r="H10" i="33"/>
  <c r="X10" i="33" s="1"/>
  <c r="H15" i="17"/>
  <c r="X15" i="17" s="1"/>
  <c r="T11" i="28"/>
  <c r="H16" i="42"/>
  <c r="H17" i="35"/>
  <c r="X17" i="35" s="1"/>
  <c r="T11" i="40"/>
  <c r="P25" i="52"/>
  <c r="H13" i="18"/>
  <c r="X13" i="18" s="1"/>
  <c r="H11" i="16"/>
  <c r="P25" i="32"/>
  <c r="D16" i="14"/>
  <c r="L10" i="54"/>
  <c r="T20" i="39"/>
  <c r="T25" i="43"/>
  <c r="P10" i="11"/>
  <c r="H14" i="41"/>
  <c r="L17" i="44"/>
  <c r="L10" i="10"/>
  <c r="D10" i="52"/>
  <c r="L10" i="49"/>
  <c r="H20" i="46"/>
  <c r="H12" i="7"/>
  <c r="P11" i="24"/>
  <c r="T9" i="39"/>
  <c r="H25" i="55"/>
  <c r="X25" i="55" s="1"/>
  <c r="P12" i="47"/>
  <c r="H20" i="25"/>
  <c r="L14" i="28"/>
  <c r="P8" i="15"/>
  <c r="D9" i="57"/>
  <c r="P17" i="23"/>
  <c r="H10" i="15"/>
  <c r="T17" i="21"/>
  <c r="T16" i="37"/>
  <c r="P14" i="19"/>
  <c r="T11" i="47"/>
  <c r="L8" i="39"/>
  <c r="D25" i="7"/>
  <c r="T22" i="43"/>
  <c r="L13" i="9"/>
  <c r="Y13" i="9" s="1"/>
  <c r="P13" i="17"/>
  <c r="H11" i="24"/>
  <c r="X11" i="24" s="1"/>
  <c r="D12" i="14"/>
  <c r="P20" i="42"/>
  <c r="P21" i="56"/>
  <c r="T15" i="21"/>
  <c r="T20" i="46"/>
  <c r="D12" i="47"/>
  <c r="H16" i="15"/>
  <c r="L20" i="15"/>
  <c r="Y20" i="15" s="1"/>
  <c r="D14" i="16"/>
  <c r="T9" i="51"/>
  <c r="P22" i="41"/>
  <c r="T12" i="30"/>
  <c r="P21" i="50"/>
  <c r="H11" i="22"/>
  <c r="X11" i="22" s="1"/>
  <c r="L16" i="49"/>
  <c r="Y16" i="49" s="1"/>
  <c r="P14" i="50"/>
  <c r="T21" i="16"/>
  <c r="H8" i="55"/>
  <c r="X8" i="55" s="1"/>
  <c r="L15" i="43"/>
  <c r="Y15" i="43" s="1"/>
  <c r="P13" i="19"/>
  <c r="P8" i="45"/>
  <c r="H15" i="5"/>
  <c r="X15" i="5" s="1"/>
  <c r="H21" i="35"/>
  <c r="D11" i="56"/>
  <c r="H13" i="26"/>
  <c r="L14" i="47"/>
  <c r="H21" i="45"/>
  <c r="L9" i="55"/>
  <c r="Y9" i="55" s="1"/>
  <c r="D12" i="20"/>
  <c r="D17" i="53"/>
  <c r="D22" i="25"/>
  <c r="H22" i="12"/>
  <c r="X22" i="12" s="1"/>
  <c r="H20" i="29"/>
  <c r="X20" i="29" s="1"/>
  <c r="D20" i="30"/>
  <c r="T15" i="11"/>
  <c r="P15" i="27"/>
  <c r="P11" i="53"/>
  <c r="L13" i="28"/>
  <c r="Y13" i="28" s="1"/>
  <c r="T9" i="32"/>
  <c r="P12" i="12"/>
  <c r="L8" i="24"/>
  <c r="L22" i="22"/>
  <c r="H17" i="27"/>
  <c r="X17" i="27" s="1"/>
  <c r="L14" i="46"/>
  <c r="H20" i="37"/>
  <c r="T13" i="19"/>
  <c r="P10" i="51"/>
  <c r="D12" i="35"/>
  <c r="H14" i="8"/>
  <c r="X14" i="8" s="1"/>
  <c r="H11" i="53"/>
  <c r="H25" i="37"/>
  <c r="T17" i="46"/>
  <c r="L20" i="42"/>
  <c r="D12" i="36"/>
  <c r="D8" i="38"/>
  <c r="D25" i="16"/>
  <c r="T15" i="8"/>
  <c r="P13" i="58"/>
  <c r="D11" i="58"/>
  <c r="L10" i="44"/>
  <c r="P20" i="44"/>
  <c r="T17" i="19"/>
  <c r="D10" i="19"/>
  <c r="T14" i="57"/>
  <c r="L25" i="18"/>
  <c r="D20" i="19"/>
  <c r="P8" i="17"/>
  <c r="P20" i="29"/>
  <c r="D17" i="57"/>
  <c r="P9" i="35"/>
  <c r="L9" i="13"/>
  <c r="P25" i="6"/>
  <c r="L12" i="30"/>
  <c r="H14" i="49"/>
  <c r="T15" i="51"/>
  <c r="D11" i="47"/>
  <c r="H20" i="20"/>
  <c r="X20" i="20" s="1"/>
  <c r="L17" i="6"/>
  <c r="L15" i="21"/>
  <c r="P16" i="35"/>
  <c r="D15" i="9"/>
  <c r="T11" i="12"/>
  <c r="H22" i="45"/>
  <c r="P13" i="41"/>
  <c r="L17" i="30"/>
  <c r="Y17" i="30" s="1"/>
  <c r="L11" i="47"/>
  <c r="Y11" i="47" s="1"/>
  <c r="H22" i="14"/>
  <c r="L13" i="39"/>
  <c r="Y13" i="39" s="1"/>
  <c r="T17" i="12"/>
  <c r="P20" i="13"/>
  <c r="L22" i="21"/>
  <c r="Y22" i="21" s="1"/>
  <c r="P22" i="39"/>
  <c r="T8" i="48"/>
  <c r="T16" i="45"/>
  <c r="P21" i="12"/>
  <c r="P15" i="39"/>
  <c r="T22" i="28"/>
  <c r="T14" i="46"/>
  <c r="L22" i="53"/>
  <c r="Y22" i="53" s="1"/>
  <c r="D15" i="4"/>
  <c r="H8" i="40"/>
  <c r="X8" i="40" s="1"/>
  <c r="L10" i="56"/>
  <c r="P11" i="41"/>
  <c r="H8" i="28"/>
  <c r="D10" i="55"/>
  <c r="P11" i="7"/>
  <c r="L21" i="12"/>
  <c r="P22" i="42"/>
  <c r="L16" i="47"/>
  <c r="P14" i="26"/>
  <c r="H21" i="44"/>
  <c r="H16" i="16"/>
  <c r="D10" i="5"/>
  <c r="T13" i="31"/>
  <c r="P11" i="46"/>
  <c r="H25" i="57"/>
  <c r="X25" i="57" s="1"/>
  <c r="L14" i="42"/>
  <c r="Y14" i="42" s="1"/>
  <c r="T22" i="33"/>
  <c r="H17" i="10"/>
  <c r="H25" i="39"/>
  <c r="X25" i="39" s="1"/>
  <c r="T10" i="4"/>
  <c r="H20" i="24"/>
  <c r="H10" i="39"/>
  <c r="X10" i="39" s="1"/>
  <c r="T21" i="56"/>
  <c r="H17" i="23"/>
  <c r="T20" i="18"/>
  <c r="L16" i="8"/>
  <c r="Y16" i="8" s="1"/>
  <c r="D8" i="49"/>
  <c r="T17" i="43"/>
  <c r="T21" i="47"/>
  <c r="H13" i="37"/>
  <c r="L15" i="31"/>
  <c r="L16" i="31"/>
  <c r="Y16" i="31" s="1"/>
  <c r="T8" i="7"/>
  <c r="L22" i="14"/>
  <c r="T15" i="24"/>
  <c r="D13" i="42"/>
  <c r="P12" i="49"/>
  <c r="T12" i="58"/>
  <c r="T14" i="24"/>
  <c r="L12" i="9"/>
  <c r="L15" i="48"/>
  <c r="Y15" i="48" s="1"/>
  <c r="T20" i="25"/>
  <c r="L17" i="12"/>
  <c r="P20" i="47"/>
  <c r="L15" i="7"/>
  <c r="Y15" i="7" s="1"/>
  <c r="P14" i="58"/>
  <c r="P9" i="47"/>
  <c r="H17" i="46"/>
  <c r="H13" i="31"/>
  <c r="X13" i="31" s="1"/>
  <c r="H11" i="42"/>
  <c r="T9" i="17"/>
  <c r="T11" i="33"/>
  <c r="H20" i="54"/>
  <c r="X20" i="54" s="1"/>
  <c r="D9" i="15"/>
  <c r="D25" i="11"/>
  <c r="T21" i="17"/>
  <c r="P12" i="22"/>
  <c r="T13" i="48"/>
  <c r="D10" i="36"/>
  <c r="P20" i="10"/>
  <c r="L20" i="52"/>
  <c r="Y20" i="52" s="1"/>
  <c r="L21" i="30"/>
  <c r="Y21" i="30" s="1"/>
  <c r="H9" i="6"/>
  <c r="H10" i="6"/>
  <c r="X10" i="6" s="1"/>
  <c r="H25" i="27"/>
  <c r="X25" i="27" s="1"/>
  <c r="L21" i="44"/>
  <c r="Y21" i="44" s="1"/>
  <c r="P17" i="18"/>
  <c r="T17" i="7"/>
  <c r="L20" i="44"/>
  <c r="Y20" i="44" s="1"/>
  <c r="P17" i="10"/>
  <c r="L20" i="21"/>
  <c r="P13" i="18"/>
  <c r="T16" i="26"/>
  <c r="P13" i="46"/>
  <c r="T10" i="43"/>
  <c r="T14" i="40"/>
  <c r="D14" i="46"/>
  <c r="H12" i="25"/>
  <c r="L11" i="42"/>
  <c r="Y11" i="42" s="1"/>
  <c r="T16" i="40"/>
  <c r="D20" i="14"/>
  <c r="L11" i="29"/>
  <c r="L16" i="24"/>
  <c r="Y16" i="24" s="1"/>
  <c r="H13" i="21"/>
  <c r="L17" i="46"/>
  <c r="H10" i="47"/>
  <c r="X10" i="47" s="1"/>
  <c r="H15" i="39"/>
  <c r="X15" i="39" s="1"/>
  <c r="D8" i="29"/>
  <c r="L10" i="50"/>
  <c r="Y10" i="50" s="1"/>
  <c r="L15" i="44"/>
  <c r="Y15" i="44" s="1"/>
  <c r="T9" i="4"/>
  <c r="T20" i="32"/>
  <c r="H15" i="11"/>
  <c r="T21" i="48"/>
  <c r="P9" i="16"/>
  <c r="L9" i="44"/>
  <c r="Y9" i="44" s="1"/>
  <c r="H21" i="43"/>
  <c r="L13" i="8"/>
  <c r="P21" i="37"/>
  <c r="H16" i="21"/>
  <c r="P16" i="10"/>
  <c r="L10" i="21"/>
  <c r="Y10" i="21" s="1"/>
  <c r="L21" i="9"/>
  <c r="H13" i="51"/>
  <c r="L25" i="49"/>
  <c r="Y25" i="49" s="1"/>
  <c r="H25" i="6"/>
  <c r="P13" i="14"/>
  <c r="T8" i="21"/>
  <c r="H16" i="35"/>
  <c r="X16" i="35" s="1"/>
  <c r="T25" i="11"/>
  <c r="T14" i="12"/>
  <c r="T13" i="45"/>
  <c r="H9" i="52"/>
  <c r="T12" i="41"/>
  <c r="D12" i="42"/>
  <c r="P14" i="21"/>
  <c r="T20" i="43"/>
  <c r="T10" i="41"/>
  <c r="T15" i="47"/>
  <c r="P12" i="38"/>
  <c r="T8" i="58"/>
  <c r="P14" i="7"/>
  <c r="T13" i="40"/>
  <c r="P14" i="12"/>
  <c r="D15" i="41"/>
  <c r="P14" i="14"/>
  <c r="L12" i="18"/>
  <c r="H13" i="56"/>
  <c r="X13" i="56" s="1"/>
  <c r="T25" i="32"/>
  <c r="H13" i="49"/>
  <c r="D21" i="50"/>
  <c r="H10" i="56"/>
  <c r="X10" i="56" s="1"/>
  <c r="D10" i="31"/>
  <c r="P16" i="58"/>
  <c r="H10" i="38"/>
  <c r="X10" i="38" s="1"/>
  <c r="L17" i="41"/>
  <c r="P10" i="40"/>
  <c r="L9" i="9"/>
  <c r="Y9" i="9" s="1"/>
  <c r="D17" i="17"/>
  <c r="D14" i="47"/>
  <c r="H10" i="18"/>
  <c r="X10" i="18" s="1"/>
  <c r="L15" i="42"/>
  <c r="Y15" i="42" s="1"/>
  <c r="L16" i="56"/>
  <c r="L10" i="19"/>
  <c r="T17" i="52"/>
  <c r="L17" i="36"/>
  <c r="D21" i="10"/>
  <c r="D25" i="48"/>
  <c r="L25" i="58"/>
  <c r="Y25" i="58" s="1"/>
  <c r="P11" i="11"/>
  <c r="D17" i="41"/>
  <c r="P8" i="22"/>
  <c r="H10" i="37"/>
  <c r="P21" i="5"/>
  <c r="H14" i="47"/>
  <c r="X14" i="47" s="1"/>
  <c r="H20" i="32"/>
  <c r="H22" i="33"/>
  <c r="D12" i="8"/>
  <c r="P8" i="53"/>
  <c r="L25" i="28"/>
  <c r="T20" i="56"/>
  <c r="H16" i="22"/>
  <c r="L13" i="30"/>
  <c r="Y13" i="30" s="1"/>
  <c r="P21" i="43"/>
  <c r="P11" i="36"/>
  <c r="D10" i="48"/>
  <c r="T9" i="50"/>
  <c r="T22" i="13"/>
  <c r="L12" i="37"/>
  <c r="H16" i="12"/>
  <c r="X16" i="12" s="1"/>
  <c r="H10" i="25"/>
  <c r="P22" i="30"/>
  <c r="P16" i="5"/>
  <c r="T14" i="52"/>
  <c r="T17" i="25"/>
  <c r="D9" i="37"/>
  <c r="L12" i="26"/>
  <c r="Y12" i="26" s="1"/>
  <c r="T11" i="55"/>
  <c r="P25" i="36"/>
  <c r="P15" i="53"/>
  <c r="D21" i="57"/>
  <c r="H17" i="11"/>
  <c r="X17" i="11" s="1"/>
  <c r="L17" i="23"/>
  <c r="Y17" i="23" s="1"/>
  <c r="D21" i="29"/>
  <c r="H16" i="44"/>
  <c r="X16" i="44" s="1"/>
  <c r="T22" i="54"/>
  <c r="P17" i="48"/>
  <c r="H21" i="7"/>
  <c r="X21" i="7" s="1"/>
  <c r="L13" i="51"/>
  <c r="Y13" i="51" s="1"/>
  <c r="T22" i="52"/>
  <c r="P22" i="29"/>
  <c r="D15" i="11"/>
  <c r="D10" i="51"/>
  <c r="D10" i="21"/>
  <c r="P9" i="36"/>
  <c r="L9" i="8"/>
  <c r="Y9" i="8" s="1"/>
  <c r="T16" i="23"/>
  <c r="H17" i="38"/>
  <c r="X17" i="38" s="1"/>
  <c r="H16" i="38"/>
  <c r="T14" i="14"/>
  <c r="H15" i="41"/>
  <c r="X15" i="41" s="1"/>
  <c r="P12" i="28"/>
  <c r="P21" i="23"/>
  <c r="D25" i="18"/>
  <c r="T25" i="35"/>
  <c r="H11" i="7"/>
  <c r="X11" i="7" s="1"/>
  <c r="P20" i="43"/>
  <c r="P17" i="43"/>
  <c r="T20" i="58"/>
  <c r="T12" i="40"/>
  <c r="P12" i="35"/>
  <c r="H9" i="12"/>
  <c r="X9" i="12" s="1"/>
  <c r="H25" i="45"/>
  <c r="X25" i="45" s="1"/>
  <c r="H15" i="31"/>
  <c r="L17" i="33"/>
  <c r="L15" i="12"/>
  <c r="L9" i="45"/>
  <c r="P17" i="8"/>
  <c r="P16" i="20"/>
  <c r="P14" i="6"/>
  <c r="H12" i="53"/>
  <c r="X12" i="53" s="1"/>
  <c r="P12" i="15"/>
  <c r="H12" i="38"/>
  <c r="D25" i="56"/>
  <c r="H14" i="27"/>
  <c r="P9" i="28"/>
  <c r="L22" i="54"/>
  <c r="L11" i="44"/>
  <c r="D15" i="27"/>
  <c r="P21" i="14"/>
  <c r="D21" i="5"/>
  <c r="H22" i="56"/>
  <c r="X22" i="56" s="1"/>
  <c r="H13" i="12"/>
  <c r="L20" i="19"/>
  <c r="T8" i="16"/>
  <c r="D21" i="4"/>
  <c r="T11" i="32"/>
  <c r="P25" i="26"/>
  <c r="D12" i="37"/>
  <c r="P11" i="23"/>
  <c r="T11" i="24"/>
  <c r="D15" i="43"/>
  <c r="H10" i="44"/>
  <c r="P22" i="47"/>
  <c r="P9" i="49"/>
  <c r="L20" i="57"/>
  <c r="P12" i="26"/>
  <c r="D16" i="32"/>
  <c r="T13" i="55"/>
  <c r="T15" i="40"/>
  <c r="D12" i="24"/>
  <c r="D12" i="30"/>
  <c r="D15" i="17"/>
  <c r="L17" i="48"/>
  <c r="Y17" i="48" s="1"/>
  <c r="P8" i="32"/>
  <c r="P20" i="17"/>
  <c r="T8" i="43"/>
  <c r="L14" i="58"/>
  <c r="H9" i="10"/>
  <c r="X9" i="10" s="1"/>
  <c r="T8" i="13"/>
  <c r="P22" i="13"/>
  <c r="T11" i="20"/>
  <c r="D8" i="22"/>
  <c r="L16" i="32"/>
  <c r="Y16" i="32" s="1"/>
  <c r="H22" i="19"/>
  <c r="L8" i="41"/>
  <c r="D22" i="17"/>
  <c r="P20" i="41"/>
  <c r="L21" i="18"/>
  <c r="D12" i="38"/>
  <c r="D9" i="30"/>
  <c r="P22" i="31"/>
  <c r="D14" i="7"/>
  <c r="P10" i="42"/>
  <c r="H16" i="33"/>
  <c r="T25" i="18"/>
  <c r="D12" i="44"/>
  <c r="H17" i="58"/>
  <c r="X17" i="58" s="1"/>
  <c r="D15" i="30"/>
  <c r="D17" i="46"/>
  <c r="D16" i="44"/>
  <c r="P16" i="26"/>
  <c r="D13" i="26"/>
  <c r="H22" i="15"/>
  <c r="D21" i="14"/>
  <c r="T22" i="19"/>
  <c r="D15" i="32"/>
  <c r="L14" i="40"/>
  <c r="Y14" i="40" s="1"/>
  <c r="P14" i="51"/>
  <c r="D11" i="7"/>
  <c r="L16" i="33"/>
  <c r="Y16" i="33" s="1"/>
  <c r="P21" i="25"/>
  <c r="L25" i="53"/>
  <c r="Y25" i="53" s="1"/>
  <c r="H22" i="50"/>
  <c r="X22" i="50" s="1"/>
  <c r="D20" i="32"/>
  <c r="H20" i="51"/>
  <c r="L16" i="57"/>
  <c r="Y16" i="57" s="1"/>
  <c r="D12" i="11"/>
  <c r="P14" i="30"/>
  <c r="D20" i="16"/>
  <c r="D10" i="32"/>
  <c r="L22" i="55"/>
  <c r="Y22" i="55" s="1"/>
  <c r="L17" i="14"/>
  <c r="Y17" i="14" s="1"/>
  <c r="T22" i="37"/>
  <c r="H20" i="10"/>
  <c r="X20" i="10" s="1"/>
  <c r="T14" i="41"/>
  <c r="L8" i="22"/>
  <c r="H25" i="29"/>
  <c r="L22" i="13"/>
  <c r="H17" i="43"/>
  <c r="H11" i="8"/>
  <c r="X11" i="8" s="1"/>
  <c r="H14" i="18"/>
  <c r="X14" i="18" s="1"/>
  <c r="P15" i="41"/>
  <c r="T14" i="22"/>
  <c r="L11" i="43"/>
  <c r="T10" i="14"/>
  <c r="L16" i="21"/>
  <c r="Y16" i="21" s="1"/>
  <c r="L25" i="38"/>
  <c r="Y25" i="38" s="1"/>
  <c r="L22" i="51"/>
  <c r="Y22" i="51" s="1"/>
  <c r="H14" i="33"/>
  <c r="H10" i="45"/>
  <c r="X10" i="45" s="1"/>
  <c r="T17" i="22"/>
  <c r="P17" i="21"/>
  <c r="T16" i="44"/>
  <c r="L16" i="37"/>
  <c r="D25" i="42"/>
  <c r="P10" i="25"/>
  <c r="T16" i="46"/>
  <c r="T12" i="9"/>
  <c r="H9" i="43"/>
  <c r="P10" i="30"/>
  <c r="H9" i="24"/>
  <c r="T22" i="26"/>
  <c r="L21" i="21"/>
  <c r="Y21" i="21" s="1"/>
  <c r="T22" i="22"/>
  <c r="H12" i="54"/>
  <c r="X12" i="54" s="1"/>
  <c r="P20" i="7"/>
  <c r="T12" i="43"/>
  <c r="L16" i="43"/>
  <c r="Y16" i="43" s="1"/>
  <c r="P9" i="42"/>
  <c r="L10" i="53"/>
  <c r="T16" i="53"/>
  <c r="P10" i="19"/>
  <c r="P10" i="33"/>
  <c r="T22" i="8"/>
  <c r="D22" i="50"/>
  <c r="L10" i="20"/>
  <c r="L20" i="40"/>
  <c r="Y20" i="40" s="1"/>
  <c r="H10" i="50"/>
  <c r="H12" i="14"/>
  <c r="T14" i="6"/>
  <c r="H15" i="23"/>
  <c r="T10" i="53"/>
  <c r="H15" i="49"/>
  <c r="H14" i="40"/>
  <c r="T21" i="50"/>
  <c r="T16" i="29"/>
  <c r="H17" i="13"/>
  <c r="L16" i="51"/>
  <c r="Y16" i="51" s="1"/>
  <c r="P11" i="45"/>
  <c r="H13" i="27"/>
  <c r="T21" i="38"/>
  <c r="D21" i="42"/>
  <c r="D9" i="42"/>
  <c r="H17" i="14"/>
  <c r="T20" i="21"/>
  <c r="P25" i="28"/>
  <c r="H16" i="48"/>
  <c r="X16" i="48" s="1"/>
  <c r="L9" i="23"/>
  <c r="H14" i="36"/>
  <c r="X14" i="36" s="1"/>
  <c r="H25" i="14"/>
  <c r="D9" i="33"/>
  <c r="T17" i="32"/>
  <c r="P12" i="6"/>
  <c r="P22" i="32"/>
  <c r="P20" i="32"/>
  <c r="L12" i="17"/>
  <c r="T9" i="36"/>
  <c r="H21" i="52"/>
  <c r="X21" i="52" s="1"/>
  <c r="P15" i="30"/>
  <c r="D13" i="37"/>
  <c r="H11" i="33"/>
  <c r="X11" i="33" s="1"/>
  <c r="P8" i="16"/>
  <c r="P11" i="15"/>
  <c r="T8" i="11"/>
  <c r="P16" i="8"/>
  <c r="L22" i="16"/>
  <c r="H14" i="58"/>
  <c r="H25" i="24"/>
  <c r="X25" i="24" s="1"/>
  <c r="P15" i="51"/>
  <c r="D14" i="6"/>
  <c r="P22" i="55"/>
  <c r="P13" i="10"/>
  <c r="T14" i="28"/>
  <c r="P10" i="17"/>
  <c r="P9" i="33"/>
  <c r="H25" i="49"/>
  <c r="P8" i="28"/>
  <c r="T22" i="58"/>
  <c r="L22" i="17"/>
  <c r="Y22" i="17" s="1"/>
  <c r="D8" i="52"/>
  <c r="D20" i="55"/>
  <c r="D14" i="38"/>
  <c r="P9" i="18"/>
  <c r="P25" i="30"/>
  <c r="H17" i="21"/>
  <c r="X17" i="21" s="1"/>
  <c r="D12" i="58"/>
  <c r="L20" i="23"/>
  <c r="T20" i="54"/>
  <c r="T11" i="53"/>
  <c r="D13" i="46"/>
  <c r="P15" i="50"/>
  <c r="T21" i="43"/>
  <c r="H25" i="21"/>
  <c r="T14" i="13"/>
  <c r="T11" i="16"/>
  <c r="T13" i="8"/>
  <c r="L11" i="38"/>
  <c r="T12" i="27"/>
  <c r="P15" i="36"/>
  <c r="T15" i="30"/>
  <c r="P11" i="44"/>
  <c r="P17" i="36"/>
  <c r="P15" i="17"/>
  <c r="T20" i="51"/>
  <c r="T20" i="48"/>
  <c r="H21" i="50"/>
  <c r="X21" i="50" s="1"/>
  <c r="P9" i="44"/>
  <c r="P20" i="18"/>
  <c r="L14" i="41"/>
  <c r="T11" i="46"/>
  <c r="L15" i="9"/>
  <c r="T21" i="15"/>
  <c r="D10" i="16"/>
  <c r="T21" i="5"/>
  <c r="P9" i="30"/>
  <c r="H11" i="10"/>
  <c r="X11" i="10" s="1"/>
  <c r="P14" i="49"/>
  <c r="D8" i="44"/>
  <c r="H21" i="6"/>
  <c r="T12" i="31"/>
  <c r="P11" i="43"/>
  <c r="L15" i="28"/>
  <c r="Y15" i="28" s="1"/>
  <c r="D8" i="35"/>
  <c r="D9" i="14"/>
  <c r="T8" i="37"/>
  <c r="T25" i="16"/>
  <c r="H9" i="54"/>
  <c r="T16" i="15"/>
  <c r="P25" i="49"/>
  <c r="H9" i="51"/>
  <c r="H14" i="45"/>
  <c r="X14" i="45" s="1"/>
  <c r="P16" i="57"/>
  <c r="T17" i="6"/>
  <c r="L20" i="46"/>
  <c r="Y20" i="46" s="1"/>
  <c r="T12" i="8"/>
  <c r="T15" i="9"/>
  <c r="H21" i="27"/>
  <c r="X21" i="27" s="1"/>
  <c r="D12" i="16"/>
  <c r="T17" i="29"/>
  <c r="H22" i="54"/>
  <c r="D17" i="58"/>
  <c r="L16" i="10"/>
  <c r="L9" i="58"/>
  <c r="Y9" i="58" s="1"/>
  <c r="P10" i="54"/>
  <c r="P9" i="12"/>
  <c r="L8" i="50"/>
  <c r="P10" i="50"/>
  <c r="P12" i="53"/>
  <c r="L20" i="13"/>
  <c r="Y20" i="13" s="1"/>
  <c r="L8" i="56"/>
  <c r="L8" i="48"/>
  <c r="H17" i="54"/>
  <c r="X17" i="54" s="1"/>
  <c r="H14" i="5"/>
  <c r="X14" i="5" s="1"/>
  <c r="L20" i="55"/>
  <c r="Y20" i="55" s="1"/>
  <c r="P20" i="48"/>
  <c r="L11" i="37"/>
  <c r="Y11" i="37" s="1"/>
  <c r="P14" i="9"/>
  <c r="H13" i="43"/>
  <c r="X13" i="43" s="1"/>
  <c r="L14" i="53"/>
  <c r="Y14" i="53" s="1"/>
  <c r="T8" i="54"/>
  <c r="D25" i="12"/>
  <c r="T10" i="27"/>
  <c r="L25" i="47"/>
  <c r="D10" i="27"/>
  <c r="L14" i="13"/>
  <c r="L9" i="47"/>
  <c r="Y9" i="47" s="1"/>
  <c r="L20" i="27"/>
  <c r="Y20" i="27" s="1"/>
  <c r="P10" i="35"/>
  <c r="T16" i="52"/>
  <c r="P14" i="32"/>
  <c r="D12" i="9"/>
  <c r="L21" i="20"/>
  <c r="Y21" i="20" s="1"/>
  <c r="D25" i="21"/>
  <c r="P20" i="21"/>
  <c r="H22" i="51"/>
  <c r="T10" i="19"/>
  <c r="L12" i="31"/>
  <c r="P22" i="7"/>
  <c r="T11" i="41"/>
  <c r="P12" i="13"/>
  <c r="T22" i="45"/>
  <c r="H14" i="4"/>
  <c r="X14" i="4" s="1"/>
  <c r="H10" i="55"/>
  <c r="X10" i="55" s="1"/>
  <c r="T11" i="4"/>
  <c r="H15" i="18"/>
  <c r="X15" i="18" s="1"/>
  <c r="T9" i="22"/>
  <c r="H14" i="42"/>
  <c r="X14" i="42" s="1"/>
  <c r="P11" i="25"/>
  <c r="H20" i="23"/>
  <c r="L15" i="53"/>
  <c r="Y15" i="53" s="1"/>
  <c r="H13" i="58"/>
  <c r="H12" i="26"/>
  <c r="X12" i="26" s="1"/>
  <c r="H20" i="43"/>
  <c r="X20" i="43" s="1"/>
  <c r="L16" i="17"/>
  <c r="Y16" i="17" s="1"/>
  <c r="D11" i="44"/>
  <c r="T22" i="25"/>
  <c r="D12" i="55"/>
  <c r="D13" i="22"/>
  <c r="T21" i="26"/>
  <c r="P11" i="35"/>
  <c r="H9" i="4"/>
  <c r="L10" i="37"/>
  <c r="Y10" i="37" s="1"/>
  <c r="H14" i="55"/>
  <c r="D17" i="20"/>
  <c r="H9" i="50"/>
  <c r="X9" i="50" s="1"/>
  <c r="L10" i="57"/>
  <c r="Y10" i="57" s="1"/>
  <c r="H22" i="41"/>
  <c r="X22" i="41" s="1"/>
  <c r="H22" i="35"/>
  <c r="X22" i="35" s="1"/>
  <c r="D11" i="54"/>
  <c r="L17" i="22"/>
  <c r="D21" i="36"/>
  <c r="D9" i="7"/>
  <c r="L16" i="22"/>
  <c r="H25" i="22"/>
  <c r="X25" i="22" s="1"/>
  <c r="P25" i="42"/>
  <c r="L16" i="16"/>
  <c r="Y16" i="16" s="1"/>
  <c r="H22" i="4"/>
  <c r="X22" i="4" s="1"/>
  <c r="D17" i="22"/>
  <c r="L14" i="55"/>
  <c r="T17" i="24"/>
  <c r="H13" i="32"/>
  <c r="X13" i="32" s="1"/>
  <c r="T15" i="39"/>
  <c r="T22" i="27"/>
  <c r="P8" i="9"/>
  <c r="H20" i="21"/>
  <c r="H14" i="29"/>
  <c r="X14" i="29" s="1"/>
  <c r="L17" i="19"/>
  <c r="D14" i="5"/>
  <c r="P9" i="13"/>
  <c r="L20" i="12"/>
  <c r="H11" i="56"/>
  <c r="P16" i="28"/>
  <c r="D12" i="54"/>
  <c r="T15" i="20"/>
  <c r="L16" i="38"/>
  <c r="Y16" i="38" s="1"/>
  <c r="D8" i="32"/>
  <c r="T11" i="21"/>
  <c r="P25" i="22"/>
  <c r="T10" i="48"/>
  <c r="D11" i="10"/>
  <c r="D8" i="13"/>
  <c r="D21" i="54"/>
  <c r="T21" i="32"/>
  <c r="T12" i="37"/>
  <c r="T17" i="51"/>
  <c r="T8" i="33"/>
  <c r="P14" i="31"/>
  <c r="P15" i="21"/>
  <c r="H12" i="57"/>
  <c r="X12" i="57" s="1"/>
  <c r="D8" i="15"/>
  <c r="D13" i="29"/>
  <c r="P12" i="54"/>
  <c r="T14" i="48"/>
  <c r="H8" i="26"/>
  <c r="X8" i="26" s="1"/>
  <c r="T20" i="49"/>
  <c r="T15" i="19"/>
  <c r="D9" i="38"/>
  <c r="H9" i="30"/>
  <c r="X9" i="30" s="1"/>
  <c r="L25" i="21"/>
  <c r="L13" i="13"/>
  <c r="D10" i="37"/>
  <c r="D14" i="13"/>
  <c r="P15" i="24"/>
  <c r="D12" i="15"/>
  <c r="P8" i="44"/>
  <c r="D15" i="53"/>
  <c r="H13" i="4"/>
  <c r="L25" i="15"/>
  <c r="P17" i="6"/>
  <c r="D25" i="55"/>
  <c r="T20" i="28"/>
  <c r="P9" i="56"/>
  <c r="T12" i="16"/>
  <c r="T22" i="40"/>
  <c r="T9" i="27"/>
  <c r="D10" i="50"/>
  <c r="L9" i="51"/>
  <c r="P22" i="26"/>
  <c r="T20" i="53"/>
  <c r="T17" i="36"/>
  <c r="D13" i="10"/>
  <c r="P10" i="12"/>
  <c r="L13" i="37"/>
  <c r="Y13" i="37" s="1"/>
  <c r="H22" i="58"/>
  <c r="H12" i="44"/>
  <c r="L14" i="23"/>
  <c r="Y14" i="23" s="1"/>
  <c r="L13" i="49"/>
  <c r="Y13" i="49" s="1"/>
  <c r="H17" i="30"/>
  <c r="X17" i="30" s="1"/>
  <c r="L14" i="33"/>
  <c r="Y17" i="19" l="1"/>
  <c r="Y10" i="7"/>
  <c r="X25" i="26"/>
  <c r="Y10" i="44"/>
  <c r="X13" i="22"/>
  <c r="X12" i="41"/>
  <c r="X16" i="27"/>
  <c r="X25" i="49"/>
  <c r="X21" i="43"/>
  <c r="X25" i="6"/>
  <c r="Y11" i="29"/>
  <c r="Y22" i="14"/>
  <c r="X20" i="48"/>
  <c r="X25" i="8"/>
  <c r="Y9" i="23"/>
  <c r="X14" i="27"/>
  <c r="Y10" i="51"/>
  <c r="X25" i="17"/>
  <c r="Y14" i="56"/>
  <c r="Y13" i="35"/>
  <c r="X21" i="29"/>
  <c r="Y12" i="18"/>
  <c r="X15" i="51"/>
  <c r="X17" i="26"/>
  <c r="X20" i="35"/>
  <c r="X16" i="25"/>
  <c r="X14" i="50"/>
  <c r="X12" i="38"/>
  <c r="X9" i="43"/>
  <c r="Y9" i="13"/>
  <c r="Y17" i="44"/>
  <c r="Y15" i="52"/>
  <c r="X8" i="10"/>
  <c r="Y10" i="10"/>
  <c r="Y16" i="22"/>
  <c r="X21" i="39"/>
  <c r="Y25" i="28"/>
  <c r="Y17" i="9"/>
  <c r="X21" i="15"/>
  <c r="Y20" i="26"/>
  <c r="Y15" i="31"/>
  <c r="Y17" i="22"/>
  <c r="Y22" i="16"/>
  <c r="X11" i="57"/>
  <c r="Y16" i="7"/>
  <c r="Y12" i="14"/>
  <c r="X14" i="19"/>
  <c r="X9" i="38"/>
  <c r="Y15" i="15"/>
  <c r="Y20" i="23"/>
  <c r="Y15" i="12"/>
  <c r="Y20" i="42"/>
  <c r="Y25" i="24"/>
  <c r="Y12" i="21"/>
  <c r="X25" i="25"/>
  <c r="Y12" i="24"/>
  <c r="X22" i="29"/>
  <c r="Y21" i="14"/>
  <c r="Y14" i="41"/>
  <c r="Y22" i="46"/>
  <c r="Y13" i="42"/>
  <c r="Y12" i="57"/>
  <c r="Y16" i="27"/>
  <c r="Y14" i="31"/>
  <c r="X25" i="29"/>
  <c r="X15" i="24"/>
  <c r="Y17" i="16"/>
  <c r="X17" i="29"/>
  <c r="X10" i="44"/>
  <c r="X9" i="6"/>
  <c r="X16" i="40"/>
  <c r="X20" i="50"/>
  <c r="Y14" i="20"/>
  <c r="X17" i="39"/>
  <c r="Y14" i="27"/>
  <c r="Y25" i="15"/>
  <c r="X10" i="50"/>
  <c r="X11" i="51"/>
  <c r="X8" i="33"/>
  <c r="Y17" i="33"/>
  <c r="Y13" i="33"/>
  <c r="D16" i="28"/>
  <c r="P25" i="9"/>
  <c r="P9" i="5"/>
  <c r="L14" i="48"/>
  <c r="X14" i="48" s="1"/>
  <c r="T14" i="30"/>
  <c r="L17" i="20"/>
  <c r="X17" i="20" s="1"/>
  <c r="P22" i="11"/>
  <c r="T20" i="22"/>
  <c r="Y20" i="22" s="1"/>
  <c r="P9" i="45"/>
  <c r="T20" i="50"/>
  <c r="Y20" i="50" s="1"/>
  <c r="Y11" i="13"/>
  <c r="H16" i="57"/>
  <c r="X16" i="57" s="1"/>
  <c r="H14" i="30"/>
  <c r="T21" i="7"/>
  <c r="Y21" i="7" s="1"/>
  <c r="H22" i="8"/>
  <c r="D25" i="10"/>
  <c r="L8" i="21"/>
  <c r="T13" i="12"/>
  <c r="Y13" i="12" s="1"/>
  <c r="H12" i="51"/>
  <c r="L12" i="12"/>
  <c r="L8" i="32"/>
  <c r="H21" i="47"/>
  <c r="H15" i="33"/>
  <c r="X15" i="33" s="1"/>
  <c r="Y9" i="51"/>
  <c r="X17" i="43"/>
  <c r="X25" i="37"/>
  <c r="X9" i="37"/>
  <c r="X21" i="53"/>
  <c r="Y17" i="39"/>
  <c r="X16" i="54"/>
  <c r="Y20" i="30"/>
  <c r="Y22" i="47"/>
  <c r="Y17" i="5"/>
  <c r="X25" i="33"/>
  <c r="X25" i="44"/>
  <c r="X10" i="32"/>
  <c r="X17" i="16"/>
  <c r="Y10" i="16"/>
  <c r="X8" i="47"/>
  <c r="X10" i="9"/>
  <c r="X21" i="26"/>
  <c r="X25" i="35"/>
  <c r="Y8" i="50"/>
  <c r="Y8" i="23"/>
  <c r="X15" i="49"/>
  <c r="Y20" i="19"/>
  <c r="X22" i="45"/>
  <c r="Y8" i="39"/>
  <c r="Y9" i="43"/>
  <c r="Y8" i="35"/>
  <c r="X13" i="41"/>
  <c r="Y8" i="51"/>
  <c r="X20" i="47"/>
  <c r="X13" i="5"/>
  <c r="X8" i="29"/>
  <c r="X25" i="50"/>
  <c r="Y9" i="48"/>
  <c r="Y17" i="47"/>
  <c r="X9" i="39"/>
  <c r="X12" i="36"/>
  <c r="X15" i="25"/>
  <c r="X12" i="47"/>
  <c r="Y8" i="22"/>
  <c r="Y8" i="42"/>
  <c r="Y8" i="4"/>
  <c r="Y8" i="5"/>
  <c r="Y14" i="33"/>
  <c r="X12" i="14"/>
  <c r="Y8" i="41"/>
  <c r="Y13" i="13"/>
  <c r="Y22" i="13"/>
  <c r="X22" i="19"/>
  <c r="X13" i="12"/>
  <c r="X15" i="11"/>
  <c r="X11" i="53"/>
  <c r="Y10" i="49"/>
  <c r="Y10" i="54"/>
  <c r="X16" i="42"/>
  <c r="X10" i="24"/>
  <c r="Y13" i="32"/>
  <c r="Y11" i="36"/>
  <c r="Y14" i="29"/>
  <c r="X12" i="22"/>
  <c r="Y9" i="6"/>
  <c r="X14" i="51"/>
  <c r="X13" i="38"/>
  <c r="Y8" i="31"/>
  <c r="H8" i="23"/>
  <c r="Y8" i="56"/>
  <c r="Y8" i="15"/>
  <c r="X13" i="4"/>
  <c r="Y25" i="21"/>
  <c r="Y14" i="55"/>
  <c r="X13" i="58"/>
  <c r="Y25" i="47"/>
  <c r="Y8" i="48"/>
  <c r="X15" i="23"/>
  <c r="X9" i="24"/>
  <c r="X20" i="51"/>
  <c r="X22" i="15"/>
  <c r="Y11" i="44"/>
  <c r="X20" i="32"/>
  <c r="Y17" i="41"/>
  <c r="Y16" i="47"/>
  <c r="X20" i="37"/>
  <c r="Y8" i="24"/>
  <c r="X20" i="25"/>
  <c r="Y9" i="19"/>
  <c r="X22" i="44"/>
  <c r="X11" i="50"/>
  <c r="Y14" i="25"/>
  <c r="X15" i="50"/>
  <c r="Y25" i="37"/>
  <c r="X22" i="24"/>
  <c r="X10" i="27"/>
  <c r="Y10" i="55"/>
  <c r="Y20" i="38"/>
  <c r="X9" i="33"/>
  <c r="X11" i="11"/>
  <c r="Y11" i="5"/>
  <c r="Y8" i="40"/>
  <c r="X9" i="40"/>
  <c r="Y8" i="44"/>
  <c r="Y15" i="13"/>
  <c r="X9" i="26"/>
  <c r="Y14" i="7"/>
  <c r="Y12" i="52"/>
  <c r="T10" i="30"/>
  <c r="Y10" i="30" s="1"/>
  <c r="X14" i="58"/>
  <c r="Y16" i="55"/>
  <c r="Y16" i="41"/>
  <c r="X14" i="35"/>
  <c r="Y20" i="8"/>
  <c r="Y11" i="17"/>
  <c r="X12" i="32"/>
  <c r="Y13" i="23"/>
  <c r="X20" i="45"/>
  <c r="P8" i="30"/>
  <c r="X14" i="37"/>
  <c r="Y11" i="31"/>
  <c r="Y12" i="48"/>
  <c r="Y10" i="26"/>
  <c r="Y11" i="38"/>
  <c r="Y14" i="47"/>
  <c r="Y25" i="29"/>
  <c r="Y17" i="11"/>
  <c r="X12" i="52"/>
  <c r="X13" i="20"/>
  <c r="Y8" i="25"/>
  <c r="Y10" i="18"/>
  <c r="Y13" i="22"/>
  <c r="X10" i="26"/>
  <c r="Y10" i="39"/>
  <c r="H8" i="32"/>
  <c r="T11" i="25"/>
  <c r="Y11" i="25" s="1"/>
  <c r="H13" i="48"/>
  <c r="X13" i="48" s="1"/>
  <c r="X20" i="21"/>
  <c r="Y12" i="31"/>
  <c r="Y14" i="13"/>
  <c r="X15" i="31"/>
  <c r="X17" i="10"/>
  <c r="Y15" i="21"/>
  <c r="X21" i="35"/>
  <c r="X16" i="39"/>
  <c r="X9" i="53"/>
  <c r="X22" i="42"/>
  <c r="X15" i="16"/>
  <c r="D20" i="43"/>
  <c r="D15" i="52"/>
  <c r="H8" i="45"/>
  <c r="X8" i="45" s="1"/>
  <c r="H22" i="48"/>
  <c r="X22" i="54"/>
  <c r="Y16" i="37"/>
  <c r="Y10" i="56"/>
  <c r="Y20" i="10"/>
  <c r="D25" i="20"/>
  <c r="D13" i="19"/>
  <c r="X22" i="51"/>
  <c r="Y15" i="9"/>
  <c r="X17" i="46"/>
  <c r="X21" i="5"/>
  <c r="Y21" i="4"/>
  <c r="D37" i="5"/>
  <c r="D28" i="4"/>
  <c r="P28" i="4"/>
  <c r="H28" i="4"/>
  <c r="T28" i="4"/>
  <c r="L28" i="4"/>
  <c r="Y14" i="58"/>
  <c r="Y20" i="57"/>
  <c r="Y25" i="57"/>
  <c r="X22" i="58"/>
  <c r="X12" i="58"/>
  <c r="Y16" i="58"/>
  <c r="Y22" i="57"/>
  <c r="X22" i="30"/>
  <c r="X20" i="30"/>
  <c r="Y16" i="30"/>
  <c r="Y14" i="30"/>
  <c r="X11" i="30"/>
  <c r="X12" i="19"/>
  <c r="Y12" i="28"/>
  <c r="Y8" i="12"/>
  <c r="H25" i="43"/>
  <c r="X25" i="43" s="1"/>
  <c r="X14" i="40"/>
  <c r="Y22" i="54"/>
  <c r="Y17" i="12"/>
  <c r="Y14" i="46"/>
  <c r="X20" i="58"/>
  <c r="Y21" i="58"/>
  <c r="Y8" i="26"/>
  <c r="X21" i="57"/>
  <c r="X20" i="11"/>
  <c r="X25" i="20"/>
  <c r="Y15" i="22"/>
  <c r="Y20" i="37"/>
  <c r="L8" i="28"/>
  <c r="X20" i="23"/>
  <c r="Y12" i="13"/>
  <c r="X15" i="58"/>
  <c r="X25" i="21"/>
  <c r="X16" i="22"/>
  <c r="Y17" i="36"/>
  <c r="X13" i="49"/>
  <c r="Y13" i="8"/>
  <c r="X11" i="42"/>
  <c r="X13" i="37"/>
  <c r="X21" i="44"/>
  <c r="X22" i="14"/>
  <c r="X20" i="46"/>
  <c r="X21" i="42"/>
  <c r="Y14" i="12"/>
  <c r="X20" i="44"/>
  <c r="Y15" i="39"/>
  <c r="X17" i="36"/>
  <c r="X15" i="7"/>
  <c r="X10" i="10"/>
  <c r="X17" i="14"/>
  <c r="Y10" i="53"/>
  <c r="Y12" i="37"/>
  <c r="X10" i="37"/>
  <c r="Y17" i="46"/>
  <c r="Y17" i="6"/>
  <c r="Y22" i="22"/>
  <c r="Y14" i="28"/>
  <c r="X14" i="41"/>
  <c r="X25" i="28"/>
  <c r="Y17" i="43"/>
  <c r="X10" i="57"/>
  <c r="Y8" i="16"/>
  <c r="X25" i="47"/>
  <c r="X14" i="55"/>
  <c r="X14" i="33"/>
  <c r="Y10" i="19"/>
  <c r="X13" i="51"/>
  <c r="X16" i="21"/>
  <c r="Y12" i="9"/>
  <c r="X17" i="23"/>
  <c r="Y12" i="30"/>
  <c r="Y25" i="18"/>
  <c r="Y11" i="21"/>
  <c r="Y21" i="47"/>
  <c r="X11" i="58"/>
  <c r="Y17" i="25"/>
  <c r="X9" i="51"/>
  <c r="X16" i="33"/>
  <c r="X16" i="38"/>
  <c r="Y20" i="21"/>
  <c r="X16" i="16"/>
  <c r="X15" i="48"/>
  <c r="X8" i="24"/>
  <c r="Y13" i="55"/>
  <c r="Y8" i="37"/>
  <c r="Y20" i="16"/>
  <c r="X16" i="31"/>
  <c r="X25" i="58"/>
  <c r="Y20" i="58"/>
  <c r="Y20" i="53"/>
  <c r="X8" i="16"/>
  <c r="Y9" i="50"/>
  <c r="X17" i="6"/>
  <c r="Y12" i="8"/>
  <c r="Y16" i="11"/>
  <c r="X13" i="8"/>
  <c r="Y13" i="45"/>
  <c r="Y8" i="58"/>
  <c r="Y15" i="20"/>
  <c r="X17" i="41"/>
  <c r="X10" i="40"/>
  <c r="Y8" i="43"/>
  <c r="Y16" i="52"/>
  <c r="X12" i="18"/>
  <c r="X12" i="46"/>
  <c r="Y17" i="35"/>
  <c r="Y14" i="22"/>
  <c r="X25" i="12"/>
  <c r="X10" i="21"/>
  <c r="Y16" i="50"/>
  <c r="Y21" i="57"/>
  <c r="Y25" i="41"/>
  <c r="X16" i="32"/>
  <c r="Y17" i="49"/>
  <c r="X16" i="7"/>
  <c r="Y22" i="28"/>
  <c r="Y20" i="28"/>
  <c r="Y22" i="27"/>
  <c r="Y25" i="26"/>
  <c r="X11" i="13"/>
  <c r="X12" i="55"/>
  <c r="Y22" i="52"/>
  <c r="Y15" i="8"/>
  <c r="Y10" i="47"/>
  <c r="X13" i="11"/>
  <c r="Y20" i="4"/>
  <c r="X14" i="23"/>
  <c r="X11" i="48"/>
  <c r="X13" i="28"/>
  <c r="X15" i="45"/>
  <c r="X20" i="38"/>
  <c r="Y9" i="35"/>
  <c r="X13" i="24"/>
  <c r="Y21" i="38"/>
  <c r="Y14" i="44"/>
  <c r="X8" i="58"/>
  <c r="X13" i="15"/>
  <c r="Y15" i="32"/>
  <c r="X17" i="32"/>
  <c r="Y15" i="17"/>
  <c r="X16" i="17"/>
  <c r="Y10" i="36"/>
  <c r="X15" i="28"/>
  <c r="X17" i="57"/>
  <c r="X8" i="11"/>
  <c r="Y10" i="46"/>
  <c r="X14" i="52"/>
  <c r="X16" i="8"/>
  <c r="X25" i="10"/>
  <c r="Y17" i="18"/>
  <c r="Y8" i="55"/>
  <c r="Y12" i="53"/>
  <c r="Y13" i="18"/>
  <c r="Y8" i="45"/>
  <c r="Y17" i="53"/>
  <c r="Y10" i="32"/>
  <c r="Y13" i="52"/>
  <c r="Y20" i="20"/>
  <c r="Y20" i="41"/>
  <c r="X11" i="29"/>
  <c r="Y20" i="29"/>
  <c r="X12" i="33"/>
  <c r="Y22" i="43"/>
  <c r="X20" i="57"/>
  <c r="Y16" i="44"/>
  <c r="X8" i="30"/>
  <c r="X16" i="56"/>
  <c r="Y10" i="42"/>
  <c r="Y10" i="35"/>
  <c r="X13" i="33"/>
  <c r="X17" i="33"/>
  <c r="Y21" i="26"/>
  <c r="Y12" i="51"/>
  <c r="Y21" i="17"/>
  <c r="X21" i="19"/>
  <c r="Y16" i="12"/>
  <c r="X14" i="11"/>
  <c r="Y9" i="17"/>
  <c r="X9" i="19"/>
  <c r="X14" i="44"/>
  <c r="Y21" i="10"/>
  <c r="Y8" i="38"/>
  <c r="Y21" i="31"/>
  <c r="X14" i="31"/>
  <c r="X21" i="30"/>
  <c r="Y25" i="55"/>
  <c r="Y20" i="31"/>
  <c r="X13" i="44"/>
  <c r="Y12" i="15"/>
  <c r="X16" i="41"/>
  <c r="X16" i="51"/>
  <c r="Y21" i="8"/>
  <c r="Y11" i="7"/>
  <c r="X13" i="29"/>
  <c r="Y14" i="32"/>
  <c r="Y25" i="27"/>
  <c r="X12" i="31"/>
  <c r="X17" i="44"/>
  <c r="Y11" i="32"/>
  <c r="X8" i="8"/>
  <c r="Y8" i="53"/>
  <c r="Y11" i="12"/>
  <c r="Y15" i="47"/>
  <c r="Y25" i="39"/>
  <c r="X25" i="31"/>
  <c r="X12" i="51"/>
  <c r="X8" i="23"/>
  <c r="L11" i="52"/>
  <c r="Y11" i="52" s="1"/>
  <c r="L8" i="17"/>
  <c r="X8" i="17" s="1"/>
  <c r="D16" i="36"/>
  <c r="X16" i="37"/>
  <c r="Y8" i="54"/>
  <c r="Y22" i="58"/>
  <c r="Y21" i="40"/>
  <c r="Y20" i="51"/>
  <c r="Y8" i="11"/>
  <c r="Y15" i="11"/>
  <c r="Y16" i="26"/>
  <c r="X15" i="53"/>
  <c r="X10" i="49"/>
  <c r="Y9" i="27"/>
  <c r="Y11" i="53"/>
  <c r="X15" i="42"/>
  <c r="Y21" i="5"/>
  <c r="Y16" i="45"/>
  <c r="X11" i="14"/>
  <c r="Y22" i="19"/>
  <c r="X16" i="58"/>
  <c r="X21" i="25"/>
  <c r="Y12" i="6"/>
  <c r="Y12" i="55"/>
  <c r="Y9" i="36"/>
  <c r="X8" i="48"/>
  <c r="X15" i="12"/>
  <c r="Y22" i="44"/>
  <c r="Y20" i="25"/>
  <c r="Y12" i="58"/>
  <c r="X8" i="41"/>
  <c r="X16" i="20"/>
  <c r="Y15" i="49"/>
  <c r="X15" i="52"/>
  <c r="Y11" i="48"/>
  <c r="X15" i="55"/>
  <c r="Y21" i="19"/>
  <c r="Y21" i="46"/>
  <c r="Y22" i="38"/>
  <c r="Y9" i="41"/>
  <c r="X9" i="48"/>
  <c r="Y15" i="46"/>
  <c r="X17" i="19"/>
  <c r="X20" i="17"/>
  <c r="X12" i="35"/>
  <c r="X21" i="22"/>
  <c r="Y9" i="22"/>
  <c r="X8" i="39"/>
  <c r="X22" i="25"/>
  <c r="X15" i="46"/>
  <c r="Y13" i="58"/>
  <c r="Y22" i="37"/>
  <c r="Y10" i="58"/>
  <c r="X12" i="17"/>
  <c r="X16" i="45"/>
  <c r="Y10" i="41"/>
  <c r="Y13" i="38"/>
  <c r="X20" i="55"/>
  <c r="X9" i="22"/>
  <c r="Y10" i="27"/>
  <c r="Y9" i="28"/>
  <c r="X8" i="44"/>
  <c r="X9" i="57"/>
  <c r="Y11" i="28"/>
  <c r="X22" i="21"/>
  <c r="X21" i="13"/>
  <c r="Y21" i="23"/>
  <c r="X15" i="4"/>
  <c r="X10" i="11"/>
  <c r="X22" i="6"/>
  <c r="Y12" i="36"/>
  <c r="Y13" i="17"/>
  <c r="X25" i="48"/>
  <c r="Y15" i="25"/>
  <c r="Y20" i="32"/>
  <c r="Y14" i="52"/>
  <c r="Y10" i="24"/>
  <c r="Y14" i="35"/>
  <c r="X11" i="36"/>
  <c r="X10" i="28"/>
  <c r="Y12" i="47"/>
  <c r="X8" i="15"/>
  <c r="Y13" i="4"/>
  <c r="Y15" i="50"/>
  <c r="Y13" i="41"/>
  <c r="Y22" i="45"/>
  <c r="X21" i="56"/>
  <c r="Y25" i="31"/>
  <c r="Y25" i="50"/>
  <c r="Y11" i="11"/>
  <c r="X12" i="40"/>
  <c r="Y14" i="50"/>
  <c r="X20" i="9"/>
  <c r="X16" i="26"/>
  <c r="Y22" i="26"/>
  <c r="X22" i="37"/>
  <c r="Y14" i="51"/>
  <c r="Y11" i="23"/>
  <c r="X22" i="43"/>
  <c r="X11" i="37"/>
  <c r="X22" i="32"/>
  <c r="Y8" i="29"/>
  <c r="Y10" i="52"/>
  <c r="Y9" i="24"/>
  <c r="Y9" i="39"/>
  <c r="Y11" i="50"/>
  <c r="X15" i="38"/>
  <c r="Y22" i="15"/>
  <c r="Y25" i="30"/>
  <c r="Y13" i="40"/>
  <c r="X11" i="31"/>
  <c r="Y15" i="33"/>
  <c r="X25" i="5"/>
  <c r="X17" i="8"/>
  <c r="Y16" i="42"/>
  <c r="Y13" i="5"/>
  <c r="X20" i="26"/>
  <c r="X11" i="25"/>
  <c r="Y9" i="26"/>
  <c r="X21" i="14"/>
  <c r="X20" i="31"/>
  <c r="X12" i="4"/>
  <c r="X14" i="46"/>
  <c r="X8" i="22"/>
  <c r="Y10" i="33"/>
  <c r="X22" i="28"/>
  <c r="Y11" i="26"/>
  <c r="Y15" i="30"/>
  <c r="X10" i="23"/>
  <c r="X16" i="18"/>
  <c r="X17" i="5"/>
  <c r="X15" i="6"/>
  <c r="Y8" i="52"/>
  <c r="Y17" i="37"/>
  <c r="Y17" i="17"/>
  <c r="X25" i="32"/>
  <c r="X20" i="19"/>
  <c r="X25" i="18"/>
  <c r="Y11" i="8"/>
  <c r="X14" i="28"/>
  <c r="X20" i="40"/>
  <c r="Y15" i="58"/>
  <c r="Y20" i="45"/>
  <c r="X9" i="28"/>
  <c r="Y13" i="54"/>
  <c r="Y14" i="48"/>
  <c r="X14" i="30"/>
  <c r="Y12" i="12"/>
  <c r="D13" i="24"/>
  <c r="X17" i="22"/>
  <c r="Y8" i="13"/>
  <c r="X9" i="13"/>
  <c r="Y13" i="29"/>
  <c r="Y8" i="7"/>
  <c r="X17" i="15"/>
  <c r="Y25" i="32"/>
  <c r="Y16" i="35"/>
  <c r="X16" i="14"/>
  <c r="X10" i="29"/>
  <c r="Y8" i="57"/>
  <c r="Y21" i="16"/>
  <c r="Y20" i="48"/>
  <c r="Y15" i="51"/>
  <c r="X11" i="5"/>
  <c r="X9" i="8"/>
  <c r="Y11" i="22"/>
  <c r="X8" i="13"/>
  <c r="Y11" i="40"/>
  <c r="Y17" i="57"/>
  <c r="X22" i="53"/>
  <c r="Y16" i="29"/>
  <c r="X13" i="30"/>
  <c r="Y17" i="21"/>
  <c r="Y21" i="27"/>
  <c r="X12" i="10"/>
  <c r="Y10" i="45"/>
  <c r="Y8" i="27"/>
  <c r="Y16" i="46"/>
  <c r="Y22" i="40"/>
  <c r="X22" i="20"/>
  <c r="Y22" i="29"/>
  <c r="Y11" i="19"/>
  <c r="Y10" i="6"/>
  <c r="Y25" i="23"/>
  <c r="Y13" i="11"/>
  <c r="Y20" i="39"/>
  <c r="X22" i="55"/>
  <c r="Y21" i="50"/>
  <c r="X11" i="21"/>
  <c r="Y16" i="23"/>
  <c r="Y11" i="55"/>
  <c r="X14" i="53"/>
  <c r="Y21" i="15"/>
  <c r="Y11" i="27"/>
  <c r="Y12" i="50"/>
  <c r="X10" i="19"/>
  <c r="X8" i="43"/>
  <c r="Y16" i="18"/>
  <c r="Y21" i="24"/>
  <c r="X16" i="47"/>
  <c r="Y15" i="57"/>
  <c r="X9" i="35"/>
  <c r="X16" i="28"/>
  <c r="X14" i="12"/>
  <c r="Y14" i="4"/>
  <c r="X25" i="19"/>
  <c r="X13" i="47"/>
  <c r="X9" i="9"/>
  <c r="X10" i="41"/>
  <c r="X10" i="5"/>
  <c r="Y17" i="42"/>
  <c r="Y17" i="26"/>
  <c r="X20" i="52"/>
  <c r="Y12" i="23"/>
  <c r="Y25" i="36"/>
  <c r="X12" i="8"/>
  <c r="Y21" i="29"/>
  <c r="X14" i="54"/>
  <c r="X11" i="44"/>
  <c r="Y9" i="14"/>
  <c r="Y9" i="38"/>
  <c r="Y25" i="35"/>
  <c r="Y21" i="55"/>
  <c r="X15" i="32"/>
  <c r="Y25" i="16"/>
  <c r="Y12" i="29"/>
  <c r="X8" i="49"/>
  <c r="Y22" i="35"/>
  <c r="X21" i="20"/>
  <c r="Y9" i="46"/>
  <c r="Y20" i="43"/>
  <c r="X13" i="36"/>
  <c r="X13" i="45"/>
  <c r="X21" i="38"/>
  <c r="X20" i="5"/>
  <c r="Y21" i="48"/>
  <c r="X21" i="17"/>
  <c r="X25" i="9"/>
  <c r="Y25" i="8"/>
  <c r="Y14" i="36"/>
  <c r="X14" i="25"/>
  <c r="Y14" i="24"/>
  <c r="X21" i="9"/>
  <c r="Y25" i="17"/>
  <c r="X15" i="10"/>
  <c r="X13" i="13"/>
  <c r="Y20" i="35"/>
  <c r="Y15" i="41"/>
  <c r="X13" i="53"/>
  <c r="X20" i="27"/>
  <c r="Y22" i="5"/>
  <c r="X16" i="50"/>
  <c r="X8" i="37"/>
  <c r="Y13" i="14"/>
  <c r="Y17" i="27"/>
  <c r="Y21" i="39"/>
  <c r="X21" i="16"/>
  <c r="X9" i="25"/>
  <c r="X22" i="8"/>
  <c r="X21" i="47"/>
  <c r="L21" i="45"/>
  <c r="X15" i="44"/>
  <c r="X20" i="42"/>
  <c r="X9" i="58"/>
  <c r="Y12" i="40"/>
  <c r="Y21" i="43"/>
  <c r="X25" i="15"/>
  <c r="X9" i="29"/>
  <c r="Y21" i="22"/>
  <c r="Y25" i="43"/>
  <c r="Y12" i="46"/>
  <c r="X17" i="9"/>
  <c r="X9" i="45"/>
  <c r="X16" i="49"/>
  <c r="Y9" i="20"/>
  <c r="X13" i="39"/>
  <c r="X22" i="39"/>
  <c r="Y10" i="48"/>
  <c r="Y8" i="30"/>
  <c r="X22" i="22"/>
  <c r="Y10" i="43"/>
  <c r="X8" i="35"/>
  <c r="X10" i="48"/>
  <c r="Y17" i="51"/>
  <c r="Y17" i="32"/>
  <c r="X22" i="57"/>
  <c r="Y21" i="32"/>
  <c r="Y11" i="24"/>
  <c r="Y16" i="6"/>
  <c r="X16" i="30"/>
  <c r="X8" i="51"/>
  <c r="X13" i="55"/>
  <c r="Y20" i="9"/>
  <c r="X25" i="51"/>
  <c r="Y15" i="24"/>
  <c r="X11" i="43"/>
  <c r="Y22" i="25"/>
  <c r="Y10" i="4"/>
  <c r="Y17" i="8"/>
  <c r="Y10" i="28"/>
  <c r="Y17" i="28"/>
  <c r="X22" i="16"/>
  <c r="Y21" i="37"/>
  <c r="X15" i="22"/>
  <c r="X22" i="46"/>
  <c r="X20" i="14"/>
  <c r="X8" i="54"/>
  <c r="Y17" i="29"/>
  <c r="X20" i="12"/>
  <c r="X25" i="38"/>
  <c r="X12" i="24"/>
  <c r="Y25" i="10"/>
  <c r="X16" i="43"/>
  <c r="Y8" i="46"/>
  <c r="Y8" i="49"/>
  <c r="X8" i="31"/>
  <c r="X15" i="37"/>
  <c r="Y20" i="56"/>
  <c r="X25" i="53"/>
  <c r="Y17" i="54"/>
  <c r="Y11" i="54"/>
  <c r="X10" i="53"/>
  <c r="X10" i="54"/>
  <c r="X9" i="47"/>
  <c r="X13" i="35"/>
  <c r="X10" i="20"/>
  <c r="X21" i="33"/>
  <c r="X21" i="21"/>
  <c r="X8" i="57"/>
  <c r="X12" i="30"/>
  <c r="X9" i="44"/>
  <c r="X12" i="37"/>
  <c r="X8" i="50"/>
  <c r="X22" i="47"/>
  <c r="X12" i="9"/>
  <c r="X11" i="47"/>
  <c r="Y21" i="56"/>
  <c r="Y20" i="54"/>
  <c r="Y11" i="33"/>
  <c r="Y25" i="9"/>
  <c r="X9" i="55"/>
  <c r="X16" i="10"/>
  <c r="X15" i="9"/>
  <c r="Y22" i="4"/>
  <c r="X12" i="6"/>
  <c r="Y10" i="31"/>
  <c r="Y9" i="10"/>
  <c r="Y11" i="10"/>
  <c r="Y9" i="12"/>
  <c r="Y25" i="40"/>
  <c r="Y17" i="52"/>
  <c r="X16" i="55"/>
  <c r="X21" i="23"/>
  <c r="Y13" i="31"/>
  <c r="Y16" i="40"/>
  <c r="X15" i="43"/>
  <c r="X20" i="15"/>
  <c r="X10" i="22"/>
  <c r="Y12" i="54"/>
  <c r="Y20" i="18"/>
  <c r="X13" i="50"/>
  <c r="X12" i="11"/>
  <c r="X21" i="54"/>
  <c r="Y13" i="48"/>
  <c r="X11" i="38"/>
  <c r="Y25" i="54"/>
  <c r="X21" i="51"/>
  <c r="X11" i="55"/>
  <c r="X13" i="17"/>
  <c r="Y12" i="41"/>
  <c r="X8" i="42"/>
  <c r="Y15" i="40"/>
  <c r="X25" i="30"/>
  <c r="X10" i="58"/>
  <c r="Y8" i="47"/>
  <c r="X25" i="56"/>
  <c r="Y22" i="49"/>
  <c r="X10" i="51"/>
  <c r="Y8" i="33"/>
  <c r="Y9" i="32"/>
  <c r="X17" i="53"/>
  <c r="X17" i="25"/>
  <c r="Y13" i="56"/>
  <c r="Y14" i="39"/>
  <c r="Y15" i="19"/>
  <c r="X21" i="58"/>
  <c r="X9" i="23"/>
  <c r="X14" i="22"/>
  <c r="X11" i="28"/>
  <c r="X21" i="41"/>
  <c r="Y22" i="11"/>
  <c r="Y12" i="27"/>
  <c r="Y14" i="9"/>
  <c r="X13" i="9"/>
  <c r="Y11" i="6"/>
  <c r="X17" i="47"/>
  <c r="Y15" i="27"/>
  <c r="X13" i="6"/>
  <c r="X17" i="48"/>
  <c r="Y25" i="42"/>
  <c r="X15" i="35"/>
  <c r="Y22" i="8"/>
  <c r="P12" i="44"/>
  <c r="H11" i="40"/>
  <c r="X11" i="40" s="1"/>
  <c r="H10" i="16"/>
  <c r="X10" i="16" s="1"/>
  <c r="D17" i="48"/>
  <c r="L10" i="14"/>
  <c r="Y10" i="14" s="1"/>
  <c r="T9" i="45"/>
  <c r="Y9" i="45" s="1"/>
  <c r="T12" i="39"/>
  <c r="Y12" i="39" s="1"/>
  <c r="T16" i="56"/>
  <c r="Y16" i="56" s="1"/>
  <c r="L17" i="24"/>
  <c r="Y17" i="24" s="1"/>
  <c r="T21" i="49"/>
  <c r="Y21" i="49" s="1"/>
  <c r="D11" i="46"/>
  <c r="D15" i="50"/>
  <c r="P25" i="40"/>
  <c r="H9" i="27"/>
  <c r="X9" i="27" s="1"/>
  <c r="L11" i="46"/>
  <c r="Y11" i="46" s="1"/>
  <c r="L14" i="57"/>
  <c r="Y14" i="57" s="1"/>
  <c r="D14" i="42"/>
  <c r="T25" i="33"/>
  <c r="Y25" i="33" s="1"/>
  <c r="L11" i="56"/>
  <c r="Y11" i="56" s="1"/>
  <c r="H16" i="9"/>
  <c r="X16" i="9" s="1"/>
  <c r="D22" i="40"/>
  <c r="P15" i="32"/>
  <c r="L22" i="23"/>
  <c r="Y22" i="23" s="1"/>
  <c r="D15" i="39"/>
  <c r="T25" i="12"/>
  <c r="Y25" i="12" s="1"/>
  <c r="H15" i="27"/>
  <c r="X15" i="27" s="1"/>
  <c r="P22" i="44"/>
  <c r="P14" i="48"/>
  <c r="P11" i="57"/>
  <c r="T25" i="44"/>
  <c r="Y25" i="44" s="1"/>
  <c r="L9" i="56"/>
  <c r="T9" i="31"/>
  <c r="T11" i="30"/>
  <c r="Y11" i="30" s="1"/>
  <c r="P8" i="6"/>
  <c r="D9" i="56"/>
  <c r="D33" i="58"/>
  <c r="L36" i="67"/>
  <c r="P10" i="66"/>
  <c r="T25" i="67"/>
  <c r="H34" i="67"/>
  <c r="L21" i="67"/>
  <c r="H13" i="67"/>
  <c r="H15" i="67"/>
  <c r="L15" i="67"/>
  <c r="H11" i="67"/>
  <c r="P36" i="67"/>
  <c r="H37" i="66"/>
  <c r="P13" i="66"/>
  <c r="H22" i="67"/>
  <c r="D11" i="66"/>
  <c r="L25" i="67"/>
  <c r="Y25" i="67" s="1"/>
  <c r="P36" i="66"/>
  <c r="L14" i="67"/>
  <c r="P28" i="67"/>
  <c r="D14" i="67"/>
  <c r="H34" i="66"/>
  <c r="P12" i="67"/>
  <c r="H20" i="67"/>
  <c r="L37" i="66"/>
  <c r="T36" i="67"/>
  <c r="Y36" i="67" s="1"/>
  <c r="L33" i="67"/>
  <c r="P14" i="67"/>
  <c r="H25" i="66"/>
  <c r="L34" i="67"/>
  <c r="P11" i="66"/>
  <c r="D37" i="67"/>
  <c r="L10" i="66"/>
  <c r="D34" i="66"/>
  <c r="D38" i="67"/>
  <c r="P10" i="67"/>
  <c r="D20" i="66"/>
  <c r="T38" i="66"/>
  <c r="T22" i="66"/>
  <c r="L11" i="67"/>
  <c r="D17" i="66"/>
  <c r="H16" i="67"/>
  <c r="D35" i="67"/>
  <c r="L16" i="67"/>
  <c r="T16" i="67"/>
  <c r="D9" i="67"/>
  <c r="T28" i="66"/>
  <c r="P12" i="66"/>
  <c r="P34" i="67"/>
  <c r="D38" i="66"/>
  <c r="P8" i="67"/>
  <c r="T21" i="67"/>
  <c r="L28" i="66"/>
  <c r="H9" i="67"/>
  <c r="D12" i="67"/>
  <c r="D33" i="67"/>
  <c r="D8" i="67"/>
  <c r="L22" i="66"/>
  <c r="P16" i="66"/>
  <c r="D25" i="66"/>
  <c r="P33" i="66"/>
  <c r="T14" i="66"/>
  <c r="T15" i="67"/>
  <c r="P9" i="67"/>
  <c r="L16" i="66"/>
  <c r="D35" i="66"/>
  <c r="L20" i="67"/>
  <c r="T8" i="66"/>
  <c r="H12" i="67"/>
  <c r="D34" i="67"/>
  <c r="D21" i="66"/>
  <c r="T12" i="67"/>
  <c r="D14" i="66"/>
  <c r="T11" i="66"/>
  <c r="D15" i="67"/>
  <c r="H14" i="67"/>
  <c r="D13" i="67"/>
  <c r="P38" i="66"/>
  <c r="H8" i="66"/>
  <c r="T17" i="66"/>
  <c r="H14" i="66"/>
  <c r="D21" i="67"/>
  <c r="P25" i="66"/>
  <c r="L38" i="67"/>
  <c r="T34" i="67"/>
  <c r="Y34" i="67" s="1"/>
  <c r="D12" i="66"/>
  <c r="L11" i="66"/>
  <c r="D20" i="67"/>
  <c r="T33" i="67"/>
  <c r="Y33" i="67" s="1"/>
  <c r="T10" i="66"/>
  <c r="H37" i="67"/>
  <c r="T35" i="66"/>
  <c r="Y35" i="66" s="1"/>
  <c r="P20" i="67"/>
  <c r="T9" i="66"/>
  <c r="P35" i="66"/>
  <c r="L10" i="67"/>
  <c r="T34" i="66"/>
  <c r="Y34" i="66" s="1"/>
  <c r="L36" i="66"/>
  <c r="L17" i="67"/>
  <c r="L12" i="66"/>
  <c r="H10" i="66"/>
  <c r="T21" i="66"/>
  <c r="T33" i="66"/>
  <c r="Y33" i="66" s="1"/>
  <c r="L9" i="66"/>
  <c r="D28" i="66"/>
  <c r="D10" i="67"/>
  <c r="L13" i="67"/>
  <c r="T20" i="67"/>
  <c r="H20" i="66"/>
  <c r="T11" i="67"/>
  <c r="H12" i="66"/>
  <c r="P22" i="67"/>
  <c r="T14" i="67"/>
  <c r="T20" i="66"/>
  <c r="P16" i="67"/>
  <c r="L28" i="67"/>
  <c r="L13" i="66"/>
  <c r="H15" i="66"/>
  <c r="T10" i="67"/>
  <c r="L37" i="67"/>
  <c r="T36" i="66"/>
  <c r="Y36" i="66" s="1"/>
  <c r="L17" i="66"/>
  <c r="Y17" i="66" s="1"/>
  <c r="L22" i="67"/>
  <c r="T38" i="67"/>
  <c r="T22" i="67"/>
  <c r="P9" i="66"/>
  <c r="T9" i="67"/>
  <c r="T28" i="67"/>
  <c r="H35" i="66"/>
  <c r="P33" i="67"/>
  <c r="H38" i="66"/>
  <c r="X38" i="66" s="1"/>
  <c r="D17" i="67"/>
  <c r="H36" i="67"/>
  <c r="P15" i="67"/>
  <c r="P8" i="66"/>
  <c r="H38" i="67"/>
  <c r="X38" i="67" s="1"/>
  <c r="D8" i="66"/>
  <c r="H17" i="66"/>
  <c r="X17" i="66" s="1"/>
  <c r="D13" i="66"/>
  <c r="D25" i="67"/>
  <c r="H21" i="66"/>
  <c r="H25" i="67"/>
  <c r="L35" i="67"/>
  <c r="P15" i="66"/>
  <c r="D9" i="66"/>
  <c r="P38" i="67"/>
  <c r="L15" i="66"/>
  <c r="H8" i="67"/>
  <c r="D22" i="66"/>
  <c r="P28" i="66"/>
  <c r="L25" i="66"/>
  <c r="P11" i="67"/>
  <c r="L9" i="67"/>
  <c r="L21" i="66"/>
  <c r="P17" i="66"/>
  <c r="D11" i="67"/>
  <c r="L12" i="67"/>
  <c r="Y12" i="67" s="1"/>
  <c r="P22" i="66"/>
  <c r="H9" i="66"/>
  <c r="X9" i="66" s="1"/>
  <c r="P25" i="67"/>
  <c r="L35" i="66"/>
  <c r="H28" i="67"/>
  <c r="X28" i="67" s="1"/>
  <c r="P17" i="67"/>
  <c r="H13" i="66"/>
  <c r="H33" i="66"/>
  <c r="D33" i="66"/>
  <c r="D36" i="66"/>
  <c r="H10" i="67"/>
  <c r="X10" i="67" s="1"/>
  <c r="H22" i="66"/>
  <c r="X22" i="66" s="1"/>
  <c r="H17" i="67"/>
  <c r="P21" i="67"/>
  <c r="P20" i="66"/>
  <c r="H16" i="66"/>
  <c r="X16" i="66" s="1"/>
  <c r="L8" i="67"/>
  <c r="D36" i="67"/>
  <c r="L33" i="66"/>
  <c r="L8" i="66"/>
  <c r="P21" i="66"/>
  <c r="T16" i="66"/>
  <c r="H28" i="66"/>
  <c r="D10" i="66"/>
  <c r="T12" i="66"/>
  <c r="L14" i="66"/>
  <c r="Y14" i="66" s="1"/>
  <c r="D37" i="66"/>
  <c r="H11" i="66"/>
  <c r="T13" i="67"/>
  <c r="H36" i="66"/>
  <c r="P35" i="67"/>
  <c r="P34" i="66"/>
  <c r="T35" i="67"/>
  <c r="Y35" i="67" s="1"/>
  <c r="D15" i="66"/>
  <c r="L20" i="66"/>
  <c r="Y20" i="66" s="1"/>
  <c r="T13" i="66"/>
  <c r="T8" i="67"/>
  <c r="T25" i="66"/>
  <c r="P13" i="67"/>
  <c r="H35" i="67"/>
  <c r="T15" i="66"/>
  <c r="D16" i="67"/>
  <c r="P14" i="66"/>
  <c r="L34" i="66"/>
  <c r="D22" i="67"/>
  <c r="H33" i="67"/>
  <c r="T17" i="67"/>
  <c r="H21" i="67"/>
  <c r="X21" i="67" s="1"/>
  <c r="D16" i="66"/>
  <c r="D28" i="67"/>
  <c r="L38" i="66"/>
  <c r="Y38" i="66" s="1"/>
  <c r="P16" i="47"/>
  <c r="T25" i="25"/>
  <c r="Y25" i="25" s="1"/>
  <c r="D21" i="23"/>
  <c r="D15" i="35"/>
  <c r="T16" i="20"/>
  <c r="Y16" i="20" s="1"/>
  <c r="T15" i="36"/>
  <c r="Y15" i="36" s="1"/>
  <c r="L8" i="36"/>
  <c r="P21" i="17"/>
  <c r="D15" i="24"/>
  <c r="D15" i="49"/>
  <c r="H11" i="46"/>
  <c r="L11" i="20"/>
  <c r="Y11" i="20" s="1"/>
  <c r="D22" i="48"/>
  <c r="H20" i="53"/>
  <c r="X20" i="53" s="1"/>
  <c r="H20" i="22"/>
  <c r="X20" i="22" s="1"/>
  <c r="L12" i="43"/>
  <c r="Y12" i="43" s="1"/>
  <c r="L22" i="33"/>
  <c r="Y22" i="33" s="1"/>
  <c r="L12" i="56"/>
  <c r="Y12" i="56" s="1"/>
  <c r="L20" i="36"/>
  <c r="Y20" i="36" s="1"/>
  <c r="P21" i="47"/>
  <c r="T13" i="10"/>
  <c r="H8" i="9"/>
  <c r="P15" i="7"/>
  <c r="H9" i="17"/>
  <c r="X9" i="17" s="1"/>
  <c r="P8" i="51"/>
  <c r="T21" i="18"/>
  <c r="Y21" i="18" s="1"/>
  <c r="T21" i="45"/>
  <c r="D14" i="8"/>
  <c r="P38" i="38"/>
  <c r="T38" i="14"/>
  <c r="L37" i="25"/>
  <c r="P38" i="54"/>
  <c r="D37" i="32"/>
  <c r="T37" i="40"/>
  <c r="Y37" i="40" s="1"/>
  <c r="H38" i="43"/>
  <c r="D37" i="39"/>
  <c r="D37" i="24"/>
  <c r="P38" i="42"/>
  <c r="L37" i="21"/>
  <c r="H37" i="7"/>
  <c r="T37" i="19"/>
  <c r="Y37" i="19" s="1"/>
  <c r="T38" i="21"/>
  <c r="T37" i="55"/>
  <c r="Y37" i="55" s="1"/>
  <c r="D37" i="41"/>
  <c r="D38" i="56"/>
  <c r="H37" i="24"/>
  <c r="T37" i="15"/>
  <c r="Y37" i="15" s="1"/>
  <c r="P37" i="45"/>
  <c r="L37" i="6"/>
  <c r="D38" i="18"/>
  <c r="D37" i="6"/>
  <c r="T38" i="25"/>
  <c r="L38" i="57"/>
  <c r="D37" i="50"/>
  <c r="T37" i="31"/>
  <c r="Y37" i="31" s="1"/>
  <c r="H38" i="17"/>
  <c r="P38" i="32"/>
  <c r="P38" i="45"/>
  <c r="L37" i="12"/>
  <c r="L37" i="37"/>
  <c r="L37" i="35"/>
  <c r="T38" i="39"/>
  <c r="T38" i="53"/>
  <c r="P38" i="56"/>
  <c r="H37" i="42"/>
  <c r="H37" i="25"/>
  <c r="H37" i="22"/>
  <c r="H37" i="46"/>
  <c r="L38" i="27"/>
  <c r="L38" i="35"/>
  <c r="D38" i="43"/>
  <c r="D37" i="36"/>
  <c r="L38" i="14"/>
  <c r="Y38" i="14" s="1"/>
  <c r="D38" i="31"/>
  <c r="D37" i="57"/>
  <c r="H38" i="9"/>
  <c r="L38" i="19"/>
  <c r="H38" i="41"/>
  <c r="L37" i="48"/>
  <c r="T37" i="16"/>
  <c r="Y37" i="16" s="1"/>
  <c r="H38" i="14"/>
  <c r="T38" i="26"/>
  <c r="L36" i="21"/>
  <c r="T38" i="13"/>
  <c r="H37" i="40"/>
  <c r="P37" i="23"/>
  <c r="D37" i="19"/>
  <c r="L38" i="37"/>
  <c r="T38" i="52"/>
  <c r="H37" i="16"/>
  <c r="P37" i="42"/>
  <c r="D37" i="28"/>
  <c r="P38" i="25"/>
  <c r="P38" i="23"/>
  <c r="P37" i="11"/>
  <c r="H37" i="38"/>
  <c r="D38" i="25"/>
  <c r="D37" i="35"/>
  <c r="D38" i="47"/>
  <c r="T38" i="44"/>
  <c r="L37" i="8"/>
  <c r="L37" i="42"/>
  <c r="P37" i="41"/>
  <c r="L38" i="45"/>
  <c r="H37" i="32"/>
  <c r="D37" i="9"/>
  <c r="H37" i="45"/>
  <c r="L38" i="22"/>
  <c r="L38" i="44"/>
  <c r="L38" i="33"/>
  <c r="P38" i="10"/>
  <c r="L37" i="23"/>
  <c r="D37" i="40"/>
  <c r="L37" i="45"/>
  <c r="T38" i="43"/>
  <c r="L37" i="16"/>
  <c r="H37" i="53"/>
  <c r="H37" i="54"/>
  <c r="P37" i="35"/>
  <c r="P37" i="26"/>
  <c r="T37" i="45"/>
  <c r="Y37" i="45" s="1"/>
  <c r="D38" i="16"/>
  <c r="T37" i="37"/>
  <c r="Y37" i="37" s="1"/>
  <c r="P38" i="24"/>
  <c r="H38" i="35"/>
  <c r="L38" i="8"/>
  <c r="L38" i="52"/>
  <c r="H38" i="31"/>
  <c r="L38" i="13"/>
  <c r="Y38" i="13" s="1"/>
  <c r="P38" i="16"/>
  <c r="P37" i="14"/>
  <c r="P38" i="18"/>
  <c r="T37" i="17"/>
  <c r="Y37" i="17" s="1"/>
  <c r="L38" i="15"/>
  <c r="H37" i="50"/>
  <c r="L38" i="30"/>
  <c r="H37" i="20"/>
  <c r="L37" i="24"/>
  <c r="L38" i="23"/>
  <c r="H38" i="56"/>
  <c r="L38" i="56"/>
  <c r="D37" i="30"/>
  <c r="L38" i="21"/>
  <c r="Y38" i="21" s="1"/>
  <c r="D38" i="19"/>
  <c r="L38" i="48"/>
  <c r="H38" i="45"/>
  <c r="L37" i="51"/>
  <c r="D37" i="27"/>
  <c r="L37" i="30"/>
  <c r="H37" i="18"/>
  <c r="P38" i="47"/>
  <c r="P37" i="56"/>
  <c r="T37" i="26"/>
  <c r="Y37" i="26" s="1"/>
  <c r="L38" i="38"/>
  <c r="T37" i="13"/>
  <c r="Y37" i="13" s="1"/>
  <c r="P36" i="9"/>
  <c r="L38" i="17"/>
  <c r="L38" i="11"/>
  <c r="L38" i="31"/>
  <c r="T37" i="21"/>
  <c r="Y37" i="21" s="1"/>
  <c r="P37" i="25"/>
  <c r="D38" i="58"/>
  <c r="D38" i="50"/>
  <c r="T37" i="47"/>
  <c r="Y37" i="47" s="1"/>
  <c r="P38" i="21"/>
  <c r="P38" i="53"/>
  <c r="P38" i="44"/>
  <c r="L38" i="29"/>
  <c r="P38" i="48"/>
  <c r="T37" i="50"/>
  <c r="Y37" i="50" s="1"/>
  <c r="L38" i="58"/>
  <c r="D37" i="31"/>
  <c r="D37" i="49"/>
  <c r="H38" i="23"/>
  <c r="L38" i="25"/>
  <c r="Y38" i="25" s="1"/>
  <c r="D38" i="45"/>
  <c r="L38" i="53"/>
  <c r="Y38" i="53" s="1"/>
  <c r="L38" i="24"/>
  <c r="L37" i="18"/>
  <c r="P38" i="13"/>
  <c r="D36" i="21"/>
  <c r="H38" i="29"/>
  <c r="L36" i="33"/>
  <c r="T37" i="30"/>
  <c r="Y37" i="30" s="1"/>
  <c r="H36" i="9"/>
  <c r="P37" i="15"/>
  <c r="P37" i="54"/>
  <c r="D38" i="24"/>
  <c r="H37" i="52"/>
  <c r="H37" i="47"/>
  <c r="H38" i="36"/>
  <c r="H38" i="27"/>
  <c r="H37" i="12"/>
  <c r="L38" i="55"/>
  <c r="P37" i="28"/>
  <c r="T37" i="53"/>
  <c r="Y37" i="53" s="1"/>
  <c r="D37" i="26"/>
  <c r="P38" i="50"/>
  <c r="T37" i="10"/>
  <c r="Y37" i="10" s="1"/>
  <c r="P37" i="21"/>
  <c r="T37" i="4"/>
  <c r="Y37" i="4" s="1"/>
  <c r="P38" i="29"/>
  <c r="L38" i="54"/>
  <c r="T37" i="28"/>
  <c r="Y37" i="28" s="1"/>
  <c r="L38" i="32"/>
  <c r="T36" i="9"/>
  <c r="Y36" i="9" s="1"/>
  <c r="T36" i="21"/>
  <c r="Y36" i="21" s="1"/>
  <c r="P38" i="19"/>
  <c r="P37" i="39"/>
  <c r="L38" i="49"/>
  <c r="L37" i="14"/>
  <c r="P36" i="33"/>
  <c r="T37" i="25"/>
  <c r="Y37" i="25" s="1"/>
  <c r="D38" i="20"/>
  <c r="D37" i="52"/>
  <c r="D38" i="30"/>
  <c r="P38" i="36"/>
  <c r="P38" i="39"/>
  <c r="H37" i="10"/>
  <c r="P37" i="46"/>
  <c r="D37" i="14"/>
  <c r="T38" i="46"/>
  <c r="L37" i="49"/>
  <c r="T38" i="16"/>
  <c r="H38" i="39"/>
  <c r="L38" i="41"/>
  <c r="H37" i="8"/>
  <c r="T38" i="56"/>
  <c r="H38" i="55"/>
  <c r="T37" i="38"/>
  <c r="Y37" i="38" s="1"/>
  <c r="L38" i="40"/>
  <c r="D38" i="10"/>
  <c r="H37" i="26"/>
  <c r="H37" i="51"/>
  <c r="P38" i="41"/>
  <c r="T37" i="58"/>
  <c r="Y37" i="58" s="1"/>
  <c r="D38" i="49"/>
  <c r="H37" i="27"/>
  <c r="T37" i="33"/>
  <c r="Y37" i="33" s="1"/>
  <c r="H37" i="57"/>
  <c r="D37" i="53"/>
  <c r="H38" i="49"/>
  <c r="H38" i="8"/>
  <c r="H38" i="18"/>
  <c r="T37" i="52"/>
  <c r="Y37" i="52" s="1"/>
  <c r="D38" i="39"/>
  <c r="L37" i="29"/>
  <c r="L37" i="26"/>
  <c r="T38" i="40"/>
  <c r="T37" i="9"/>
  <c r="Y37" i="9" s="1"/>
  <c r="P38" i="40"/>
  <c r="P38" i="26"/>
  <c r="D38" i="37"/>
  <c r="H38" i="53"/>
  <c r="L37" i="17"/>
  <c r="P38" i="52"/>
  <c r="H38" i="28"/>
  <c r="D38" i="21"/>
  <c r="L38" i="50"/>
  <c r="T38" i="31"/>
  <c r="D38" i="26"/>
  <c r="T37" i="22"/>
  <c r="Y37" i="22" s="1"/>
  <c r="L38" i="18"/>
  <c r="P38" i="51"/>
  <c r="D37" i="37"/>
  <c r="P37" i="36"/>
  <c r="T37" i="20"/>
  <c r="Y37" i="20" s="1"/>
  <c r="L37" i="7"/>
  <c r="P38" i="58"/>
  <c r="L37" i="27"/>
  <c r="L38" i="43"/>
  <c r="Y38" i="43" s="1"/>
  <c r="T37" i="35"/>
  <c r="Y37" i="35" s="1"/>
  <c r="P37" i="47"/>
  <c r="P38" i="55"/>
  <c r="H38" i="51"/>
  <c r="D37" i="38"/>
  <c r="T37" i="12"/>
  <c r="Y37" i="12" s="1"/>
  <c r="H37" i="41"/>
  <c r="P36" i="21"/>
  <c r="L38" i="7"/>
  <c r="L37" i="41"/>
  <c r="H38" i="16"/>
  <c r="L38" i="6"/>
  <c r="D37" i="56"/>
  <c r="P37" i="44"/>
  <c r="L37" i="38"/>
  <c r="T38" i="37"/>
  <c r="D38" i="44"/>
  <c r="L37" i="46"/>
  <c r="P37" i="32"/>
  <c r="L38" i="9"/>
  <c r="D37" i="44"/>
  <c r="H37" i="31"/>
  <c r="T38" i="32"/>
  <c r="P38" i="31"/>
  <c r="P38" i="28"/>
  <c r="P37" i="38"/>
  <c r="T37" i="43"/>
  <c r="Y37" i="43" s="1"/>
  <c r="D37" i="13"/>
  <c r="P38" i="12"/>
  <c r="D38" i="14"/>
  <c r="P37" i="37"/>
  <c r="P37" i="9"/>
  <c r="H38" i="46"/>
  <c r="T38" i="33"/>
  <c r="L37" i="28"/>
  <c r="T38" i="49"/>
  <c r="D37" i="25"/>
  <c r="H38" i="44"/>
  <c r="T38" i="54"/>
  <c r="T38" i="9"/>
  <c r="D38" i="32"/>
  <c r="H37" i="39"/>
  <c r="T38" i="55"/>
  <c r="D37" i="51"/>
  <c r="L38" i="47"/>
  <c r="L37" i="44"/>
  <c r="H38" i="58"/>
  <c r="H37" i="17"/>
  <c r="P37" i="20"/>
  <c r="H38" i="37"/>
  <c r="H38" i="33"/>
  <c r="H38" i="48"/>
  <c r="D37" i="15"/>
  <c r="H38" i="42"/>
  <c r="P38" i="17"/>
  <c r="T38" i="35"/>
  <c r="P37" i="19"/>
  <c r="D36" i="33"/>
  <c r="L37" i="53"/>
  <c r="P37" i="48"/>
  <c r="D37" i="18"/>
  <c r="T38" i="58"/>
  <c r="P37" i="49"/>
  <c r="H38" i="50"/>
  <c r="H38" i="54"/>
  <c r="H38" i="38"/>
  <c r="L37" i="52"/>
  <c r="P38" i="33"/>
  <c r="H37" i="23"/>
  <c r="L37" i="32"/>
  <c r="P38" i="35"/>
  <c r="P37" i="57"/>
  <c r="D37" i="48"/>
  <c r="D38" i="22"/>
  <c r="L37" i="58"/>
  <c r="H37" i="28"/>
  <c r="D38" i="27"/>
  <c r="H37" i="13"/>
  <c r="H37" i="4"/>
  <c r="T38" i="57"/>
  <c r="H38" i="20"/>
  <c r="P38" i="22"/>
  <c r="H38" i="52"/>
  <c r="D37" i="22"/>
  <c r="T36" i="33"/>
  <c r="Y36" i="33" s="1"/>
  <c r="L37" i="36"/>
  <c r="T37" i="14"/>
  <c r="Y37" i="14" s="1"/>
  <c r="H38" i="40"/>
  <c r="H38" i="13"/>
  <c r="T38" i="30"/>
  <c r="H38" i="32"/>
  <c r="P37" i="29"/>
  <c r="D38" i="38"/>
  <c r="T37" i="54"/>
  <c r="Y37" i="54" s="1"/>
  <c r="H37" i="49"/>
  <c r="D38" i="54"/>
  <c r="P37" i="52"/>
  <c r="H37" i="36"/>
  <c r="P38" i="37"/>
  <c r="T38" i="51"/>
  <c r="H38" i="12"/>
  <c r="D37" i="45"/>
  <c r="T38" i="47"/>
  <c r="H38" i="19"/>
  <c r="H37" i="44"/>
  <c r="H36" i="21"/>
  <c r="T38" i="41"/>
  <c r="T38" i="12"/>
  <c r="T38" i="28"/>
  <c r="P37" i="13"/>
  <c r="D38" i="36"/>
  <c r="P37" i="50"/>
  <c r="T37" i="24"/>
  <c r="Y37" i="24" s="1"/>
  <c r="T37" i="27"/>
  <c r="Y37" i="27" s="1"/>
  <c r="P37" i="24"/>
  <c r="D38" i="6"/>
  <c r="T38" i="23"/>
  <c r="L38" i="39"/>
  <c r="Y38" i="39" s="1"/>
  <c r="T37" i="42"/>
  <c r="Y37" i="42" s="1"/>
  <c r="H37" i="56"/>
  <c r="H37" i="55"/>
  <c r="H38" i="7"/>
  <c r="X38" i="7" s="1"/>
  <c r="L37" i="50"/>
  <c r="D36" i="9"/>
  <c r="H37" i="14"/>
  <c r="L37" i="13"/>
  <c r="D37" i="54"/>
  <c r="D38" i="48"/>
  <c r="H38" i="15"/>
  <c r="T38" i="48"/>
  <c r="H38" i="30"/>
  <c r="L37" i="11"/>
  <c r="H37" i="43"/>
  <c r="D37" i="12"/>
  <c r="T38" i="27"/>
  <c r="D38" i="11"/>
  <c r="T37" i="49"/>
  <c r="Y37" i="49" s="1"/>
  <c r="L37" i="47"/>
  <c r="T38" i="24"/>
  <c r="T38" i="18"/>
  <c r="H37" i="30"/>
  <c r="H37" i="21"/>
  <c r="T37" i="32"/>
  <c r="Y37" i="32" s="1"/>
  <c r="P37" i="16"/>
  <c r="H38" i="25"/>
  <c r="L37" i="20"/>
  <c r="P38" i="57"/>
  <c r="D38" i="41"/>
  <c r="L37" i="39"/>
  <c r="P38" i="14"/>
  <c r="L38" i="42"/>
  <c r="P38" i="15"/>
  <c r="L38" i="46"/>
  <c r="Y38" i="46" s="1"/>
  <c r="T37" i="11"/>
  <c r="Y37" i="11" s="1"/>
  <c r="L37" i="31"/>
  <c r="T37" i="39"/>
  <c r="Y37" i="39" s="1"/>
  <c r="L37" i="56"/>
  <c r="T37" i="48"/>
  <c r="Y37" i="48" s="1"/>
  <c r="T38" i="20"/>
  <c r="D38" i="57"/>
  <c r="H38" i="11"/>
  <c r="T38" i="17"/>
  <c r="L37" i="15"/>
  <c r="L37" i="4"/>
  <c r="T37" i="36"/>
  <c r="Y37" i="36" s="1"/>
  <c r="T38" i="36"/>
  <c r="D38" i="33"/>
  <c r="T37" i="23"/>
  <c r="Y37" i="23" s="1"/>
  <c r="T38" i="50"/>
  <c r="D38" i="40"/>
  <c r="P37" i="27"/>
  <c r="D38" i="35"/>
  <c r="D37" i="46"/>
  <c r="P37" i="58"/>
  <c r="H37" i="37"/>
  <c r="T38" i="45"/>
  <c r="T37" i="29"/>
  <c r="Y37" i="29" s="1"/>
  <c r="D38" i="46"/>
  <c r="P38" i="43"/>
  <c r="T38" i="38"/>
  <c r="T37" i="41"/>
  <c r="Y37" i="41" s="1"/>
  <c r="D38" i="12"/>
  <c r="D37" i="16"/>
  <c r="L37" i="55"/>
  <c r="D37" i="33"/>
  <c r="D38" i="55"/>
  <c r="D37" i="47"/>
  <c r="T37" i="44"/>
  <c r="Y37" i="44" s="1"/>
  <c r="D38" i="52"/>
  <c r="T37" i="46"/>
  <c r="Y37" i="46" s="1"/>
  <c r="P38" i="27"/>
  <c r="P38" i="49"/>
  <c r="L37" i="33"/>
  <c r="H37" i="58"/>
  <c r="D38" i="23"/>
  <c r="P37" i="55"/>
  <c r="H37" i="35"/>
  <c r="H38" i="47"/>
  <c r="D37" i="55"/>
  <c r="D38" i="42"/>
  <c r="P38" i="46"/>
  <c r="P37" i="17"/>
  <c r="L38" i="28"/>
  <c r="L37" i="19"/>
  <c r="T37" i="56"/>
  <c r="Y37" i="56" s="1"/>
  <c r="P38" i="7"/>
  <c r="H37" i="48"/>
  <c r="D37" i="42"/>
  <c r="T37" i="57"/>
  <c r="Y37" i="57" s="1"/>
  <c r="P37" i="33"/>
  <c r="L37" i="43"/>
  <c r="T37" i="18"/>
  <c r="Y37" i="18" s="1"/>
  <c r="T38" i="29"/>
  <c r="P38" i="30"/>
  <c r="D37" i="11"/>
  <c r="T37" i="51"/>
  <c r="Y37" i="51" s="1"/>
  <c r="D38" i="29"/>
  <c r="L37" i="9"/>
  <c r="P37" i="40"/>
  <c r="L37" i="57"/>
  <c r="P37" i="51"/>
  <c r="P37" i="53"/>
  <c r="L37" i="54"/>
  <c r="P37" i="30"/>
  <c r="L37" i="22"/>
  <c r="T38" i="42"/>
  <c r="T38" i="10"/>
  <c r="H37" i="29"/>
  <c r="H37" i="33"/>
  <c r="D37" i="58"/>
  <c r="D38" i="28"/>
  <c r="H38" i="57"/>
  <c r="L38" i="51"/>
  <c r="D38" i="51"/>
  <c r="P37" i="43"/>
  <c r="L38" i="36"/>
  <c r="H38" i="24"/>
  <c r="P37" i="22"/>
  <c r="D37" i="29"/>
  <c r="H36" i="33"/>
  <c r="P38" i="11"/>
  <c r="D37" i="10"/>
  <c r="D37" i="20"/>
  <c r="H38" i="26"/>
  <c r="P38" i="20"/>
  <c r="D38" i="53"/>
  <c r="L38" i="26"/>
  <c r="Y38" i="26" s="1"/>
  <c r="D37" i="23"/>
  <c r="H37" i="15"/>
  <c r="D37" i="21"/>
  <c r="P37" i="31"/>
  <c r="P37" i="12"/>
  <c r="H37" i="9"/>
  <c r="L36" i="9"/>
  <c r="L38" i="20"/>
  <c r="Y38" i="20" s="1"/>
  <c r="L38" i="10"/>
  <c r="P37" i="18"/>
  <c r="D38" i="17"/>
  <c r="H37" i="6"/>
  <c r="T38" i="11"/>
  <c r="D37" i="8"/>
  <c r="T38" i="22"/>
  <c r="D37" i="4"/>
  <c r="H38" i="10"/>
  <c r="D38" i="15"/>
  <c r="D38" i="9"/>
  <c r="L38" i="16"/>
  <c r="Y38" i="16" s="1"/>
  <c r="P37" i="4"/>
  <c r="D38" i="7"/>
  <c r="T38" i="19"/>
  <c r="D37" i="17"/>
  <c r="L38" i="12"/>
  <c r="Y38" i="12" s="1"/>
  <c r="D37" i="7"/>
  <c r="H37" i="11"/>
  <c r="H38" i="6"/>
  <c r="P37" i="10"/>
  <c r="L37" i="40"/>
  <c r="D37" i="43"/>
  <c r="H38" i="21"/>
  <c r="T38" i="15"/>
  <c r="P38" i="9"/>
  <c r="H38" i="22"/>
  <c r="H37" i="19"/>
  <c r="L37" i="10"/>
  <c r="D38" i="8"/>
  <c r="D38" i="13"/>
  <c r="P37" i="7"/>
  <c r="L16" i="53"/>
  <c r="Y16" i="53" s="1"/>
  <c r="P22" i="52"/>
  <c r="L12" i="42"/>
  <c r="Y12" i="42" s="1"/>
  <c r="T12" i="45"/>
  <c r="Y12" i="45" s="1"/>
  <c r="T22" i="6"/>
  <c r="Y22" i="6" s="1"/>
  <c r="P16" i="53"/>
  <c r="L9" i="52"/>
  <c r="Y9" i="52" s="1"/>
  <c r="D8" i="57"/>
  <c r="T21" i="9"/>
  <c r="Y21" i="9" s="1"/>
  <c r="D16" i="11"/>
  <c r="H14" i="7"/>
  <c r="X14" i="7" s="1"/>
  <c r="D15" i="28"/>
  <c r="P8" i="25"/>
  <c r="D14" i="17"/>
  <c r="H16" i="6"/>
  <c r="X16" i="6" s="1"/>
  <c r="T17" i="58"/>
  <c r="Y17" i="58" s="1"/>
  <c r="L12" i="49"/>
  <c r="Y12" i="49" s="1"/>
  <c r="T9" i="40"/>
  <c r="Y9" i="40" s="1"/>
  <c r="T20" i="12"/>
  <c r="Y20" i="12" s="1"/>
  <c r="P15" i="16"/>
  <c r="P9" i="24"/>
  <c r="L9" i="49"/>
  <c r="Y9" i="49" s="1"/>
  <c r="H21" i="36"/>
  <c r="X21" i="36" s="1"/>
  <c r="H17" i="52"/>
  <c r="X17" i="52" s="1"/>
  <c r="D12" i="40"/>
  <c r="P20" i="35"/>
  <c r="D14" i="35"/>
  <c r="T11" i="43"/>
  <c r="Y11" i="43" s="1"/>
  <c r="T9" i="37"/>
  <c r="Y9" i="37" s="1"/>
  <c r="T22" i="42"/>
  <c r="Y22" i="42" s="1"/>
  <c r="D14" i="11"/>
  <c r="T20" i="33"/>
  <c r="Y20" i="33" s="1"/>
  <c r="H34" i="8"/>
  <c r="H28" i="23"/>
  <c r="T34" i="47"/>
  <c r="Y34" i="47" s="1"/>
  <c r="T36" i="36"/>
  <c r="Y36" i="36" s="1"/>
  <c r="P33" i="6"/>
  <c r="H36" i="13"/>
  <c r="H36" i="45"/>
  <c r="H28" i="52"/>
  <c r="D34" i="57"/>
  <c r="D34" i="58"/>
  <c r="P34" i="43"/>
  <c r="T33" i="15"/>
  <c r="Y33" i="15" s="1"/>
  <c r="P33" i="40"/>
  <c r="H33" i="17"/>
  <c r="L33" i="35"/>
  <c r="H36" i="12"/>
  <c r="H33" i="38"/>
  <c r="P34" i="38"/>
  <c r="H36" i="19"/>
  <c r="P35" i="17"/>
  <c r="L28" i="47"/>
  <c r="D34" i="15"/>
  <c r="D33" i="33"/>
  <c r="D35" i="57"/>
  <c r="P28" i="14"/>
  <c r="D35" i="6"/>
  <c r="H28" i="7"/>
  <c r="L28" i="55"/>
  <c r="H35" i="57"/>
  <c r="T35" i="29"/>
  <c r="Y35" i="29" s="1"/>
  <c r="D34" i="25"/>
  <c r="L35" i="39"/>
  <c r="T33" i="6"/>
  <c r="Y33" i="6" s="1"/>
  <c r="L33" i="19"/>
  <c r="L36" i="45"/>
  <c r="P33" i="37"/>
  <c r="T28" i="48"/>
  <c r="H36" i="42"/>
  <c r="P36" i="28"/>
  <c r="D35" i="55"/>
  <c r="D35" i="47"/>
  <c r="D34" i="35"/>
  <c r="D38" i="4"/>
  <c r="P35" i="30"/>
  <c r="L34" i="24"/>
  <c r="H28" i="24"/>
  <c r="T28" i="41"/>
  <c r="L35" i="21"/>
  <c r="H28" i="30"/>
  <c r="T35" i="7"/>
  <c r="Y35" i="7" s="1"/>
  <c r="P34" i="55"/>
  <c r="T35" i="4"/>
  <c r="Y35" i="4" s="1"/>
  <c r="L35" i="4"/>
  <c r="T36" i="8"/>
  <c r="Y36" i="8" s="1"/>
  <c r="P28" i="22"/>
  <c r="L36" i="26"/>
  <c r="D34" i="36"/>
  <c r="D33" i="23"/>
  <c r="H35" i="47"/>
  <c r="H33" i="10"/>
  <c r="T35" i="25"/>
  <c r="Y35" i="25" s="1"/>
  <c r="T33" i="29"/>
  <c r="Y33" i="29" s="1"/>
  <c r="L35" i="38"/>
  <c r="P34" i="37"/>
  <c r="P28" i="50"/>
  <c r="D35" i="28"/>
  <c r="D36" i="26"/>
  <c r="P28" i="58"/>
  <c r="P33" i="4"/>
  <c r="D35" i="18"/>
  <c r="D36" i="38"/>
  <c r="T35" i="51"/>
  <c r="Y35" i="51" s="1"/>
  <c r="L36" i="47"/>
  <c r="P36" i="10"/>
  <c r="D28" i="45"/>
  <c r="L28" i="37"/>
  <c r="T35" i="6"/>
  <c r="Y35" i="6" s="1"/>
  <c r="L35" i="35"/>
  <c r="H33" i="18"/>
  <c r="D35" i="20"/>
  <c r="H28" i="47"/>
  <c r="X28" i="47" s="1"/>
  <c r="H36" i="58"/>
  <c r="D36" i="54"/>
  <c r="P28" i="24"/>
  <c r="D33" i="24"/>
  <c r="D34" i="54"/>
  <c r="D34" i="26"/>
  <c r="H34" i="27"/>
  <c r="L34" i="29"/>
  <c r="L36" i="15"/>
  <c r="L28" i="56"/>
  <c r="L28" i="53"/>
  <c r="D28" i="12"/>
  <c r="L28" i="38"/>
  <c r="D35" i="19"/>
  <c r="H28" i="44"/>
  <c r="L35" i="20"/>
  <c r="H36" i="37"/>
  <c r="T33" i="22"/>
  <c r="Y33" i="22" s="1"/>
  <c r="D36" i="36"/>
  <c r="T36" i="5"/>
  <c r="Y36" i="5" s="1"/>
  <c r="L35" i="5"/>
  <c r="L34" i="18"/>
  <c r="T35" i="56"/>
  <c r="Y35" i="56" s="1"/>
  <c r="D35" i="48"/>
  <c r="P35" i="18"/>
  <c r="H36" i="36"/>
  <c r="L33" i="7"/>
  <c r="X38" i="8"/>
  <c r="H28" i="20"/>
  <c r="H35" i="44"/>
  <c r="P35" i="32"/>
  <c r="H34" i="32"/>
  <c r="D35" i="11"/>
  <c r="P28" i="48"/>
  <c r="H33" i="42"/>
  <c r="T33" i="44"/>
  <c r="Y33" i="44" s="1"/>
  <c r="H35" i="23"/>
  <c r="P36" i="47"/>
  <c r="D36" i="56"/>
  <c r="L33" i="36"/>
  <c r="H34" i="15"/>
  <c r="T36" i="29"/>
  <c r="Y36" i="29" s="1"/>
  <c r="H36" i="51"/>
  <c r="D35" i="42"/>
  <c r="P36" i="23"/>
  <c r="D34" i="47"/>
  <c r="T35" i="24"/>
  <c r="Y35" i="24" s="1"/>
  <c r="P35" i="42"/>
  <c r="T34" i="53"/>
  <c r="Y34" i="53" s="1"/>
  <c r="P28" i="35"/>
  <c r="L28" i="26"/>
  <c r="P36" i="26"/>
  <c r="D35" i="53"/>
  <c r="P35" i="6"/>
  <c r="P34" i="23"/>
  <c r="P34" i="20"/>
  <c r="H28" i="29"/>
  <c r="H36" i="17"/>
  <c r="P33" i="12"/>
  <c r="L35" i="46"/>
  <c r="T33" i="42"/>
  <c r="Y33" i="42" s="1"/>
  <c r="H35" i="20"/>
  <c r="P36" i="39"/>
  <c r="T35" i="32"/>
  <c r="Y35" i="32" s="1"/>
  <c r="P33" i="23"/>
  <c r="T28" i="9"/>
  <c r="T35" i="27"/>
  <c r="Y35" i="27" s="1"/>
  <c r="D28" i="22"/>
  <c r="L34" i="52"/>
  <c r="P35" i="56"/>
  <c r="H34" i="22"/>
  <c r="D35" i="39"/>
  <c r="L34" i="36"/>
  <c r="L33" i="26"/>
  <c r="L36" i="43"/>
  <c r="L34" i="20"/>
  <c r="D34" i="44"/>
  <c r="H28" i="15"/>
  <c r="D34" i="33"/>
  <c r="H33" i="14"/>
  <c r="T34" i="16"/>
  <c r="Y34" i="16" s="1"/>
  <c r="D33" i="12"/>
  <c r="T28" i="14"/>
  <c r="L33" i="17"/>
  <c r="T34" i="40"/>
  <c r="Y34" i="40" s="1"/>
  <c r="T28" i="53"/>
  <c r="D28" i="11"/>
  <c r="T35" i="16"/>
  <c r="Y35" i="16" s="1"/>
  <c r="P34" i="15"/>
  <c r="L28" i="9"/>
  <c r="T34" i="50"/>
  <c r="Y34" i="50" s="1"/>
  <c r="D35" i="13"/>
  <c r="T36" i="30"/>
  <c r="Y36" i="30" s="1"/>
  <c r="D36" i="15"/>
  <c r="L36" i="13"/>
  <c r="L35" i="58"/>
  <c r="D36" i="27"/>
  <c r="P34" i="11"/>
  <c r="T35" i="8"/>
  <c r="Y35" i="8" s="1"/>
  <c r="L28" i="15"/>
  <c r="D34" i="42"/>
  <c r="H35" i="33"/>
  <c r="P36" i="52"/>
  <c r="P33" i="56"/>
  <c r="D33" i="7"/>
  <c r="H28" i="55"/>
  <c r="X28" i="55" s="1"/>
  <c r="T34" i="57"/>
  <c r="Y34" i="57" s="1"/>
  <c r="T36" i="31"/>
  <c r="Y36" i="31" s="1"/>
  <c r="L28" i="31"/>
  <c r="L34" i="55"/>
  <c r="D28" i="47"/>
  <c r="D36" i="52"/>
  <c r="X38" i="6"/>
  <c r="T33" i="26"/>
  <c r="Y33" i="26" s="1"/>
  <c r="D33" i="35"/>
  <c r="P36" i="42"/>
  <c r="P33" i="57"/>
  <c r="T33" i="18"/>
  <c r="Y33" i="18" s="1"/>
  <c r="L28" i="33"/>
  <c r="L34" i="25"/>
  <c r="P28" i="43"/>
  <c r="H35" i="38"/>
  <c r="P28" i="46"/>
  <c r="T34" i="22"/>
  <c r="Y34" i="22" s="1"/>
  <c r="P35" i="10"/>
  <c r="D35" i="23"/>
  <c r="L33" i="22"/>
  <c r="T34" i="24"/>
  <c r="Y34" i="24" s="1"/>
  <c r="L35" i="30"/>
  <c r="T28" i="43"/>
  <c r="T34" i="48"/>
  <c r="Y34" i="48" s="1"/>
  <c r="D33" i="4"/>
  <c r="D34" i="18"/>
  <c r="L35" i="6"/>
  <c r="T35" i="58"/>
  <c r="Y35" i="58" s="1"/>
  <c r="L36" i="35"/>
  <c r="L35" i="29"/>
  <c r="D35" i="45"/>
  <c r="L36" i="55"/>
  <c r="T38" i="7"/>
  <c r="L35" i="14"/>
  <c r="D34" i="20"/>
  <c r="D34" i="8"/>
  <c r="P28" i="42"/>
  <c r="P28" i="23"/>
  <c r="P34" i="33"/>
  <c r="T34" i="31"/>
  <c r="Y34" i="31" s="1"/>
  <c r="D28" i="25"/>
  <c r="H28" i="39"/>
  <c r="L28" i="19"/>
  <c r="T36" i="16"/>
  <c r="Y36" i="16" s="1"/>
  <c r="P35" i="22"/>
  <c r="T35" i="21"/>
  <c r="Y35" i="21" s="1"/>
  <c r="L34" i="46"/>
  <c r="P36" i="55"/>
  <c r="T35" i="17"/>
  <c r="Y35" i="17" s="1"/>
  <c r="P38" i="8"/>
  <c r="H28" i="16"/>
  <c r="H34" i="57"/>
  <c r="H36" i="44"/>
  <c r="L35" i="42"/>
  <c r="D35" i="25"/>
  <c r="H36" i="46"/>
  <c r="T33" i="13"/>
  <c r="Y33" i="13" s="1"/>
  <c r="L34" i="19"/>
  <c r="T38" i="6"/>
  <c r="T36" i="10"/>
  <c r="Y36" i="10" s="1"/>
  <c r="P33" i="47"/>
  <c r="H28" i="58"/>
  <c r="L34" i="56"/>
  <c r="D33" i="31"/>
  <c r="L36" i="5"/>
  <c r="H28" i="48"/>
  <c r="P34" i="36"/>
  <c r="H35" i="22"/>
  <c r="T33" i="58"/>
  <c r="Y33" i="58" s="1"/>
  <c r="D36" i="37"/>
  <c r="H35" i="13"/>
  <c r="D28" i="7"/>
  <c r="P28" i="17"/>
  <c r="T35" i="14"/>
  <c r="Y35" i="14" s="1"/>
  <c r="D33" i="21"/>
  <c r="L35" i="11"/>
  <c r="L28" i="40"/>
  <c r="T33" i="54"/>
  <c r="Y33" i="54" s="1"/>
  <c r="L28" i="46"/>
  <c r="T34" i="41"/>
  <c r="Y34" i="41" s="1"/>
  <c r="L33" i="39"/>
  <c r="X38" i="29"/>
  <c r="D34" i="50"/>
  <c r="L36" i="18"/>
  <c r="L34" i="5"/>
  <c r="T36" i="11"/>
  <c r="Y36" i="11" s="1"/>
  <c r="T33" i="43"/>
  <c r="Y33" i="43" s="1"/>
  <c r="L33" i="51"/>
  <c r="H28" i="11"/>
  <c r="T34" i="8"/>
  <c r="Y34" i="8" s="1"/>
  <c r="T36" i="35"/>
  <c r="Y36" i="35" s="1"/>
  <c r="P34" i="54"/>
  <c r="D35" i="9"/>
  <c r="D34" i="56"/>
  <c r="T36" i="45"/>
  <c r="Y36" i="45" s="1"/>
  <c r="P28" i="18"/>
  <c r="P35" i="43"/>
  <c r="L34" i="13"/>
  <c r="L35" i="40"/>
  <c r="L28" i="18"/>
  <c r="D28" i="41"/>
  <c r="T28" i="10"/>
  <c r="P36" i="22"/>
  <c r="P28" i="26"/>
  <c r="P34" i="53"/>
  <c r="P34" i="7"/>
  <c r="D36" i="35"/>
  <c r="P33" i="28"/>
  <c r="T28" i="16"/>
  <c r="P35" i="33"/>
  <c r="L34" i="30"/>
  <c r="H28" i="40"/>
  <c r="T34" i="12"/>
  <c r="Y34" i="12" s="1"/>
  <c r="L35" i="56"/>
  <c r="T33" i="4"/>
  <c r="T28" i="15"/>
  <c r="P35" i="48"/>
  <c r="H28" i="10"/>
  <c r="T34" i="56"/>
  <c r="Y34" i="56" s="1"/>
  <c r="L33" i="53"/>
  <c r="L28" i="24"/>
  <c r="D28" i="16"/>
  <c r="T33" i="5"/>
  <c r="Y33" i="5" s="1"/>
  <c r="L33" i="42"/>
  <c r="T36" i="18"/>
  <c r="Y36" i="18" s="1"/>
  <c r="P35" i="19"/>
  <c r="P33" i="50"/>
  <c r="P35" i="37"/>
  <c r="H35" i="12"/>
  <c r="P34" i="42"/>
  <c r="T34" i="58"/>
  <c r="Y34" i="58" s="1"/>
  <c r="P33" i="7"/>
  <c r="H36" i="23"/>
  <c r="T35" i="38"/>
  <c r="Y35" i="38" s="1"/>
  <c r="H36" i="22"/>
  <c r="P33" i="30"/>
  <c r="T33" i="23"/>
  <c r="Y33" i="23" s="1"/>
  <c r="T28" i="28"/>
  <c r="D28" i="15"/>
  <c r="H28" i="31"/>
  <c r="H36" i="16"/>
  <c r="T35" i="10"/>
  <c r="Y35" i="10" s="1"/>
  <c r="P28" i="36"/>
  <c r="D34" i="40"/>
  <c r="L33" i="44"/>
  <c r="L36" i="58"/>
  <c r="H33" i="11"/>
  <c r="H36" i="38"/>
  <c r="P33" i="19"/>
  <c r="D34" i="53"/>
  <c r="D36" i="57"/>
  <c r="D34" i="37"/>
  <c r="T36" i="14"/>
  <c r="Y36" i="14" s="1"/>
  <c r="L28" i="29"/>
  <c r="P33" i="35"/>
  <c r="T36" i="52"/>
  <c r="Y36" i="52" s="1"/>
  <c r="D28" i="20"/>
  <c r="H34" i="36"/>
  <c r="H34" i="13"/>
  <c r="L33" i="52"/>
  <c r="P35" i="46"/>
  <c r="D35" i="43"/>
  <c r="H28" i="43"/>
  <c r="H35" i="4"/>
  <c r="L36" i="20"/>
  <c r="T36" i="55"/>
  <c r="Y36" i="55" s="1"/>
  <c r="H33" i="54"/>
  <c r="L35" i="50"/>
  <c r="P36" i="12"/>
  <c r="H35" i="54"/>
  <c r="P34" i="35"/>
  <c r="D35" i="16"/>
  <c r="P36" i="53"/>
  <c r="T33" i="38"/>
  <c r="Y33" i="38" s="1"/>
  <c r="P33" i="13"/>
  <c r="H35" i="49"/>
  <c r="P35" i="45"/>
  <c r="L33" i="55"/>
  <c r="T28" i="57"/>
  <c r="T34" i="26"/>
  <c r="Y34" i="26" s="1"/>
  <c r="T36" i="28"/>
  <c r="Y36" i="28" s="1"/>
  <c r="D36" i="28"/>
  <c r="T34" i="10"/>
  <c r="Y34" i="10" s="1"/>
  <c r="T33" i="51"/>
  <c r="Y33" i="51" s="1"/>
  <c r="L36" i="50"/>
  <c r="T35" i="20"/>
  <c r="Y35" i="20" s="1"/>
  <c r="T36" i="40"/>
  <c r="Y36" i="40" s="1"/>
  <c r="H33" i="37"/>
  <c r="L33" i="10"/>
  <c r="T34" i="43"/>
  <c r="Y34" i="43" s="1"/>
  <c r="P34" i="9"/>
  <c r="T36" i="13"/>
  <c r="Y36" i="13" s="1"/>
  <c r="D28" i="14"/>
  <c r="H35" i="39"/>
  <c r="P36" i="30"/>
  <c r="P33" i="14"/>
  <c r="T35" i="15"/>
  <c r="Y35" i="15" s="1"/>
  <c r="D35" i="21"/>
  <c r="L34" i="7"/>
  <c r="L36" i="6"/>
  <c r="T35" i="18"/>
  <c r="Y35" i="18" s="1"/>
  <c r="D28" i="38"/>
  <c r="P28" i="44"/>
  <c r="T35" i="49"/>
  <c r="Y35" i="49" s="1"/>
  <c r="H35" i="35"/>
  <c r="P35" i="15"/>
  <c r="P33" i="26"/>
  <c r="D28" i="19"/>
  <c r="P34" i="22"/>
  <c r="P36" i="32"/>
  <c r="H36" i="53"/>
  <c r="L35" i="36"/>
  <c r="D36" i="4"/>
  <c r="P36" i="13"/>
  <c r="D36" i="31"/>
  <c r="L38" i="5"/>
  <c r="L35" i="23"/>
  <c r="T36" i="25"/>
  <c r="Y36" i="25" s="1"/>
  <c r="L36" i="42"/>
  <c r="L36" i="51"/>
  <c r="L35" i="19"/>
  <c r="T36" i="19"/>
  <c r="Y36" i="19" s="1"/>
  <c r="T33" i="53"/>
  <c r="Y33" i="53" s="1"/>
  <c r="P33" i="22"/>
  <c r="H33" i="7"/>
  <c r="D28" i="31"/>
  <c r="T33" i="7"/>
  <c r="Y33" i="7" s="1"/>
  <c r="P34" i="30"/>
  <c r="H34" i="54"/>
  <c r="P28" i="27"/>
  <c r="L28" i="42"/>
  <c r="T36" i="38"/>
  <c r="Y36" i="38" s="1"/>
  <c r="T34" i="25"/>
  <c r="Y34" i="25" s="1"/>
  <c r="H33" i="33"/>
  <c r="L36" i="32"/>
  <c r="D36" i="25"/>
  <c r="D36" i="39"/>
  <c r="L33" i="56"/>
  <c r="T38" i="5"/>
  <c r="D35" i="33"/>
  <c r="L28" i="50"/>
  <c r="D34" i="46"/>
  <c r="P28" i="13"/>
  <c r="D35" i="44"/>
  <c r="L36" i="31"/>
  <c r="P35" i="51"/>
  <c r="D33" i="50"/>
  <c r="T28" i="12"/>
  <c r="H35" i="51"/>
  <c r="H34" i="52"/>
  <c r="D28" i="32"/>
  <c r="P34" i="29"/>
  <c r="H28" i="53"/>
  <c r="T38" i="4"/>
  <c r="T33" i="45"/>
  <c r="Y33" i="45" s="1"/>
  <c r="D36" i="55"/>
  <c r="P35" i="5"/>
  <c r="P35" i="13"/>
  <c r="L34" i="49"/>
  <c r="D34" i="22"/>
  <c r="T33" i="27"/>
  <c r="Y33" i="27" s="1"/>
  <c r="P33" i="45"/>
  <c r="H28" i="25"/>
  <c r="L35" i="12"/>
  <c r="T36" i="23"/>
  <c r="Y36" i="23" s="1"/>
  <c r="D36" i="12"/>
  <c r="P36" i="48"/>
  <c r="L34" i="50"/>
  <c r="L34" i="15"/>
  <c r="H35" i="30"/>
  <c r="D34" i="19"/>
  <c r="L35" i="49"/>
  <c r="L33" i="33"/>
  <c r="H28" i="49"/>
  <c r="T33" i="8"/>
  <c r="Y33" i="8" s="1"/>
  <c r="H33" i="45"/>
  <c r="T34" i="54"/>
  <c r="Y34" i="54" s="1"/>
  <c r="L36" i="44"/>
  <c r="L28" i="22"/>
  <c r="H33" i="5"/>
  <c r="P35" i="41"/>
  <c r="D34" i="7"/>
  <c r="D35" i="29"/>
  <c r="T28" i="8"/>
  <c r="H35" i="9"/>
  <c r="L36" i="49"/>
  <c r="D28" i="30"/>
  <c r="T33" i="33"/>
  <c r="Y33" i="33" s="1"/>
  <c r="D34" i="49"/>
  <c r="P33" i="54"/>
  <c r="H28" i="46"/>
  <c r="X28" i="46" s="1"/>
  <c r="L33" i="23"/>
  <c r="D33" i="36"/>
  <c r="T33" i="55"/>
  <c r="Y33" i="55" s="1"/>
  <c r="L33" i="31"/>
  <c r="P34" i="8"/>
  <c r="L36" i="16"/>
  <c r="L35" i="27"/>
  <c r="T34" i="28"/>
  <c r="Y34" i="28" s="1"/>
  <c r="T33" i="9"/>
  <c r="Y33" i="9" s="1"/>
  <c r="T28" i="19"/>
  <c r="D35" i="41"/>
  <c r="D35" i="32"/>
  <c r="H36" i="24"/>
  <c r="P28" i="15"/>
  <c r="H35" i="26"/>
  <c r="D28" i="42"/>
  <c r="L35" i="44"/>
  <c r="T33" i="37"/>
  <c r="Y33" i="37" s="1"/>
  <c r="D34" i="41"/>
  <c r="D36" i="46"/>
  <c r="H33" i="36"/>
  <c r="P33" i="42"/>
  <c r="H34" i="23"/>
  <c r="T36" i="37"/>
  <c r="Y36" i="37" s="1"/>
  <c r="L35" i="24"/>
  <c r="P35" i="57"/>
  <c r="T36" i="15"/>
  <c r="Y36" i="15" s="1"/>
  <c r="D34" i="39"/>
  <c r="D28" i="39"/>
  <c r="P28" i="30"/>
  <c r="T28" i="32"/>
  <c r="L28" i="44"/>
  <c r="H34" i="49"/>
  <c r="L36" i="23"/>
  <c r="T28" i="54"/>
  <c r="D35" i="22"/>
  <c r="T36" i="51"/>
  <c r="Y36" i="51" s="1"/>
  <c r="P36" i="20"/>
  <c r="T36" i="53"/>
  <c r="Y36" i="53" s="1"/>
  <c r="P34" i="48"/>
  <c r="T33" i="12"/>
  <c r="Y33" i="12" s="1"/>
  <c r="L33" i="43"/>
  <c r="T33" i="36"/>
  <c r="Y33" i="36" s="1"/>
  <c r="P33" i="25"/>
  <c r="P35" i="16"/>
  <c r="H34" i="16"/>
  <c r="H28" i="26"/>
  <c r="L28" i="39"/>
  <c r="D34" i="29"/>
  <c r="P34" i="19"/>
  <c r="P28" i="9"/>
  <c r="T33" i="11"/>
  <c r="Y33" i="11" s="1"/>
  <c r="D33" i="22"/>
  <c r="L34" i="57"/>
  <c r="T35" i="5"/>
  <c r="Y35" i="5" s="1"/>
  <c r="D33" i="40"/>
  <c r="D28" i="48"/>
  <c r="P28" i="31"/>
  <c r="T35" i="39"/>
  <c r="Y35" i="39" s="1"/>
  <c r="T33" i="21"/>
  <c r="Y33" i="21" s="1"/>
  <c r="L36" i="53"/>
  <c r="L35" i="57"/>
  <c r="D35" i="27"/>
  <c r="H28" i="13"/>
  <c r="T28" i="33"/>
  <c r="H35" i="45"/>
  <c r="D28" i="49"/>
  <c r="P35" i="21"/>
  <c r="L34" i="23"/>
  <c r="H33" i="20"/>
  <c r="D35" i="4"/>
  <c r="T28" i="5"/>
  <c r="L35" i="47"/>
  <c r="P34" i="45"/>
  <c r="T34" i="13"/>
  <c r="Y34" i="13" s="1"/>
  <c r="T34" i="29"/>
  <c r="Y34" i="29" s="1"/>
  <c r="T28" i="56"/>
  <c r="D36" i="23"/>
  <c r="L35" i="10"/>
  <c r="L28" i="49"/>
  <c r="P33" i="55"/>
  <c r="P35" i="31"/>
  <c r="T35" i="53"/>
  <c r="Y35" i="53" s="1"/>
  <c r="T35" i="37"/>
  <c r="Y35" i="37" s="1"/>
  <c r="H34" i="50"/>
  <c r="P33" i="29"/>
  <c r="L33" i="24"/>
  <c r="H28" i="21"/>
  <c r="H33" i="19"/>
  <c r="L35" i="25"/>
  <c r="D35" i="24"/>
  <c r="T35" i="26"/>
  <c r="Y35" i="26" s="1"/>
  <c r="H34" i="21"/>
  <c r="L28" i="45"/>
  <c r="D36" i="51"/>
  <c r="P33" i="31"/>
  <c r="T34" i="20"/>
  <c r="Y34" i="20" s="1"/>
  <c r="T35" i="9"/>
  <c r="Y35" i="9" s="1"/>
  <c r="D33" i="46"/>
  <c r="H35" i="31"/>
  <c r="D33" i="20"/>
  <c r="L35" i="7"/>
  <c r="P35" i="8"/>
  <c r="D33" i="26"/>
  <c r="H34" i="39"/>
  <c r="T28" i="39"/>
  <c r="D35" i="51"/>
  <c r="D36" i="44"/>
  <c r="L34" i="41"/>
  <c r="D35" i="14"/>
  <c r="D28" i="6"/>
  <c r="D33" i="56"/>
  <c r="L28" i="32"/>
  <c r="L33" i="54"/>
  <c r="T36" i="32"/>
  <c r="Y36" i="32" s="1"/>
  <c r="T28" i="36"/>
  <c r="L34" i="47"/>
  <c r="H35" i="18"/>
  <c r="T35" i="19"/>
  <c r="Y35" i="19" s="1"/>
  <c r="L36" i="39"/>
  <c r="L34" i="31"/>
  <c r="H33" i="40"/>
  <c r="D34" i="27"/>
  <c r="L28" i="21"/>
  <c r="P35" i="50"/>
  <c r="L28" i="41"/>
  <c r="D35" i="54"/>
  <c r="T35" i="42"/>
  <c r="Y35" i="42" s="1"/>
  <c r="T28" i="18"/>
  <c r="D36" i="47"/>
  <c r="P34" i="14"/>
  <c r="T36" i="49"/>
  <c r="Y36" i="49" s="1"/>
  <c r="T36" i="57"/>
  <c r="Y36" i="57" s="1"/>
  <c r="P33" i="41"/>
  <c r="H34" i="58"/>
  <c r="D34" i="21"/>
  <c r="H33" i="56"/>
  <c r="L28" i="52"/>
  <c r="L33" i="8"/>
  <c r="H34" i="11"/>
  <c r="T35" i="46"/>
  <c r="Y35" i="46" s="1"/>
  <c r="D33" i="30"/>
  <c r="P28" i="57"/>
  <c r="P28" i="37"/>
  <c r="T34" i="33"/>
  <c r="Y34" i="33" s="1"/>
  <c r="T28" i="47"/>
  <c r="H34" i="37"/>
  <c r="L33" i="14"/>
  <c r="T28" i="55"/>
  <c r="P33" i="8"/>
  <c r="H33" i="8"/>
  <c r="L35" i="22"/>
  <c r="L33" i="46"/>
  <c r="L33" i="30"/>
  <c r="P36" i="46"/>
  <c r="D36" i="11"/>
  <c r="P34" i="26"/>
  <c r="L36" i="37"/>
  <c r="D36" i="18"/>
  <c r="H28" i="38"/>
  <c r="X28" i="38" s="1"/>
  <c r="L28" i="58"/>
  <c r="H34" i="48"/>
  <c r="D36" i="14"/>
  <c r="P36" i="11"/>
  <c r="D33" i="28"/>
  <c r="T34" i="36"/>
  <c r="Y34" i="36" s="1"/>
  <c r="D34" i="32"/>
  <c r="T35" i="11"/>
  <c r="Y35" i="11" s="1"/>
  <c r="T35" i="57"/>
  <c r="Y35" i="57" s="1"/>
  <c r="P33" i="32"/>
  <c r="L35" i="51"/>
  <c r="H34" i="20"/>
  <c r="L35" i="8"/>
  <c r="T28" i="24"/>
  <c r="T36" i="42"/>
  <c r="Y36" i="42" s="1"/>
  <c r="H33" i="41"/>
  <c r="T35" i="23"/>
  <c r="Y35" i="23" s="1"/>
  <c r="L33" i="38"/>
  <c r="D33" i="52"/>
  <c r="L28" i="28"/>
  <c r="T36" i="50"/>
  <c r="Y36" i="50" s="1"/>
  <c r="L28" i="7"/>
  <c r="T28" i="42"/>
  <c r="P28" i="29"/>
  <c r="L33" i="12"/>
  <c r="H35" i="8"/>
  <c r="L34" i="21"/>
  <c r="T36" i="20"/>
  <c r="Y36" i="20" s="1"/>
  <c r="P36" i="5"/>
  <c r="H34" i="30"/>
  <c r="L34" i="22"/>
  <c r="L35" i="15"/>
  <c r="H33" i="12"/>
  <c r="T35" i="55"/>
  <c r="Y35" i="55" s="1"/>
  <c r="H28" i="56"/>
  <c r="X28" i="56" s="1"/>
  <c r="H28" i="50"/>
  <c r="X28" i="50" s="1"/>
  <c r="H35" i="52"/>
  <c r="H33" i="6"/>
  <c r="H34" i="4"/>
  <c r="H28" i="19"/>
  <c r="X28" i="19" s="1"/>
  <c r="P35" i="35"/>
  <c r="L28" i="17"/>
  <c r="T33" i="52"/>
  <c r="Y33" i="52" s="1"/>
  <c r="T28" i="35"/>
  <c r="D35" i="49"/>
  <c r="H33" i="47"/>
  <c r="P36" i="56"/>
  <c r="P33" i="20"/>
  <c r="D36" i="7"/>
  <c r="D36" i="8"/>
  <c r="T28" i="37"/>
  <c r="P28" i="10"/>
  <c r="T34" i="44"/>
  <c r="Y34" i="44" s="1"/>
  <c r="H28" i="6"/>
  <c r="H33" i="39"/>
  <c r="T36" i="4"/>
  <c r="Y36" i="4" s="1"/>
  <c r="D28" i="44"/>
  <c r="P33" i="17"/>
  <c r="P36" i="16"/>
  <c r="P28" i="20"/>
  <c r="L34" i="16"/>
  <c r="T34" i="52"/>
  <c r="Y34" i="52" s="1"/>
  <c r="L35" i="45"/>
  <c r="P36" i="19"/>
  <c r="H33" i="43"/>
  <c r="T34" i="27"/>
  <c r="Y34" i="27" s="1"/>
  <c r="D33" i="51"/>
  <c r="P36" i="24"/>
  <c r="D34" i="28"/>
  <c r="P36" i="43"/>
  <c r="T28" i="38"/>
  <c r="L28" i="54"/>
  <c r="D28" i="40"/>
  <c r="L28" i="13"/>
  <c r="L35" i="13"/>
  <c r="P36" i="36"/>
  <c r="T28" i="29"/>
  <c r="T35" i="13"/>
  <c r="Y35" i="13" s="1"/>
  <c r="P36" i="14"/>
  <c r="T34" i="49"/>
  <c r="Y34" i="49" s="1"/>
  <c r="T36" i="47"/>
  <c r="Y36" i="47" s="1"/>
  <c r="P35" i="9"/>
  <c r="T28" i="50"/>
  <c r="P33" i="15"/>
  <c r="P33" i="38"/>
  <c r="H35" i="19"/>
  <c r="L36" i="25"/>
  <c r="H36" i="25"/>
  <c r="P28" i="45"/>
  <c r="L34" i="42"/>
  <c r="T34" i="46"/>
  <c r="Y34" i="46" s="1"/>
  <c r="H35" i="42"/>
  <c r="H38" i="5"/>
  <c r="X38" i="5" s="1"/>
  <c r="H36" i="11"/>
  <c r="L36" i="12"/>
  <c r="H34" i="19"/>
  <c r="H33" i="55"/>
  <c r="P36" i="58"/>
  <c r="P35" i="7"/>
  <c r="H34" i="10"/>
  <c r="T33" i="30"/>
  <c r="Y33" i="30" s="1"/>
  <c r="H34" i="31"/>
  <c r="H34" i="55"/>
  <c r="H34" i="44"/>
  <c r="L33" i="29"/>
  <c r="T28" i="22"/>
  <c r="H34" i="7"/>
  <c r="T34" i="11"/>
  <c r="Y34" i="11" s="1"/>
  <c r="L35" i="28"/>
  <c r="L34" i="10"/>
  <c r="H36" i="47"/>
  <c r="H36" i="41"/>
  <c r="L35" i="37"/>
  <c r="H33" i="24"/>
  <c r="P35" i="58"/>
  <c r="H33" i="9"/>
  <c r="D33" i="37"/>
  <c r="H33" i="58"/>
  <c r="T28" i="23"/>
  <c r="P34" i="28"/>
  <c r="T34" i="32"/>
  <c r="Y34" i="32" s="1"/>
  <c r="P34" i="18"/>
  <c r="L36" i="28"/>
  <c r="H35" i="58"/>
  <c r="H35" i="14"/>
  <c r="T33" i="50"/>
  <c r="Y33" i="50" s="1"/>
  <c r="D33" i="15"/>
  <c r="L28" i="6"/>
  <c r="L35" i="17"/>
  <c r="H35" i="15"/>
  <c r="D36" i="30"/>
  <c r="L36" i="48"/>
  <c r="P33" i="24"/>
  <c r="H35" i="37"/>
  <c r="P35" i="25"/>
  <c r="T35" i="41"/>
  <c r="Y35" i="41" s="1"/>
  <c r="L33" i="15"/>
  <c r="P36" i="17"/>
  <c r="H34" i="41"/>
  <c r="P36" i="41"/>
  <c r="D35" i="46"/>
  <c r="T35" i="50"/>
  <c r="Y35" i="50" s="1"/>
  <c r="D34" i="17"/>
  <c r="P33" i="46"/>
  <c r="P35" i="49"/>
  <c r="T36" i="6"/>
  <c r="Y36" i="6" s="1"/>
  <c r="P33" i="11"/>
  <c r="P28" i="19"/>
  <c r="D33" i="19"/>
  <c r="P36" i="51"/>
  <c r="H34" i="38"/>
  <c r="D33" i="14"/>
  <c r="L33" i="48"/>
  <c r="D35" i="31"/>
  <c r="D33" i="18"/>
  <c r="H34" i="45"/>
  <c r="H33" i="52"/>
  <c r="D34" i="24"/>
  <c r="T34" i="37"/>
  <c r="Y34" i="37" s="1"/>
  <c r="H28" i="5"/>
  <c r="P28" i="40"/>
  <c r="T28" i="6"/>
  <c r="P35" i="38"/>
  <c r="H28" i="37"/>
  <c r="X28" i="37" s="1"/>
  <c r="P34" i="46"/>
  <c r="T36" i="58"/>
  <c r="Y36" i="58" s="1"/>
  <c r="L36" i="29"/>
  <c r="D35" i="36"/>
  <c r="L34" i="40"/>
  <c r="D33" i="42"/>
  <c r="T28" i="52"/>
  <c r="L33" i="57"/>
  <c r="T33" i="32"/>
  <c r="Y33" i="32" s="1"/>
  <c r="D36" i="19"/>
  <c r="L36" i="22"/>
  <c r="L36" i="27"/>
  <c r="P28" i="28"/>
  <c r="P28" i="55"/>
  <c r="H36" i="5"/>
  <c r="L35" i="41"/>
  <c r="L34" i="26"/>
  <c r="P34" i="27"/>
  <c r="T34" i="17"/>
  <c r="Y34" i="17" s="1"/>
  <c r="D35" i="56"/>
  <c r="H35" i="6"/>
  <c r="D36" i="29"/>
  <c r="H35" i="5"/>
  <c r="L35" i="43"/>
  <c r="P35" i="20"/>
  <c r="D28" i="24"/>
  <c r="D28" i="52"/>
  <c r="L34" i="4"/>
  <c r="T28" i="13"/>
  <c r="P36" i="6"/>
  <c r="L28" i="16"/>
  <c r="P34" i="56"/>
  <c r="D35" i="7"/>
  <c r="P36" i="8"/>
  <c r="D36" i="5"/>
  <c r="D34" i="51"/>
  <c r="P34" i="41"/>
  <c r="D33" i="57"/>
  <c r="H28" i="8"/>
  <c r="T36" i="46"/>
  <c r="Y36" i="46" s="1"/>
  <c r="L28" i="20"/>
  <c r="L33" i="47"/>
  <c r="D33" i="44"/>
  <c r="T35" i="33"/>
  <c r="Y35" i="33" s="1"/>
  <c r="L34" i="45"/>
  <c r="P34" i="4"/>
  <c r="P33" i="16"/>
  <c r="T34" i="5"/>
  <c r="Y34" i="5" s="1"/>
  <c r="D36" i="24"/>
  <c r="P33" i="33"/>
  <c r="T36" i="39"/>
  <c r="Y36" i="39" s="1"/>
  <c r="H28" i="36"/>
  <c r="H28" i="18"/>
  <c r="X28" i="18" s="1"/>
  <c r="D34" i="31"/>
  <c r="T33" i="19"/>
  <c r="Y33" i="19" s="1"/>
  <c r="L35" i="9"/>
  <c r="T28" i="40"/>
  <c r="L34" i="28"/>
  <c r="P33" i="44"/>
  <c r="D35" i="26"/>
  <c r="T28" i="25"/>
  <c r="H28" i="35"/>
  <c r="L28" i="12"/>
  <c r="P28" i="32"/>
  <c r="T35" i="48"/>
  <c r="Y35" i="48" s="1"/>
  <c r="T33" i="35"/>
  <c r="Y33" i="35" s="1"/>
  <c r="T33" i="17"/>
  <c r="Y33" i="17" s="1"/>
  <c r="P36" i="4"/>
  <c r="L33" i="4"/>
  <c r="Y33" i="4" s="1"/>
  <c r="D33" i="25"/>
  <c r="H35" i="32"/>
  <c r="H36" i="8"/>
  <c r="P34" i="39"/>
  <c r="L36" i="8"/>
  <c r="P36" i="40"/>
  <c r="L35" i="32"/>
  <c r="L33" i="20"/>
  <c r="T35" i="44"/>
  <c r="Y35" i="44" s="1"/>
  <c r="T28" i="46"/>
  <c r="T28" i="49"/>
  <c r="H36" i="52"/>
  <c r="D35" i="58"/>
  <c r="T35" i="28"/>
  <c r="Y35" i="28" s="1"/>
  <c r="H33" i="49"/>
  <c r="L33" i="41"/>
  <c r="P34" i="50"/>
  <c r="H28" i="33"/>
  <c r="D33" i="11"/>
  <c r="L33" i="27"/>
  <c r="H34" i="5"/>
  <c r="T35" i="31"/>
  <c r="Y35" i="31" s="1"/>
  <c r="H33" i="13"/>
  <c r="T36" i="27"/>
  <c r="Y36" i="27" s="1"/>
  <c r="D36" i="17"/>
  <c r="L34" i="12"/>
  <c r="H34" i="43"/>
  <c r="P35" i="36"/>
  <c r="L34" i="9"/>
  <c r="H38" i="4"/>
  <c r="P34" i="5"/>
  <c r="H33" i="29"/>
  <c r="H28" i="22"/>
  <c r="X28" i="22" s="1"/>
  <c r="D34" i="13"/>
  <c r="D33" i="6"/>
  <c r="P28" i="16"/>
  <c r="D28" i="18"/>
  <c r="L33" i="40"/>
  <c r="P34" i="13"/>
  <c r="D35" i="17"/>
  <c r="T36" i="17"/>
  <c r="Y36" i="17" s="1"/>
  <c r="H33" i="27"/>
  <c r="L33" i="58"/>
  <c r="H34" i="25"/>
  <c r="P33" i="58"/>
  <c r="H36" i="18"/>
  <c r="L36" i="46"/>
  <c r="P36" i="25"/>
  <c r="L35" i="55"/>
  <c r="T33" i="40"/>
  <c r="Y33" i="40" s="1"/>
  <c r="L34" i="44"/>
  <c r="D28" i="36"/>
  <c r="P36" i="57"/>
  <c r="D34" i="11"/>
  <c r="P28" i="51"/>
  <c r="D34" i="10"/>
  <c r="P35" i="11"/>
  <c r="L28" i="23"/>
  <c r="T28" i="21"/>
  <c r="P34" i="58"/>
  <c r="T28" i="20"/>
  <c r="D34" i="45"/>
  <c r="D34" i="55"/>
  <c r="L35" i="54"/>
  <c r="P33" i="49"/>
  <c r="D34" i="6"/>
  <c r="T33" i="24"/>
  <c r="Y33" i="24" s="1"/>
  <c r="L33" i="11"/>
  <c r="L34" i="53"/>
  <c r="T28" i="11"/>
  <c r="L36" i="36"/>
  <c r="P35" i="28"/>
  <c r="P34" i="51"/>
  <c r="H35" i="55"/>
  <c r="L28" i="48"/>
  <c r="T35" i="36"/>
  <c r="Y35" i="36" s="1"/>
  <c r="H35" i="36"/>
  <c r="T35" i="47"/>
  <c r="Y35" i="47" s="1"/>
  <c r="D36" i="48"/>
  <c r="P35" i="44"/>
  <c r="H35" i="43"/>
  <c r="D33" i="39"/>
  <c r="D28" i="26"/>
  <c r="P28" i="41"/>
  <c r="P33" i="39"/>
  <c r="D33" i="32"/>
  <c r="T28" i="7"/>
  <c r="L34" i="54"/>
  <c r="L28" i="57"/>
  <c r="H34" i="46"/>
  <c r="H36" i="27"/>
  <c r="P34" i="44"/>
  <c r="H33" i="44"/>
  <c r="D33" i="53"/>
  <c r="T36" i="48"/>
  <c r="Y36" i="48" s="1"/>
  <c r="H35" i="21"/>
  <c r="H35" i="48"/>
  <c r="L28" i="27"/>
  <c r="P28" i="8"/>
  <c r="D34" i="9"/>
  <c r="T34" i="35"/>
  <c r="Y34" i="35" s="1"/>
  <c r="D35" i="12"/>
  <c r="P35" i="23"/>
  <c r="H28" i="9"/>
  <c r="X28" i="9" s="1"/>
  <c r="D34" i="23"/>
  <c r="T28" i="44"/>
  <c r="H34" i="12"/>
  <c r="P28" i="49"/>
  <c r="P28" i="25"/>
  <c r="T33" i="48"/>
  <c r="Y33" i="48" s="1"/>
  <c r="H36" i="7"/>
  <c r="L28" i="43"/>
  <c r="P36" i="7"/>
  <c r="P36" i="15"/>
  <c r="P36" i="18"/>
  <c r="L33" i="5"/>
  <c r="H34" i="33"/>
  <c r="T33" i="10"/>
  <c r="Y33" i="10" s="1"/>
  <c r="P35" i="26"/>
  <c r="P36" i="29"/>
  <c r="H34" i="29"/>
  <c r="H36" i="29"/>
  <c r="D35" i="15"/>
  <c r="P28" i="54"/>
  <c r="P35" i="24"/>
  <c r="T28" i="58"/>
  <c r="P34" i="16"/>
  <c r="T33" i="16"/>
  <c r="Y33" i="16" s="1"/>
  <c r="L33" i="28"/>
  <c r="D34" i="14"/>
  <c r="L28" i="35"/>
  <c r="L34" i="51"/>
  <c r="T34" i="18"/>
  <c r="Y34" i="18" s="1"/>
  <c r="H33" i="57"/>
  <c r="D28" i="5"/>
  <c r="D33" i="9"/>
  <c r="T34" i="23"/>
  <c r="Y34" i="23" s="1"/>
  <c r="D28" i="51"/>
  <c r="P33" i="18"/>
  <c r="L33" i="49"/>
  <c r="H34" i="47"/>
  <c r="H33" i="25"/>
  <c r="T33" i="49"/>
  <c r="Y33" i="49" s="1"/>
  <c r="T34" i="39"/>
  <c r="Y34" i="39" s="1"/>
  <c r="T35" i="54"/>
  <c r="Y35" i="54" s="1"/>
  <c r="H33" i="21"/>
  <c r="H36" i="32"/>
  <c r="H33" i="15"/>
  <c r="T38" i="8"/>
  <c r="P28" i="47"/>
  <c r="H35" i="27"/>
  <c r="P36" i="44"/>
  <c r="H34" i="26"/>
  <c r="D35" i="40"/>
  <c r="L28" i="8"/>
  <c r="L35" i="26"/>
  <c r="D28" i="29"/>
  <c r="L35" i="18"/>
  <c r="D34" i="38"/>
  <c r="T36" i="12"/>
  <c r="Y36" i="12" s="1"/>
  <c r="T34" i="55"/>
  <c r="Y34" i="55" s="1"/>
  <c r="L36" i="11"/>
  <c r="L33" i="18"/>
  <c r="L34" i="17"/>
  <c r="T33" i="56"/>
  <c r="Y33" i="56" s="1"/>
  <c r="T34" i="38"/>
  <c r="Y34" i="38" s="1"/>
  <c r="H34" i="35"/>
  <c r="L34" i="58"/>
  <c r="D35" i="10"/>
  <c r="H36" i="55"/>
  <c r="T35" i="40"/>
  <c r="Y35" i="40" s="1"/>
  <c r="D36" i="50"/>
  <c r="D28" i="35"/>
  <c r="L28" i="11"/>
  <c r="P33" i="27"/>
  <c r="H33" i="22"/>
  <c r="P36" i="38"/>
  <c r="D28" i="46"/>
  <c r="P34" i="6"/>
  <c r="P33" i="10"/>
  <c r="P28" i="6"/>
  <c r="P33" i="52"/>
  <c r="L36" i="10"/>
  <c r="L34" i="8"/>
  <c r="D33" i="45"/>
  <c r="P33" i="21"/>
  <c r="H36" i="50"/>
  <c r="P34" i="31"/>
  <c r="P33" i="36"/>
  <c r="T34" i="30"/>
  <c r="Y34" i="30" s="1"/>
  <c r="P34" i="25"/>
  <c r="L34" i="39"/>
  <c r="T28" i="17"/>
  <c r="H36" i="15"/>
  <c r="T33" i="28"/>
  <c r="Y33" i="28" s="1"/>
  <c r="T33" i="31"/>
  <c r="Y33" i="31" s="1"/>
  <c r="H36" i="26"/>
  <c r="D36" i="40"/>
  <c r="T34" i="15"/>
  <c r="Y34" i="15" s="1"/>
  <c r="H35" i="46"/>
  <c r="H36" i="10"/>
  <c r="H35" i="7"/>
  <c r="L36" i="57"/>
  <c r="T34" i="45"/>
  <c r="Y34" i="45" s="1"/>
  <c r="T36" i="56"/>
  <c r="Y36" i="56" s="1"/>
  <c r="P35" i="29"/>
  <c r="T28" i="51"/>
  <c r="D36" i="6"/>
  <c r="L34" i="27"/>
  <c r="D34" i="30"/>
  <c r="T28" i="31"/>
  <c r="D28" i="57"/>
  <c r="H36" i="57"/>
  <c r="T35" i="12"/>
  <c r="Y35" i="12" s="1"/>
  <c r="P36" i="50"/>
  <c r="H34" i="18"/>
  <c r="D34" i="48"/>
  <c r="D35" i="52"/>
  <c r="D36" i="13"/>
  <c r="L28" i="25"/>
  <c r="H36" i="56"/>
  <c r="H36" i="43"/>
  <c r="H33" i="16"/>
  <c r="L33" i="13"/>
  <c r="L28" i="5"/>
  <c r="T35" i="35"/>
  <c r="Y35" i="35" s="1"/>
  <c r="D33" i="47"/>
  <c r="D28" i="27"/>
  <c r="L36" i="52"/>
  <c r="P34" i="40"/>
  <c r="T36" i="44"/>
  <c r="Y36" i="44" s="1"/>
  <c r="L35" i="53"/>
  <c r="T33" i="39"/>
  <c r="Y33" i="39" s="1"/>
  <c r="P28" i="5"/>
  <c r="D33" i="29"/>
  <c r="T34" i="9"/>
  <c r="Y34" i="9" s="1"/>
  <c r="L36" i="38"/>
  <c r="P35" i="52"/>
  <c r="P38" i="6"/>
  <c r="D28" i="58"/>
  <c r="P36" i="27"/>
  <c r="L33" i="25"/>
  <c r="P28" i="39"/>
  <c r="P34" i="24"/>
  <c r="H36" i="49"/>
  <c r="H33" i="50"/>
  <c r="H36" i="14"/>
  <c r="T34" i="42"/>
  <c r="Y34" i="42" s="1"/>
  <c r="D36" i="20"/>
  <c r="H33" i="46"/>
  <c r="H36" i="48"/>
  <c r="P36" i="49"/>
  <c r="H34" i="9"/>
  <c r="L38" i="4"/>
  <c r="H28" i="42"/>
  <c r="X28" i="42" s="1"/>
  <c r="L34" i="11"/>
  <c r="H28" i="45"/>
  <c r="X28" i="45" s="1"/>
  <c r="H34" i="42"/>
  <c r="T28" i="45"/>
  <c r="H33" i="28"/>
  <c r="P33" i="53"/>
  <c r="H36" i="28"/>
  <c r="H34" i="40"/>
  <c r="L34" i="48"/>
  <c r="D28" i="56"/>
  <c r="D35" i="50"/>
  <c r="D33" i="38"/>
  <c r="H35" i="56"/>
  <c r="H34" i="24"/>
  <c r="H34" i="6"/>
  <c r="H35" i="16"/>
  <c r="H33" i="53"/>
  <c r="H34" i="14"/>
  <c r="D33" i="13"/>
  <c r="H35" i="41"/>
  <c r="L34" i="6"/>
  <c r="L28" i="14"/>
  <c r="T33" i="57"/>
  <c r="Y33" i="57" s="1"/>
  <c r="H33" i="4"/>
  <c r="X33" i="4" s="1"/>
  <c r="H34" i="17"/>
  <c r="D28" i="28"/>
  <c r="P35" i="40"/>
  <c r="D36" i="58"/>
  <c r="D33" i="48"/>
  <c r="P36" i="35"/>
  <c r="P28" i="7"/>
  <c r="P35" i="54"/>
  <c r="P34" i="57"/>
  <c r="H28" i="32"/>
  <c r="T33" i="41"/>
  <c r="Y33" i="41" s="1"/>
  <c r="P34" i="21"/>
  <c r="D33" i="17"/>
  <c r="H33" i="30"/>
  <c r="H35" i="40"/>
  <c r="D33" i="54"/>
  <c r="D34" i="52"/>
  <c r="L36" i="14"/>
  <c r="H33" i="48"/>
  <c r="H35" i="28"/>
  <c r="L34" i="43"/>
  <c r="P35" i="14"/>
  <c r="L34" i="37"/>
  <c r="D33" i="5"/>
  <c r="L35" i="52"/>
  <c r="D33" i="41"/>
  <c r="T33" i="47"/>
  <c r="Y33" i="47" s="1"/>
  <c r="H28" i="14"/>
  <c r="L28" i="10"/>
  <c r="L28" i="51"/>
  <c r="D34" i="43"/>
  <c r="T36" i="24"/>
  <c r="Y36" i="24" s="1"/>
  <c r="H35" i="50"/>
  <c r="T28" i="26"/>
  <c r="H28" i="28"/>
  <c r="D28" i="37"/>
  <c r="D35" i="37"/>
  <c r="L33" i="16"/>
  <c r="T34" i="6"/>
  <c r="Y34" i="6" s="1"/>
  <c r="T34" i="14"/>
  <c r="Y34" i="14" s="1"/>
  <c r="P36" i="45"/>
  <c r="T28" i="27"/>
  <c r="T35" i="22"/>
  <c r="Y35" i="22" s="1"/>
  <c r="H35" i="10"/>
  <c r="H36" i="35"/>
  <c r="H35" i="17"/>
  <c r="T35" i="43"/>
  <c r="Y35" i="43" s="1"/>
  <c r="H33" i="32"/>
  <c r="D28" i="17"/>
  <c r="P35" i="12"/>
  <c r="D28" i="10"/>
  <c r="H35" i="29"/>
  <c r="L34" i="32"/>
  <c r="P38" i="4"/>
  <c r="D33" i="27"/>
  <c r="P34" i="10"/>
  <c r="H36" i="54"/>
  <c r="D36" i="10"/>
  <c r="D36" i="45"/>
  <c r="P28" i="53"/>
  <c r="H35" i="25"/>
  <c r="L35" i="16"/>
  <c r="D33" i="16"/>
  <c r="D35" i="35"/>
  <c r="H36" i="40"/>
  <c r="P36" i="31"/>
  <c r="L35" i="31"/>
  <c r="L36" i="4"/>
  <c r="D28" i="53"/>
  <c r="P38" i="5"/>
  <c r="D36" i="32"/>
  <c r="P33" i="9"/>
  <c r="D35" i="30"/>
  <c r="H28" i="17"/>
  <c r="X28" i="17" s="1"/>
  <c r="P35" i="27"/>
  <c r="L36" i="7"/>
  <c r="D38" i="5"/>
  <c r="H28" i="41"/>
  <c r="X28" i="41" s="1"/>
  <c r="H33" i="23"/>
  <c r="P35" i="39"/>
  <c r="T33" i="46"/>
  <c r="Y33" i="46" s="1"/>
  <c r="L33" i="32"/>
  <c r="T35" i="45"/>
  <c r="Y35" i="45" s="1"/>
  <c r="D35" i="5"/>
  <c r="D33" i="43"/>
  <c r="T33" i="14"/>
  <c r="Y33" i="14" s="1"/>
  <c r="L34" i="14"/>
  <c r="P34" i="12"/>
  <c r="P36" i="37"/>
  <c r="P28" i="11"/>
  <c r="L33" i="6"/>
  <c r="D36" i="16"/>
  <c r="P28" i="21"/>
  <c r="L34" i="35"/>
  <c r="H33" i="35"/>
  <c r="D33" i="55"/>
  <c r="H28" i="12"/>
  <c r="X28" i="12" s="1"/>
  <c r="P28" i="12"/>
  <c r="P28" i="56"/>
  <c r="D28" i="33"/>
  <c r="H34" i="28"/>
  <c r="H33" i="51"/>
  <c r="P33" i="51"/>
  <c r="L28" i="36"/>
  <c r="L36" i="54"/>
  <c r="H35" i="53"/>
  <c r="H28" i="57"/>
  <c r="T36" i="43"/>
  <c r="Y36" i="43" s="1"/>
  <c r="H34" i="53"/>
  <c r="D28" i="23"/>
  <c r="P34" i="32"/>
  <c r="T36" i="41"/>
  <c r="Y36" i="41" s="1"/>
  <c r="L36" i="17"/>
  <c r="D36" i="22"/>
  <c r="L36" i="30"/>
  <c r="D34" i="4"/>
  <c r="T28" i="30"/>
  <c r="H34" i="56"/>
  <c r="L36" i="24"/>
  <c r="H36" i="31"/>
  <c r="L28" i="30"/>
  <c r="D36" i="42"/>
  <c r="L35" i="48"/>
  <c r="T34" i="19"/>
  <c r="Y34" i="19" s="1"/>
  <c r="D28" i="8"/>
  <c r="H35" i="24"/>
  <c r="T34" i="7"/>
  <c r="Y34" i="7" s="1"/>
  <c r="L33" i="45"/>
  <c r="H36" i="20"/>
  <c r="H36" i="39"/>
  <c r="P35" i="55"/>
  <c r="D33" i="10"/>
  <c r="L35" i="33"/>
  <c r="L33" i="21"/>
  <c r="L33" i="50"/>
  <c r="P28" i="52"/>
  <c r="D33" i="49"/>
  <c r="P35" i="47"/>
  <c r="H28" i="27"/>
  <c r="X28" i="27" s="1"/>
  <c r="L33" i="9"/>
  <c r="D28" i="50"/>
  <c r="L34" i="38"/>
  <c r="H36" i="4"/>
  <c r="P35" i="4"/>
  <c r="P33" i="43"/>
  <c r="D28" i="9"/>
  <c r="T35" i="52"/>
  <c r="Y35" i="52" s="1"/>
  <c r="H28" i="54"/>
  <c r="X28" i="54" s="1"/>
  <c r="D36" i="43"/>
  <c r="D36" i="41"/>
  <c r="P34" i="49"/>
  <c r="L36" i="40"/>
  <c r="D28" i="13"/>
  <c r="L36" i="41"/>
  <c r="P36" i="54"/>
  <c r="L34" i="33"/>
  <c r="H33" i="31"/>
  <c r="T33" i="20"/>
  <c r="Y33" i="20" s="1"/>
  <c r="D35" i="38"/>
  <c r="P33" i="48"/>
  <c r="H33" i="26"/>
  <c r="T33" i="25"/>
  <c r="Y33" i="25" s="1"/>
  <c r="D36" i="53"/>
  <c r="D28" i="54"/>
  <c r="P34" i="17"/>
  <c r="P35" i="53"/>
  <c r="T36" i="26"/>
  <c r="Y36" i="26" s="1"/>
  <c r="T34" i="4"/>
  <c r="T35" i="30"/>
  <c r="Y35" i="30" s="1"/>
  <c r="D35" i="8"/>
  <c r="H36" i="30"/>
  <c r="D34" i="16"/>
  <c r="T36" i="22"/>
  <c r="Y36" i="22" s="1"/>
  <c r="D28" i="43"/>
  <c r="T34" i="21"/>
  <c r="Y34" i="21" s="1"/>
  <c r="P34" i="47"/>
  <c r="H36" i="6"/>
  <c r="D28" i="55"/>
  <c r="D34" i="12"/>
  <c r="T36" i="54"/>
  <c r="Y36" i="54" s="1"/>
  <c r="P28" i="33"/>
  <c r="P28" i="38"/>
  <c r="D33" i="8"/>
  <c r="P34" i="52"/>
  <c r="H28" i="51"/>
  <c r="D28" i="21"/>
  <c r="P33" i="5"/>
  <c r="L36" i="19"/>
  <c r="L33" i="37"/>
  <c r="T34" i="51"/>
  <c r="Y34" i="51" s="1"/>
  <c r="H35" i="11"/>
  <c r="H34" i="51"/>
  <c r="D34" i="5"/>
  <c r="L36" i="56"/>
  <c r="D36" i="49"/>
  <c r="T36" i="7"/>
  <c r="Y36" i="7" s="1"/>
  <c r="K22" i="58"/>
  <c r="J22" i="58"/>
  <c r="R12" i="54"/>
  <c r="S12" i="54"/>
  <c r="Q12" i="54"/>
  <c r="G8" i="32"/>
  <c r="D30" i="32"/>
  <c r="F8" i="32"/>
  <c r="E8" i="32"/>
  <c r="F13" i="29"/>
  <c r="G13" i="29"/>
  <c r="E13" i="29"/>
  <c r="O14" i="23"/>
  <c r="N14" i="23"/>
  <c r="M14" i="23"/>
  <c r="R22" i="26"/>
  <c r="S22" i="26"/>
  <c r="D29" i="55"/>
  <c r="G25" i="55"/>
  <c r="M14" i="33"/>
  <c r="N14" i="33"/>
  <c r="O14" i="33"/>
  <c r="K12" i="44"/>
  <c r="J12" i="44"/>
  <c r="I12" i="44"/>
  <c r="N9" i="51"/>
  <c r="M9" i="51"/>
  <c r="O9" i="51"/>
  <c r="R17" i="6"/>
  <c r="P30" i="44"/>
  <c r="R8" i="44"/>
  <c r="S8" i="44"/>
  <c r="Q8" i="44"/>
  <c r="F10" i="37"/>
  <c r="E10" i="37"/>
  <c r="G10" i="37"/>
  <c r="F9" i="38"/>
  <c r="E9" i="38"/>
  <c r="G9" i="38"/>
  <c r="U14" i="48"/>
  <c r="V14" i="48"/>
  <c r="W14" i="48"/>
  <c r="J12" i="57"/>
  <c r="I12" i="57"/>
  <c r="K12" i="57"/>
  <c r="W17" i="51"/>
  <c r="V17" i="51"/>
  <c r="G12" i="54"/>
  <c r="E12" i="54"/>
  <c r="F12" i="54"/>
  <c r="J20" i="21"/>
  <c r="I13" i="32"/>
  <c r="J13" i="32"/>
  <c r="K13" i="32"/>
  <c r="J22" i="4"/>
  <c r="O16" i="22"/>
  <c r="N16" i="22"/>
  <c r="F11" i="54"/>
  <c r="G11" i="54"/>
  <c r="E11" i="54"/>
  <c r="K9" i="50"/>
  <c r="I9" i="50"/>
  <c r="J9" i="50"/>
  <c r="E12" i="55"/>
  <c r="F12" i="55"/>
  <c r="G12" i="55"/>
  <c r="J20" i="43"/>
  <c r="K20" i="23"/>
  <c r="J20" i="23"/>
  <c r="W22" i="45"/>
  <c r="V22" i="45"/>
  <c r="V16" i="52"/>
  <c r="M14" i="13"/>
  <c r="N20" i="13"/>
  <c r="J21" i="27"/>
  <c r="P29" i="49"/>
  <c r="S25" i="49"/>
  <c r="R11" i="43"/>
  <c r="Q11" i="43"/>
  <c r="S11" i="43"/>
  <c r="S14" i="49"/>
  <c r="R14" i="49"/>
  <c r="Q14" i="49"/>
  <c r="V20" i="48"/>
  <c r="W20" i="48"/>
  <c r="Q11" i="44"/>
  <c r="R11" i="44"/>
  <c r="S11" i="44"/>
  <c r="M11" i="38"/>
  <c r="N11" i="38"/>
  <c r="O11" i="38"/>
  <c r="U11" i="53"/>
  <c r="V11" i="53"/>
  <c r="G20" i="55"/>
  <c r="F20" i="55"/>
  <c r="P30" i="28"/>
  <c r="Q8" i="28"/>
  <c r="R8" i="28"/>
  <c r="W14" i="28"/>
  <c r="U14" i="28"/>
  <c r="V14" i="28"/>
  <c r="Q15" i="51"/>
  <c r="R15" i="51"/>
  <c r="S15" i="51"/>
  <c r="I11" i="33"/>
  <c r="J11" i="33"/>
  <c r="K11" i="33"/>
  <c r="U9" i="36"/>
  <c r="V9" i="36"/>
  <c r="W9" i="36"/>
  <c r="R12" i="6"/>
  <c r="Q12" i="6"/>
  <c r="V21" i="21"/>
  <c r="V20" i="21"/>
  <c r="V21" i="38"/>
  <c r="F22" i="50"/>
  <c r="G22" i="50"/>
  <c r="V16" i="53"/>
  <c r="W12" i="43"/>
  <c r="U12" i="43"/>
  <c r="V12" i="43"/>
  <c r="N21" i="21"/>
  <c r="L29" i="38"/>
  <c r="O25" i="38"/>
  <c r="W14" i="41"/>
  <c r="U14" i="41"/>
  <c r="V14" i="41"/>
  <c r="N22" i="55"/>
  <c r="K22" i="50"/>
  <c r="J22" i="50"/>
  <c r="V22" i="19"/>
  <c r="R16" i="26"/>
  <c r="S16" i="26"/>
  <c r="K17" i="58"/>
  <c r="J17" i="58"/>
  <c r="F12" i="38"/>
  <c r="G12" i="38"/>
  <c r="E12" i="38"/>
  <c r="O14" i="58"/>
  <c r="N14" i="58"/>
  <c r="M14" i="58"/>
  <c r="N17" i="48"/>
  <c r="V15" i="40"/>
  <c r="U15" i="40"/>
  <c r="W15" i="40"/>
  <c r="N20" i="57"/>
  <c r="F15" i="43"/>
  <c r="E15" i="43"/>
  <c r="G15" i="43"/>
  <c r="P29" i="26"/>
  <c r="S25" i="26"/>
  <c r="N20" i="19"/>
  <c r="R9" i="28"/>
  <c r="Q9" i="28"/>
  <c r="Q12" i="15"/>
  <c r="R12" i="15"/>
  <c r="I15" i="31"/>
  <c r="K15" i="31"/>
  <c r="J15" i="31"/>
  <c r="V12" i="40"/>
  <c r="W12" i="40"/>
  <c r="U12" i="40"/>
  <c r="R12" i="28"/>
  <c r="Q12" i="28"/>
  <c r="K17" i="38"/>
  <c r="J17" i="38"/>
  <c r="E10" i="21"/>
  <c r="F10" i="21"/>
  <c r="W22" i="54"/>
  <c r="V22" i="54"/>
  <c r="W11" i="55"/>
  <c r="U11" i="55"/>
  <c r="V11" i="55"/>
  <c r="V14" i="52"/>
  <c r="U14" i="52"/>
  <c r="G10" i="48"/>
  <c r="F10" i="48"/>
  <c r="E10" i="48"/>
  <c r="J16" i="22"/>
  <c r="K16" i="22"/>
  <c r="N17" i="36"/>
  <c r="R16" i="58"/>
  <c r="U10" i="41"/>
  <c r="V10" i="41"/>
  <c r="W10" i="41"/>
  <c r="U12" i="41"/>
  <c r="W12" i="41"/>
  <c r="V12" i="41"/>
  <c r="H29" i="6"/>
  <c r="K25" i="6"/>
  <c r="N13" i="8"/>
  <c r="O13" i="8"/>
  <c r="M13" i="8"/>
  <c r="V21" i="48"/>
  <c r="W21" i="48"/>
  <c r="K10" i="47"/>
  <c r="J10" i="47"/>
  <c r="I10" i="47"/>
  <c r="N11" i="29"/>
  <c r="O11" i="29"/>
  <c r="M11" i="29"/>
  <c r="S13" i="46"/>
  <c r="R13" i="46"/>
  <c r="Q13" i="46"/>
  <c r="N21" i="44"/>
  <c r="N21" i="30"/>
  <c r="O21" i="30"/>
  <c r="U13" i="48"/>
  <c r="V13" i="48"/>
  <c r="W13" i="48"/>
  <c r="E9" i="15"/>
  <c r="F9" i="15"/>
  <c r="I11" i="42"/>
  <c r="J11" i="42"/>
  <c r="K11" i="42"/>
  <c r="R14" i="58"/>
  <c r="Q14" i="58"/>
  <c r="W20" i="25"/>
  <c r="V20" i="25"/>
  <c r="V12" i="58"/>
  <c r="U12" i="58"/>
  <c r="W12" i="58"/>
  <c r="N22" i="14"/>
  <c r="J13" i="37"/>
  <c r="K13" i="37"/>
  <c r="I13" i="37"/>
  <c r="O16" i="8"/>
  <c r="N16" i="8"/>
  <c r="J17" i="10"/>
  <c r="K17" i="10"/>
  <c r="Q11" i="46"/>
  <c r="S11" i="46"/>
  <c r="R11" i="46"/>
  <c r="J21" i="44"/>
  <c r="K21" i="44"/>
  <c r="N21" i="12"/>
  <c r="R11" i="41"/>
  <c r="S11" i="41"/>
  <c r="Q11" i="41"/>
  <c r="O22" i="53"/>
  <c r="N22" i="53"/>
  <c r="R21" i="12"/>
  <c r="N22" i="21"/>
  <c r="J22" i="14"/>
  <c r="J22" i="45"/>
  <c r="K22" i="45"/>
  <c r="W15" i="51"/>
  <c r="U15" i="51"/>
  <c r="V15" i="51"/>
  <c r="M9" i="13"/>
  <c r="F10" i="19"/>
  <c r="E10" i="19"/>
  <c r="E8" i="38"/>
  <c r="F8" i="38"/>
  <c r="D30" i="38"/>
  <c r="G8" i="38"/>
  <c r="H29" i="37"/>
  <c r="K25" i="37"/>
  <c r="R10" i="51"/>
  <c r="S10" i="51"/>
  <c r="Q10" i="51"/>
  <c r="F22" i="25"/>
  <c r="K21" i="45"/>
  <c r="J21" i="45"/>
  <c r="K21" i="35"/>
  <c r="J21" i="35"/>
  <c r="R22" i="41"/>
  <c r="S22" i="41"/>
  <c r="R21" i="56"/>
  <c r="S21" i="56"/>
  <c r="L30" i="39"/>
  <c r="M8" i="39"/>
  <c r="N8" i="39"/>
  <c r="O8" i="39"/>
  <c r="P30" i="15"/>
  <c r="Q8" i="15"/>
  <c r="R8" i="15"/>
  <c r="K25" i="55"/>
  <c r="H29" i="55"/>
  <c r="V20" i="39"/>
  <c r="W20" i="39"/>
  <c r="I11" i="16"/>
  <c r="J11" i="16"/>
  <c r="K17" i="35"/>
  <c r="J17" i="35"/>
  <c r="I10" i="33"/>
  <c r="K10" i="33"/>
  <c r="J10" i="33"/>
  <c r="J21" i="42"/>
  <c r="K21" i="42"/>
  <c r="V21" i="27"/>
  <c r="W21" i="27"/>
  <c r="E9" i="49"/>
  <c r="F9" i="49"/>
  <c r="G9" i="49"/>
  <c r="R8" i="29"/>
  <c r="P30" i="29"/>
  <c r="Q8" i="29"/>
  <c r="S8" i="29"/>
  <c r="J17" i="17"/>
  <c r="R11" i="18"/>
  <c r="S11" i="18"/>
  <c r="Q11" i="18"/>
  <c r="U13" i="51"/>
  <c r="V13" i="51"/>
  <c r="W13" i="51"/>
  <c r="S25" i="35"/>
  <c r="P29" i="35"/>
  <c r="P29" i="46"/>
  <c r="S25" i="46"/>
  <c r="Q9" i="23"/>
  <c r="S9" i="23"/>
  <c r="R9" i="23"/>
  <c r="F9" i="40"/>
  <c r="E9" i="40"/>
  <c r="G9" i="40"/>
  <c r="F22" i="58"/>
  <c r="F11" i="27"/>
  <c r="G11" i="27"/>
  <c r="E11" i="27"/>
  <c r="P29" i="44"/>
  <c r="S25" i="44"/>
  <c r="K20" i="28"/>
  <c r="J20" i="28"/>
  <c r="F11" i="32"/>
  <c r="E11" i="32"/>
  <c r="G11" i="32"/>
  <c r="F21" i="11"/>
  <c r="R20" i="24"/>
  <c r="S20" i="24"/>
  <c r="J20" i="44"/>
  <c r="K20" i="44"/>
  <c r="N15" i="39"/>
  <c r="M15" i="39"/>
  <c r="O15" i="39"/>
  <c r="V20" i="23"/>
  <c r="P30" i="18"/>
  <c r="R8" i="18"/>
  <c r="Q8" i="18"/>
  <c r="S8" i="18"/>
  <c r="V14" i="47"/>
  <c r="W14" i="47"/>
  <c r="U14" i="47"/>
  <c r="V22" i="38"/>
  <c r="R14" i="40"/>
  <c r="S14" i="40"/>
  <c r="Q14" i="40"/>
  <c r="Q14" i="28"/>
  <c r="R14" i="28"/>
  <c r="T29" i="49"/>
  <c r="W25" i="49"/>
  <c r="L30" i="35"/>
  <c r="M8" i="35"/>
  <c r="O8" i="35"/>
  <c r="N8" i="35"/>
  <c r="G20" i="22"/>
  <c r="F20" i="22"/>
  <c r="Q12" i="52"/>
  <c r="R12" i="52"/>
  <c r="S17" i="45"/>
  <c r="R17" i="45"/>
  <c r="J10" i="10"/>
  <c r="I10" i="10"/>
  <c r="K10" i="10"/>
  <c r="R15" i="49"/>
  <c r="Q15" i="49"/>
  <c r="S15" i="49"/>
  <c r="I10" i="46"/>
  <c r="J10" i="46"/>
  <c r="W17" i="28"/>
  <c r="V17" i="28"/>
  <c r="J17" i="42"/>
  <c r="K17" i="42"/>
  <c r="F12" i="53"/>
  <c r="E12" i="53"/>
  <c r="P30" i="49"/>
  <c r="R8" i="49"/>
  <c r="S8" i="49"/>
  <c r="Q8" i="49"/>
  <c r="P29" i="55"/>
  <c r="S25" i="55"/>
  <c r="F17" i="14"/>
  <c r="R21" i="39"/>
  <c r="S21" i="39"/>
  <c r="V20" i="4"/>
  <c r="W20" i="29"/>
  <c r="V20" i="29"/>
  <c r="W15" i="58"/>
  <c r="V15" i="58"/>
  <c r="U15" i="58"/>
  <c r="V20" i="55"/>
  <c r="W20" i="55"/>
  <c r="I13" i="42"/>
  <c r="J13" i="42"/>
  <c r="K13" i="42"/>
  <c r="R9" i="53"/>
  <c r="S9" i="53"/>
  <c r="Q9" i="53"/>
  <c r="N22" i="50"/>
  <c r="G9" i="39"/>
  <c r="E9" i="39"/>
  <c r="F9" i="39"/>
  <c r="J22" i="52"/>
  <c r="K17" i="22"/>
  <c r="J17" i="22"/>
  <c r="H29" i="42"/>
  <c r="K25" i="42"/>
  <c r="Q10" i="41"/>
  <c r="R10" i="41"/>
  <c r="S10" i="41"/>
  <c r="L30" i="13"/>
  <c r="M8" i="13"/>
  <c r="G22" i="26"/>
  <c r="F22" i="26"/>
  <c r="Q15" i="52"/>
  <c r="R15" i="52"/>
  <c r="K17" i="55"/>
  <c r="J17" i="55"/>
  <c r="J9" i="37"/>
  <c r="I9" i="37"/>
  <c r="K9" i="37"/>
  <c r="M9" i="29"/>
  <c r="O9" i="29"/>
  <c r="N9" i="29"/>
  <c r="K25" i="23"/>
  <c r="H29" i="23"/>
  <c r="F20" i="6"/>
  <c r="V10" i="52"/>
  <c r="U10" i="52"/>
  <c r="J21" i="53"/>
  <c r="K21" i="53"/>
  <c r="V21" i="44"/>
  <c r="W21" i="44"/>
  <c r="G20" i="39"/>
  <c r="F20" i="39"/>
  <c r="E14" i="45"/>
  <c r="F14" i="45"/>
  <c r="G14" i="45"/>
  <c r="U9" i="52"/>
  <c r="V9" i="52"/>
  <c r="U15" i="43"/>
  <c r="W15" i="43"/>
  <c r="V15" i="43"/>
  <c r="O11" i="51"/>
  <c r="N11" i="51"/>
  <c r="M11" i="51"/>
  <c r="I12" i="48"/>
  <c r="K12" i="48"/>
  <c r="J12" i="48"/>
  <c r="G9" i="28"/>
  <c r="F9" i="28"/>
  <c r="E9" i="28"/>
  <c r="U11" i="51"/>
  <c r="W11" i="51"/>
  <c r="V11" i="51"/>
  <c r="G21" i="22"/>
  <c r="F21" i="22"/>
  <c r="R13" i="55"/>
  <c r="S13" i="55"/>
  <c r="Q13" i="55"/>
  <c r="O17" i="39"/>
  <c r="N17" i="39"/>
  <c r="K20" i="6"/>
  <c r="J20" i="6"/>
  <c r="G21" i="45"/>
  <c r="F21" i="45"/>
  <c r="R13" i="23"/>
  <c r="Q13" i="23"/>
  <c r="S13" i="23"/>
  <c r="T29" i="36"/>
  <c r="W25" i="36"/>
  <c r="M13" i="53"/>
  <c r="O13" i="53"/>
  <c r="N13" i="53"/>
  <c r="S13" i="38"/>
  <c r="R13" i="38"/>
  <c r="Q13" i="38"/>
  <c r="F21" i="56"/>
  <c r="D30" i="31"/>
  <c r="F8" i="31"/>
  <c r="E8" i="31"/>
  <c r="G8" i="31"/>
  <c r="J16" i="46"/>
  <c r="Q10" i="36"/>
  <c r="R10" i="36"/>
  <c r="M13" i="29"/>
  <c r="N13" i="29"/>
  <c r="O13" i="29"/>
  <c r="E10" i="4"/>
  <c r="S21" i="46"/>
  <c r="R21" i="46"/>
  <c r="W15" i="35"/>
  <c r="U15" i="35"/>
  <c r="V15" i="35"/>
  <c r="D29" i="49"/>
  <c r="G25" i="49"/>
  <c r="L30" i="51"/>
  <c r="O8" i="51"/>
  <c r="N8" i="51"/>
  <c r="M8" i="51"/>
  <c r="R22" i="9"/>
  <c r="L29" i="32"/>
  <c r="O25" i="32"/>
  <c r="F21" i="58"/>
  <c r="K20" i="47"/>
  <c r="J20" i="47"/>
  <c r="U9" i="28"/>
  <c r="V9" i="28"/>
  <c r="W9" i="28"/>
  <c r="V16" i="7"/>
  <c r="K20" i="48"/>
  <c r="J20" i="48"/>
  <c r="V22" i="29"/>
  <c r="W22" i="29"/>
  <c r="G9" i="22"/>
  <c r="F9" i="22"/>
  <c r="E9" i="22"/>
  <c r="N16" i="35"/>
  <c r="O16" i="35"/>
  <c r="N20" i="17"/>
  <c r="S14" i="46"/>
  <c r="R14" i="46"/>
  <c r="Q14" i="46"/>
  <c r="J9" i="53"/>
  <c r="I9" i="53"/>
  <c r="K9" i="53"/>
  <c r="T29" i="29"/>
  <c r="W25" i="29"/>
  <c r="W10" i="51"/>
  <c r="V10" i="51"/>
  <c r="U10" i="51"/>
  <c r="V21" i="19"/>
  <c r="E11" i="15"/>
  <c r="F11" i="15"/>
  <c r="F13" i="43"/>
  <c r="G13" i="43"/>
  <c r="E13" i="43"/>
  <c r="R20" i="12"/>
  <c r="V22" i="16"/>
  <c r="E11" i="24"/>
  <c r="F11" i="24"/>
  <c r="G11" i="24"/>
  <c r="N21" i="41"/>
  <c r="N22" i="46"/>
  <c r="L29" i="56"/>
  <c r="O25" i="56"/>
  <c r="R11" i="48"/>
  <c r="Q11" i="48"/>
  <c r="S11" i="48"/>
  <c r="K13" i="23"/>
  <c r="I13" i="23"/>
  <c r="J13" i="23"/>
  <c r="V15" i="31"/>
  <c r="U15" i="31"/>
  <c r="W15" i="31"/>
  <c r="N21" i="16"/>
  <c r="E9" i="21"/>
  <c r="F9" i="21"/>
  <c r="S14" i="29"/>
  <c r="R14" i="29"/>
  <c r="Q14" i="29"/>
  <c r="V22" i="46"/>
  <c r="N15" i="51"/>
  <c r="M15" i="51"/>
  <c r="O15" i="51"/>
  <c r="U9" i="13"/>
  <c r="W9" i="13"/>
  <c r="V9" i="13"/>
  <c r="N15" i="52"/>
  <c r="O15" i="52"/>
  <c r="M15" i="52"/>
  <c r="G20" i="28"/>
  <c r="F20" i="28"/>
  <c r="E14" i="54"/>
  <c r="F14" i="54"/>
  <c r="G14" i="54"/>
  <c r="F22" i="27"/>
  <c r="G22" i="27"/>
  <c r="R20" i="49"/>
  <c r="S20" i="49"/>
  <c r="E15" i="51"/>
  <c r="F10" i="29"/>
  <c r="G10" i="29"/>
  <c r="E10" i="29"/>
  <c r="W16" i="43"/>
  <c r="V16" i="43"/>
  <c r="R21" i="20"/>
  <c r="W13" i="41"/>
  <c r="V13" i="41"/>
  <c r="U13" i="41"/>
  <c r="F22" i="22"/>
  <c r="G22" i="22"/>
  <c r="O20" i="30"/>
  <c r="N20" i="30"/>
  <c r="T30" i="52"/>
  <c r="U8" i="52"/>
  <c r="V8" i="52"/>
  <c r="O11" i="22"/>
  <c r="M11" i="22"/>
  <c r="N11" i="22"/>
  <c r="G14" i="28"/>
  <c r="E14" i="28"/>
  <c r="F14" i="28"/>
  <c r="R16" i="41"/>
  <c r="S16" i="41"/>
  <c r="H29" i="50"/>
  <c r="K25" i="50"/>
  <c r="F21" i="6"/>
  <c r="N10" i="22"/>
  <c r="M10" i="22"/>
  <c r="O10" i="22"/>
  <c r="S13" i="43"/>
  <c r="Q13" i="43"/>
  <c r="R13" i="43"/>
  <c r="N12" i="33"/>
  <c r="M12" i="33"/>
  <c r="O12" i="33"/>
  <c r="R15" i="58"/>
  <c r="Q15" i="58"/>
  <c r="N22" i="47"/>
  <c r="O22" i="47"/>
  <c r="T30" i="19"/>
  <c r="U8" i="19"/>
  <c r="V8" i="19"/>
  <c r="O12" i="38"/>
  <c r="M12" i="38"/>
  <c r="N12" i="38"/>
  <c r="G17" i="29"/>
  <c r="F17" i="29"/>
  <c r="S17" i="40"/>
  <c r="R17" i="40"/>
  <c r="U9" i="47"/>
  <c r="W9" i="47"/>
  <c r="V9" i="47"/>
  <c r="H30" i="10"/>
  <c r="K8" i="10"/>
  <c r="I8" i="10"/>
  <c r="J8" i="10"/>
  <c r="R20" i="37"/>
  <c r="W15" i="25"/>
  <c r="U15" i="25"/>
  <c r="V15" i="25"/>
  <c r="M11" i="40"/>
  <c r="Q12" i="21"/>
  <c r="G8" i="48"/>
  <c r="E8" i="48"/>
  <c r="D30" i="48"/>
  <c r="F8" i="48"/>
  <c r="E12" i="22"/>
  <c r="F12" i="22"/>
  <c r="G12" i="22"/>
  <c r="F17" i="35"/>
  <c r="W16" i="30"/>
  <c r="J22" i="53"/>
  <c r="K22" i="53"/>
  <c r="T30" i="49"/>
  <c r="W8" i="49"/>
  <c r="V8" i="49"/>
  <c r="U8" i="49"/>
  <c r="N16" i="29"/>
  <c r="O16" i="29"/>
  <c r="R20" i="25"/>
  <c r="J13" i="30"/>
  <c r="I13" i="30"/>
  <c r="K13" i="30"/>
  <c r="W12" i="29"/>
  <c r="V12" i="29"/>
  <c r="U12" i="29"/>
  <c r="T29" i="28"/>
  <c r="W25" i="28"/>
  <c r="E12" i="26"/>
  <c r="G12" i="26"/>
  <c r="F12" i="26"/>
  <c r="N21" i="27"/>
  <c r="N9" i="48"/>
  <c r="M9" i="48"/>
  <c r="Q9" i="39"/>
  <c r="S9" i="39"/>
  <c r="R9" i="39"/>
  <c r="K22" i="42"/>
  <c r="J22" i="42"/>
  <c r="P30" i="58"/>
  <c r="R8" i="58"/>
  <c r="Q8" i="58"/>
  <c r="V21" i="33"/>
  <c r="W21" i="33"/>
  <c r="R20" i="20"/>
  <c r="R22" i="54"/>
  <c r="S22" i="54"/>
  <c r="K12" i="10"/>
  <c r="I12" i="10"/>
  <c r="J12" i="10"/>
  <c r="W9" i="55"/>
  <c r="U9" i="55"/>
  <c r="V9" i="55"/>
  <c r="U14" i="44"/>
  <c r="W14" i="44"/>
  <c r="V14" i="44"/>
  <c r="N16" i="46"/>
  <c r="W17" i="44"/>
  <c r="V17" i="44"/>
  <c r="U9" i="57"/>
  <c r="W9" i="57"/>
  <c r="V9" i="57"/>
  <c r="I12" i="45"/>
  <c r="J12" i="45"/>
  <c r="K12" i="45"/>
  <c r="K25" i="33"/>
  <c r="H29" i="33"/>
  <c r="F16" i="41"/>
  <c r="G16" i="41"/>
  <c r="I13" i="57"/>
  <c r="K13" i="57"/>
  <c r="J13" i="57"/>
  <c r="N22" i="40"/>
  <c r="U13" i="35"/>
  <c r="V13" i="35"/>
  <c r="W13" i="35"/>
  <c r="W20" i="45"/>
  <c r="V20" i="45"/>
  <c r="I13" i="19"/>
  <c r="S10" i="48"/>
  <c r="Q10" i="48"/>
  <c r="R10" i="48"/>
  <c r="H29" i="44"/>
  <c r="K25" i="44"/>
  <c r="G15" i="48"/>
  <c r="E15" i="48"/>
  <c r="F15" i="48"/>
  <c r="S14" i="53"/>
  <c r="R14" i="53"/>
  <c r="Q14" i="53"/>
  <c r="F20" i="41"/>
  <c r="G20" i="41"/>
  <c r="J22" i="20"/>
  <c r="F8" i="45"/>
  <c r="D30" i="45"/>
  <c r="G8" i="45"/>
  <c r="E8" i="45"/>
  <c r="N22" i="30"/>
  <c r="O22" i="30"/>
  <c r="N22" i="29"/>
  <c r="O22" i="29"/>
  <c r="V21" i="14"/>
  <c r="J10" i="32"/>
  <c r="K10" i="32"/>
  <c r="I10" i="32"/>
  <c r="R16" i="43"/>
  <c r="S16" i="43"/>
  <c r="W25" i="54"/>
  <c r="T29" i="54"/>
  <c r="M15" i="36"/>
  <c r="N15" i="36"/>
  <c r="U9" i="42"/>
  <c r="W9" i="42"/>
  <c r="V9" i="42"/>
  <c r="D29" i="27"/>
  <c r="G25" i="27"/>
  <c r="L29" i="23"/>
  <c r="O25" i="23"/>
  <c r="R21" i="54"/>
  <c r="S21" i="54"/>
  <c r="G20" i="40"/>
  <c r="F20" i="40"/>
  <c r="O17" i="47"/>
  <c r="N17" i="47"/>
  <c r="D30" i="33"/>
  <c r="G8" i="33"/>
  <c r="E8" i="33"/>
  <c r="F8" i="33"/>
  <c r="W11" i="58"/>
  <c r="U11" i="58"/>
  <c r="V11" i="58"/>
  <c r="V13" i="25"/>
  <c r="W13" i="25"/>
  <c r="U13" i="25"/>
  <c r="G14" i="55"/>
  <c r="F14" i="55"/>
  <c r="E14" i="55"/>
  <c r="N20" i="39"/>
  <c r="O20" i="39"/>
  <c r="R22" i="56"/>
  <c r="S22" i="56"/>
  <c r="Q14" i="23"/>
  <c r="S14" i="23"/>
  <c r="R14" i="23"/>
  <c r="J17" i="16"/>
  <c r="K22" i="55"/>
  <c r="J22" i="55"/>
  <c r="V11" i="13"/>
  <c r="W11" i="13"/>
  <c r="U11" i="13"/>
  <c r="R22" i="20"/>
  <c r="M13" i="24"/>
  <c r="N13" i="24"/>
  <c r="O16" i="28"/>
  <c r="N16" i="28"/>
  <c r="R22" i="25"/>
  <c r="N21" i="50"/>
  <c r="W21" i="41"/>
  <c r="V21" i="41"/>
  <c r="I15" i="16"/>
  <c r="J15" i="16"/>
  <c r="G11" i="41"/>
  <c r="F11" i="41"/>
  <c r="E11" i="41"/>
  <c r="S9" i="26"/>
  <c r="Q9" i="26"/>
  <c r="R9" i="26"/>
  <c r="P30" i="55"/>
  <c r="Q8" i="55"/>
  <c r="S8" i="55"/>
  <c r="R8" i="55"/>
  <c r="V17" i="26"/>
  <c r="W17" i="26"/>
  <c r="J20" i="36"/>
  <c r="F22" i="28"/>
  <c r="G22" i="28"/>
  <c r="O17" i="38"/>
  <c r="N17" i="38"/>
  <c r="O16" i="23"/>
  <c r="N16" i="23"/>
  <c r="T29" i="39"/>
  <c r="W25" i="39"/>
  <c r="M11" i="55"/>
  <c r="G14" i="44"/>
  <c r="E14" i="44"/>
  <c r="F14" i="44"/>
  <c r="R14" i="39"/>
  <c r="S14" i="39"/>
  <c r="Q14" i="39"/>
  <c r="P30" i="33"/>
  <c r="S8" i="33"/>
  <c r="R8" i="33"/>
  <c r="Q8" i="33"/>
  <c r="R20" i="33"/>
  <c r="S20" i="33"/>
  <c r="I14" i="53"/>
  <c r="K14" i="53"/>
  <c r="J14" i="53"/>
  <c r="P30" i="35"/>
  <c r="S8" i="35"/>
  <c r="Q8" i="35"/>
  <c r="R8" i="35"/>
  <c r="V11" i="29"/>
  <c r="U11" i="29"/>
  <c r="W11" i="29"/>
  <c r="E12" i="49"/>
  <c r="F12" i="49"/>
  <c r="G12" i="49"/>
  <c r="N21" i="15"/>
  <c r="R16" i="48"/>
  <c r="S16" i="48"/>
  <c r="I12" i="16"/>
  <c r="J12" i="16"/>
  <c r="M12" i="50"/>
  <c r="G21" i="55"/>
  <c r="F21" i="55"/>
  <c r="W16" i="51"/>
  <c r="V16" i="51"/>
  <c r="S25" i="33"/>
  <c r="P29" i="33"/>
  <c r="E12" i="4"/>
  <c r="E14" i="32"/>
  <c r="F14" i="32"/>
  <c r="G14" i="32"/>
  <c r="Q9" i="21"/>
  <c r="I10" i="19"/>
  <c r="S13" i="54"/>
  <c r="R13" i="54"/>
  <c r="Q13" i="54"/>
  <c r="J21" i="48"/>
  <c r="K21" i="48"/>
  <c r="P30" i="21"/>
  <c r="Q8" i="21"/>
  <c r="E10" i="44"/>
  <c r="G10" i="44"/>
  <c r="F10" i="44"/>
  <c r="V16" i="55"/>
  <c r="W16" i="55"/>
  <c r="S13" i="48"/>
  <c r="R13" i="48"/>
  <c r="Q13" i="48"/>
  <c r="J22" i="23"/>
  <c r="K22" i="23"/>
  <c r="J12" i="47"/>
  <c r="I12" i="47"/>
  <c r="K12" i="47"/>
  <c r="J14" i="48"/>
  <c r="K14" i="48"/>
  <c r="I14" i="48"/>
  <c r="S21" i="38"/>
  <c r="R21" i="38"/>
  <c r="G17" i="43"/>
  <c r="F17" i="43"/>
  <c r="Q15" i="6"/>
  <c r="R15" i="6"/>
  <c r="E9" i="43"/>
  <c r="F9" i="43"/>
  <c r="G9" i="43"/>
  <c r="V22" i="14"/>
  <c r="T29" i="55"/>
  <c r="W25" i="55"/>
  <c r="J16" i="47"/>
  <c r="K16" i="47"/>
  <c r="G8" i="28"/>
  <c r="E8" i="28"/>
  <c r="D30" i="28"/>
  <c r="F8" i="28"/>
  <c r="V22" i="31"/>
  <c r="W22" i="31"/>
  <c r="W16" i="31"/>
  <c r="V16" i="31"/>
  <c r="E11" i="39"/>
  <c r="F11" i="39"/>
  <c r="G11" i="39"/>
  <c r="K9" i="35"/>
  <c r="J9" i="35"/>
  <c r="I9" i="35"/>
  <c r="D29" i="44"/>
  <c r="G25" i="44"/>
  <c r="G16" i="24"/>
  <c r="F16" i="24"/>
  <c r="V21" i="30"/>
  <c r="W9" i="44"/>
  <c r="V9" i="44"/>
  <c r="U9" i="44"/>
  <c r="K14" i="26"/>
  <c r="I14" i="26"/>
  <c r="J14" i="26"/>
  <c r="R16" i="36"/>
  <c r="V15" i="52"/>
  <c r="U15" i="52"/>
  <c r="Q13" i="21"/>
  <c r="J16" i="28"/>
  <c r="K16" i="28"/>
  <c r="V22" i="32"/>
  <c r="E11" i="53"/>
  <c r="F11" i="53"/>
  <c r="F21" i="25"/>
  <c r="V20" i="36"/>
  <c r="W20" i="36"/>
  <c r="E11" i="38"/>
  <c r="G11" i="38"/>
  <c r="F11" i="38"/>
  <c r="J14" i="37"/>
  <c r="I14" i="37"/>
  <c r="K14" i="37"/>
  <c r="G21" i="33"/>
  <c r="F21" i="33"/>
  <c r="F16" i="26"/>
  <c r="G16" i="26"/>
  <c r="F22" i="10"/>
  <c r="J13" i="47"/>
  <c r="I13" i="47"/>
  <c r="K13" i="47"/>
  <c r="M12" i="48"/>
  <c r="N12" i="48"/>
  <c r="I14" i="57"/>
  <c r="K14" i="57"/>
  <c r="J14" i="57"/>
  <c r="Q9" i="6"/>
  <c r="R9" i="6"/>
  <c r="L29" i="52"/>
  <c r="O25" i="52"/>
  <c r="J9" i="9"/>
  <c r="I9" i="9"/>
  <c r="T29" i="45"/>
  <c r="W25" i="45"/>
  <c r="F15" i="22"/>
  <c r="E15" i="22"/>
  <c r="G15" i="22"/>
  <c r="D30" i="54"/>
  <c r="F8" i="54"/>
  <c r="G8" i="54"/>
  <c r="E8" i="54"/>
  <c r="W13" i="42"/>
  <c r="U13" i="42"/>
  <c r="V13" i="42"/>
  <c r="H30" i="47"/>
  <c r="K8" i="47"/>
  <c r="I8" i="47"/>
  <c r="J8" i="47"/>
  <c r="F16" i="15"/>
  <c r="F17" i="24"/>
  <c r="G17" i="24"/>
  <c r="I10" i="9"/>
  <c r="J10" i="9"/>
  <c r="K21" i="26"/>
  <c r="J21" i="26"/>
  <c r="J20" i="52"/>
  <c r="O12" i="23"/>
  <c r="N12" i="23"/>
  <c r="M12" i="23"/>
  <c r="O10" i="30"/>
  <c r="N10" i="30"/>
  <c r="M10" i="30"/>
  <c r="G17" i="32"/>
  <c r="F17" i="32"/>
  <c r="F16" i="33"/>
  <c r="G16" i="33"/>
  <c r="R13" i="15"/>
  <c r="Q13" i="15"/>
  <c r="O21" i="29"/>
  <c r="N21" i="29"/>
  <c r="N20" i="22"/>
  <c r="O20" i="22"/>
  <c r="V11" i="26"/>
  <c r="U11" i="26"/>
  <c r="W11" i="26"/>
  <c r="E10" i="30"/>
  <c r="G20" i="27"/>
  <c r="F20" i="27"/>
  <c r="J11" i="44"/>
  <c r="K11" i="44"/>
  <c r="I11" i="44"/>
  <c r="M9" i="38"/>
  <c r="O9" i="38"/>
  <c r="N9" i="38"/>
  <c r="F9" i="26"/>
  <c r="E9" i="26"/>
  <c r="G9" i="26"/>
  <c r="L29" i="35"/>
  <c r="O25" i="35"/>
  <c r="P29" i="38"/>
  <c r="S25" i="38"/>
  <c r="N21" i="55"/>
  <c r="T30" i="25"/>
  <c r="V8" i="25"/>
  <c r="U8" i="25"/>
  <c r="W8" i="25"/>
  <c r="F11" i="50"/>
  <c r="E11" i="50"/>
  <c r="G11" i="50"/>
  <c r="E12" i="45"/>
  <c r="G12" i="45"/>
  <c r="F12" i="45"/>
  <c r="N10" i="8"/>
  <c r="O10" i="8"/>
  <c r="M10" i="8"/>
  <c r="F20" i="10"/>
  <c r="J15" i="32"/>
  <c r="I15" i="32"/>
  <c r="K15" i="32"/>
  <c r="R21" i="29"/>
  <c r="S21" i="29"/>
  <c r="W15" i="33"/>
  <c r="V15" i="33"/>
  <c r="U15" i="33"/>
  <c r="F21" i="51"/>
  <c r="S25" i="45"/>
  <c r="P29" i="45"/>
  <c r="M12" i="29"/>
  <c r="N12" i="29"/>
  <c r="O12" i="29"/>
  <c r="G21" i="26"/>
  <c r="F21" i="26"/>
  <c r="R22" i="57"/>
  <c r="U15" i="41"/>
  <c r="W15" i="41"/>
  <c r="V15" i="41"/>
  <c r="O22" i="35"/>
  <c r="N22" i="35"/>
  <c r="S12" i="24"/>
  <c r="R12" i="24"/>
  <c r="Q12" i="24"/>
  <c r="V8" i="39"/>
  <c r="T30" i="39"/>
  <c r="U8" i="39"/>
  <c r="W8" i="39"/>
  <c r="M12" i="13"/>
  <c r="V20" i="26"/>
  <c r="W20" i="26"/>
  <c r="J21" i="20"/>
  <c r="M9" i="46"/>
  <c r="N9" i="46"/>
  <c r="N20" i="43"/>
  <c r="R17" i="41"/>
  <c r="S17" i="41"/>
  <c r="G12" i="48"/>
  <c r="E12" i="48"/>
  <c r="F12" i="48"/>
  <c r="M12" i="32"/>
  <c r="O12" i="32"/>
  <c r="N12" i="32"/>
  <c r="K13" i="45"/>
  <c r="I13" i="45"/>
  <c r="J13" i="45"/>
  <c r="G13" i="33"/>
  <c r="E13" i="33"/>
  <c r="F13" i="33"/>
  <c r="S20" i="23"/>
  <c r="R20" i="23"/>
  <c r="G10" i="38"/>
  <c r="E10" i="38"/>
  <c r="F10" i="38"/>
  <c r="K21" i="38"/>
  <c r="J21" i="38"/>
  <c r="S17" i="56"/>
  <c r="R17" i="56"/>
  <c r="R21" i="13"/>
  <c r="J20" i="5"/>
  <c r="O17" i="58"/>
  <c r="N17" i="58"/>
  <c r="Q15" i="43"/>
  <c r="S15" i="43"/>
  <c r="R15" i="43"/>
  <c r="R21" i="57"/>
  <c r="W16" i="28"/>
  <c r="V16" i="28"/>
  <c r="L29" i="8"/>
  <c r="O25" i="8"/>
  <c r="M14" i="36"/>
  <c r="N14" i="36"/>
  <c r="S17" i="44"/>
  <c r="R17" i="44"/>
  <c r="U12" i="14"/>
  <c r="N14" i="24"/>
  <c r="M14" i="24"/>
  <c r="F16" i="40"/>
  <c r="G16" i="40"/>
  <c r="V20" i="15"/>
  <c r="S22" i="49"/>
  <c r="R22" i="49"/>
  <c r="J15" i="10"/>
  <c r="I15" i="10"/>
  <c r="K15" i="10"/>
  <c r="G14" i="24"/>
  <c r="E14" i="24"/>
  <c r="F14" i="24"/>
  <c r="O20" i="35"/>
  <c r="N20" i="35"/>
  <c r="D29" i="39"/>
  <c r="G25" i="39"/>
  <c r="V13" i="47"/>
  <c r="W13" i="47"/>
  <c r="U13" i="47"/>
  <c r="R12" i="27"/>
  <c r="Q12" i="27"/>
  <c r="E9" i="51"/>
  <c r="M11" i="30"/>
  <c r="O11" i="30"/>
  <c r="N11" i="30"/>
  <c r="U12" i="57"/>
  <c r="W12" i="57"/>
  <c r="V12" i="57"/>
  <c r="S17" i="24"/>
  <c r="R17" i="24"/>
  <c r="I13" i="53"/>
  <c r="K13" i="53"/>
  <c r="J13" i="53"/>
  <c r="R21" i="16"/>
  <c r="F21" i="38"/>
  <c r="G21" i="38"/>
  <c r="R20" i="54"/>
  <c r="S20" i="54"/>
  <c r="N20" i="7"/>
  <c r="I15" i="58"/>
  <c r="K15" i="58"/>
  <c r="J15" i="58"/>
  <c r="J20" i="27"/>
  <c r="D29" i="26"/>
  <c r="G25" i="26"/>
  <c r="N22" i="5"/>
  <c r="K16" i="50"/>
  <c r="J16" i="50"/>
  <c r="I8" i="37"/>
  <c r="H30" i="37"/>
  <c r="K8" i="37"/>
  <c r="J8" i="37"/>
  <c r="R15" i="40"/>
  <c r="Q15" i="40"/>
  <c r="S15" i="40"/>
  <c r="F15" i="26"/>
  <c r="E15" i="26"/>
  <c r="G15" i="26"/>
  <c r="N21" i="39"/>
  <c r="O21" i="39"/>
  <c r="V14" i="19"/>
  <c r="U14" i="19"/>
  <c r="T30" i="44"/>
  <c r="U8" i="44"/>
  <c r="W8" i="44"/>
  <c r="V8" i="44"/>
  <c r="Q14" i="36"/>
  <c r="R14" i="36"/>
  <c r="W20" i="42"/>
  <c r="V20" i="42"/>
  <c r="I9" i="11"/>
  <c r="G22" i="41"/>
  <c r="F22" i="41"/>
  <c r="J21" i="47"/>
  <c r="K21" i="47"/>
  <c r="G20" i="43"/>
  <c r="F20" i="43"/>
  <c r="F15" i="52"/>
  <c r="E15" i="52"/>
  <c r="H30" i="45"/>
  <c r="J8" i="45"/>
  <c r="I8" i="45"/>
  <c r="K8" i="45"/>
  <c r="I13" i="48"/>
  <c r="J13" i="48"/>
  <c r="K13" i="48"/>
  <c r="E13" i="19"/>
  <c r="F13" i="19"/>
  <c r="F17" i="48"/>
  <c r="G17" i="48"/>
  <c r="V21" i="49"/>
  <c r="W21" i="49"/>
  <c r="G11" i="46"/>
  <c r="F11" i="46"/>
  <c r="E11" i="46"/>
  <c r="G15" i="50"/>
  <c r="E15" i="50"/>
  <c r="F15" i="50"/>
  <c r="F15" i="39"/>
  <c r="G15" i="39"/>
  <c r="E15" i="39"/>
  <c r="J16" i="9"/>
  <c r="L30" i="36"/>
  <c r="M8" i="36"/>
  <c r="N8" i="36"/>
  <c r="F15" i="35"/>
  <c r="E15" i="35"/>
  <c r="M12" i="56"/>
  <c r="O12" i="56"/>
  <c r="N12" i="56"/>
  <c r="O16" i="53"/>
  <c r="N16" i="53"/>
  <c r="S16" i="53"/>
  <c r="R16" i="53"/>
  <c r="D30" i="57"/>
  <c r="G8" i="57"/>
  <c r="F8" i="57"/>
  <c r="E8" i="57"/>
  <c r="W17" i="58"/>
  <c r="V17" i="58"/>
  <c r="J16" i="6"/>
  <c r="K16" i="6"/>
  <c r="J21" i="36"/>
  <c r="L11" i="41"/>
  <c r="Y11" i="41" s="1"/>
  <c r="G10" i="50"/>
  <c r="E10" i="50"/>
  <c r="F10" i="50"/>
  <c r="M13" i="13"/>
  <c r="J22" i="35"/>
  <c r="K22" i="35"/>
  <c r="S11" i="35"/>
  <c r="Q11" i="35"/>
  <c r="R11" i="35"/>
  <c r="V22" i="25"/>
  <c r="W22" i="25"/>
  <c r="K12" i="26"/>
  <c r="I12" i="26"/>
  <c r="J12" i="26"/>
  <c r="V10" i="19"/>
  <c r="U10" i="19"/>
  <c r="N21" i="20"/>
  <c r="S10" i="35"/>
  <c r="R10" i="35"/>
  <c r="Q10" i="35"/>
  <c r="F10" i="27"/>
  <c r="G10" i="27"/>
  <c r="E10" i="27"/>
  <c r="T30" i="54"/>
  <c r="W8" i="54"/>
  <c r="U8" i="54"/>
  <c r="V8" i="54"/>
  <c r="N11" i="37"/>
  <c r="M11" i="37"/>
  <c r="O11" i="37"/>
  <c r="R12" i="53"/>
  <c r="Q12" i="53"/>
  <c r="S12" i="53"/>
  <c r="R10" i="54"/>
  <c r="S10" i="54"/>
  <c r="Q10" i="54"/>
  <c r="J22" i="54"/>
  <c r="F9" i="14"/>
  <c r="E9" i="14"/>
  <c r="U12" i="31"/>
  <c r="W12" i="31"/>
  <c r="V12" i="31"/>
  <c r="J11" i="10"/>
  <c r="I11" i="10"/>
  <c r="K11" i="10"/>
  <c r="V21" i="15"/>
  <c r="R20" i="18"/>
  <c r="S20" i="18"/>
  <c r="V20" i="51"/>
  <c r="W20" i="51"/>
  <c r="V21" i="43"/>
  <c r="W21" i="43"/>
  <c r="V20" i="54"/>
  <c r="W20" i="54"/>
  <c r="D30" i="52"/>
  <c r="F8" i="52"/>
  <c r="E8" i="52"/>
  <c r="F13" i="37"/>
  <c r="E13" i="37"/>
  <c r="G13" i="37"/>
  <c r="O9" i="23"/>
  <c r="M9" i="23"/>
  <c r="N9" i="23"/>
  <c r="W16" i="29"/>
  <c r="V16" i="29"/>
  <c r="V10" i="53"/>
  <c r="U10" i="53"/>
  <c r="I10" i="50"/>
  <c r="K10" i="50"/>
  <c r="J10" i="50"/>
  <c r="V22" i="8"/>
  <c r="M10" i="53"/>
  <c r="O10" i="53"/>
  <c r="N10" i="53"/>
  <c r="V22" i="26"/>
  <c r="W22" i="26"/>
  <c r="O16" i="37"/>
  <c r="N16" i="37"/>
  <c r="K10" i="45"/>
  <c r="I10" i="45"/>
  <c r="J10" i="45"/>
  <c r="S15" i="41"/>
  <c r="Q15" i="41"/>
  <c r="R15" i="41"/>
  <c r="N22" i="13"/>
  <c r="K20" i="10"/>
  <c r="J20" i="10"/>
  <c r="E10" i="32"/>
  <c r="F10" i="32"/>
  <c r="G10" i="32"/>
  <c r="L29" i="53"/>
  <c r="O25" i="53"/>
  <c r="Q14" i="51"/>
  <c r="R14" i="51"/>
  <c r="S14" i="51"/>
  <c r="F16" i="44"/>
  <c r="G16" i="44"/>
  <c r="G12" i="44"/>
  <c r="E12" i="44"/>
  <c r="F12" i="44"/>
  <c r="J22" i="19"/>
  <c r="R22" i="13"/>
  <c r="T30" i="43"/>
  <c r="V8" i="43"/>
  <c r="W8" i="43"/>
  <c r="U8" i="43"/>
  <c r="V13" i="55"/>
  <c r="W13" i="55"/>
  <c r="U13" i="55"/>
  <c r="S9" i="49"/>
  <c r="Q9" i="49"/>
  <c r="R9" i="49"/>
  <c r="G15" i="27"/>
  <c r="E15" i="27"/>
  <c r="F15" i="27"/>
  <c r="J12" i="53"/>
  <c r="I12" i="53"/>
  <c r="K12" i="53"/>
  <c r="H29" i="45"/>
  <c r="K25" i="45"/>
  <c r="V20" i="58"/>
  <c r="W20" i="58"/>
  <c r="T29" i="35"/>
  <c r="W25" i="35"/>
  <c r="E10" i="51"/>
  <c r="M13" i="51"/>
  <c r="O13" i="51"/>
  <c r="N13" i="51"/>
  <c r="J16" i="44"/>
  <c r="K16" i="44"/>
  <c r="G21" i="57"/>
  <c r="F21" i="57"/>
  <c r="O12" i="37"/>
  <c r="M12" i="37"/>
  <c r="N12" i="37"/>
  <c r="Q11" i="36"/>
  <c r="R11" i="36"/>
  <c r="V20" i="56"/>
  <c r="J22" i="33"/>
  <c r="K22" i="33"/>
  <c r="K10" i="37"/>
  <c r="I10" i="37"/>
  <c r="J10" i="37"/>
  <c r="L29" i="58"/>
  <c r="O25" i="58"/>
  <c r="V17" i="52"/>
  <c r="R10" i="40"/>
  <c r="Q10" i="40"/>
  <c r="S10" i="40"/>
  <c r="F10" i="31"/>
  <c r="G10" i="31"/>
  <c r="E10" i="31"/>
  <c r="E15" i="41"/>
  <c r="F15" i="41"/>
  <c r="G15" i="41"/>
  <c r="T30" i="58"/>
  <c r="U8" i="58"/>
  <c r="V8" i="58"/>
  <c r="W8" i="58"/>
  <c r="W20" i="43"/>
  <c r="V20" i="43"/>
  <c r="K16" i="35"/>
  <c r="J16" i="35"/>
  <c r="J21" i="43"/>
  <c r="I15" i="11"/>
  <c r="M10" i="50"/>
  <c r="N17" i="46"/>
  <c r="E14" i="46"/>
  <c r="G14" i="46"/>
  <c r="F14" i="46"/>
  <c r="W16" i="26"/>
  <c r="V16" i="26"/>
  <c r="N20" i="44"/>
  <c r="N20" i="52"/>
  <c r="O20" i="52"/>
  <c r="J20" i="54"/>
  <c r="I13" i="31"/>
  <c r="J13" i="31"/>
  <c r="K13" i="31"/>
  <c r="M15" i="48"/>
  <c r="N15" i="48"/>
  <c r="R12" i="49"/>
  <c r="S12" i="49"/>
  <c r="Q12" i="49"/>
  <c r="V8" i="7"/>
  <c r="T30" i="7"/>
  <c r="U8" i="7"/>
  <c r="W21" i="47"/>
  <c r="V21" i="47"/>
  <c r="V20" i="18"/>
  <c r="J20" i="24"/>
  <c r="V22" i="33"/>
  <c r="W22" i="33"/>
  <c r="V13" i="31"/>
  <c r="W13" i="31"/>
  <c r="U13" i="31"/>
  <c r="S14" i="26"/>
  <c r="R14" i="26"/>
  <c r="Q14" i="26"/>
  <c r="O10" i="56"/>
  <c r="M10" i="56"/>
  <c r="N10" i="56"/>
  <c r="W16" i="45"/>
  <c r="V16" i="45"/>
  <c r="R20" i="13"/>
  <c r="M11" i="47"/>
  <c r="O11" i="47"/>
  <c r="N11" i="47"/>
  <c r="R9" i="35"/>
  <c r="Q9" i="35"/>
  <c r="S9" i="35"/>
  <c r="V17" i="19"/>
  <c r="Q13" i="58"/>
  <c r="R13" i="58"/>
  <c r="J11" i="53"/>
  <c r="K11" i="53"/>
  <c r="I11" i="53"/>
  <c r="V13" i="19"/>
  <c r="U13" i="19"/>
  <c r="N22" i="22"/>
  <c r="O22" i="22"/>
  <c r="O13" i="28"/>
  <c r="N13" i="28"/>
  <c r="M13" i="28"/>
  <c r="F20" i="30"/>
  <c r="F17" i="53"/>
  <c r="O14" i="47"/>
  <c r="N14" i="47"/>
  <c r="M14" i="47"/>
  <c r="H30" i="55"/>
  <c r="J8" i="55"/>
  <c r="I8" i="55"/>
  <c r="K8" i="55"/>
  <c r="K11" i="22"/>
  <c r="J11" i="22"/>
  <c r="I11" i="22"/>
  <c r="V9" i="51"/>
  <c r="U9" i="51"/>
  <c r="W9" i="51"/>
  <c r="F12" i="47"/>
  <c r="E12" i="47"/>
  <c r="G12" i="47"/>
  <c r="R20" i="42"/>
  <c r="V11" i="47"/>
  <c r="U11" i="47"/>
  <c r="W11" i="47"/>
  <c r="M14" i="28"/>
  <c r="N14" i="28"/>
  <c r="O14" i="28"/>
  <c r="U9" i="39"/>
  <c r="V9" i="39"/>
  <c r="W9" i="39"/>
  <c r="K16" i="42"/>
  <c r="J16" i="42"/>
  <c r="Q11" i="21"/>
  <c r="Q10" i="53"/>
  <c r="R10" i="53"/>
  <c r="S10" i="53"/>
  <c r="E15" i="19"/>
  <c r="F15" i="19"/>
  <c r="T29" i="42"/>
  <c r="W25" i="42"/>
  <c r="M10" i="13"/>
  <c r="H29" i="28"/>
  <c r="K25" i="28"/>
  <c r="R20" i="53"/>
  <c r="S20" i="53"/>
  <c r="J10" i="57"/>
  <c r="I10" i="57"/>
  <c r="K10" i="57"/>
  <c r="I11" i="19"/>
  <c r="Q15" i="55"/>
  <c r="S15" i="55"/>
  <c r="R15" i="55"/>
  <c r="F20" i="49"/>
  <c r="G20" i="49"/>
  <c r="T30" i="27"/>
  <c r="U8" i="27"/>
  <c r="W8" i="27"/>
  <c r="V8" i="27"/>
  <c r="U11" i="14"/>
  <c r="O10" i="51"/>
  <c r="M10" i="51"/>
  <c r="N10" i="51"/>
  <c r="H29" i="47"/>
  <c r="K25" i="47"/>
  <c r="R20" i="55"/>
  <c r="S20" i="55"/>
  <c r="J12" i="58"/>
  <c r="I12" i="58"/>
  <c r="K12" i="58"/>
  <c r="F9" i="27"/>
  <c r="E9" i="27"/>
  <c r="G9" i="27"/>
  <c r="R22" i="51"/>
  <c r="S22" i="51"/>
  <c r="R20" i="26"/>
  <c r="S20" i="26"/>
  <c r="I10" i="24"/>
  <c r="V12" i="54"/>
  <c r="W12" i="54"/>
  <c r="U12" i="54"/>
  <c r="K15" i="44"/>
  <c r="I15" i="44"/>
  <c r="J15" i="44"/>
  <c r="K12" i="50"/>
  <c r="J12" i="50"/>
  <c r="I12" i="50"/>
  <c r="J21" i="55"/>
  <c r="K21" i="55"/>
  <c r="M13" i="32"/>
  <c r="O13" i="32"/>
  <c r="N13" i="32"/>
  <c r="R22" i="17"/>
  <c r="E15" i="15"/>
  <c r="F15" i="15"/>
  <c r="F13" i="39"/>
  <c r="E13" i="39"/>
  <c r="G13" i="39"/>
  <c r="J20" i="42"/>
  <c r="K20" i="42"/>
  <c r="F10" i="46"/>
  <c r="E10" i="46"/>
  <c r="G10" i="46"/>
  <c r="P30" i="23"/>
  <c r="Q8" i="23"/>
  <c r="R8" i="23"/>
  <c r="S8" i="23"/>
  <c r="S17" i="33"/>
  <c r="R17" i="33"/>
  <c r="U12" i="25"/>
  <c r="V12" i="25"/>
  <c r="W12" i="25"/>
  <c r="F22" i="32"/>
  <c r="G22" i="32"/>
  <c r="N16" i="58"/>
  <c r="O16" i="58"/>
  <c r="J22" i="30"/>
  <c r="K22" i="30"/>
  <c r="S16" i="24"/>
  <c r="R16" i="24"/>
  <c r="R21" i="30"/>
  <c r="R13" i="51"/>
  <c r="S13" i="51"/>
  <c r="Q13" i="51"/>
  <c r="R13" i="36"/>
  <c r="Q13" i="36"/>
  <c r="M11" i="36"/>
  <c r="N11" i="36"/>
  <c r="K9" i="58"/>
  <c r="J9" i="58"/>
  <c r="I9" i="58"/>
  <c r="R13" i="53"/>
  <c r="Q13" i="53"/>
  <c r="S13" i="53"/>
  <c r="T29" i="26"/>
  <c r="W25" i="26"/>
  <c r="L29" i="29"/>
  <c r="O25" i="29"/>
  <c r="I10" i="35"/>
  <c r="K10" i="35"/>
  <c r="J10" i="35"/>
  <c r="M12" i="40"/>
  <c r="N21" i="43"/>
  <c r="V17" i="31"/>
  <c r="W17" i="31"/>
  <c r="V17" i="57"/>
  <c r="W17" i="57"/>
  <c r="E12" i="21"/>
  <c r="F12" i="21"/>
  <c r="O14" i="29"/>
  <c r="N14" i="29"/>
  <c r="M14" i="29"/>
  <c r="H30" i="6"/>
  <c r="I8" i="6"/>
  <c r="K8" i="6"/>
  <c r="J8" i="6"/>
  <c r="E13" i="4"/>
  <c r="G11" i="57"/>
  <c r="F11" i="57"/>
  <c r="E11" i="57"/>
  <c r="R9" i="58"/>
  <c r="Q9" i="58"/>
  <c r="K12" i="22"/>
  <c r="I12" i="22"/>
  <c r="J12" i="22"/>
  <c r="S9" i="46"/>
  <c r="R9" i="46"/>
  <c r="Q9" i="46"/>
  <c r="W22" i="39"/>
  <c r="V22" i="39"/>
  <c r="O21" i="22"/>
  <c r="N21" i="22"/>
  <c r="E15" i="21"/>
  <c r="F15" i="21"/>
  <c r="G13" i="31"/>
  <c r="F13" i="31"/>
  <c r="E13" i="31"/>
  <c r="W15" i="45"/>
  <c r="U15" i="45"/>
  <c r="V15" i="45"/>
  <c r="V12" i="7"/>
  <c r="U12" i="7"/>
  <c r="G15" i="33"/>
  <c r="E15" i="33"/>
  <c r="F15" i="33"/>
  <c r="F20" i="58"/>
  <c r="F20" i="15"/>
  <c r="N21" i="54"/>
  <c r="V13" i="58"/>
  <c r="W13" i="58"/>
  <c r="U13" i="58"/>
  <c r="F22" i="56"/>
  <c r="V21" i="58"/>
  <c r="W21" i="58"/>
  <c r="F21" i="27"/>
  <c r="G21" i="27"/>
  <c r="N12" i="46"/>
  <c r="M12" i="46"/>
  <c r="D29" i="32"/>
  <c r="G25" i="32"/>
  <c r="R20" i="31"/>
  <c r="K11" i="32"/>
  <c r="J11" i="32"/>
  <c r="I11" i="32"/>
  <c r="F11" i="28"/>
  <c r="E11" i="28"/>
  <c r="G11" i="28"/>
  <c r="F15" i="31"/>
  <c r="G15" i="31"/>
  <c r="E15" i="31"/>
  <c r="S16" i="44"/>
  <c r="R16" i="44"/>
  <c r="E10" i="14"/>
  <c r="F10" i="14"/>
  <c r="R21" i="53"/>
  <c r="S21" i="53"/>
  <c r="Q15" i="54"/>
  <c r="R15" i="54"/>
  <c r="S15" i="54"/>
  <c r="W10" i="13"/>
  <c r="V10" i="13"/>
  <c r="U10" i="13"/>
  <c r="R21" i="26"/>
  <c r="S21" i="26"/>
  <c r="F22" i="16"/>
  <c r="E9" i="54"/>
  <c r="G9" i="54"/>
  <c r="F9" i="54"/>
  <c r="U9" i="41"/>
  <c r="W9" i="41"/>
  <c r="V9" i="41"/>
  <c r="T30" i="55"/>
  <c r="U8" i="55"/>
  <c r="W8" i="55"/>
  <c r="V8" i="55"/>
  <c r="F21" i="48"/>
  <c r="G21" i="48"/>
  <c r="N21" i="13"/>
  <c r="J16" i="23"/>
  <c r="K16" i="23"/>
  <c r="R17" i="53"/>
  <c r="S17" i="53"/>
  <c r="M10" i="40"/>
  <c r="V16" i="33"/>
  <c r="W16" i="33"/>
  <c r="F21" i="39"/>
  <c r="G21" i="39"/>
  <c r="G22" i="31"/>
  <c r="F22" i="31"/>
  <c r="E11" i="35"/>
  <c r="F11" i="35"/>
  <c r="F11" i="29"/>
  <c r="G11" i="29"/>
  <c r="E11" i="29"/>
  <c r="G16" i="50"/>
  <c r="F16" i="50"/>
  <c r="S21" i="41"/>
  <c r="R21" i="41"/>
  <c r="V21" i="46"/>
  <c r="L29" i="51"/>
  <c r="O25" i="51"/>
  <c r="E9" i="29"/>
  <c r="F9" i="29"/>
  <c r="G9" i="29"/>
  <c r="D30" i="55"/>
  <c r="F8" i="55"/>
  <c r="E8" i="55"/>
  <c r="G8" i="55"/>
  <c r="J17" i="9"/>
  <c r="R16" i="33"/>
  <c r="S16" i="33"/>
  <c r="J21" i="32"/>
  <c r="K21" i="32"/>
  <c r="K14" i="32"/>
  <c r="I14" i="32"/>
  <c r="J14" i="32"/>
  <c r="I9" i="45"/>
  <c r="J9" i="45"/>
  <c r="K9" i="45"/>
  <c r="G14" i="48"/>
  <c r="E14" i="48"/>
  <c r="F14" i="48"/>
  <c r="N22" i="12"/>
  <c r="E14" i="29"/>
  <c r="G14" i="29"/>
  <c r="F14" i="29"/>
  <c r="K21" i="37"/>
  <c r="J21" i="37"/>
  <c r="I12" i="19"/>
  <c r="V22" i="44"/>
  <c r="W22" i="44"/>
  <c r="P29" i="53"/>
  <c r="S25" i="53"/>
  <c r="O21" i="53"/>
  <c r="N21" i="53"/>
  <c r="U8" i="30"/>
  <c r="N10" i="48"/>
  <c r="M10" i="48"/>
  <c r="J22" i="10"/>
  <c r="K22" i="10"/>
  <c r="L30" i="30"/>
  <c r="O8" i="30"/>
  <c r="M8" i="30"/>
  <c r="N8" i="30"/>
  <c r="N22" i="57"/>
  <c r="O14" i="56"/>
  <c r="M14" i="56"/>
  <c r="N14" i="56"/>
  <c r="J22" i="27"/>
  <c r="R17" i="15"/>
  <c r="N20" i="10"/>
  <c r="I14" i="51"/>
  <c r="Q10" i="21"/>
  <c r="F20" i="31"/>
  <c r="G20" i="31"/>
  <c r="V9" i="35"/>
  <c r="W9" i="35"/>
  <c r="U9" i="35"/>
  <c r="K22" i="22"/>
  <c r="J22" i="22"/>
  <c r="F17" i="47"/>
  <c r="G17" i="47"/>
  <c r="F14" i="40"/>
  <c r="E14" i="40"/>
  <c r="G14" i="40"/>
  <c r="V22" i="56"/>
  <c r="Q12" i="39"/>
  <c r="R12" i="39"/>
  <c r="S12" i="39"/>
  <c r="R22" i="10"/>
  <c r="F17" i="33"/>
  <c r="G17" i="33"/>
  <c r="F21" i="7"/>
  <c r="H30" i="35"/>
  <c r="J8" i="35"/>
  <c r="I8" i="35"/>
  <c r="K8" i="35"/>
  <c r="T30" i="14"/>
  <c r="U8" i="14"/>
  <c r="G10" i="24"/>
  <c r="E10" i="24"/>
  <c r="F10" i="24"/>
  <c r="M15" i="37"/>
  <c r="O15" i="37"/>
  <c r="N15" i="37"/>
  <c r="V17" i="39"/>
  <c r="W17" i="39"/>
  <c r="G14" i="57"/>
  <c r="E14" i="57"/>
  <c r="F14" i="57"/>
  <c r="N9" i="37"/>
  <c r="O9" i="37"/>
  <c r="M9" i="37"/>
  <c r="G12" i="33"/>
  <c r="F12" i="33"/>
  <c r="E12" i="33"/>
  <c r="T30" i="26"/>
  <c r="U8" i="26"/>
  <c r="V8" i="26"/>
  <c r="W8" i="26"/>
  <c r="U9" i="14"/>
  <c r="K10" i="48"/>
  <c r="J10" i="48"/>
  <c r="I10" i="48"/>
  <c r="F13" i="57"/>
  <c r="E13" i="57"/>
  <c r="G13" i="57"/>
  <c r="O17" i="51"/>
  <c r="N17" i="51"/>
  <c r="R17" i="58"/>
  <c r="F21" i="28"/>
  <c r="G21" i="28"/>
  <c r="R16" i="52"/>
  <c r="O17" i="32"/>
  <c r="N17" i="32"/>
  <c r="K22" i="57"/>
  <c r="J22" i="57"/>
  <c r="N20" i="14"/>
  <c r="U10" i="31"/>
  <c r="V10" i="31"/>
  <c r="W10" i="31"/>
  <c r="O21" i="32"/>
  <c r="N21" i="32"/>
  <c r="M11" i="24"/>
  <c r="N11" i="24"/>
  <c r="J16" i="30"/>
  <c r="K16" i="30"/>
  <c r="F22" i="42"/>
  <c r="F20" i="26"/>
  <c r="G20" i="26"/>
  <c r="N16" i="48"/>
  <c r="R16" i="6"/>
  <c r="T29" i="31"/>
  <c r="W25" i="31"/>
  <c r="K13" i="38"/>
  <c r="J13" i="38"/>
  <c r="I13" i="38"/>
  <c r="H30" i="51"/>
  <c r="I8" i="51"/>
  <c r="J13" i="55"/>
  <c r="K13" i="55"/>
  <c r="I13" i="55"/>
  <c r="G14" i="50"/>
  <c r="F14" i="50"/>
  <c r="E14" i="50"/>
  <c r="O11" i="39"/>
  <c r="N11" i="39"/>
  <c r="M11" i="39"/>
  <c r="S21" i="44"/>
  <c r="R21" i="44"/>
  <c r="R14" i="45"/>
  <c r="Q14" i="45"/>
  <c r="S14" i="45"/>
  <c r="N22" i="10"/>
  <c r="G11" i="31"/>
  <c r="F11" i="31"/>
  <c r="E11" i="31"/>
  <c r="J11" i="17"/>
  <c r="I11" i="17"/>
  <c r="N15" i="24"/>
  <c r="M15" i="24"/>
  <c r="V15" i="26"/>
  <c r="U15" i="26"/>
  <c r="W15" i="26"/>
  <c r="V14" i="53"/>
  <c r="U14" i="53"/>
  <c r="O15" i="56"/>
  <c r="M15" i="56"/>
  <c r="N15" i="56"/>
  <c r="F21" i="30"/>
  <c r="F10" i="43"/>
  <c r="E10" i="43"/>
  <c r="G10" i="43"/>
  <c r="J17" i="28"/>
  <c r="K17" i="28"/>
  <c r="W11" i="49"/>
  <c r="U11" i="49"/>
  <c r="V11" i="49"/>
  <c r="V12" i="42"/>
  <c r="W12" i="42"/>
  <c r="U12" i="42"/>
  <c r="W14" i="58"/>
  <c r="V14" i="58"/>
  <c r="U14" i="58"/>
  <c r="N22" i="25"/>
  <c r="G10" i="54"/>
  <c r="F10" i="54"/>
  <c r="E10" i="54"/>
  <c r="S10" i="44"/>
  <c r="R10" i="44"/>
  <c r="Q10" i="44"/>
  <c r="S13" i="35"/>
  <c r="R13" i="35"/>
  <c r="Q13" i="35"/>
  <c r="S15" i="56"/>
  <c r="R15" i="56"/>
  <c r="Q15" i="56"/>
  <c r="E15" i="54"/>
  <c r="F15" i="54"/>
  <c r="G15" i="54"/>
  <c r="F14" i="53"/>
  <c r="E14" i="53"/>
  <c r="I10" i="42"/>
  <c r="K10" i="42"/>
  <c r="J10" i="42"/>
  <c r="D30" i="14"/>
  <c r="E8" i="14"/>
  <c r="F8" i="14"/>
  <c r="M15" i="38"/>
  <c r="O15" i="38"/>
  <c r="N15" i="38"/>
  <c r="O17" i="8"/>
  <c r="N17" i="8"/>
  <c r="Q15" i="33"/>
  <c r="S15" i="33"/>
  <c r="R15" i="33"/>
  <c r="O10" i="28"/>
  <c r="N10" i="28"/>
  <c r="M10" i="28"/>
  <c r="J21" i="10"/>
  <c r="K21" i="10"/>
  <c r="F8" i="19"/>
  <c r="E8" i="19"/>
  <c r="D30" i="19"/>
  <c r="G25" i="43"/>
  <c r="D29" i="43"/>
  <c r="P30" i="52"/>
  <c r="R8" i="52"/>
  <c r="Q8" i="52"/>
  <c r="P30" i="46"/>
  <c r="R8" i="46"/>
  <c r="S8" i="46"/>
  <c r="Q8" i="46"/>
  <c r="V12" i="36"/>
  <c r="U12" i="36"/>
  <c r="W12" i="36"/>
  <c r="U15" i="29"/>
  <c r="W15" i="29"/>
  <c r="V15" i="29"/>
  <c r="F20" i="11"/>
  <c r="E10" i="22"/>
  <c r="G10" i="22"/>
  <c r="F10" i="22"/>
  <c r="N17" i="28"/>
  <c r="O17" i="28"/>
  <c r="V20" i="14"/>
  <c r="F9" i="24"/>
  <c r="G9" i="24"/>
  <c r="E9" i="24"/>
  <c r="T30" i="31"/>
  <c r="W8" i="31"/>
  <c r="U8" i="31"/>
  <c r="V8" i="31"/>
  <c r="S16" i="49"/>
  <c r="R16" i="49"/>
  <c r="N21" i="28"/>
  <c r="O21" i="28"/>
  <c r="W12" i="26"/>
  <c r="V12" i="26"/>
  <c r="U12" i="26"/>
  <c r="N21" i="37"/>
  <c r="O21" i="37"/>
  <c r="W17" i="27"/>
  <c r="V17" i="27"/>
  <c r="I15" i="22"/>
  <c r="J15" i="22"/>
  <c r="K15" i="22"/>
  <c r="U15" i="54"/>
  <c r="V15" i="54"/>
  <c r="W15" i="54"/>
  <c r="R20" i="9"/>
  <c r="G21" i="37"/>
  <c r="F21" i="37"/>
  <c r="J20" i="14"/>
  <c r="E13" i="47"/>
  <c r="G13" i="47"/>
  <c r="F13" i="47"/>
  <c r="O17" i="29"/>
  <c r="N17" i="29"/>
  <c r="H29" i="38"/>
  <c r="K25" i="38"/>
  <c r="I12" i="24"/>
  <c r="S16" i="39"/>
  <c r="R16" i="39"/>
  <c r="G22" i="47"/>
  <c r="F22" i="47"/>
  <c r="L30" i="46"/>
  <c r="M8" i="46"/>
  <c r="N8" i="46"/>
  <c r="F16" i="38"/>
  <c r="G16" i="38"/>
  <c r="F13" i="32"/>
  <c r="E13" i="32"/>
  <c r="G13" i="32"/>
  <c r="F9" i="50"/>
  <c r="E9" i="50"/>
  <c r="G9" i="50"/>
  <c r="R17" i="46"/>
  <c r="S17" i="46"/>
  <c r="H30" i="31"/>
  <c r="K8" i="31"/>
  <c r="J8" i="31"/>
  <c r="I8" i="31"/>
  <c r="K15" i="37"/>
  <c r="J15" i="37"/>
  <c r="I15" i="37"/>
  <c r="M13" i="22"/>
  <c r="N13" i="22"/>
  <c r="O13" i="22"/>
  <c r="F11" i="19"/>
  <c r="E11" i="19"/>
  <c r="R22" i="33"/>
  <c r="S22" i="33"/>
  <c r="N20" i="56"/>
  <c r="O20" i="56"/>
  <c r="R20" i="40"/>
  <c r="S20" i="40"/>
  <c r="J15" i="47"/>
  <c r="K15" i="47"/>
  <c r="I15" i="47"/>
  <c r="W16" i="27"/>
  <c r="V16" i="27"/>
  <c r="H29" i="53"/>
  <c r="K25" i="53"/>
  <c r="G12" i="50"/>
  <c r="F12" i="50"/>
  <c r="E12" i="50"/>
  <c r="R16" i="18"/>
  <c r="S16" i="18"/>
  <c r="U12" i="35"/>
  <c r="W12" i="35"/>
  <c r="V12" i="35"/>
  <c r="R20" i="56"/>
  <c r="S20" i="56"/>
  <c r="Q15" i="26"/>
  <c r="S15" i="26"/>
  <c r="R15" i="26"/>
  <c r="W14" i="49"/>
  <c r="U14" i="49"/>
  <c r="V14" i="49"/>
  <c r="V17" i="13"/>
  <c r="W17" i="13"/>
  <c r="F9" i="45"/>
  <c r="G9" i="45"/>
  <c r="E9" i="45"/>
  <c r="R22" i="19"/>
  <c r="P29" i="43"/>
  <c r="S25" i="43"/>
  <c r="G17" i="27"/>
  <c r="F17" i="27"/>
  <c r="K10" i="53"/>
  <c r="J10" i="53"/>
  <c r="I10" i="53"/>
  <c r="V22" i="15"/>
  <c r="Q11" i="40"/>
  <c r="R11" i="40"/>
  <c r="S11" i="40"/>
  <c r="F20" i="25"/>
  <c r="R10" i="27"/>
  <c r="Q10" i="27"/>
  <c r="Q14" i="41"/>
  <c r="S14" i="41"/>
  <c r="R14" i="41"/>
  <c r="T29" i="57"/>
  <c r="W25" i="57"/>
  <c r="R13" i="45"/>
  <c r="Q13" i="45"/>
  <c r="S13" i="45"/>
  <c r="R10" i="56"/>
  <c r="S10" i="56"/>
  <c r="Q10" i="56"/>
  <c r="F10" i="15"/>
  <c r="E10" i="15"/>
  <c r="E9" i="19"/>
  <c r="F9" i="19"/>
  <c r="G22" i="45"/>
  <c r="F22" i="45"/>
  <c r="W14" i="42"/>
  <c r="U14" i="42"/>
  <c r="V14" i="42"/>
  <c r="I9" i="47"/>
  <c r="K9" i="47"/>
  <c r="J9" i="47"/>
  <c r="W21" i="36"/>
  <c r="V21" i="36"/>
  <c r="E15" i="29"/>
  <c r="G15" i="29"/>
  <c r="F15" i="29"/>
  <c r="R22" i="24"/>
  <c r="S22" i="24"/>
  <c r="K13" i="35"/>
  <c r="I13" i="35"/>
  <c r="J13" i="35"/>
  <c r="R17" i="27"/>
  <c r="T29" i="27"/>
  <c r="W25" i="27"/>
  <c r="K21" i="33"/>
  <c r="J21" i="33"/>
  <c r="J21" i="21"/>
  <c r="G10" i="49"/>
  <c r="F10" i="49"/>
  <c r="E10" i="49"/>
  <c r="G17" i="40"/>
  <c r="F17" i="40"/>
  <c r="S17" i="55"/>
  <c r="R17" i="55"/>
  <c r="P30" i="56"/>
  <c r="R8" i="56"/>
  <c r="S8" i="56"/>
  <c r="Q8" i="56"/>
  <c r="R22" i="37"/>
  <c r="U14" i="31"/>
  <c r="W14" i="31"/>
  <c r="V14" i="31"/>
  <c r="H30" i="57"/>
  <c r="I8" i="57"/>
  <c r="J8" i="57"/>
  <c r="K8" i="57"/>
  <c r="E14" i="27"/>
  <c r="F14" i="27"/>
  <c r="G14" i="27"/>
  <c r="I12" i="30"/>
  <c r="K12" i="30"/>
  <c r="J12" i="30"/>
  <c r="E13" i="51"/>
  <c r="L29" i="33"/>
  <c r="O25" i="33"/>
  <c r="I9" i="44"/>
  <c r="J9" i="44"/>
  <c r="K9" i="44"/>
  <c r="K12" i="37"/>
  <c r="J12" i="37"/>
  <c r="I12" i="37"/>
  <c r="W25" i="13"/>
  <c r="T29" i="13"/>
  <c r="F21" i="46"/>
  <c r="G21" i="46"/>
  <c r="H30" i="50"/>
  <c r="I8" i="50"/>
  <c r="J8" i="50"/>
  <c r="K8" i="50"/>
  <c r="K22" i="47"/>
  <c r="J22" i="47"/>
  <c r="R21" i="9"/>
  <c r="S16" i="29"/>
  <c r="R16" i="29"/>
  <c r="V22" i="55"/>
  <c r="W22" i="55"/>
  <c r="I12" i="9"/>
  <c r="J12" i="9"/>
  <c r="K11" i="47"/>
  <c r="I11" i="47"/>
  <c r="J11" i="47"/>
  <c r="N21" i="56"/>
  <c r="O21" i="56"/>
  <c r="N20" i="54"/>
  <c r="S17" i="54"/>
  <c r="R17" i="54"/>
  <c r="R22" i="38"/>
  <c r="S22" i="38"/>
  <c r="M11" i="33"/>
  <c r="N11" i="33"/>
  <c r="O11" i="33"/>
  <c r="K9" i="55"/>
  <c r="I9" i="55"/>
  <c r="J9" i="55"/>
  <c r="G14" i="37"/>
  <c r="F14" i="37"/>
  <c r="E14" i="37"/>
  <c r="J16" i="10"/>
  <c r="K16" i="10"/>
  <c r="W15" i="44"/>
  <c r="U15" i="44"/>
  <c r="V15" i="44"/>
  <c r="S10" i="38"/>
  <c r="Q10" i="38"/>
  <c r="R10" i="38"/>
  <c r="F15" i="45"/>
  <c r="G15" i="45"/>
  <c r="E15" i="45"/>
  <c r="G9" i="41"/>
  <c r="F9" i="41"/>
  <c r="E9" i="41"/>
  <c r="F14" i="31"/>
  <c r="E14" i="31"/>
  <c r="G14" i="31"/>
  <c r="K12" i="28"/>
  <c r="I12" i="28"/>
  <c r="J12" i="28"/>
  <c r="I15" i="9"/>
  <c r="J15" i="9"/>
  <c r="N20" i="4"/>
  <c r="N22" i="4"/>
  <c r="V21" i="8"/>
  <c r="M13" i="50"/>
  <c r="J12" i="6"/>
  <c r="K12" i="6"/>
  <c r="I12" i="6"/>
  <c r="U9" i="30"/>
  <c r="N20" i="5"/>
  <c r="H30" i="53"/>
  <c r="J8" i="53"/>
  <c r="I8" i="53"/>
  <c r="K8" i="53"/>
  <c r="F16" i="35"/>
  <c r="D29" i="47"/>
  <c r="G25" i="47"/>
  <c r="U10" i="25"/>
  <c r="V10" i="25"/>
  <c r="W10" i="25"/>
  <c r="T30" i="28"/>
  <c r="W8" i="28"/>
  <c r="U8" i="28"/>
  <c r="V8" i="28"/>
  <c r="N16" i="36"/>
  <c r="N17" i="52"/>
  <c r="O17" i="52"/>
  <c r="W22" i="48"/>
  <c r="V22" i="48"/>
  <c r="N14" i="38"/>
  <c r="M14" i="38"/>
  <c r="O14" i="38"/>
  <c r="V22" i="50"/>
  <c r="F16" i="57"/>
  <c r="G16" i="57"/>
  <c r="K16" i="55"/>
  <c r="J16" i="55"/>
  <c r="J21" i="23"/>
  <c r="K21" i="23"/>
  <c r="N20" i="50"/>
  <c r="V20" i="35"/>
  <c r="W20" i="35"/>
  <c r="W17" i="48"/>
  <c r="V17" i="48"/>
  <c r="V21" i="35"/>
  <c r="W21" i="35"/>
  <c r="S15" i="23"/>
  <c r="Q15" i="23"/>
  <c r="R15" i="23"/>
  <c r="V9" i="53"/>
  <c r="U9" i="53"/>
  <c r="S16" i="46"/>
  <c r="R16" i="46"/>
  <c r="U13" i="27"/>
  <c r="W13" i="27"/>
  <c r="V13" i="27"/>
  <c r="S14" i="43"/>
  <c r="Q14" i="43"/>
  <c r="R14" i="43"/>
  <c r="Q11" i="38"/>
  <c r="R11" i="38"/>
  <c r="S11" i="38"/>
  <c r="J20" i="15"/>
  <c r="S11" i="39"/>
  <c r="R11" i="39"/>
  <c r="Q11" i="39"/>
  <c r="V15" i="7"/>
  <c r="U15" i="7"/>
  <c r="K10" i="22"/>
  <c r="J10" i="22"/>
  <c r="I10" i="22"/>
  <c r="N22" i="41"/>
  <c r="Q10" i="24"/>
  <c r="R10" i="24"/>
  <c r="S10" i="24"/>
  <c r="I10" i="26"/>
  <c r="J10" i="26"/>
  <c r="K10" i="26"/>
  <c r="V20" i="37"/>
  <c r="G21" i="24"/>
  <c r="F21" i="24"/>
  <c r="R16" i="15"/>
  <c r="I13" i="50"/>
  <c r="J13" i="50"/>
  <c r="K13" i="50"/>
  <c r="V20" i="44"/>
  <c r="W20" i="44"/>
  <c r="I12" i="11"/>
  <c r="M12" i="39"/>
  <c r="O12" i="39"/>
  <c r="N12" i="39"/>
  <c r="J21" i="54"/>
  <c r="N21" i="52"/>
  <c r="O21" i="52"/>
  <c r="N13" i="48"/>
  <c r="M13" i="48"/>
  <c r="I11" i="38"/>
  <c r="K11" i="38"/>
  <c r="J11" i="38"/>
  <c r="U9" i="26"/>
  <c r="V9" i="26"/>
  <c r="W9" i="26"/>
  <c r="F11" i="40"/>
  <c r="G11" i="40"/>
  <c r="E11" i="40"/>
  <c r="E13" i="50"/>
  <c r="F13" i="50"/>
  <c r="G13" i="50"/>
  <c r="E9" i="32"/>
  <c r="F9" i="32"/>
  <c r="G9" i="32"/>
  <c r="V20" i="40"/>
  <c r="W20" i="40"/>
  <c r="W16" i="48"/>
  <c r="V16" i="48"/>
  <c r="J21" i="51"/>
  <c r="K11" i="55"/>
  <c r="I11" i="55"/>
  <c r="J11" i="55"/>
  <c r="S21" i="48"/>
  <c r="R21" i="48"/>
  <c r="R11" i="49"/>
  <c r="Q11" i="49"/>
  <c r="S11" i="49"/>
  <c r="J13" i="17"/>
  <c r="I13" i="17"/>
  <c r="Q11" i="51"/>
  <c r="S11" i="51"/>
  <c r="R11" i="51"/>
  <c r="G13" i="28"/>
  <c r="F13" i="28"/>
  <c r="E13" i="28"/>
  <c r="H30" i="42"/>
  <c r="I8" i="42"/>
  <c r="J8" i="42"/>
  <c r="K8" i="42"/>
  <c r="R22" i="21"/>
  <c r="M15" i="40"/>
  <c r="F10" i="53"/>
  <c r="E10" i="53"/>
  <c r="H29" i="30"/>
  <c r="K25" i="30"/>
  <c r="I10" i="58"/>
  <c r="J10" i="58"/>
  <c r="K10" i="58"/>
  <c r="O8" i="47"/>
  <c r="L30" i="47"/>
  <c r="N8" i="47"/>
  <c r="M8" i="47"/>
  <c r="D29" i="50"/>
  <c r="G25" i="50"/>
  <c r="J14" i="6"/>
  <c r="K14" i="6"/>
  <c r="I14" i="6"/>
  <c r="V22" i="51"/>
  <c r="W22" i="51"/>
  <c r="I10" i="51"/>
  <c r="W25" i="48"/>
  <c r="T29" i="48"/>
  <c r="W22" i="41"/>
  <c r="V22" i="41"/>
  <c r="W14" i="54"/>
  <c r="U14" i="54"/>
  <c r="V14" i="54"/>
  <c r="Q13" i="49"/>
  <c r="S13" i="49"/>
  <c r="R13" i="49"/>
  <c r="J17" i="40"/>
  <c r="M8" i="33"/>
  <c r="L30" i="33"/>
  <c r="O8" i="33"/>
  <c r="N8" i="33"/>
  <c r="F12" i="46"/>
  <c r="G12" i="46"/>
  <c r="E12" i="46"/>
  <c r="N9" i="32"/>
  <c r="M9" i="32"/>
  <c r="O9" i="32"/>
  <c r="K17" i="53"/>
  <c r="J17" i="53"/>
  <c r="W14" i="27"/>
  <c r="V14" i="27"/>
  <c r="U14" i="27"/>
  <c r="N13" i="56"/>
  <c r="O13" i="56"/>
  <c r="M13" i="56"/>
  <c r="F17" i="49"/>
  <c r="G17" i="49"/>
  <c r="E10" i="47"/>
  <c r="F10" i="47"/>
  <c r="G10" i="47"/>
  <c r="N14" i="39"/>
  <c r="M14" i="39"/>
  <c r="O14" i="39"/>
  <c r="K21" i="58"/>
  <c r="J21" i="58"/>
  <c r="F16" i="43"/>
  <c r="G16" i="43"/>
  <c r="R20" i="30"/>
  <c r="S15" i="44"/>
  <c r="Q15" i="44"/>
  <c r="R15" i="44"/>
  <c r="J9" i="23"/>
  <c r="I9" i="23"/>
  <c r="K9" i="23"/>
  <c r="O10" i="39"/>
  <c r="M10" i="39"/>
  <c r="N10" i="39"/>
  <c r="J14" i="22"/>
  <c r="K14" i="22"/>
  <c r="I14" i="22"/>
  <c r="R9" i="29"/>
  <c r="Q9" i="29"/>
  <c r="S9" i="29"/>
  <c r="U15" i="28"/>
  <c r="W15" i="28"/>
  <c r="V15" i="28"/>
  <c r="O12" i="28"/>
  <c r="N12" i="28"/>
  <c r="M12" i="28"/>
  <c r="F13" i="35"/>
  <c r="E13" i="35"/>
  <c r="I11" i="28"/>
  <c r="K11" i="28"/>
  <c r="J11" i="28"/>
  <c r="R22" i="43"/>
  <c r="S22" i="43"/>
  <c r="E9" i="55"/>
  <c r="G9" i="55"/>
  <c r="F9" i="55"/>
  <c r="E13" i="14"/>
  <c r="F13" i="14"/>
  <c r="R16" i="56"/>
  <c r="S16" i="56"/>
  <c r="F21" i="44"/>
  <c r="G21" i="44"/>
  <c r="F20" i="50"/>
  <c r="G20" i="50"/>
  <c r="I13" i="10"/>
  <c r="K13" i="10"/>
  <c r="J13" i="10"/>
  <c r="F17" i="38"/>
  <c r="G17" i="38"/>
  <c r="G21" i="43"/>
  <c r="F21" i="43"/>
  <c r="J13" i="9"/>
  <c r="I13" i="9"/>
  <c r="J22" i="31"/>
  <c r="K22" i="31"/>
  <c r="S21" i="40"/>
  <c r="R21" i="40"/>
  <c r="V9" i="33"/>
  <c r="U9" i="33"/>
  <c r="W9" i="33"/>
  <c r="J17" i="47"/>
  <c r="K17" i="47"/>
  <c r="J13" i="6"/>
  <c r="I13" i="6"/>
  <c r="K13" i="6"/>
  <c r="J17" i="48"/>
  <c r="K17" i="48"/>
  <c r="F12" i="29"/>
  <c r="E12" i="29"/>
  <c r="G12" i="29"/>
  <c r="F21" i="40"/>
  <c r="G21" i="40"/>
  <c r="T29" i="51"/>
  <c r="W25" i="51"/>
  <c r="J15" i="35"/>
  <c r="K15" i="35"/>
  <c r="I15" i="35"/>
  <c r="F22" i="20"/>
  <c r="R14" i="33"/>
  <c r="S14" i="33"/>
  <c r="Q14" i="33"/>
  <c r="O22" i="8"/>
  <c r="N22" i="8"/>
  <c r="V20" i="22"/>
  <c r="L30" i="32"/>
  <c r="N8" i="32"/>
  <c r="O8" i="32"/>
  <c r="M8" i="32"/>
  <c r="J22" i="48"/>
  <c r="K22" i="48"/>
  <c r="L30" i="28"/>
  <c r="Y30" i="28" s="1"/>
  <c r="M8" i="28"/>
  <c r="N8" i="28"/>
  <c r="O8" i="28"/>
  <c r="V12" i="39"/>
  <c r="U12" i="39"/>
  <c r="W12" i="39"/>
  <c r="P29" i="40"/>
  <c r="S25" i="40"/>
  <c r="M11" i="46"/>
  <c r="N11" i="46"/>
  <c r="T29" i="44"/>
  <c r="W25" i="44"/>
  <c r="N9" i="56"/>
  <c r="O9" i="56"/>
  <c r="M9" i="56"/>
  <c r="V9" i="31"/>
  <c r="W9" i="31"/>
  <c r="U9" i="31"/>
  <c r="F21" i="23"/>
  <c r="W25" i="25"/>
  <c r="T29" i="25"/>
  <c r="W15" i="36"/>
  <c r="U15" i="36"/>
  <c r="V15" i="36"/>
  <c r="R21" i="17"/>
  <c r="H30" i="9"/>
  <c r="I8" i="9"/>
  <c r="J8" i="9"/>
  <c r="R21" i="47"/>
  <c r="G12" i="40"/>
  <c r="E12" i="40"/>
  <c r="F12" i="40"/>
  <c r="S20" i="35"/>
  <c r="R20" i="35"/>
  <c r="E14" i="35"/>
  <c r="F14" i="35"/>
  <c r="V11" i="43"/>
  <c r="W11" i="43"/>
  <c r="U11" i="43"/>
  <c r="W22" i="42"/>
  <c r="V22" i="42"/>
  <c r="L17" i="45"/>
  <c r="Y17" i="45" s="1"/>
  <c r="K17" i="30"/>
  <c r="J17" i="30"/>
  <c r="R9" i="56"/>
  <c r="Q9" i="56"/>
  <c r="S9" i="56"/>
  <c r="V15" i="19"/>
  <c r="U15" i="19"/>
  <c r="M13" i="37"/>
  <c r="N13" i="37"/>
  <c r="O13" i="37"/>
  <c r="V20" i="28"/>
  <c r="W20" i="28"/>
  <c r="U10" i="48"/>
  <c r="V10" i="48"/>
  <c r="W10" i="48"/>
  <c r="N16" i="38"/>
  <c r="O16" i="38"/>
  <c r="V22" i="27"/>
  <c r="W22" i="27"/>
  <c r="M14" i="55"/>
  <c r="J14" i="55"/>
  <c r="I14" i="55"/>
  <c r="K14" i="55"/>
  <c r="V21" i="26"/>
  <c r="W21" i="26"/>
  <c r="E11" i="44"/>
  <c r="F11" i="44"/>
  <c r="G11" i="44"/>
  <c r="I13" i="58"/>
  <c r="J13" i="58"/>
  <c r="K13" i="58"/>
  <c r="J14" i="42"/>
  <c r="K14" i="42"/>
  <c r="I14" i="42"/>
  <c r="K10" i="55"/>
  <c r="I10" i="55"/>
  <c r="J10" i="55"/>
  <c r="V11" i="41"/>
  <c r="U11" i="41"/>
  <c r="W11" i="41"/>
  <c r="J22" i="51"/>
  <c r="N20" i="27"/>
  <c r="L29" i="47"/>
  <c r="O25" i="47"/>
  <c r="N14" i="53"/>
  <c r="O14" i="53"/>
  <c r="M14" i="53"/>
  <c r="R20" i="48"/>
  <c r="S20" i="48"/>
  <c r="L30" i="48"/>
  <c r="N8" i="48"/>
  <c r="M8" i="48"/>
  <c r="O9" i="58"/>
  <c r="N9" i="58"/>
  <c r="M9" i="58"/>
  <c r="W17" i="29"/>
  <c r="V17" i="29"/>
  <c r="I14" i="45"/>
  <c r="K14" i="45"/>
  <c r="J14" i="45"/>
  <c r="E8" i="35"/>
  <c r="F8" i="35"/>
  <c r="D30" i="35"/>
  <c r="K21" i="6"/>
  <c r="J21" i="6"/>
  <c r="Q9" i="44"/>
  <c r="S9" i="44"/>
  <c r="R9" i="44"/>
  <c r="R15" i="36"/>
  <c r="Q15" i="36"/>
  <c r="O20" i="23"/>
  <c r="N20" i="23"/>
  <c r="R9" i="18"/>
  <c r="Q9" i="18"/>
  <c r="S9" i="18"/>
  <c r="N22" i="17"/>
  <c r="Q9" i="33"/>
  <c r="R9" i="33"/>
  <c r="S9" i="33"/>
  <c r="R22" i="55"/>
  <c r="S22" i="55"/>
  <c r="K14" i="58"/>
  <c r="I14" i="58"/>
  <c r="J14" i="58"/>
  <c r="R11" i="15"/>
  <c r="Q11" i="15"/>
  <c r="R20" i="32"/>
  <c r="G9" i="33"/>
  <c r="F9" i="33"/>
  <c r="E9" i="33"/>
  <c r="K16" i="48"/>
  <c r="J16" i="48"/>
  <c r="S11" i="45"/>
  <c r="Q11" i="45"/>
  <c r="R11" i="45"/>
  <c r="V21" i="50"/>
  <c r="I15" i="23"/>
  <c r="J15" i="23"/>
  <c r="K15" i="23"/>
  <c r="N20" i="40"/>
  <c r="R10" i="33"/>
  <c r="Q10" i="33"/>
  <c r="S10" i="33"/>
  <c r="I9" i="24"/>
  <c r="W16" i="44"/>
  <c r="V16" i="44"/>
  <c r="I14" i="33"/>
  <c r="J14" i="33"/>
  <c r="K14" i="33"/>
  <c r="U10" i="14"/>
  <c r="V22" i="37"/>
  <c r="F20" i="16"/>
  <c r="J20" i="51"/>
  <c r="R21" i="25"/>
  <c r="M14" i="40"/>
  <c r="J22" i="15"/>
  <c r="F17" i="46"/>
  <c r="G17" i="46"/>
  <c r="R22" i="31"/>
  <c r="S20" i="41"/>
  <c r="R20" i="41"/>
  <c r="N16" i="32"/>
  <c r="O16" i="32"/>
  <c r="T30" i="13"/>
  <c r="U8" i="13"/>
  <c r="W8" i="13"/>
  <c r="V8" i="13"/>
  <c r="R20" i="17"/>
  <c r="E12" i="30"/>
  <c r="F16" i="32"/>
  <c r="G16" i="32"/>
  <c r="R22" i="47"/>
  <c r="Q11" i="23"/>
  <c r="S11" i="23"/>
  <c r="R11" i="23"/>
  <c r="F21" i="4"/>
  <c r="J22" i="56"/>
  <c r="R14" i="6"/>
  <c r="Q14" i="6"/>
  <c r="S17" i="43"/>
  <c r="R17" i="43"/>
  <c r="U14" i="14"/>
  <c r="N9" i="8"/>
  <c r="O9" i="8"/>
  <c r="M9" i="8"/>
  <c r="F21" i="29"/>
  <c r="G21" i="29"/>
  <c r="S15" i="53"/>
  <c r="R15" i="53"/>
  <c r="Q15" i="53"/>
  <c r="F9" i="37"/>
  <c r="G9" i="37"/>
  <c r="E9" i="37"/>
  <c r="R22" i="30"/>
  <c r="V22" i="13"/>
  <c r="W22" i="13"/>
  <c r="S21" i="43"/>
  <c r="R21" i="43"/>
  <c r="L29" i="28"/>
  <c r="O25" i="28"/>
  <c r="J20" i="32"/>
  <c r="K20" i="32"/>
  <c r="D29" i="48"/>
  <c r="G25" i="48"/>
  <c r="G14" i="47"/>
  <c r="E14" i="47"/>
  <c r="F14" i="47"/>
  <c r="Q12" i="38"/>
  <c r="R12" i="38"/>
  <c r="S12" i="38"/>
  <c r="Q14" i="21"/>
  <c r="W13" i="45"/>
  <c r="V13" i="45"/>
  <c r="U13" i="45"/>
  <c r="I13" i="51"/>
  <c r="V20" i="32"/>
  <c r="G8" i="29"/>
  <c r="D30" i="29"/>
  <c r="E8" i="29"/>
  <c r="F8" i="29"/>
  <c r="W16" i="40"/>
  <c r="V16" i="40"/>
  <c r="U14" i="40"/>
  <c r="W14" i="40"/>
  <c r="V14" i="40"/>
  <c r="R13" i="18"/>
  <c r="S13" i="18"/>
  <c r="Q13" i="18"/>
  <c r="V17" i="7"/>
  <c r="J10" i="6"/>
  <c r="K10" i="6"/>
  <c r="I10" i="6"/>
  <c r="R20" i="10"/>
  <c r="U11" i="33"/>
  <c r="V11" i="33"/>
  <c r="W11" i="33"/>
  <c r="J17" i="46"/>
  <c r="R20" i="47"/>
  <c r="V17" i="43"/>
  <c r="W17" i="43"/>
  <c r="J17" i="23"/>
  <c r="K17" i="23"/>
  <c r="N16" i="47"/>
  <c r="O16" i="47"/>
  <c r="E10" i="55"/>
  <c r="G10" i="55"/>
  <c r="F10" i="55"/>
  <c r="J8" i="40"/>
  <c r="H30" i="40"/>
  <c r="I8" i="40"/>
  <c r="V22" i="28"/>
  <c r="W22" i="28"/>
  <c r="T30" i="48"/>
  <c r="U8" i="48"/>
  <c r="W8" i="48"/>
  <c r="V8" i="48"/>
  <c r="O17" i="30"/>
  <c r="N17" i="30"/>
  <c r="J20" i="20"/>
  <c r="N12" i="30"/>
  <c r="M12" i="30"/>
  <c r="O12" i="30"/>
  <c r="F17" i="57"/>
  <c r="G17" i="57"/>
  <c r="R20" i="44"/>
  <c r="S20" i="44"/>
  <c r="N20" i="42"/>
  <c r="J20" i="37"/>
  <c r="K20" i="37"/>
  <c r="L30" i="24"/>
  <c r="M8" i="24"/>
  <c r="N8" i="24"/>
  <c r="S11" i="53"/>
  <c r="R11" i="53"/>
  <c r="Q11" i="53"/>
  <c r="J20" i="29"/>
  <c r="I13" i="26"/>
  <c r="J13" i="26"/>
  <c r="K13" i="26"/>
  <c r="P30" i="45"/>
  <c r="R8" i="45"/>
  <c r="Q8" i="45"/>
  <c r="S8" i="45"/>
  <c r="V21" i="16"/>
  <c r="V20" i="46"/>
  <c r="E12" i="14"/>
  <c r="F12" i="14"/>
  <c r="V22" i="43"/>
  <c r="W22" i="43"/>
  <c r="R17" i="23"/>
  <c r="S17" i="23"/>
  <c r="J20" i="25"/>
  <c r="R11" i="24"/>
  <c r="S11" i="24"/>
  <c r="Q11" i="24"/>
  <c r="E10" i="52"/>
  <c r="F10" i="52"/>
  <c r="F16" i="14"/>
  <c r="V11" i="28"/>
  <c r="U11" i="28"/>
  <c r="W11" i="28"/>
  <c r="K17" i="37"/>
  <c r="J17" i="37"/>
  <c r="F12" i="41"/>
  <c r="G12" i="41"/>
  <c r="E12" i="41"/>
  <c r="Q9" i="52"/>
  <c r="R9" i="52"/>
  <c r="P30" i="40"/>
  <c r="Q8" i="40"/>
  <c r="R8" i="40"/>
  <c r="S8" i="40"/>
  <c r="I11" i="51"/>
  <c r="R17" i="35"/>
  <c r="S17" i="35"/>
  <c r="G10" i="28"/>
  <c r="E10" i="28"/>
  <c r="F10" i="28"/>
  <c r="F22" i="46"/>
  <c r="G22" i="46"/>
  <c r="O21" i="47"/>
  <c r="N21" i="47"/>
  <c r="J15" i="26"/>
  <c r="I15" i="26"/>
  <c r="K15" i="26"/>
  <c r="F14" i="26"/>
  <c r="G14" i="26"/>
  <c r="E14" i="26"/>
  <c r="W21" i="40"/>
  <c r="V21" i="40"/>
  <c r="J21" i="28"/>
  <c r="K21" i="28"/>
  <c r="J21" i="24"/>
  <c r="U11" i="27"/>
  <c r="V11" i="27"/>
  <c r="W11" i="27"/>
  <c r="K22" i="44"/>
  <c r="J22" i="44"/>
  <c r="V13" i="29"/>
  <c r="U13" i="29"/>
  <c r="W13" i="29"/>
  <c r="N15" i="35"/>
  <c r="M15" i="35"/>
  <c r="O15" i="35"/>
  <c r="F20" i="4"/>
  <c r="M11" i="58"/>
  <c r="O11" i="58"/>
  <c r="N11" i="58"/>
  <c r="I11" i="58"/>
  <c r="K11" i="58"/>
  <c r="J11" i="58"/>
  <c r="R17" i="51"/>
  <c r="S17" i="51"/>
  <c r="N22" i="39"/>
  <c r="O22" i="39"/>
  <c r="F16" i="21"/>
  <c r="V21" i="37"/>
  <c r="F21" i="8"/>
  <c r="S16" i="40"/>
  <c r="R16" i="40"/>
  <c r="R21" i="22"/>
  <c r="F17" i="54"/>
  <c r="G17" i="54"/>
  <c r="Q12" i="48"/>
  <c r="R12" i="48"/>
  <c r="S12" i="48"/>
  <c r="V10" i="35"/>
  <c r="W10" i="35"/>
  <c r="U10" i="35"/>
  <c r="W17" i="35"/>
  <c r="V17" i="35"/>
  <c r="R12" i="45"/>
  <c r="S12" i="45"/>
  <c r="Q12" i="45"/>
  <c r="M13" i="55"/>
  <c r="U10" i="49"/>
  <c r="W10" i="49"/>
  <c r="V10" i="49"/>
  <c r="V17" i="49"/>
  <c r="W17" i="49"/>
  <c r="P29" i="29"/>
  <c r="S25" i="29"/>
  <c r="N8" i="37"/>
  <c r="L30" i="37"/>
  <c r="O8" i="37"/>
  <c r="M8" i="37"/>
  <c r="E14" i="41"/>
  <c r="F14" i="41"/>
  <c r="G14" i="41"/>
  <c r="V10" i="7"/>
  <c r="U10" i="7"/>
  <c r="P30" i="38"/>
  <c r="Q8" i="38"/>
  <c r="S8" i="38"/>
  <c r="R8" i="38"/>
  <c r="G22" i="55"/>
  <c r="F22" i="55"/>
  <c r="Q13" i="33"/>
  <c r="R13" i="33"/>
  <c r="S13" i="33"/>
  <c r="J11" i="50"/>
  <c r="I11" i="50"/>
  <c r="K11" i="50"/>
  <c r="G13" i="41"/>
  <c r="F13" i="41"/>
  <c r="E13" i="41"/>
  <c r="N20" i="16"/>
  <c r="V17" i="40"/>
  <c r="W17" i="40"/>
  <c r="J20" i="56"/>
  <c r="F9" i="31"/>
  <c r="E9" i="31"/>
  <c r="G9" i="31"/>
  <c r="W10" i="45"/>
  <c r="U10" i="45"/>
  <c r="V10" i="45"/>
  <c r="W10" i="58"/>
  <c r="U10" i="58"/>
  <c r="V10" i="58"/>
  <c r="J16" i="31"/>
  <c r="K16" i="31"/>
  <c r="F16" i="49"/>
  <c r="G16" i="49"/>
  <c r="J15" i="57"/>
  <c r="K15" i="57"/>
  <c r="I15" i="57"/>
  <c r="S16" i="45"/>
  <c r="R16" i="45"/>
  <c r="H29" i="58"/>
  <c r="K25" i="58"/>
  <c r="O20" i="58"/>
  <c r="N20" i="58"/>
  <c r="R16" i="27"/>
  <c r="U11" i="42"/>
  <c r="W11" i="42"/>
  <c r="V11" i="42"/>
  <c r="R13" i="40"/>
  <c r="Q13" i="40"/>
  <c r="S13" i="40"/>
  <c r="J20" i="30"/>
  <c r="K20" i="30"/>
  <c r="K15" i="50"/>
  <c r="I15" i="50"/>
  <c r="J15" i="50"/>
  <c r="V16" i="13"/>
  <c r="W16" i="13"/>
  <c r="L29" i="37"/>
  <c r="O25" i="37"/>
  <c r="U13" i="52"/>
  <c r="V13" i="52"/>
  <c r="W17" i="42"/>
  <c r="V17" i="42"/>
  <c r="R10" i="23"/>
  <c r="S10" i="23"/>
  <c r="Q10" i="23"/>
  <c r="I15" i="24"/>
  <c r="J21" i="5"/>
  <c r="O20" i="53"/>
  <c r="N20" i="53"/>
  <c r="J22" i="24"/>
  <c r="S11" i="29"/>
  <c r="R11" i="29"/>
  <c r="Q11" i="29"/>
  <c r="W20" i="27"/>
  <c r="V20" i="27"/>
  <c r="H30" i="16"/>
  <c r="I8" i="16"/>
  <c r="J8" i="16"/>
  <c r="W21" i="42"/>
  <c r="V21" i="42"/>
  <c r="M9" i="50"/>
  <c r="F20" i="17"/>
  <c r="R17" i="28"/>
  <c r="K17" i="6"/>
  <c r="J17" i="6"/>
  <c r="S22" i="40"/>
  <c r="R22" i="40"/>
  <c r="F12" i="19"/>
  <c r="E12" i="19"/>
  <c r="M10" i="55"/>
  <c r="N20" i="38"/>
  <c r="O20" i="38"/>
  <c r="O12" i="8"/>
  <c r="N12" i="8"/>
  <c r="M12" i="8"/>
  <c r="N22" i="20"/>
  <c r="F16" i="54"/>
  <c r="G16" i="54"/>
  <c r="R13" i="44"/>
  <c r="S13" i="44"/>
  <c r="Q13" i="44"/>
  <c r="P30" i="54"/>
  <c r="S8" i="54"/>
  <c r="R8" i="54"/>
  <c r="Q8" i="54"/>
  <c r="R20" i="22"/>
  <c r="M10" i="23"/>
  <c r="N10" i="23"/>
  <c r="O10" i="23"/>
  <c r="R20" i="4"/>
  <c r="K9" i="33"/>
  <c r="I9" i="33"/>
  <c r="J9" i="33"/>
  <c r="E14" i="4"/>
  <c r="R21" i="21"/>
  <c r="G10" i="39"/>
  <c r="E10" i="39"/>
  <c r="F10" i="39"/>
  <c r="P30" i="41"/>
  <c r="S8" i="41"/>
  <c r="R8" i="41"/>
  <c r="Q8" i="41"/>
  <c r="Q12" i="33"/>
  <c r="S12" i="33"/>
  <c r="R12" i="33"/>
  <c r="F13" i="44"/>
  <c r="G13" i="44"/>
  <c r="E13" i="44"/>
  <c r="G25" i="22"/>
  <c r="D29" i="22"/>
  <c r="I11" i="11"/>
  <c r="S21" i="49"/>
  <c r="R21" i="49"/>
  <c r="N22" i="56"/>
  <c r="O22" i="56"/>
  <c r="V21" i="29"/>
  <c r="W21" i="29"/>
  <c r="F11" i="48"/>
  <c r="E11" i="48"/>
  <c r="G11" i="48"/>
  <c r="N13" i="35"/>
  <c r="O13" i="35"/>
  <c r="M13" i="35"/>
  <c r="O8" i="58"/>
  <c r="N8" i="58"/>
  <c r="L30" i="58"/>
  <c r="M8" i="58"/>
  <c r="F13" i="52"/>
  <c r="E13" i="52"/>
  <c r="F17" i="39"/>
  <c r="G17" i="39"/>
  <c r="L29" i="22"/>
  <c r="O25" i="22"/>
  <c r="F22" i="29"/>
  <c r="G22" i="29"/>
  <c r="I14" i="10"/>
  <c r="K14" i="10"/>
  <c r="J14" i="10"/>
  <c r="K11" i="6"/>
  <c r="I11" i="6"/>
  <c r="J11" i="6"/>
  <c r="L30" i="40"/>
  <c r="M8" i="40"/>
  <c r="F16" i="19"/>
  <c r="W22" i="35"/>
  <c r="V22" i="35"/>
  <c r="N16" i="30"/>
  <c r="O16" i="30"/>
  <c r="I14" i="38"/>
  <c r="K14" i="38"/>
  <c r="J14" i="38"/>
  <c r="J10" i="40"/>
  <c r="I10" i="40"/>
  <c r="D29" i="28"/>
  <c r="G25" i="28"/>
  <c r="W21" i="39"/>
  <c r="V21" i="39"/>
  <c r="N21" i="4"/>
  <c r="U11" i="45"/>
  <c r="V11" i="45"/>
  <c r="W11" i="45"/>
  <c r="E14" i="22"/>
  <c r="F14" i="22"/>
  <c r="G14" i="22"/>
  <c r="F10" i="35"/>
  <c r="E10" i="35"/>
  <c r="O16" i="52"/>
  <c r="N16" i="52"/>
  <c r="Q14" i="18"/>
  <c r="R14" i="18"/>
  <c r="S14" i="18"/>
  <c r="W21" i="13"/>
  <c r="V21" i="13"/>
  <c r="F22" i="49"/>
  <c r="G22" i="49"/>
  <c r="D30" i="43"/>
  <c r="E8" i="43"/>
  <c r="G8" i="43"/>
  <c r="F8" i="43"/>
  <c r="R13" i="26"/>
  <c r="S13" i="26"/>
  <c r="Q13" i="26"/>
  <c r="R22" i="16"/>
  <c r="I9" i="40"/>
  <c r="J9" i="40"/>
  <c r="J20" i="33"/>
  <c r="K20" i="33"/>
  <c r="T30" i="47"/>
  <c r="V8" i="47"/>
  <c r="W8" i="47"/>
  <c r="U8" i="47"/>
  <c r="J21" i="15"/>
  <c r="R16" i="23"/>
  <c r="S16" i="23"/>
  <c r="I14" i="24"/>
  <c r="Q14" i="27"/>
  <c r="R14" i="27"/>
  <c r="V22" i="57"/>
  <c r="W22" i="57"/>
  <c r="F9" i="44"/>
  <c r="G9" i="44"/>
  <c r="E9" i="44"/>
  <c r="N22" i="7"/>
  <c r="P30" i="24"/>
  <c r="Q8" i="24"/>
  <c r="R8" i="24"/>
  <c r="S8" i="24"/>
  <c r="G22" i="38"/>
  <c r="F22" i="38"/>
  <c r="W21" i="57"/>
  <c r="V21" i="57"/>
  <c r="R20" i="45"/>
  <c r="S20" i="45"/>
  <c r="R13" i="6"/>
  <c r="Q13" i="6"/>
  <c r="I12" i="46"/>
  <c r="J12" i="46"/>
  <c r="O17" i="56"/>
  <c r="N17" i="56"/>
  <c r="G13" i="27"/>
  <c r="E13" i="27"/>
  <c r="F13" i="27"/>
  <c r="O17" i="35"/>
  <c r="N17" i="35"/>
  <c r="D29" i="45"/>
  <c r="G25" i="45"/>
  <c r="M9" i="30"/>
  <c r="N9" i="30"/>
  <c r="O9" i="30"/>
  <c r="Q9" i="48"/>
  <c r="S9" i="48"/>
  <c r="R9" i="48"/>
  <c r="S16" i="51"/>
  <c r="R16" i="51"/>
  <c r="O14" i="22"/>
  <c r="M14" i="22"/>
  <c r="N14" i="22"/>
  <c r="K17" i="31"/>
  <c r="J17" i="31"/>
  <c r="M15" i="13"/>
  <c r="W15" i="57"/>
  <c r="U15" i="57"/>
  <c r="V15" i="57"/>
  <c r="U11" i="19"/>
  <c r="V11" i="19"/>
  <c r="D29" i="41"/>
  <c r="G25" i="41"/>
  <c r="N21" i="57"/>
  <c r="D29" i="24"/>
  <c r="G25" i="24"/>
  <c r="J16" i="32"/>
  <c r="K16" i="32"/>
  <c r="I13" i="22"/>
  <c r="J13" i="22"/>
  <c r="K13" i="22"/>
  <c r="Q10" i="49"/>
  <c r="R10" i="49"/>
  <c r="S10" i="49"/>
  <c r="H29" i="26"/>
  <c r="K25" i="26"/>
  <c r="E12" i="28"/>
  <c r="G12" i="28"/>
  <c r="F12" i="28"/>
  <c r="G14" i="39"/>
  <c r="E14" i="39"/>
  <c r="F14" i="39"/>
  <c r="V17" i="54"/>
  <c r="W17" i="54"/>
  <c r="R14" i="52"/>
  <c r="Q14" i="52"/>
  <c r="E14" i="14"/>
  <c r="F14" i="14"/>
  <c r="J9" i="26"/>
  <c r="K9" i="26"/>
  <c r="I9" i="26"/>
  <c r="Q10" i="58"/>
  <c r="R10" i="58"/>
  <c r="E11" i="4"/>
  <c r="O22" i="28"/>
  <c r="N22" i="28"/>
  <c r="N20" i="28"/>
  <c r="O20" i="28"/>
  <c r="Q12" i="55"/>
  <c r="R12" i="55"/>
  <c r="S12" i="55"/>
  <c r="W9" i="54"/>
  <c r="V9" i="54"/>
  <c r="U9" i="54"/>
  <c r="N22" i="27"/>
  <c r="R22" i="4"/>
  <c r="J9" i="32"/>
  <c r="K9" i="32"/>
  <c r="I9" i="32"/>
  <c r="W10" i="28"/>
  <c r="U10" i="28"/>
  <c r="V10" i="28"/>
  <c r="E10" i="41"/>
  <c r="F10" i="41"/>
  <c r="G10" i="41"/>
  <c r="P29" i="39"/>
  <c r="S25" i="39"/>
  <c r="V13" i="39"/>
  <c r="U13" i="39"/>
  <c r="W13" i="39"/>
  <c r="J12" i="55"/>
  <c r="K12" i="55"/>
  <c r="I12" i="55"/>
  <c r="D30" i="27"/>
  <c r="G8" i="27"/>
  <c r="F8" i="27"/>
  <c r="E8" i="27"/>
  <c r="F16" i="39"/>
  <c r="G16" i="39"/>
  <c r="M13" i="47"/>
  <c r="O13" i="47"/>
  <c r="N13" i="47"/>
  <c r="J21" i="49"/>
  <c r="W14" i="35"/>
  <c r="U14" i="35"/>
  <c r="V14" i="35"/>
  <c r="V21" i="31"/>
  <c r="W21" i="31"/>
  <c r="D29" i="38"/>
  <c r="G25" i="38"/>
  <c r="W15" i="48"/>
  <c r="V15" i="48"/>
  <c r="U15" i="48"/>
  <c r="V12" i="53"/>
  <c r="U12" i="53"/>
  <c r="V22" i="47"/>
  <c r="W22" i="47"/>
  <c r="R12" i="23"/>
  <c r="S12" i="23"/>
  <c r="Q12" i="23"/>
  <c r="Q12" i="18"/>
  <c r="R12" i="18"/>
  <c r="S12" i="18"/>
  <c r="R21" i="31"/>
  <c r="W13" i="43"/>
  <c r="U13" i="43"/>
  <c r="V13" i="43"/>
  <c r="N12" i="52"/>
  <c r="M12" i="52"/>
  <c r="O12" i="52"/>
  <c r="V17" i="55"/>
  <c r="W17" i="55"/>
  <c r="V22" i="21"/>
  <c r="U13" i="44"/>
  <c r="V13" i="44"/>
  <c r="W13" i="44"/>
  <c r="G9" i="46"/>
  <c r="E9" i="46"/>
  <c r="F9" i="46"/>
  <c r="E15" i="40"/>
  <c r="G15" i="40"/>
  <c r="F15" i="40"/>
  <c r="G17" i="50"/>
  <c r="F17" i="50"/>
  <c r="V20" i="30"/>
  <c r="R10" i="46"/>
  <c r="S10" i="46"/>
  <c r="Q10" i="46"/>
  <c r="F11" i="26"/>
  <c r="E11" i="26"/>
  <c r="G11" i="26"/>
  <c r="R22" i="45"/>
  <c r="S22" i="45"/>
  <c r="O22" i="52"/>
  <c r="N22" i="52"/>
  <c r="N15" i="8"/>
  <c r="O15" i="8"/>
  <c r="M15" i="8"/>
  <c r="M10" i="47"/>
  <c r="O10" i="47"/>
  <c r="N10" i="47"/>
  <c r="G17" i="44"/>
  <c r="F17" i="44"/>
  <c r="I13" i="16"/>
  <c r="J13" i="16"/>
  <c r="E10" i="57"/>
  <c r="G10" i="57"/>
  <c r="F10" i="57"/>
  <c r="V21" i="23"/>
  <c r="I13" i="11"/>
  <c r="J22" i="36"/>
  <c r="V17" i="53"/>
  <c r="U11" i="57"/>
  <c r="V11" i="57"/>
  <c r="W11" i="57"/>
  <c r="F9" i="52"/>
  <c r="E9" i="52"/>
  <c r="J14" i="23"/>
  <c r="K14" i="23"/>
  <c r="I14" i="23"/>
  <c r="R11" i="55"/>
  <c r="Q11" i="55"/>
  <c r="S11" i="55"/>
  <c r="E15" i="14"/>
  <c r="F15" i="14"/>
  <c r="D30" i="51"/>
  <c r="E8" i="51"/>
  <c r="E9" i="53"/>
  <c r="F9" i="53"/>
  <c r="Q10" i="55"/>
  <c r="S10" i="55"/>
  <c r="R10" i="55"/>
  <c r="F20" i="51"/>
  <c r="V13" i="49"/>
  <c r="U13" i="49"/>
  <c r="W13" i="49"/>
  <c r="U12" i="51"/>
  <c r="W12" i="51"/>
  <c r="V12" i="51"/>
  <c r="F17" i="28"/>
  <c r="G17" i="28"/>
  <c r="R11" i="56"/>
  <c r="Q11" i="56"/>
  <c r="S11" i="56"/>
  <c r="F13" i="40"/>
  <c r="E13" i="40"/>
  <c r="G13" i="40"/>
  <c r="P29" i="51"/>
  <c r="S25" i="51"/>
  <c r="J21" i="29"/>
  <c r="U15" i="42"/>
  <c r="V15" i="42"/>
  <c r="W15" i="42"/>
  <c r="S20" i="51"/>
  <c r="R20" i="51"/>
  <c r="J11" i="48"/>
  <c r="K11" i="48"/>
  <c r="I11" i="48"/>
  <c r="S12" i="40"/>
  <c r="Q12" i="40"/>
  <c r="R12" i="40"/>
  <c r="U15" i="14"/>
  <c r="D30" i="4"/>
  <c r="E8" i="4"/>
  <c r="K13" i="28"/>
  <c r="I13" i="28"/>
  <c r="J13" i="28"/>
  <c r="I15" i="45"/>
  <c r="J15" i="45"/>
  <c r="K15" i="45"/>
  <c r="J20" i="38"/>
  <c r="K20" i="38"/>
  <c r="O9" i="35"/>
  <c r="M9" i="35"/>
  <c r="N9" i="35"/>
  <c r="J14" i="35"/>
  <c r="I14" i="35"/>
  <c r="K14" i="35"/>
  <c r="V16" i="19"/>
  <c r="I13" i="24"/>
  <c r="S15" i="35"/>
  <c r="R15" i="35"/>
  <c r="Q15" i="35"/>
  <c r="G20" i="38"/>
  <c r="F20" i="38"/>
  <c r="E15" i="47"/>
  <c r="G15" i="47"/>
  <c r="F15" i="47"/>
  <c r="O21" i="38"/>
  <c r="N21" i="38"/>
  <c r="F13" i="21"/>
  <c r="E13" i="21"/>
  <c r="H30" i="58"/>
  <c r="J8" i="58"/>
  <c r="I8" i="58"/>
  <c r="K8" i="58"/>
  <c r="V13" i="36"/>
  <c r="W13" i="36"/>
  <c r="U13" i="36"/>
  <c r="F20" i="46"/>
  <c r="G20" i="46"/>
  <c r="I12" i="23"/>
  <c r="J12" i="23"/>
  <c r="K12" i="23"/>
  <c r="V16" i="58"/>
  <c r="W16" i="58"/>
  <c r="U11" i="35"/>
  <c r="W11" i="35"/>
  <c r="V11" i="35"/>
  <c r="O15" i="32"/>
  <c r="M15" i="32"/>
  <c r="N15" i="32"/>
  <c r="V21" i="54"/>
  <c r="W21" i="54"/>
  <c r="J17" i="32"/>
  <c r="K17" i="32"/>
  <c r="V22" i="18"/>
  <c r="J16" i="17"/>
  <c r="Q14" i="38"/>
  <c r="S14" i="38"/>
  <c r="R14" i="38"/>
  <c r="M10" i="36"/>
  <c r="N10" i="36"/>
  <c r="I15" i="28"/>
  <c r="K15" i="28"/>
  <c r="J15" i="28"/>
  <c r="Q10" i="6"/>
  <c r="R10" i="6"/>
  <c r="J17" i="57"/>
  <c r="K17" i="57"/>
  <c r="E10" i="33"/>
  <c r="G10" i="33"/>
  <c r="F10" i="33"/>
  <c r="H30" i="11"/>
  <c r="I8" i="11"/>
  <c r="V17" i="30"/>
  <c r="H30" i="33"/>
  <c r="K8" i="33"/>
  <c r="J8" i="33"/>
  <c r="I8" i="33"/>
  <c r="M10" i="46"/>
  <c r="N10" i="46"/>
  <c r="N20" i="26"/>
  <c r="F11" i="37"/>
  <c r="E11" i="37"/>
  <c r="G11" i="37"/>
  <c r="R20" i="19"/>
  <c r="S22" i="46"/>
  <c r="R22" i="46"/>
  <c r="R21" i="19"/>
  <c r="U9" i="7"/>
  <c r="V9" i="7"/>
  <c r="R20" i="57"/>
  <c r="N14" i="30"/>
  <c r="O14" i="30"/>
  <c r="M14" i="30"/>
  <c r="E13" i="49"/>
  <c r="G13" i="49"/>
  <c r="F13" i="49"/>
  <c r="D29" i="29"/>
  <c r="G25" i="29"/>
  <c r="N20" i="8"/>
  <c r="O20" i="8"/>
  <c r="V9" i="29"/>
  <c r="U9" i="29"/>
  <c r="W9" i="29"/>
  <c r="W16" i="49"/>
  <c r="V16" i="49"/>
  <c r="V16" i="57"/>
  <c r="W16" i="57"/>
  <c r="F16" i="55"/>
  <c r="G16" i="55"/>
  <c r="F22" i="8"/>
  <c r="D30" i="41"/>
  <c r="G8" i="41"/>
  <c r="F8" i="41"/>
  <c r="E8" i="41"/>
  <c r="F20" i="42"/>
  <c r="V20" i="31"/>
  <c r="W20" i="31"/>
  <c r="U11" i="7"/>
  <c r="V11" i="7"/>
  <c r="W12" i="44"/>
  <c r="U12" i="44"/>
  <c r="V12" i="44"/>
  <c r="F20" i="23"/>
  <c r="E13" i="53"/>
  <c r="F13" i="53"/>
  <c r="R21" i="32"/>
  <c r="F22" i="37"/>
  <c r="G22" i="37"/>
  <c r="F16" i="46"/>
  <c r="G16" i="46"/>
  <c r="W21" i="28"/>
  <c r="V21" i="28"/>
  <c r="H29" i="10"/>
  <c r="K25" i="10"/>
  <c r="L30" i="55"/>
  <c r="M8" i="55"/>
  <c r="W13" i="28"/>
  <c r="U13" i="28"/>
  <c r="V13" i="28"/>
  <c r="N12" i="53"/>
  <c r="O12" i="53"/>
  <c r="M12" i="53"/>
  <c r="V20" i="57"/>
  <c r="W20" i="57"/>
  <c r="J12" i="32"/>
  <c r="I12" i="32"/>
  <c r="K12" i="32"/>
  <c r="V15" i="27"/>
  <c r="U15" i="27"/>
  <c r="W15" i="27"/>
  <c r="G21" i="31"/>
  <c r="F21" i="31"/>
  <c r="S12" i="46"/>
  <c r="R12" i="46"/>
  <c r="Q12" i="46"/>
  <c r="R22" i="23"/>
  <c r="S22" i="23"/>
  <c r="N17" i="53"/>
  <c r="O17" i="53"/>
  <c r="U9" i="58"/>
  <c r="W9" i="58"/>
  <c r="V9" i="58"/>
  <c r="O10" i="32"/>
  <c r="N10" i="32"/>
  <c r="M10" i="32"/>
  <c r="V22" i="5"/>
  <c r="N13" i="52"/>
  <c r="O13" i="52"/>
  <c r="M13" i="52"/>
  <c r="G14" i="49"/>
  <c r="E14" i="49"/>
  <c r="F14" i="49"/>
  <c r="V16" i="54"/>
  <c r="W16" i="54"/>
  <c r="W21" i="25"/>
  <c r="V21" i="25"/>
  <c r="N20" i="20"/>
  <c r="L30" i="8"/>
  <c r="N8" i="8"/>
  <c r="O8" i="8"/>
  <c r="M8" i="8"/>
  <c r="O20" i="33"/>
  <c r="N20" i="33"/>
  <c r="G22" i="44"/>
  <c r="F22" i="44"/>
  <c r="R17" i="26"/>
  <c r="S17" i="26"/>
  <c r="P30" i="36"/>
  <c r="R8" i="36"/>
  <c r="Q8" i="36"/>
  <c r="E12" i="31"/>
  <c r="F12" i="31"/>
  <c r="G12" i="31"/>
  <c r="N20" i="41"/>
  <c r="N13" i="23"/>
  <c r="O13" i="23"/>
  <c r="M13" i="23"/>
  <c r="R13" i="27"/>
  <c r="Q13" i="27"/>
  <c r="S16" i="54"/>
  <c r="R16" i="54"/>
  <c r="N20" i="29"/>
  <c r="O20" i="29"/>
  <c r="E11" i="21"/>
  <c r="F11" i="21"/>
  <c r="J12" i="33"/>
  <c r="I12" i="33"/>
  <c r="K12" i="33"/>
  <c r="J17" i="45"/>
  <c r="K17" i="45"/>
  <c r="N22" i="43"/>
  <c r="K20" i="57"/>
  <c r="J20" i="57"/>
  <c r="F13" i="38"/>
  <c r="G13" i="38"/>
  <c r="E13" i="38"/>
  <c r="T30" i="40"/>
  <c r="V8" i="40"/>
  <c r="U8" i="40"/>
  <c r="W8" i="40"/>
  <c r="U10" i="40"/>
  <c r="W10" i="40"/>
  <c r="V10" i="40"/>
  <c r="D30" i="53"/>
  <c r="E8" i="53"/>
  <c r="F8" i="53"/>
  <c r="V22" i="49"/>
  <c r="W22" i="49"/>
  <c r="H30" i="30"/>
  <c r="J8" i="30"/>
  <c r="K8" i="30"/>
  <c r="I8" i="30"/>
  <c r="F15" i="46"/>
  <c r="G15" i="46"/>
  <c r="E15" i="46"/>
  <c r="U12" i="19"/>
  <c r="V12" i="19"/>
  <c r="G16" i="48"/>
  <c r="F16" i="48"/>
  <c r="V20" i="13"/>
  <c r="W20" i="13"/>
  <c r="M10" i="35"/>
  <c r="O10" i="35"/>
  <c r="N10" i="35"/>
  <c r="K13" i="33"/>
  <c r="I13" i="33"/>
  <c r="J13" i="33"/>
  <c r="R21" i="45"/>
  <c r="S21" i="45"/>
  <c r="J17" i="33"/>
  <c r="K17" i="33"/>
  <c r="K20" i="45"/>
  <c r="J20" i="45"/>
  <c r="S16" i="55"/>
  <c r="R16" i="55"/>
  <c r="Q9" i="51"/>
  <c r="S9" i="51"/>
  <c r="R9" i="51"/>
  <c r="R12" i="41"/>
  <c r="Q12" i="41"/>
  <c r="S12" i="41"/>
  <c r="N21" i="26"/>
  <c r="N12" i="51"/>
  <c r="O12" i="51"/>
  <c r="M12" i="51"/>
  <c r="P29" i="41"/>
  <c r="S25" i="41"/>
  <c r="E11" i="30"/>
  <c r="G20" i="57"/>
  <c r="F20" i="57"/>
  <c r="N21" i="17"/>
  <c r="J20" i="19"/>
  <c r="J21" i="19"/>
  <c r="F17" i="19"/>
  <c r="I14" i="11"/>
  <c r="R21" i="51"/>
  <c r="S21" i="51"/>
  <c r="V12" i="13"/>
  <c r="U12" i="13"/>
  <c r="W12" i="13"/>
  <c r="F22" i="23"/>
  <c r="Q13" i="29"/>
  <c r="S13" i="29"/>
  <c r="R13" i="29"/>
  <c r="E12" i="39"/>
  <c r="F12" i="39"/>
  <c r="G12" i="39"/>
  <c r="I9" i="19"/>
  <c r="I14" i="44"/>
  <c r="J14" i="44"/>
  <c r="K14" i="44"/>
  <c r="N21" i="10"/>
  <c r="L30" i="38"/>
  <c r="N8" i="38"/>
  <c r="O8" i="38"/>
  <c r="M8" i="38"/>
  <c r="S9" i="40"/>
  <c r="Q9" i="40"/>
  <c r="R9" i="40"/>
  <c r="J14" i="31"/>
  <c r="I14" i="31"/>
  <c r="K14" i="31"/>
  <c r="S21" i="24"/>
  <c r="R21" i="24"/>
  <c r="S21" i="33"/>
  <c r="R21" i="33"/>
  <c r="J21" i="30"/>
  <c r="K21" i="30"/>
  <c r="I11" i="30"/>
  <c r="K11" i="30"/>
  <c r="J11" i="30"/>
  <c r="W13" i="54"/>
  <c r="V13" i="54"/>
  <c r="U13" i="54"/>
  <c r="V11" i="39"/>
  <c r="W11" i="39"/>
  <c r="U11" i="39"/>
  <c r="V13" i="53"/>
  <c r="U13" i="53"/>
  <c r="K13" i="44"/>
  <c r="J13" i="44"/>
  <c r="I13" i="44"/>
  <c r="S9" i="55"/>
  <c r="R9" i="55"/>
  <c r="Q9" i="55"/>
  <c r="Q12" i="56"/>
  <c r="R12" i="56"/>
  <c r="S12" i="56"/>
  <c r="Q13" i="56"/>
  <c r="S13" i="56"/>
  <c r="R13" i="56"/>
  <c r="V14" i="26"/>
  <c r="U14" i="26"/>
  <c r="W14" i="26"/>
  <c r="E11" i="33"/>
  <c r="G11" i="33"/>
  <c r="F11" i="33"/>
  <c r="F20" i="20"/>
  <c r="W14" i="36"/>
  <c r="U14" i="36"/>
  <c r="V14" i="36"/>
  <c r="E11" i="43"/>
  <c r="F11" i="43"/>
  <c r="G11" i="43"/>
  <c r="E11" i="49"/>
  <c r="G11" i="49"/>
  <c r="F11" i="49"/>
  <c r="G16" i="31"/>
  <c r="F16" i="31"/>
  <c r="N21" i="7"/>
  <c r="S12" i="51"/>
  <c r="Q12" i="51"/>
  <c r="R12" i="51"/>
  <c r="F20" i="5"/>
  <c r="P29" i="48"/>
  <c r="S25" i="48"/>
  <c r="N21" i="8"/>
  <c r="O21" i="8"/>
  <c r="R22" i="48"/>
  <c r="S22" i="48"/>
  <c r="F17" i="21"/>
  <c r="Q13" i="39"/>
  <c r="R13" i="39"/>
  <c r="S13" i="39"/>
  <c r="M14" i="32"/>
  <c r="N14" i="32"/>
  <c r="O14" i="32"/>
  <c r="V9" i="25"/>
  <c r="W9" i="25"/>
  <c r="U9" i="25"/>
  <c r="V12" i="28"/>
  <c r="U12" i="28"/>
  <c r="W12" i="28"/>
  <c r="K12" i="31"/>
  <c r="I12" i="31"/>
  <c r="J12" i="31"/>
  <c r="S11" i="26"/>
  <c r="R11" i="26"/>
  <c r="Q11" i="26"/>
  <c r="R14" i="44"/>
  <c r="S14" i="44"/>
  <c r="Q14" i="44"/>
  <c r="F22" i="6"/>
  <c r="F20" i="47"/>
  <c r="G20" i="47"/>
  <c r="Q12" i="43"/>
  <c r="R12" i="43"/>
  <c r="S12" i="43"/>
  <c r="K17" i="44"/>
  <c r="J17" i="44"/>
  <c r="O11" i="32"/>
  <c r="N11" i="32"/>
  <c r="M11" i="32"/>
  <c r="F21" i="49"/>
  <c r="G21" i="49"/>
  <c r="P29" i="54"/>
  <c r="S25" i="54"/>
  <c r="V16" i="36"/>
  <c r="W16" i="36"/>
  <c r="J17" i="50"/>
  <c r="K17" i="50"/>
  <c r="T30" i="35"/>
  <c r="W8" i="35"/>
  <c r="U8" i="35"/>
  <c r="V8" i="35"/>
  <c r="R21" i="42"/>
  <c r="F12" i="32"/>
  <c r="G12" i="32"/>
  <c r="E12" i="32"/>
  <c r="Q9" i="43"/>
  <c r="R9" i="43"/>
  <c r="S9" i="43"/>
  <c r="Q10" i="26"/>
  <c r="S10" i="26"/>
  <c r="R10" i="26"/>
  <c r="V13" i="26"/>
  <c r="W13" i="26"/>
  <c r="U13" i="26"/>
  <c r="L30" i="53"/>
  <c r="O8" i="53"/>
  <c r="N8" i="53"/>
  <c r="M8" i="53"/>
  <c r="V22" i="30"/>
  <c r="W22" i="30"/>
  <c r="Q14" i="15"/>
  <c r="R14" i="15"/>
  <c r="N15" i="47"/>
  <c r="M15" i="47"/>
  <c r="O15" i="47"/>
  <c r="V20" i="5"/>
  <c r="L29" i="39"/>
  <c r="O25" i="39"/>
  <c r="V12" i="33"/>
  <c r="U12" i="33"/>
  <c r="W12" i="33"/>
  <c r="H29" i="31"/>
  <c r="K25" i="31"/>
  <c r="W20" i="47"/>
  <c r="V20" i="47"/>
  <c r="F12" i="27"/>
  <c r="E12" i="27"/>
  <c r="G12" i="27"/>
  <c r="W14" i="45"/>
  <c r="U14" i="45"/>
  <c r="V14" i="45"/>
  <c r="F16" i="28"/>
  <c r="G16" i="28"/>
  <c r="Q9" i="45"/>
  <c r="S9" i="45"/>
  <c r="R9" i="45"/>
  <c r="I12" i="51"/>
  <c r="V20" i="50"/>
  <c r="J15" i="33"/>
  <c r="I15" i="33"/>
  <c r="K15" i="33"/>
  <c r="H30" i="23"/>
  <c r="J8" i="23"/>
  <c r="K8" i="23"/>
  <c r="I8" i="23"/>
  <c r="O11" i="52"/>
  <c r="N11" i="52"/>
  <c r="M11" i="52"/>
  <c r="E13" i="24"/>
  <c r="G13" i="24"/>
  <c r="F13" i="24"/>
  <c r="N21" i="45"/>
  <c r="O11" i="56"/>
  <c r="N11" i="56"/>
  <c r="M11" i="56"/>
  <c r="R22" i="44"/>
  <c r="S22" i="44"/>
  <c r="N22" i="23"/>
  <c r="O22" i="23"/>
  <c r="W11" i="30"/>
  <c r="E15" i="24"/>
  <c r="F15" i="24"/>
  <c r="G15" i="24"/>
  <c r="G15" i="49"/>
  <c r="F15" i="49"/>
  <c r="E15" i="49"/>
  <c r="J11" i="46"/>
  <c r="I11" i="46"/>
  <c r="I9" i="17"/>
  <c r="J9" i="17"/>
  <c r="P30" i="51"/>
  <c r="Q8" i="51"/>
  <c r="R8" i="51"/>
  <c r="S8" i="51"/>
  <c r="V21" i="18"/>
  <c r="W12" i="45"/>
  <c r="V12" i="45"/>
  <c r="U12" i="45"/>
  <c r="G15" i="28"/>
  <c r="F15" i="28"/>
  <c r="E15" i="28"/>
  <c r="S9" i="24"/>
  <c r="Q9" i="24"/>
  <c r="R9" i="24"/>
  <c r="H9" i="18"/>
  <c r="W17" i="36"/>
  <c r="V17" i="36"/>
  <c r="F12" i="15"/>
  <c r="E12" i="15"/>
  <c r="Q15" i="21"/>
  <c r="R16" i="28"/>
  <c r="W9" i="27"/>
  <c r="U9" i="27"/>
  <c r="V9" i="27"/>
  <c r="R15" i="24"/>
  <c r="Q15" i="24"/>
  <c r="S15" i="24"/>
  <c r="W20" i="49"/>
  <c r="V20" i="49"/>
  <c r="V21" i="32"/>
  <c r="W22" i="40"/>
  <c r="V22" i="40"/>
  <c r="F15" i="53"/>
  <c r="E15" i="53"/>
  <c r="J9" i="30"/>
  <c r="K9" i="30"/>
  <c r="I9" i="30"/>
  <c r="H30" i="26"/>
  <c r="K8" i="26"/>
  <c r="I8" i="26"/>
  <c r="J8" i="26"/>
  <c r="D30" i="15"/>
  <c r="E8" i="15"/>
  <c r="F8" i="15"/>
  <c r="T30" i="33"/>
  <c r="V8" i="33"/>
  <c r="U8" i="33"/>
  <c r="W8" i="33"/>
  <c r="F21" i="54"/>
  <c r="G21" i="54"/>
  <c r="N20" i="12"/>
  <c r="W15" i="39"/>
  <c r="U15" i="39"/>
  <c r="V15" i="39"/>
  <c r="F17" i="22"/>
  <c r="G17" i="22"/>
  <c r="H29" i="22"/>
  <c r="K25" i="22"/>
  <c r="O17" i="22"/>
  <c r="N17" i="22"/>
  <c r="O10" i="37"/>
  <c r="M10" i="37"/>
  <c r="N10" i="37"/>
  <c r="E13" i="22"/>
  <c r="F13" i="22"/>
  <c r="G13" i="22"/>
  <c r="O15" i="53"/>
  <c r="M15" i="53"/>
  <c r="N15" i="53"/>
  <c r="R20" i="21"/>
  <c r="O9" i="47"/>
  <c r="N9" i="47"/>
  <c r="M9" i="47"/>
  <c r="V10" i="27"/>
  <c r="W10" i="27"/>
  <c r="U10" i="27"/>
  <c r="N20" i="55"/>
  <c r="L30" i="56"/>
  <c r="N8" i="56"/>
  <c r="M8" i="56"/>
  <c r="O8" i="56"/>
  <c r="L30" i="50"/>
  <c r="M8" i="50"/>
  <c r="N20" i="46"/>
  <c r="I9" i="51"/>
  <c r="M15" i="28"/>
  <c r="O15" i="28"/>
  <c r="N15" i="28"/>
  <c r="D30" i="44"/>
  <c r="E8" i="44"/>
  <c r="F8" i="44"/>
  <c r="G8" i="44"/>
  <c r="V21" i="5"/>
  <c r="K21" i="50"/>
  <c r="J21" i="50"/>
  <c r="R17" i="36"/>
  <c r="W12" i="27"/>
  <c r="V12" i="27"/>
  <c r="U12" i="27"/>
  <c r="V14" i="13"/>
  <c r="U14" i="13"/>
  <c r="W14" i="13"/>
  <c r="G13" i="46"/>
  <c r="E13" i="46"/>
  <c r="F13" i="46"/>
  <c r="G14" i="38"/>
  <c r="F14" i="38"/>
  <c r="E14" i="38"/>
  <c r="V22" i="58"/>
  <c r="W22" i="58"/>
  <c r="N22" i="16"/>
  <c r="J21" i="52"/>
  <c r="R22" i="32"/>
  <c r="F21" i="42"/>
  <c r="N16" i="51"/>
  <c r="O16" i="51"/>
  <c r="I14" i="40"/>
  <c r="J14" i="40"/>
  <c r="V22" i="22"/>
  <c r="N22" i="51"/>
  <c r="O22" i="51"/>
  <c r="M8" i="22"/>
  <c r="L30" i="22"/>
  <c r="O8" i="22"/>
  <c r="N8" i="22"/>
  <c r="G20" i="32"/>
  <c r="F20" i="32"/>
  <c r="O16" i="33"/>
  <c r="N16" i="33"/>
  <c r="E15" i="32"/>
  <c r="G15" i="32"/>
  <c r="F15" i="32"/>
  <c r="F13" i="26"/>
  <c r="G13" i="26"/>
  <c r="E13" i="26"/>
  <c r="E15" i="30"/>
  <c r="J16" i="33"/>
  <c r="K16" i="33"/>
  <c r="E9" i="30"/>
  <c r="F22" i="17"/>
  <c r="D30" i="22"/>
  <c r="F8" i="22"/>
  <c r="G8" i="22"/>
  <c r="E8" i="22"/>
  <c r="K9" i="10"/>
  <c r="J9" i="10"/>
  <c r="I9" i="10"/>
  <c r="F12" i="24"/>
  <c r="G12" i="24"/>
  <c r="E12" i="24"/>
  <c r="Q12" i="26"/>
  <c r="S12" i="26"/>
  <c r="R12" i="26"/>
  <c r="J10" i="44"/>
  <c r="K10" i="44"/>
  <c r="I10" i="44"/>
  <c r="F12" i="37"/>
  <c r="E12" i="37"/>
  <c r="G12" i="37"/>
  <c r="F21" i="5"/>
  <c r="N22" i="54"/>
  <c r="J12" i="38"/>
  <c r="I12" i="38"/>
  <c r="K12" i="38"/>
  <c r="O17" i="33"/>
  <c r="N17" i="33"/>
  <c r="Q12" i="35"/>
  <c r="S12" i="35"/>
  <c r="R12" i="35"/>
  <c r="R20" i="43"/>
  <c r="S20" i="43"/>
  <c r="S21" i="23"/>
  <c r="R21" i="23"/>
  <c r="K16" i="38"/>
  <c r="J16" i="38"/>
  <c r="R9" i="36"/>
  <c r="Q9" i="36"/>
  <c r="S22" i="29"/>
  <c r="R22" i="29"/>
  <c r="S17" i="48"/>
  <c r="R17" i="48"/>
  <c r="N17" i="23"/>
  <c r="O17" i="23"/>
  <c r="W17" i="25"/>
  <c r="V17" i="25"/>
  <c r="M13" i="30"/>
  <c r="N13" i="30"/>
  <c r="O13" i="30"/>
  <c r="P30" i="53"/>
  <c r="R8" i="53"/>
  <c r="S8" i="53"/>
  <c r="Q8" i="53"/>
  <c r="J14" i="47"/>
  <c r="K14" i="47"/>
  <c r="I14" i="47"/>
  <c r="G17" i="41"/>
  <c r="F17" i="41"/>
  <c r="F21" i="10"/>
  <c r="N16" i="56"/>
  <c r="O16" i="56"/>
  <c r="J10" i="38"/>
  <c r="K10" i="38"/>
  <c r="I10" i="38"/>
  <c r="F21" i="50"/>
  <c r="G21" i="50"/>
  <c r="V13" i="40"/>
  <c r="U13" i="40"/>
  <c r="W13" i="40"/>
  <c r="V15" i="47"/>
  <c r="U15" i="47"/>
  <c r="W15" i="47"/>
  <c r="R21" i="37"/>
  <c r="N16" i="24"/>
  <c r="U10" i="43"/>
  <c r="W10" i="43"/>
  <c r="V10" i="43"/>
  <c r="N20" i="21"/>
  <c r="R17" i="18"/>
  <c r="S17" i="18"/>
  <c r="K9" i="6"/>
  <c r="I9" i="6"/>
  <c r="J9" i="6"/>
  <c r="F8" i="49"/>
  <c r="D30" i="49"/>
  <c r="E8" i="49"/>
  <c r="G8" i="49"/>
  <c r="V21" i="56"/>
  <c r="H29" i="57"/>
  <c r="K25" i="57"/>
  <c r="J16" i="16"/>
  <c r="R22" i="42"/>
  <c r="H30" i="28"/>
  <c r="J8" i="28"/>
  <c r="K8" i="28"/>
  <c r="I8" i="28"/>
  <c r="E15" i="4"/>
  <c r="Q15" i="39"/>
  <c r="R15" i="39"/>
  <c r="S15" i="39"/>
  <c r="R22" i="39"/>
  <c r="S22" i="39"/>
  <c r="O13" i="39"/>
  <c r="M13" i="39"/>
  <c r="N13" i="39"/>
  <c r="R13" i="41"/>
  <c r="Q13" i="41"/>
  <c r="S13" i="41"/>
  <c r="R16" i="35"/>
  <c r="S16" i="35"/>
  <c r="G11" i="47"/>
  <c r="E11" i="47"/>
  <c r="F11" i="47"/>
  <c r="S20" i="29"/>
  <c r="R20" i="29"/>
  <c r="W14" i="57"/>
  <c r="U14" i="57"/>
  <c r="V14" i="57"/>
  <c r="E12" i="35"/>
  <c r="F12" i="35"/>
  <c r="M14" i="46"/>
  <c r="N14" i="46"/>
  <c r="R15" i="27"/>
  <c r="Q15" i="27"/>
  <c r="M9" i="55"/>
  <c r="U12" i="30"/>
  <c r="N20" i="15"/>
  <c r="I11" i="24"/>
  <c r="G9" i="57"/>
  <c r="F9" i="57"/>
  <c r="E9" i="57"/>
  <c r="W25" i="43"/>
  <c r="T29" i="43"/>
  <c r="V11" i="40"/>
  <c r="W11" i="40"/>
  <c r="U11" i="40"/>
  <c r="J15" i="17"/>
  <c r="I15" i="17"/>
  <c r="I15" i="19"/>
  <c r="N21" i="42"/>
  <c r="F17" i="26"/>
  <c r="G17" i="26"/>
  <c r="E14" i="33"/>
  <c r="F14" i="33"/>
  <c r="G14" i="33"/>
  <c r="F21" i="16"/>
  <c r="M15" i="29"/>
  <c r="N15" i="29"/>
  <c r="O15" i="29"/>
  <c r="F20" i="44"/>
  <c r="G20" i="44"/>
  <c r="P29" i="24"/>
  <c r="S25" i="24"/>
  <c r="W14" i="43"/>
  <c r="U14" i="43"/>
  <c r="V14" i="43"/>
  <c r="I13" i="46"/>
  <c r="J13" i="46"/>
  <c r="R17" i="52"/>
  <c r="J9" i="46"/>
  <c r="I9" i="46"/>
  <c r="W17" i="33"/>
  <c r="V17" i="33"/>
  <c r="F16" i="37"/>
  <c r="G16" i="37"/>
  <c r="K15" i="48"/>
  <c r="I15" i="48"/>
  <c r="J15" i="48"/>
  <c r="F9" i="35"/>
  <c r="E9" i="35"/>
  <c r="G11" i="22"/>
  <c r="E11" i="22"/>
  <c r="F11" i="22"/>
  <c r="S9" i="54"/>
  <c r="Q9" i="54"/>
  <c r="R9" i="54"/>
  <c r="T30" i="57"/>
  <c r="W8" i="57"/>
  <c r="U8" i="57"/>
  <c r="V8" i="57"/>
  <c r="V15" i="53"/>
  <c r="U15" i="53"/>
  <c r="W12" i="55"/>
  <c r="V12" i="55"/>
  <c r="U12" i="55"/>
  <c r="K11" i="23"/>
  <c r="J11" i="23"/>
  <c r="I11" i="23"/>
  <c r="S10" i="45"/>
  <c r="Q10" i="45"/>
  <c r="R10" i="45"/>
  <c r="J22" i="11"/>
  <c r="D29" i="57"/>
  <c r="G25" i="57"/>
  <c r="H30" i="24"/>
  <c r="I8" i="24"/>
  <c r="J22" i="49"/>
  <c r="R11" i="58"/>
  <c r="Q11" i="58"/>
  <c r="W9" i="49"/>
  <c r="V9" i="49"/>
  <c r="U9" i="49"/>
  <c r="M12" i="35"/>
  <c r="N12" i="35"/>
  <c r="O12" i="35"/>
  <c r="F11" i="14"/>
  <c r="E11" i="14"/>
  <c r="D29" i="37"/>
  <c r="G25" i="37"/>
  <c r="T29" i="40"/>
  <c r="W25" i="40"/>
  <c r="K21" i="31"/>
  <c r="J21" i="31"/>
  <c r="V16" i="35"/>
  <c r="W16" i="35"/>
  <c r="M12" i="24"/>
  <c r="N12" i="24"/>
  <c r="F11" i="45"/>
  <c r="G11" i="45"/>
  <c r="E11" i="45"/>
  <c r="J21" i="4"/>
  <c r="U10" i="36"/>
  <c r="V10" i="36"/>
  <c r="W10" i="36"/>
  <c r="J11" i="57"/>
  <c r="I11" i="57"/>
  <c r="K11" i="57"/>
  <c r="F21" i="41"/>
  <c r="G21" i="41"/>
  <c r="J9" i="31"/>
  <c r="K9" i="31"/>
  <c r="I9" i="31"/>
  <c r="E9" i="4"/>
  <c r="V20" i="16"/>
  <c r="D30" i="21"/>
  <c r="E8" i="21"/>
  <c r="F8" i="21"/>
  <c r="G13" i="54"/>
  <c r="F13" i="54"/>
  <c r="E13" i="54"/>
  <c r="G22" i="39"/>
  <c r="F22" i="39"/>
  <c r="J16" i="37"/>
  <c r="K16" i="37"/>
  <c r="N10" i="29"/>
  <c r="O10" i="29"/>
  <c r="M10" i="29"/>
  <c r="F22" i="51"/>
  <c r="R13" i="24"/>
  <c r="S13" i="24"/>
  <c r="Q13" i="24"/>
  <c r="F9" i="47"/>
  <c r="E9" i="47"/>
  <c r="G9" i="47"/>
  <c r="W17" i="45"/>
  <c r="V17" i="45"/>
  <c r="S15" i="29"/>
  <c r="Q15" i="29"/>
  <c r="R15" i="29"/>
  <c r="F22" i="15"/>
  <c r="O22" i="58"/>
  <c r="N22" i="58"/>
  <c r="Q10" i="28"/>
  <c r="R10" i="28"/>
  <c r="S17" i="38"/>
  <c r="R17" i="38"/>
  <c r="N21" i="40"/>
  <c r="S14" i="54"/>
  <c r="R14" i="54"/>
  <c r="Q14" i="54"/>
  <c r="W10" i="44"/>
  <c r="U10" i="44"/>
  <c r="V10" i="44"/>
  <c r="P30" i="48"/>
  <c r="R8" i="48"/>
  <c r="S8" i="48"/>
  <c r="Q8" i="48"/>
  <c r="R11" i="27"/>
  <c r="Q11" i="27"/>
  <c r="F20" i="24"/>
  <c r="G20" i="24"/>
  <c r="O16" i="39"/>
  <c r="N16" i="39"/>
  <c r="J14" i="17"/>
  <c r="I14" i="17"/>
  <c r="F13" i="15"/>
  <c r="E13" i="15"/>
  <c r="N20" i="51"/>
  <c r="O20" i="51"/>
  <c r="L30" i="23"/>
  <c r="M8" i="23"/>
  <c r="N8" i="23"/>
  <c r="O8" i="23"/>
  <c r="F21" i="20"/>
  <c r="O21" i="51"/>
  <c r="N21" i="51"/>
  <c r="N22" i="32"/>
  <c r="O22" i="32"/>
  <c r="K20" i="58"/>
  <c r="J20" i="58"/>
  <c r="P29" i="56"/>
  <c r="S25" i="56"/>
  <c r="Q13" i="52"/>
  <c r="R13" i="52"/>
  <c r="N21" i="25"/>
  <c r="J22" i="38"/>
  <c r="K22" i="38"/>
  <c r="E8" i="26"/>
  <c r="G8" i="26"/>
  <c r="D30" i="26"/>
  <c r="F8" i="26"/>
  <c r="V21" i="22"/>
  <c r="V22" i="4"/>
  <c r="R20" i="38"/>
  <c r="S20" i="38"/>
  <c r="I11" i="35"/>
  <c r="J11" i="35"/>
  <c r="K11" i="35"/>
  <c r="I14" i="9"/>
  <c r="J14" i="9"/>
  <c r="J20" i="4"/>
  <c r="M15" i="55"/>
  <c r="I14" i="19"/>
  <c r="S16" i="38"/>
  <c r="R16" i="38"/>
  <c r="N21" i="58"/>
  <c r="O21" i="58"/>
  <c r="V10" i="29"/>
  <c r="W10" i="29"/>
  <c r="U10" i="29"/>
  <c r="I15" i="51"/>
  <c r="N21" i="33"/>
  <c r="O21" i="33"/>
  <c r="D29" i="40"/>
  <c r="G25" i="40"/>
  <c r="U10" i="57"/>
  <c r="W10" i="57"/>
  <c r="V10" i="57"/>
  <c r="Q12" i="36"/>
  <c r="R12" i="36"/>
  <c r="Q15" i="28"/>
  <c r="R15" i="28"/>
  <c r="I15" i="53"/>
  <c r="J15" i="53"/>
  <c r="K15" i="53"/>
  <c r="O21" i="35"/>
  <c r="N21" i="35"/>
  <c r="G16" i="45"/>
  <c r="F16" i="45"/>
  <c r="E10" i="40"/>
  <c r="G10" i="40"/>
  <c r="F10" i="40"/>
  <c r="H30" i="46"/>
  <c r="J8" i="46"/>
  <c r="I8" i="46"/>
  <c r="F21" i="32"/>
  <c r="G21" i="32"/>
  <c r="U13" i="7"/>
  <c r="V13" i="7"/>
  <c r="U10" i="47"/>
  <c r="V10" i="47"/>
  <c r="W10" i="47"/>
  <c r="V20" i="19"/>
  <c r="M9" i="53"/>
  <c r="O9" i="53"/>
  <c r="N9" i="53"/>
  <c r="J22" i="29"/>
  <c r="E12" i="43"/>
  <c r="F12" i="43"/>
  <c r="G12" i="43"/>
  <c r="N11" i="53"/>
  <c r="M11" i="53"/>
  <c r="O11" i="53"/>
  <c r="F17" i="15"/>
  <c r="F22" i="4"/>
  <c r="J15" i="42"/>
  <c r="I15" i="42"/>
  <c r="K15" i="42"/>
  <c r="J15" i="40"/>
  <c r="I15" i="40"/>
  <c r="U11" i="48"/>
  <c r="W11" i="48"/>
  <c r="V11" i="48"/>
  <c r="U10" i="54"/>
  <c r="W10" i="54"/>
  <c r="V10" i="54"/>
  <c r="W17" i="41"/>
  <c r="V17" i="41"/>
  <c r="U13" i="13"/>
  <c r="V13" i="13"/>
  <c r="W13" i="13"/>
  <c r="W16" i="47"/>
  <c r="V16" i="47"/>
  <c r="N21" i="5"/>
  <c r="D30" i="40"/>
  <c r="E8" i="40"/>
  <c r="G8" i="40"/>
  <c r="F8" i="40"/>
  <c r="R21" i="4"/>
  <c r="T30" i="53"/>
  <c r="V8" i="53"/>
  <c r="U8" i="53"/>
  <c r="I9" i="16"/>
  <c r="J9" i="16"/>
  <c r="K22" i="26"/>
  <c r="J22" i="26"/>
  <c r="E10" i="26"/>
  <c r="G10" i="26"/>
  <c r="F10" i="26"/>
  <c r="E8" i="24"/>
  <c r="F8" i="24"/>
  <c r="G8" i="24"/>
  <c r="D30" i="24"/>
  <c r="R17" i="39"/>
  <c r="S17" i="39"/>
  <c r="D29" i="33"/>
  <c r="G25" i="33"/>
  <c r="J20" i="49"/>
  <c r="F14" i="43"/>
  <c r="E14" i="43"/>
  <c r="G14" i="43"/>
  <c r="W15" i="55"/>
  <c r="U15" i="55"/>
  <c r="V15" i="55"/>
  <c r="F20" i="29"/>
  <c r="G20" i="29"/>
  <c r="G8" i="37"/>
  <c r="E8" i="37"/>
  <c r="D30" i="37"/>
  <c r="F8" i="37"/>
  <c r="N22" i="19"/>
  <c r="W14" i="51"/>
  <c r="V14" i="51"/>
  <c r="U14" i="51"/>
  <c r="K16" i="58"/>
  <c r="J16" i="58"/>
  <c r="M11" i="35"/>
  <c r="N11" i="35"/>
  <c r="O11" i="35"/>
  <c r="Q9" i="27"/>
  <c r="R9" i="27"/>
  <c r="V11" i="44"/>
  <c r="W11" i="44"/>
  <c r="U11" i="44"/>
  <c r="J21" i="25"/>
  <c r="V20" i="41"/>
  <c r="W20" i="41"/>
  <c r="T29" i="41"/>
  <c r="W25" i="41"/>
  <c r="R21" i="10"/>
  <c r="I10" i="31"/>
  <c r="J10" i="31"/>
  <c r="K10" i="31"/>
  <c r="R11" i="52"/>
  <c r="Q11" i="52"/>
  <c r="W15" i="49"/>
  <c r="V15" i="49"/>
  <c r="U15" i="49"/>
  <c r="N21" i="14"/>
  <c r="J14" i="16"/>
  <c r="I14" i="16"/>
  <c r="U13" i="14"/>
  <c r="G22" i="54"/>
  <c r="F22" i="54"/>
  <c r="F20" i="45"/>
  <c r="G20" i="45"/>
  <c r="F12" i="57"/>
  <c r="G12" i="57"/>
  <c r="E12" i="57"/>
  <c r="S22" i="53"/>
  <c r="R22" i="53"/>
  <c r="F14" i="52"/>
  <c r="E14" i="52"/>
  <c r="V13" i="57"/>
  <c r="U13" i="57"/>
  <c r="W13" i="57"/>
  <c r="M12" i="55"/>
  <c r="K17" i="26"/>
  <c r="J17" i="26"/>
  <c r="N9" i="36"/>
  <c r="M9" i="36"/>
  <c r="K21" i="57"/>
  <c r="J21" i="57"/>
  <c r="G11" i="55"/>
  <c r="F11" i="55"/>
  <c r="E11" i="55"/>
  <c r="F16" i="22"/>
  <c r="G16" i="22"/>
  <c r="G10" i="45"/>
  <c r="E10" i="45"/>
  <c r="F10" i="45"/>
  <c r="R10" i="52"/>
  <c r="Q10" i="52"/>
  <c r="H30" i="48"/>
  <c r="J8" i="48"/>
  <c r="I8" i="48"/>
  <c r="K8" i="48"/>
  <c r="R20" i="16"/>
  <c r="N22" i="44"/>
  <c r="N20" i="25"/>
  <c r="J20" i="11"/>
  <c r="T30" i="45"/>
  <c r="U8" i="45"/>
  <c r="W8" i="45"/>
  <c r="V8" i="45"/>
  <c r="K20" i="35"/>
  <c r="J20" i="35"/>
  <c r="S17" i="29"/>
  <c r="R17" i="29"/>
  <c r="V14" i="33"/>
  <c r="W14" i="33"/>
  <c r="U14" i="33"/>
  <c r="N12" i="58"/>
  <c r="O12" i="58"/>
  <c r="M12" i="58"/>
  <c r="E14" i="19"/>
  <c r="F14" i="19"/>
  <c r="N13" i="46"/>
  <c r="M13" i="46"/>
  <c r="R9" i="15"/>
  <c r="Q9" i="15"/>
  <c r="R21" i="35"/>
  <c r="S21" i="35"/>
  <c r="E14" i="21"/>
  <c r="F14" i="21"/>
  <c r="R22" i="35"/>
  <c r="S22" i="35"/>
  <c r="E13" i="48"/>
  <c r="F13" i="48"/>
  <c r="G13" i="48"/>
  <c r="V21" i="4"/>
  <c r="W14" i="25"/>
  <c r="U14" i="25"/>
  <c r="V14" i="25"/>
  <c r="F22" i="33"/>
  <c r="G22" i="33"/>
  <c r="F17" i="52"/>
  <c r="P30" i="26"/>
  <c r="Q8" i="26"/>
  <c r="S8" i="26"/>
  <c r="R8" i="26"/>
  <c r="N15" i="22"/>
  <c r="M15" i="22"/>
  <c r="O15" i="22"/>
  <c r="U11" i="54"/>
  <c r="V11" i="54"/>
  <c r="W11" i="54"/>
  <c r="F21" i="17"/>
  <c r="P30" i="27"/>
  <c r="Q8" i="27"/>
  <c r="R8" i="27"/>
  <c r="N13" i="36"/>
  <c r="M13" i="36"/>
  <c r="F16" i="52"/>
  <c r="J16" i="40"/>
  <c r="M11" i="48"/>
  <c r="N11" i="48"/>
  <c r="N22" i="42"/>
  <c r="J15" i="55"/>
  <c r="I15" i="55"/>
  <c r="K15" i="55"/>
  <c r="N21" i="19"/>
  <c r="S14" i="55"/>
  <c r="Q14" i="55"/>
  <c r="R14" i="55"/>
  <c r="Q15" i="18"/>
  <c r="R15" i="18"/>
  <c r="S15" i="18"/>
  <c r="F15" i="38"/>
  <c r="G15" i="38"/>
  <c r="E15" i="38"/>
  <c r="F20" i="8"/>
  <c r="R17" i="49"/>
  <c r="S17" i="49"/>
  <c r="Q11" i="28"/>
  <c r="R11" i="28"/>
  <c r="S10" i="18"/>
  <c r="R10" i="18"/>
  <c r="Q10" i="18"/>
  <c r="K11" i="45"/>
  <c r="I11" i="45"/>
  <c r="J11" i="45"/>
  <c r="V10" i="42"/>
  <c r="W10" i="42"/>
  <c r="U10" i="42"/>
  <c r="N21" i="46"/>
  <c r="O22" i="38"/>
  <c r="N22" i="38"/>
  <c r="K16" i="53"/>
  <c r="J16" i="53"/>
  <c r="F22" i="7"/>
  <c r="F17" i="45"/>
  <c r="G17" i="45"/>
  <c r="K9" i="48"/>
  <c r="J9" i="48"/>
  <c r="I9" i="48"/>
  <c r="M15" i="46"/>
  <c r="N15" i="46"/>
  <c r="H30" i="38"/>
  <c r="I8" i="38"/>
  <c r="K8" i="38"/>
  <c r="J8" i="38"/>
  <c r="F15" i="57"/>
  <c r="G15" i="57"/>
  <c r="E15" i="57"/>
  <c r="J12" i="35"/>
  <c r="I12" i="35"/>
  <c r="K12" i="35"/>
  <c r="M11" i="13"/>
  <c r="P29" i="18"/>
  <c r="S25" i="18"/>
  <c r="F16" i="29"/>
  <c r="G16" i="29"/>
  <c r="G22" i="43"/>
  <c r="F22" i="43"/>
  <c r="J21" i="22"/>
  <c r="K21" i="22"/>
  <c r="O9" i="22"/>
  <c r="M9" i="22"/>
  <c r="N9" i="22"/>
  <c r="R11" i="6"/>
  <c r="Q11" i="6"/>
  <c r="F20" i="54"/>
  <c r="G20" i="54"/>
  <c r="J21" i="11"/>
  <c r="U14" i="55"/>
  <c r="V14" i="55"/>
  <c r="W14" i="55"/>
  <c r="J10" i="30"/>
  <c r="I10" i="30"/>
  <c r="K10" i="30"/>
  <c r="K9" i="42"/>
  <c r="J9" i="42"/>
  <c r="I9" i="42"/>
  <c r="R12" i="58"/>
  <c r="Q12" i="58"/>
  <c r="T30" i="51"/>
  <c r="U8" i="51"/>
  <c r="W8" i="51"/>
  <c r="V8" i="51"/>
  <c r="J22" i="25"/>
  <c r="S8" i="39"/>
  <c r="P30" i="39"/>
  <c r="Q8" i="39"/>
  <c r="R8" i="39"/>
  <c r="E14" i="51"/>
  <c r="J15" i="46"/>
  <c r="I15" i="46"/>
  <c r="M13" i="58"/>
  <c r="N13" i="58"/>
  <c r="O13" i="58"/>
  <c r="N22" i="37"/>
  <c r="O22" i="37"/>
  <c r="G22" i="24"/>
  <c r="F22" i="24"/>
  <c r="F22" i="11"/>
  <c r="U11" i="52"/>
  <c r="V11" i="52"/>
  <c r="D29" i="46"/>
  <c r="G25" i="46"/>
  <c r="M10" i="58"/>
  <c r="N10" i="58"/>
  <c r="O10" i="58"/>
  <c r="G17" i="55"/>
  <c r="F17" i="55"/>
  <c r="I11" i="26"/>
  <c r="K11" i="26"/>
  <c r="J11" i="26"/>
  <c r="J12" i="17"/>
  <c r="I12" i="17"/>
  <c r="J16" i="45"/>
  <c r="K16" i="45"/>
  <c r="J11" i="9"/>
  <c r="I11" i="9"/>
  <c r="Q10" i="15"/>
  <c r="R10" i="15"/>
  <c r="R21" i="55"/>
  <c r="S21" i="55"/>
  <c r="O10" i="38"/>
  <c r="N10" i="38"/>
  <c r="M10" i="38"/>
  <c r="F20" i="56"/>
  <c r="S11" i="54"/>
  <c r="R11" i="54"/>
  <c r="Q11" i="54"/>
  <c r="Q9" i="41"/>
  <c r="R9" i="41"/>
  <c r="S9" i="41"/>
  <c r="F20" i="7"/>
  <c r="K20" i="50"/>
  <c r="J20" i="50"/>
  <c r="F20" i="48"/>
  <c r="G20" i="48"/>
  <c r="I15" i="30"/>
  <c r="J15" i="30"/>
  <c r="K15" i="30"/>
  <c r="O13" i="38"/>
  <c r="M13" i="38"/>
  <c r="N13" i="38"/>
  <c r="J20" i="55"/>
  <c r="K20" i="55"/>
  <c r="I9" i="22"/>
  <c r="K9" i="22"/>
  <c r="J9" i="22"/>
  <c r="R10" i="29"/>
  <c r="Q10" i="29"/>
  <c r="S10" i="29"/>
  <c r="W16" i="41"/>
  <c r="V16" i="41"/>
  <c r="M9" i="28"/>
  <c r="O9" i="28"/>
  <c r="N9" i="28"/>
  <c r="H30" i="44"/>
  <c r="J8" i="44"/>
  <c r="I8" i="44"/>
  <c r="K8" i="44"/>
  <c r="U11" i="36"/>
  <c r="W11" i="36"/>
  <c r="V11" i="36"/>
  <c r="E14" i="15"/>
  <c r="F14" i="15"/>
  <c r="D30" i="46"/>
  <c r="G8" i="46"/>
  <c r="E8" i="46"/>
  <c r="F8" i="46"/>
  <c r="D30" i="47"/>
  <c r="F8" i="47"/>
  <c r="E8" i="47"/>
  <c r="G8" i="47"/>
  <c r="F21" i="47"/>
  <c r="G21" i="47"/>
  <c r="H30" i="19"/>
  <c r="I8" i="19"/>
  <c r="Q8" i="43"/>
  <c r="S8" i="43"/>
  <c r="P30" i="43"/>
  <c r="R8" i="43"/>
  <c r="M13" i="33"/>
  <c r="N13" i="33"/>
  <c r="O13" i="33"/>
  <c r="J9" i="57"/>
  <c r="K9" i="57"/>
  <c r="I9" i="57"/>
  <c r="G15" i="37"/>
  <c r="F15" i="37"/>
  <c r="E15" i="37"/>
  <c r="E12" i="51"/>
  <c r="M11" i="28"/>
  <c r="N11" i="28"/>
  <c r="O11" i="28"/>
  <c r="H30" i="17"/>
  <c r="I8" i="17"/>
  <c r="J8" i="17"/>
  <c r="N12" i="22"/>
  <c r="M12" i="22"/>
  <c r="O12" i="22"/>
  <c r="U10" i="33"/>
  <c r="V10" i="33"/>
  <c r="W10" i="33"/>
  <c r="J22" i="21"/>
  <c r="E15" i="55"/>
  <c r="F15" i="55"/>
  <c r="G15" i="55"/>
  <c r="E14" i="30"/>
  <c r="E13" i="45"/>
  <c r="G13" i="45"/>
  <c r="F13" i="45"/>
  <c r="E13" i="30"/>
  <c r="J12" i="42"/>
  <c r="I12" i="42"/>
  <c r="K12" i="42"/>
  <c r="E12" i="52"/>
  <c r="F12" i="52"/>
  <c r="R15" i="48"/>
  <c r="Q15" i="48"/>
  <c r="S15" i="48"/>
  <c r="T30" i="41"/>
  <c r="W8" i="41"/>
  <c r="V8" i="41"/>
  <c r="U8" i="41"/>
  <c r="F17" i="31"/>
  <c r="G17" i="31"/>
  <c r="N21" i="23"/>
  <c r="O21" i="23"/>
  <c r="V17" i="47"/>
  <c r="W17" i="47"/>
  <c r="I10" i="11"/>
  <c r="K22" i="6"/>
  <c r="J22" i="6"/>
  <c r="M12" i="36"/>
  <c r="N12" i="36"/>
  <c r="G20" i="33"/>
  <c r="F20" i="33"/>
  <c r="V9" i="43"/>
  <c r="W9" i="43"/>
  <c r="U9" i="43"/>
  <c r="U10" i="55"/>
  <c r="W10" i="55"/>
  <c r="V10" i="55"/>
  <c r="V15" i="13"/>
  <c r="U15" i="13"/>
  <c r="W15" i="13"/>
  <c r="R14" i="24"/>
  <c r="Q14" i="24"/>
  <c r="S14" i="24"/>
  <c r="T30" i="29"/>
  <c r="U8" i="29"/>
  <c r="W8" i="29"/>
  <c r="V8" i="29"/>
  <c r="U9" i="19"/>
  <c r="V9" i="19"/>
  <c r="R15" i="38"/>
  <c r="S15" i="38"/>
  <c r="Q15" i="38"/>
  <c r="H29" i="48"/>
  <c r="K25" i="48"/>
  <c r="G20" i="37"/>
  <c r="F20" i="37"/>
  <c r="Q10" i="39"/>
  <c r="S10" i="39"/>
  <c r="R10" i="39"/>
  <c r="N20" i="32"/>
  <c r="O20" i="32"/>
  <c r="P29" i="23"/>
  <c r="S25" i="23"/>
  <c r="R10" i="43"/>
  <c r="S10" i="43"/>
  <c r="Q10" i="43"/>
  <c r="V12" i="47"/>
  <c r="U12" i="47"/>
  <c r="W12" i="47"/>
  <c r="S20" i="46"/>
  <c r="R20" i="46"/>
  <c r="M9" i="40"/>
  <c r="N14" i="52"/>
  <c r="O14" i="52"/>
  <c r="M14" i="52"/>
  <c r="G17" i="37"/>
  <c r="F17" i="37"/>
  <c r="J9" i="38"/>
  <c r="I9" i="38"/>
  <c r="K9" i="38"/>
  <c r="R15" i="15"/>
  <c r="Q15" i="15"/>
  <c r="M10" i="24"/>
  <c r="N10" i="24"/>
  <c r="M14" i="35"/>
  <c r="O14" i="35"/>
  <c r="N14" i="35"/>
  <c r="S15" i="45"/>
  <c r="R15" i="45"/>
  <c r="Q15" i="45"/>
  <c r="K10" i="28"/>
  <c r="I10" i="28"/>
  <c r="J10" i="28"/>
  <c r="V9" i="48"/>
  <c r="W9" i="48"/>
  <c r="U9" i="48"/>
  <c r="V16" i="42"/>
  <c r="W16" i="42"/>
  <c r="U14" i="29"/>
  <c r="V14" i="29"/>
  <c r="W14" i="29"/>
  <c r="N12" i="47"/>
  <c r="O12" i="47"/>
  <c r="M12" i="47"/>
  <c r="F15" i="44"/>
  <c r="E15" i="44"/>
  <c r="G15" i="44"/>
  <c r="N15" i="23"/>
  <c r="M15" i="23"/>
  <c r="O15" i="23"/>
  <c r="R12" i="29"/>
  <c r="Q12" i="29"/>
  <c r="S12" i="29"/>
  <c r="M15" i="50"/>
  <c r="N22" i="45"/>
  <c r="J10" i="17"/>
  <c r="I10" i="17"/>
  <c r="V12" i="52"/>
  <c r="U12" i="52"/>
  <c r="J21" i="56"/>
  <c r="S15" i="46"/>
  <c r="R15" i="46"/>
  <c r="Q15" i="46"/>
  <c r="F16" i="27"/>
  <c r="G16" i="27"/>
  <c r="U13" i="33"/>
  <c r="W13" i="33"/>
  <c r="V13" i="33"/>
  <c r="V13" i="30"/>
  <c r="U11" i="31"/>
  <c r="V11" i="31"/>
  <c r="W11" i="31"/>
  <c r="W21" i="55"/>
  <c r="V21" i="55"/>
  <c r="K14" i="50"/>
  <c r="I14" i="50"/>
  <c r="J14" i="50"/>
  <c r="M9" i="33"/>
  <c r="N9" i="33"/>
  <c r="O9" i="33"/>
  <c r="F22" i="30"/>
  <c r="I12" i="40"/>
  <c r="J12" i="40"/>
  <c r="M14" i="50"/>
  <c r="R22" i="22"/>
  <c r="U12" i="48"/>
  <c r="V12" i="48"/>
  <c r="W12" i="48"/>
  <c r="K16" i="26"/>
  <c r="J16" i="26"/>
  <c r="H29" i="35"/>
  <c r="K25" i="35"/>
  <c r="E11" i="51"/>
  <c r="N20" i="37"/>
  <c r="O20" i="37"/>
  <c r="N22" i="26"/>
  <c r="J22" i="37"/>
  <c r="K22" i="37"/>
  <c r="O14" i="51"/>
  <c r="M14" i="51"/>
  <c r="N14" i="51"/>
  <c r="T30" i="42"/>
  <c r="W8" i="42"/>
  <c r="U8" i="42"/>
  <c r="V8" i="42"/>
  <c r="T29" i="47"/>
  <c r="W25" i="47"/>
  <c r="F22" i="5"/>
  <c r="N20" i="47"/>
  <c r="O20" i="47"/>
  <c r="N11" i="23"/>
  <c r="O11" i="23"/>
  <c r="M11" i="23"/>
  <c r="J22" i="43"/>
  <c r="J11" i="37"/>
  <c r="K11" i="37"/>
  <c r="I11" i="37"/>
  <c r="J22" i="32"/>
  <c r="K22" i="32"/>
  <c r="V12" i="49"/>
  <c r="W12" i="49"/>
  <c r="U12" i="49"/>
  <c r="Q14" i="56"/>
  <c r="R14" i="56"/>
  <c r="S14" i="56"/>
  <c r="U14" i="39"/>
  <c r="W14" i="39"/>
  <c r="V14" i="39"/>
  <c r="L30" i="29"/>
  <c r="O8" i="29"/>
  <c r="N8" i="29"/>
  <c r="M8" i="29"/>
  <c r="I13" i="40"/>
  <c r="J13" i="40"/>
  <c r="S14" i="35"/>
  <c r="Q14" i="35"/>
  <c r="R14" i="35"/>
  <c r="V20" i="38"/>
  <c r="M14" i="37"/>
  <c r="O14" i="37"/>
  <c r="N14" i="37"/>
  <c r="N10" i="52"/>
  <c r="O10" i="52"/>
  <c r="M10" i="52"/>
  <c r="N9" i="24"/>
  <c r="M9" i="24"/>
  <c r="M9" i="39"/>
  <c r="N9" i="39"/>
  <c r="O9" i="39"/>
  <c r="G16" i="47"/>
  <c r="F16" i="47"/>
  <c r="M11" i="50"/>
  <c r="R21" i="18"/>
  <c r="S21" i="18"/>
  <c r="I15" i="38"/>
  <c r="K15" i="38"/>
  <c r="J15" i="38"/>
  <c r="N22" i="15"/>
  <c r="D29" i="31"/>
  <c r="G25" i="31"/>
  <c r="V10" i="26"/>
  <c r="W10" i="26"/>
  <c r="U10" i="26"/>
  <c r="L29" i="30"/>
  <c r="O25" i="30"/>
  <c r="M13" i="40"/>
  <c r="I11" i="31"/>
  <c r="K11" i="31"/>
  <c r="J11" i="31"/>
  <c r="Q11" i="33"/>
  <c r="S11" i="33"/>
  <c r="R11" i="33"/>
  <c r="E9" i="48"/>
  <c r="G9" i="48"/>
  <c r="F9" i="48"/>
  <c r="M15" i="33"/>
  <c r="N15" i="33"/>
  <c r="O15" i="33"/>
  <c r="V22" i="23"/>
  <c r="V20" i="8"/>
  <c r="R22" i="12"/>
  <c r="V16" i="25"/>
  <c r="W16" i="25"/>
  <c r="D30" i="50"/>
  <c r="E8" i="50"/>
  <c r="F8" i="50"/>
  <c r="G8" i="50"/>
  <c r="V14" i="7"/>
  <c r="U14" i="7"/>
  <c r="J20" i="26"/>
  <c r="K20" i="26"/>
  <c r="J21" i="14"/>
  <c r="J20" i="31"/>
  <c r="K20" i="31"/>
  <c r="T29" i="58"/>
  <c r="W25" i="58"/>
  <c r="J14" i="46"/>
  <c r="I14" i="46"/>
  <c r="H30" i="22"/>
  <c r="K8" i="22"/>
  <c r="I8" i="22"/>
  <c r="J8" i="22"/>
  <c r="D30" i="30"/>
  <c r="E8" i="30"/>
  <c r="T30" i="36"/>
  <c r="V8" i="36"/>
  <c r="U8" i="36"/>
  <c r="W8" i="36"/>
  <c r="N10" i="33"/>
  <c r="M10" i="33"/>
  <c r="O10" i="33"/>
  <c r="K22" i="28"/>
  <c r="J22" i="28"/>
  <c r="J22" i="5"/>
  <c r="E13" i="55"/>
  <c r="G13" i="55"/>
  <c r="F13" i="55"/>
  <c r="F21" i="15"/>
  <c r="N15" i="30"/>
  <c r="M15" i="30"/>
  <c r="O15" i="30"/>
  <c r="F11" i="52"/>
  <c r="E11" i="52"/>
  <c r="J10" i="23"/>
  <c r="I10" i="23"/>
  <c r="K10" i="23"/>
  <c r="D30" i="39"/>
  <c r="G8" i="39"/>
  <c r="E8" i="39"/>
  <c r="F8" i="39"/>
  <c r="V21" i="51"/>
  <c r="W21" i="51"/>
  <c r="J15" i="6"/>
  <c r="I15" i="6"/>
  <c r="K15" i="6"/>
  <c r="L30" i="52"/>
  <c r="N8" i="52"/>
  <c r="M8" i="52"/>
  <c r="O8" i="52"/>
  <c r="N17" i="37"/>
  <c r="O17" i="37"/>
  <c r="R20" i="39"/>
  <c r="S20" i="39"/>
  <c r="R13" i="28"/>
  <c r="Q13" i="28"/>
  <c r="F16" i="53"/>
  <c r="H29" i="32"/>
  <c r="K25" i="32"/>
  <c r="N11" i="8"/>
  <c r="M11" i="8"/>
  <c r="O11" i="8"/>
  <c r="I14" i="28"/>
  <c r="J14" i="28"/>
  <c r="K14" i="28"/>
  <c r="W10" i="39"/>
  <c r="V10" i="39"/>
  <c r="U10" i="39"/>
  <c r="F22" i="57"/>
  <c r="G22" i="57"/>
  <c r="D29" i="54"/>
  <c r="G25" i="54"/>
  <c r="M15" i="58"/>
  <c r="O15" i="58"/>
  <c r="N15" i="58"/>
  <c r="O14" i="8"/>
  <c r="M14" i="8"/>
  <c r="N14" i="8"/>
  <c r="V16" i="39"/>
  <c r="W16" i="39"/>
  <c r="N20" i="45"/>
  <c r="W22" i="36"/>
  <c r="V22" i="36"/>
  <c r="J9" i="28"/>
  <c r="K9" i="28"/>
  <c r="I9" i="28"/>
  <c r="Q9" i="38"/>
  <c r="S9" i="38"/>
  <c r="R9" i="38"/>
  <c r="S22" i="18"/>
  <c r="R22" i="18"/>
  <c r="K16" i="57"/>
  <c r="J16" i="57"/>
  <c r="M14" i="48"/>
  <c r="N14" i="48"/>
  <c r="K14" i="30"/>
  <c r="J14" i="30"/>
  <c r="I14" i="30"/>
  <c r="H30" i="32"/>
  <c r="J8" i="32"/>
  <c r="K8" i="32"/>
  <c r="I8" i="32"/>
  <c r="W11" i="25"/>
  <c r="V11" i="25"/>
  <c r="U11" i="25"/>
  <c r="V10" i="30"/>
  <c r="R12" i="44"/>
  <c r="S12" i="44"/>
  <c r="Q12" i="44"/>
  <c r="I11" i="40"/>
  <c r="J11" i="40"/>
  <c r="J10" i="16"/>
  <c r="I10" i="16"/>
  <c r="U9" i="45"/>
  <c r="V9" i="45"/>
  <c r="W9" i="45"/>
  <c r="N17" i="24"/>
  <c r="F22" i="40"/>
  <c r="G22" i="40"/>
  <c r="T29" i="33"/>
  <c r="W25" i="33"/>
  <c r="Q14" i="48"/>
  <c r="R14" i="48"/>
  <c r="S14" i="48"/>
  <c r="P30" i="6"/>
  <c r="Q8" i="6"/>
  <c r="R8" i="6"/>
  <c r="G22" i="48"/>
  <c r="F22" i="48"/>
  <c r="K20" i="53"/>
  <c r="J20" i="53"/>
  <c r="J20" i="22"/>
  <c r="K20" i="22"/>
  <c r="N22" i="33"/>
  <c r="O22" i="33"/>
  <c r="V21" i="45"/>
  <c r="W21" i="45"/>
  <c r="O9" i="52"/>
  <c r="M9" i="52"/>
  <c r="N9" i="52"/>
  <c r="W9" i="40"/>
  <c r="U9" i="40"/>
  <c r="V9" i="40"/>
  <c r="W20" i="33"/>
  <c r="V20" i="33"/>
  <c r="L9" i="21"/>
  <c r="Y9" i="21" s="1"/>
  <c r="L13" i="21"/>
  <c r="X13" i="21" s="1"/>
  <c r="P22" i="5"/>
  <c r="T8" i="10"/>
  <c r="L14" i="10"/>
  <c r="X14" i="10" s="1"/>
  <c r="P8" i="12"/>
  <c r="H13" i="54"/>
  <c r="X13" i="54" s="1"/>
  <c r="D13" i="9"/>
  <c r="P16" i="11"/>
  <c r="P15" i="12"/>
  <c r="D8" i="42"/>
  <c r="L16" i="13"/>
  <c r="Y16" i="13" s="1"/>
  <c r="T13" i="21"/>
  <c r="W17" i="21" s="1"/>
  <c r="D25" i="15"/>
  <c r="G11" i="15" s="1"/>
  <c r="H21" i="12"/>
  <c r="X21" i="12" s="1"/>
  <c r="D8" i="23"/>
  <c r="P9" i="50"/>
  <c r="H13" i="14"/>
  <c r="X13" i="14" s="1"/>
  <c r="T14" i="38"/>
  <c r="Y14" i="38" s="1"/>
  <c r="L15" i="54"/>
  <c r="Y15" i="54" s="1"/>
  <c r="P21" i="11"/>
  <c r="L17" i="40"/>
  <c r="Y17" i="40" s="1"/>
  <c r="P14" i="37"/>
  <c r="P21" i="8"/>
  <c r="T12" i="32"/>
  <c r="Y12" i="32" s="1"/>
  <c r="T14" i="8"/>
  <c r="Y14" i="8" s="1"/>
  <c r="D10" i="7"/>
  <c r="G17" i="7" s="1"/>
  <c r="H14" i="20"/>
  <c r="X14" i="20" s="1"/>
  <c r="H12" i="49"/>
  <c r="X12" i="49" s="1"/>
  <c r="H12" i="5"/>
  <c r="X12" i="5" s="1"/>
  <c r="P20" i="50"/>
  <c r="T14" i="10"/>
  <c r="T22" i="24"/>
  <c r="Y22" i="24" s="1"/>
  <c r="H21" i="40"/>
  <c r="X21" i="40" s="1"/>
  <c r="P16" i="22"/>
  <c r="H8" i="4"/>
  <c r="X8" i="4" s="1"/>
  <c r="T12" i="22"/>
  <c r="Y12" i="22" s="1"/>
  <c r="L16" i="15"/>
  <c r="Y16" i="15" s="1"/>
  <c r="L25" i="14"/>
  <c r="Y25" i="14" s="1"/>
  <c r="H11" i="49"/>
  <c r="X11" i="49" s="1"/>
  <c r="L22" i="48"/>
  <c r="Y22" i="48" s="1"/>
  <c r="D17" i="30"/>
  <c r="G21" i="30" s="1"/>
  <c r="P11" i="19"/>
  <c r="P13" i="12"/>
  <c r="H20" i="39"/>
  <c r="X20" i="39" s="1"/>
  <c r="H13" i="25"/>
  <c r="X13" i="25" s="1"/>
  <c r="P13" i="32"/>
  <c r="P22" i="58"/>
  <c r="P12" i="31"/>
  <c r="T22" i="20"/>
  <c r="V21" i="20" s="1"/>
  <c r="H15" i="36"/>
  <c r="X15" i="36" s="1"/>
  <c r="H16" i="24"/>
  <c r="X16" i="24" s="1"/>
  <c r="L10" i="15"/>
  <c r="Y10" i="15" s="1"/>
  <c r="T8" i="20"/>
  <c r="T8" i="18"/>
  <c r="D17" i="16"/>
  <c r="T13" i="6"/>
  <c r="Y13" i="6" s="1"/>
  <c r="P13" i="9"/>
  <c r="T10" i="12"/>
  <c r="H17" i="18"/>
  <c r="X17" i="18" s="1"/>
  <c r="T20" i="6"/>
  <c r="L15" i="26"/>
  <c r="Y15" i="26" s="1"/>
  <c r="H25" i="4"/>
  <c r="X25" i="4" s="1"/>
  <c r="L17" i="13"/>
  <c r="Y17" i="13" s="1"/>
  <c r="T13" i="46"/>
  <c r="Y13" i="46" s="1"/>
  <c r="L10" i="12"/>
  <c r="P13" i="7"/>
  <c r="T16" i="14"/>
  <c r="W12" i="14" s="1"/>
  <c r="T13" i="24"/>
  <c r="Y13" i="24" s="1"/>
  <c r="D25" i="4"/>
  <c r="L9" i="18"/>
  <c r="Y9" i="18" s="1"/>
  <c r="L10" i="17"/>
  <c r="Y10" i="17" s="1"/>
  <c r="L8" i="14"/>
  <c r="P8" i="8"/>
  <c r="L14" i="49"/>
  <c r="Y14" i="49" s="1"/>
  <c r="L13" i="27"/>
  <c r="Y13" i="27" s="1"/>
  <c r="L22" i="36"/>
  <c r="Y22" i="36" s="1"/>
  <c r="P21" i="52"/>
  <c r="D17" i="8"/>
  <c r="L12" i="16"/>
  <c r="Y12" i="16" s="1"/>
  <c r="D13" i="12"/>
  <c r="P11" i="8"/>
  <c r="D17" i="6"/>
  <c r="H15" i="21"/>
  <c r="X15" i="21" s="1"/>
  <c r="D25" i="6"/>
  <c r="D8" i="10"/>
  <c r="P25" i="11"/>
  <c r="L12" i="7"/>
  <c r="Y12" i="7" s="1"/>
  <c r="H16" i="13"/>
  <c r="P25" i="20"/>
  <c r="H14" i="39"/>
  <c r="X14" i="39" s="1"/>
  <c r="H14" i="13"/>
  <c r="X14" i="13" s="1"/>
  <c r="D15" i="36"/>
  <c r="L12" i="44"/>
  <c r="Y12" i="44" s="1"/>
  <c r="L21" i="6"/>
  <c r="H8" i="5"/>
  <c r="X8" i="5" s="1"/>
  <c r="T16" i="5"/>
  <c r="Y16" i="5" s="1"/>
  <c r="H15" i="13"/>
  <c r="X15" i="13" s="1"/>
  <c r="D22" i="53"/>
  <c r="G12" i="53" s="1"/>
  <c r="D13" i="8"/>
  <c r="H12" i="12"/>
  <c r="X12" i="12" s="1"/>
  <c r="L8" i="9"/>
  <c r="D20" i="12"/>
  <c r="P8" i="57"/>
  <c r="P12" i="7"/>
  <c r="L25" i="13"/>
  <c r="Y25" i="13" s="1"/>
  <c r="T8" i="6"/>
  <c r="P15" i="42"/>
  <c r="P20" i="15"/>
  <c r="P25" i="8"/>
  <c r="H17" i="51"/>
  <c r="X17" i="51" s="1"/>
  <c r="L14" i="15"/>
  <c r="H20" i="8"/>
  <c r="X20" i="8" s="1"/>
  <c r="P16" i="4"/>
  <c r="L13" i="10"/>
  <c r="Y13" i="10" s="1"/>
  <c r="H9" i="41"/>
  <c r="X9" i="41" s="1"/>
  <c r="L17" i="4"/>
  <c r="Y17" i="4" s="1"/>
  <c r="D9" i="9"/>
  <c r="L9" i="7"/>
  <c r="Y9" i="7" s="1"/>
  <c r="T17" i="10"/>
  <c r="Y17" i="10" s="1"/>
  <c r="P9" i="17"/>
  <c r="L9" i="11"/>
  <c r="Y9" i="11" s="1"/>
  <c r="P9" i="14"/>
  <c r="T16" i="10"/>
  <c r="Y16" i="10" s="1"/>
  <c r="L11" i="16"/>
  <c r="Y11" i="16" s="1"/>
  <c r="P11" i="30"/>
  <c r="P20" i="36"/>
  <c r="D22" i="9"/>
  <c r="P8" i="11"/>
  <c r="P11" i="12"/>
  <c r="T8" i="8"/>
  <c r="T14" i="16"/>
  <c r="W12" i="16" s="1"/>
  <c r="L22" i="9"/>
  <c r="T10" i="8"/>
  <c r="Y10" i="8" s="1"/>
  <c r="H17" i="12"/>
  <c r="X17" i="12" s="1"/>
  <c r="D8" i="11"/>
  <c r="G16" i="11" s="1"/>
  <c r="P9" i="19"/>
  <c r="P8" i="13"/>
  <c r="T14" i="5"/>
  <c r="Y14" i="5" s="1"/>
  <c r="D21" i="35"/>
  <c r="L9" i="31"/>
  <c r="Y9" i="31" s="1"/>
  <c r="T20" i="7"/>
  <c r="W16" i="7" s="1"/>
  <c r="T10" i="23"/>
  <c r="W20" i="23" s="1"/>
  <c r="P15" i="4"/>
  <c r="P8" i="5"/>
  <c r="L25" i="11"/>
  <c r="Y25" i="11" s="1"/>
  <c r="L11" i="45"/>
  <c r="Y11" i="45" s="1"/>
  <c r="T11" i="15"/>
  <c r="Y11" i="15" s="1"/>
  <c r="T25" i="4"/>
  <c r="Y25" i="4" s="1"/>
  <c r="T20" i="11"/>
  <c r="Y20" i="11" s="1"/>
  <c r="T21" i="52"/>
  <c r="V22" i="52" s="1"/>
  <c r="T25" i="19"/>
  <c r="W10" i="19" s="1"/>
  <c r="L25" i="46"/>
  <c r="Y25" i="46" s="1"/>
  <c r="L9" i="4"/>
  <c r="Y9" i="4" s="1"/>
  <c r="D8" i="58"/>
  <c r="G22" i="58" s="1"/>
  <c r="H15" i="29"/>
  <c r="X15" i="29" s="1"/>
  <c r="L13" i="57"/>
  <c r="Y13" i="57" s="1"/>
  <c r="L10" i="25"/>
  <c r="Y10" i="25" s="1"/>
  <c r="L13" i="26"/>
  <c r="Y13" i="26" s="1"/>
  <c r="D12" i="17"/>
  <c r="H22" i="9"/>
  <c r="T20" i="17"/>
  <c r="Y20" i="17" s="1"/>
  <c r="P15" i="20"/>
  <c r="P15" i="11"/>
  <c r="L21" i="11"/>
  <c r="X21" i="11" s="1"/>
  <c r="T14" i="37"/>
  <c r="T30" i="37" s="1"/>
  <c r="H21" i="18"/>
  <c r="X21" i="18" s="1"/>
  <c r="H16" i="5"/>
  <c r="X16" i="5" s="1"/>
  <c r="H20" i="13"/>
  <c r="X20" i="13" s="1"/>
  <c r="L17" i="50"/>
  <c r="Y17" i="50" s="1"/>
  <c r="D22" i="13"/>
  <c r="L14" i="26"/>
  <c r="Y14" i="26" s="1"/>
  <c r="H8" i="7"/>
  <c r="X8" i="7" s="1"/>
  <c r="D21" i="21"/>
  <c r="G12" i="21" s="1"/>
  <c r="L9" i="54"/>
  <c r="Y9" i="54" s="1"/>
  <c r="P17" i="25"/>
  <c r="L20" i="49"/>
  <c r="Y20" i="49" s="1"/>
  <c r="T10" i="9"/>
  <c r="V9" i="9" s="1"/>
  <c r="D11" i="16"/>
  <c r="E9" i="16" s="1"/>
  <c r="D15" i="10"/>
  <c r="L14" i="21"/>
  <c r="Y14" i="21" s="1"/>
  <c r="H15" i="15"/>
  <c r="X15" i="15" s="1"/>
  <c r="T12" i="17"/>
  <c r="U13" i="17" s="1"/>
  <c r="L17" i="7"/>
  <c r="Y17" i="7" s="1"/>
  <c r="P17" i="4"/>
  <c r="L16" i="4"/>
  <c r="Y16" i="4" s="1"/>
  <c r="L12" i="20"/>
  <c r="Y12" i="20" s="1"/>
  <c r="L20" i="24"/>
  <c r="Y20" i="24" s="1"/>
  <c r="L11" i="9"/>
  <c r="Y11" i="9" s="1"/>
  <c r="P21" i="6"/>
  <c r="T21" i="12"/>
  <c r="W21" i="12" s="1"/>
  <c r="P21" i="27"/>
  <c r="L13" i="19"/>
  <c r="Y13" i="19" s="1"/>
  <c r="D9" i="17"/>
  <c r="H9" i="20"/>
  <c r="X9" i="20" s="1"/>
  <c r="D11" i="8"/>
  <c r="E12" i="8" s="1"/>
  <c r="P8" i="10"/>
  <c r="P21" i="7"/>
  <c r="H15" i="8"/>
  <c r="X15" i="8" s="1"/>
  <c r="P25" i="5"/>
  <c r="P9" i="37"/>
  <c r="D22" i="14"/>
  <c r="D29" i="14" s="1"/>
  <c r="D21" i="52"/>
  <c r="G10" i="52" s="1"/>
  <c r="D11" i="25"/>
  <c r="G14" i="25" s="1"/>
  <c r="P25" i="50"/>
  <c r="L25" i="7"/>
  <c r="Y25" i="7" s="1"/>
  <c r="H20" i="18"/>
  <c r="X20" i="18" s="1"/>
  <c r="D12" i="10"/>
  <c r="L22" i="18"/>
  <c r="Y22" i="18" s="1"/>
  <c r="D16" i="13"/>
  <c r="T22" i="9"/>
  <c r="V20" i="9" s="1"/>
  <c r="L9" i="16"/>
  <c r="Y9" i="16" s="1"/>
  <c r="L8" i="19"/>
  <c r="T15" i="5"/>
  <c r="Y15" i="5" s="1"/>
  <c r="T12" i="11"/>
  <c r="U15" i="11" s="1"/>
  <c r="P16" i="21"/>
  <c r="H8" i="56"/>
  <c r="X8" i="56" s="1"/>
  <c r="T21" i="53"/>
  <c r="W16" i="53" s="1"/>
  <c r="H11" i="27"/>
  <c r="X11" i="27" s="1"/>
  <c r="D16" i="12"/>
  <c r="H16" i="19"/>
  <c r="X16" i="19" s="1"/>
  <c r="L9" i="5"/>
  <c r="Y9" i="5" s="1"/>
  <c r="T15" i="6"/>
  <c r="Y15" i="6" s="1"/>
  <c r="L15" i="14"/>
  <c r="Y15" i="14" s="1"/>
  <c r="D16" i="5"/>
  <c r="T22" i="10"/>
  <c r="Y22" i="10" s="1"/>
  <c r="T10" i="20"/>
  <c r="Y10" i="20" s="1"/>
  <c r="T12" i="38"/>
  <c r="Y12" i="38" s="1"/>
  <c r="D11" i="23"/>
  <c r="P11" i="47"/>
  <c r="L8" i="18"/>
  <c r="D8" i="56"/>
  <c r="G17" i="56" s="1"/>
  <c r="L17" i="55"/>
  <c r="Y17" i="55" s="1"/>
  <c r="H22" i="7"/>
  <c r="X22" i="7" s="1"/>
  <c r="T17" i="20"/>
  <c r="Y17" i="20" s="1"/>
  <c r="D9" i="10"/>
  <c r="D22" i="18"/>
  <c r="L12" i="25"/>
  <c r="Y12" i="25" s="1"/>
  <c r="H10" i="13"/>
  <c r="X10" i="13" s="1"/>
  <c r="H20" i="41"/>
  <c r="X20" i="41" s="1"/>
  <c r="P11" i="17"/>
  <c r="P16" i="14"/>
  <c r="P12" i="16"/>
  <c r="D9" i="18"/>
  <c r="D16" i="4"/>
  <c r="D20" i="13"/>
  <c r="D15" i="42"/>
  <c r="P10" i="10"/>
  <c r="H15" i="14"/>
  <c r="D8" i="17"/>
  <c r="D12" i="23"/>
  <c r="D11" i="20"/>
  <c r="T25" i="5"/>
  <c r="Y25" i="5" s="1"/>
  <c r="L11" i="4"/>
  <c r="Y11" i="4" s="1"/>
  <c r="D17" i="51"/>
  <c r="F9" i="51" s="1"/>
  <c r="D12" i="18"/>
  <c r="P9" i="22"/>
  <c r="H16" i="11"/>
  <c r="X16" i="11" s="1"/>
  <c r="H10" i="7"/>
  <c r="X10" i="7" s="1"/>
  <c r="L14" i="6"/>
  <c r="Y14" i="6" s="1"/>
  <c r="P12" i="25"/>
  <c r="L17" i="31"/>
  <c r="Y17" i="31" s="1"/>
  <c r="H13" i="52"/>
  <c r="X13" i="52" s="1"/>
  <c r="L14" i="14"/>
  <c r="Y14" i="14" s="1"/>
  <c r="H22" i="17"/>
  <c r="X22" i="17" s="1"/>
  <c r="D9" i="13"/>
  <c r="D30" i="13" s="1"/>
  <c r="T21" i="6"/>
  <c r="L20" i="6"/>
  <c r="D22" i="36"/>
  <c r="L8" i="20"/>
  <c r="D8" i="5"/>
  <c r="E13" i="5" s="1"/>
  <c r="H25" i="52"/>
  <c r="X25" i="52" s="1"/>
  <c r="T21" i="11"/>
  <c r="H22" i="13"/>
  <c r="X22" i="13" s="1"/>
  <c r="D21" i="19"/>
  <c r="G10" i="19" s="1"/>
  <c r="P22" i="14"/>
  <c r="D20" i="35"/>
  <c r="L13" i="7"/>
  <c r="Y13" i="7" s="1"/>
  <c r="T15" i="4"/>
  <c r="Y15" i="4" s="1"/>
  <c r="D12" i="6"/>
  <c r="L11" i="18"/>
  <c r="Y11" i="18" s="1"/>
  <c r="T14" i="15"/>
  <c r="L13" i="16"/>
  <c r="Y13" i="16" s="1"/>
  <c r="D13" i="20"/>
  <c r="H21" i="46"/>
  <c r="X21" i="46" s="1"/>
  <c r="L14" i="43"/>
  <c r="Y14" i="43" s="1"/>
  <c r="L9" i="42"/>
  <c r="Y9" i="42" s="1"/>
  <c r="P21" i="28"/>
  <c r="H10" i="43"/>
  <c r="X10" i="43" s="1"/>
  <c r="L22" i="31"/>
  <c r="Y22" i="31" s="1"/>
  <c r="T13" i="50"/>
  <c r="V15" i="50" s="1"/>
  <c r="H20" i="16"/>
  <c r="X20" i="16" s="1"/>
  <c r="T9" i="56"/>
  <c r="Y38" i="52" l="1"/>
  <c r="Y21" i="66"/>
  <c r="X13" i="66"/>
  <c r="X11" i="66"/>
  <c r="X10" i="66"/>
  <c r="X17" i="67"/>
  <c r="X28" i="28"/>
  <c r="Y20" i="6"/>
  <c r="X11" i="46"/>
  <c r="X28" i="66"/>
  <c r="X25" i="67"/>
  <c r="Y9" i="67"/>
  <c r="X28" i="40"/>
  <c r="X14" i="67"/>
  <c r="Y8" i="32"/>
  <c r="X8" i="32"/>
  <c r="X28" i="31"/>
  <c r="Y8" i="21"/>
  <c r="X30" i="51"/>
  <c r="X28" i="51"/>
  <c r="Y22" i="66"/>
  <c r="X22" i="9"/>
  <c r="X8" i="21"/>
  <c r="Y29" i="39"/>
  <c r="Y30" i="55"/>
  <c r="Y8" i="19"/>
  <c r="Y8" i="14"/>
  <c r="X30" i="46"/>
  <c r="N17" i="41"/>
  <c r="Y8" i="66"/>
  <c r="Y8" i="20"/>
  <c r="Y29" i="28"/>
  <c r="X28" i="33"/>
  <c r="X28" i="26"/>
  <c r="Y38" i="51"/>
  <c r="Y8" i="17"/>
  <c r="Y8" i="9"/>
  <c r="Y8" i="18"/>
  <c r="X28" i="32"/>
  <c r="X28" i="53"/>
  <c r="Y8" i="36"/>
  <c r="X8" i="28"/>
  <c r="Y28" i="36"/>
  <c r="Y28" i="8"/>
  <c r="Y28" i="35"/>
  <c r="Y28" i="48"/>
  <c r="Y28" i="54"/>
  <c r="Y28" i="28"/>
  <c r="Y28" i="9"/>
  <c r="Y28" i="11"/>
  <c r="Y28" i="23"/>
  <c r="Y28" i="12"/>
  <c r="Y28" i="16"/>
  <c r="Y28" i="51"/>
  <c r="Y28" i="14"/>
  <c r="Y28" i="5"/>
  <c r="Y28" i="57"/>
  <c r="Y28" i="41"/>
  <c r="X30" i="32"/>
  <c r="X30" i="50"/>
  <c r="Y29" i="33"/>
  <c r="X30" i="35"/>
  <c r="Y28" i="30"/>
  <c r="Y28" i="10"/>
  <c r="Y28" i="25"/>
  <c r="Y28" i="43"/>
  <c r="Y28" i="32"/>
  <c r="Y30" i="52"/>
  <c r="Y28" i="4"/>
  <c r="Y29" i="29"/>
  <c r="Y30" i="35"/>
  <c r="X28" i="4"/>
  <c r="X29" i="53"/>
  <c r="X28" i="57"/>
  <c r="U10" i="30"/>
  <c r="W12" i="30"/>
  <c r="U11" i="30"/>
  <c r="W9" i="30"/>
  <c r="V8" i="30"/>
  <c r="U15" i="30"/>
  <c r="W14" i="30"/>
  <c r="W10" i="30"/>
  <c r="W13" i="30"/>
  <c r="V11" i="30"/>
  <c r="V9" i="30"/>
  <c r="W25" i="30"/>
  <c r="T30" i="30"/>
  <c r="Y30" i="30" s="1"/>
  <c r="V15" i="30"/>
  <c r="V14" i="30"/>
  <c r="V12" i="30"/>
  <c r="W17" i="30"/>
  <c r="W20" i="30"/>
  <c r="T29" i="30"/>
  <c r="Y29" i="30" s="1"/>
  <c r="W8" i="30"/>
  <c r="W15" i="30"/>
  <c r="U14" i="30"/>
  <c r="W21" i="30"/>
  <c r="V16" i="30"/>
  <c r="U13" i="30"/>
  <c r="X29" i="22"/>
  <c r="Y30" i="40"/>
  <c r="Y30" i="58"/>
  <c r="X16" i="67"/>
  <c r="Y8" i="28"/>
  <c r="X29" i="32"/>
  <c r="X30" i="22"/>
  <c r="X29" i="35"/>
  <c r="X30" i="38"/>
  <c r="X30" i="24"/>
  <c r="X30" i="28"/>
  <c r="X30" i="33"/>
  <c r="Y30" i="47"/>
  <c r="X29" i="47"/>
  <c r="Y30" i="39"/>
  <c r="X28" i="14"/>
  <c r="Y28" i="66"/>
  <c r="Y30" i="29"/>
  <c r="X30" i="23"/>
  <c r="X29" i="58"/>
  <c r="X12" i="66"/>
  <c r="X11" i="52"/>
  <c r="Y14" i="15"/>
  <c r="Y30" i="53"/>
  <c r="Y30" i="37"/>
  <c r="X30" i="55"/>
  <c r="Y28" i="20"/>
  <c r="Y28" i="7"/>
  <c r="Y28" i="52"/>
  <c r="Y28" i="45"/>
  <c r="Y28" i="50"/>
  <c r="Y28" i="24"/>
  <c r="Y28" i="46"/>
  <c r="X28" i="16"/>
  <c r="Y28" i="19"/>
  <c r="Y28" i="26"/>
  <c r="X28" i="44"/>
  <c r="Y28" i="53"/>
  <c r="Y28" i="37"/>
  <c r="Y28" i="55"/>
  <c r="X28" i="52"/>
  <c r="X8" i="9"/>
  <c r="Y8" i="67"/>
  <c r="X15" i="66"/>
  <c r="X9" i="67"/>
  <c r="Y15" i="67"/>
  <c r="X14" i="6"/>
  <c r="Y21" i="52"/>
  <c r="Y21" i="45"/>
  <c r="Y20" i="7"/>
  <c r="Y8" i="10"/>
  <c r="X8" i="36"/>
  <c r="X20" i="36"/>
  <c r="X25" i="11"/>
  <c r="X17" i="55"/>
  <c r="X13" i="7"/>
  <c r="X14" i="21"/>
  <c r="X12" i="42"/>
  <c r="X9" i="42"/>
  <c r="X16" i="53"/>
  <c r="X22" i="18"/>
  <c r="X11" i="41"/>
  <c r="Y10" i="9"/>
  <c r="X25" i="46"/>
  <c r="X9" i="49"/>
  <c r="X22" i="36"/>
  <c r="Y22" i="20"/>
  <c r="X9" i="31"/>
  <c r="X10" i="25"/>
  <c r="X13" i="26"/>
  <c r="X13" i="27"/>
  <c r="X16" i="15"/>
  <c r="X17" i="13"/>
  <c r="Y21" i="6"/>
  <c r="X30" i="53"/>
  <c r="Y29" i="51"/>
  <c r="Y30" i="13"/>
  <c r="X28" i="36"/>
  <c r="X28" i="5"/>
  <c r="Y28" i="6"/>
  <c r="Y28" i="58"/>
  <c r="X28" i="48"/>
  <c r="X28" i="58"/>
  <c r="X28" i="39"/>
  <c r="Y28" i="31"/>
  <c r="X28" i="15"/>
  <c r="Y28" i="56"/>
  <c r="X28" i="7"/>
  <c r="X21" i="66"/>
  <c r="Y13" i="66"/>
  <c r="X20" i="66"/>
  <c r="X14" i="66"/>
  <c r="X12" i="67"/>
  <c r="Y16" i="66"/>
  <c r="Y10" i="66"/>
  <c r="X25" i="66"/>
  <c r="X15" i="67"/>
  <c r="Y9" i="56"/>
  <c r="X17" i="40"/>
  <c r="X10" i="14"/>
  <c r="X11" i="4"/>
  <c r="X11" i="18"/>
  <c r="X14" i="26"/>
  <c r="X12" i="16"/>
  <c r="X13" i="57"/>
  <c r="X10" i="17"/>
  <c r="X20" i="49"/>
  <c r="Y25" i="19"/>
  <c r="X25" i="14"/>
  <c r="X8" i="20"/>
  <c r="X11" i="56"/>
  <c r="X14" i="49"/>
  <c r="X9" i="52"/>
  <c r="X21" i="45"/>
  <c r="Y10" i="12"/>
  <c r="Y13" i="21"/>
  <c r="X30" i="48"/>
  <c r="X9" i="18"/>
  <c r="X30" i="30"/>
  <c r="X30" i="58"/>
  <c r="Y29" i="47"/>
  <c r="Y30" i="33"/>
  <c r="X29" i="38"/>
  <c r="X29" i="28"/>
  <c r="Y29" i="58"/>
  <c r="Y30" i="36"/>
  <c r="X30" i="37"/>
  <c r="X30" i="47"/>
  <c r="X29" i="33"/>
  <c r="X29" i="23"/>
  <c r="Y28" i="27"/>
  <c r="X28" i="8"/>
  <c r="Y28" i="21"/>
  <c r="X28" i="21"/>
  <c r="Y28" i="49"/>
  <c r="X28" i="13"/>
  <c r="Y28" i="39"/>
  <c r="Y28" i="44"/>
  <c r="Y28" i="22"/>
  <c r="X28" i="25"/>
  <c r="Y28" i="42"/>
  <c r="X28" i="43"/>
  <c r="X28" i="11"/>
  <c r="Y28" i="40"/>
  <c r="X28" i="29"/>
  <c r="X28" i="20"/>
  <c r="Y28" i="38"/>
  <c r="X28" i="24"/>
  <c r="X28" i="23"/>
  <c r="X8" i="67"/>
  <c r="Y28" i="67"/>
  <c r="Y9" i="66"/>
  <c r="Y12" i="66"/>
  <c r="Y10" i="67"/>
  <c r="Y16" i="67"/>
  <c r="Y11" i="67"/>
  <c r="X20" i="67"/>
  <c r="X13" i="67"/>
  <c r="X22" i="31"/>
  <c r="X13" i="10"/>
  <c r="X17" i="7"/>
  <c r="X17" i="24"/>
  <c r="X9" i="11"/>
  <c r="X14" i="15"/>
  <c r="X9" i="56"/>
  <c r="X25" i="13"/>
  <c r="X20" i="6"/>
  <c r="X8" i="18"/>
  <c r="X8" i="14"/>
  <c r="X12" i="20"/>
  <c r="Y14" i="16"/>
  <c r="X17" i="50"/>
  <c r="X11" i="20"/>
  <c r="X9" i="5"/>
  <c r="Y8" i="8"/>
  <c r="X14" i="14"/>
  <c r="X25" i="7"/>
  <c r="X14" i="43"/>
  <c r="Y16" i="14"/>
  <c r="X10" i="12"/>
  <c r="X21" i="6"/>
  <c r="X9" i="7"/>
  <c r="Y12" i="17"/>
  <c r="X11" i="16"/>
  <c r="X9" i="4"/>
  <c r="X15" i="14"/>
  <c r="Y21" i="11"/>
  <c r="Y22" i="9"/>
  <c r="X16" i="13"/>
  <c r="Y14" i="10"/>
  <c r="X30" i="40"/>
  <c r="Y30" i="48"/>
  <c r="X29" i="30"/>
  <c r="Y29" i="35"/>
  <c r="Y30" i="51"/>
  <c r="X29" i="37"/>
  <c r="X28" i="35"/>
  <c r="Y28" i="13"/>
  <c r="X28" i="6"/>
  <c r="Y28" i="17"/>
  <c r="X28" i="49"/>
  <c r="Y28" i="29"/>
  <c r="X28" i="10"/>
  <c r="Y28" i="18"/>
  <c r="Y28" i="33"/>
  <c r="Y28" i="15"/>
  <c r="X28" i="30"/>
  <c r="Y28" i="47"/>
  <c r="Y25" i="66"/>
  <c r="Y15" i="66"/>
  <c r="Y22" i="67"/>
  <c r="Y13" i="67"/>
  <c r="Y17" i="67"/>
  <c r="Y11" i="66"/>
  <c r="X8" i="66"/>
  <c r="Y20" i="67"/>
  <c r="Y14" i="67"/>
  <c r="X22" i="67"/>
  <c r="X11" i="67"/>
  <c r="Y21" i="67"/>
  <c r="X22" i="48"/>
  <c r="Y8" i="6"/>
  <c r="Y13" i="50"/>
  <c r="X12" i="56"/>
  <c r="Y21" i="53"/>
  <c r="X17" i="4"/>
  <c r="X14" i="57"/>
  <c r="X22" i="23"/>
  <c r="X13" i="19"/>
  <c r="X15" i="54"/>
  <c r="Y14" i="37"/>
  <c r="Y12" i="11"/>
  <c r="X8" i="19"/>
  <c r="X11" i="9"/>
  <c r="X16" i="4"/>
  <c r="X11" i="45"/>
  <c r="X9" i="16"/>
  <c r="X17" i="45"/>
  <c r="X13" i="16"/>
  <c r="X9" i="21"/>
  <c r="X17" i="31"/>
  <c r="Y10" i="23"/>
  <c r="X12" i="7"/>
  <c r="X15" i="26"/>
  <c r="X9" i="54"/>
  <c r="X12" i="43"/>
  <c r="X10" i="15"/>
  <c r="X20" i="24"/>
  <c r="X22" i="33"/>
  <c r="Y21" i="12"/>
  <c r="X12" i="25"/>
  <c r="X12" i="44"/>
  <c r="Y38" i="36"/>
  <c r="Y38" i="28"/>
  <c r="W15" i="18"/>
  <c r="W17" i="67"/>
  <c r="V17" i="67"/>
  <c r="Q14" i="66"/>
  <c r="S14" i="66"/>
  <c r="R14" i="66"/>
  <c r="R13" i="67"/>
  <c r="S13" i="67"/>
  <c r="Q13" i="67"/>
  <c r="N20" i="66"/>
  <c r="O20" i="66"/>
  <c r="R20" i="66"/>
  <c r="S20" i="66"/>
  <c r="K10" i="67"/>
  <c r="J10" i="67"/>
  <c r="I10" i="67"/>
  <c r="I13" i="66"/>
  <c r="J13" i="66"/>
  <c r="K13" i="66"/>
  <c r="P29" i="67"/>
  <c r="G11" i="67"/>
  <c r="E11" i="67"/>
  <c r="F11" i="67"/>
  <c r="R11" i="67"/>
  <c r="S11" i="67"/>
  <c r="Q11" i="67"/>
  <c r="H30" i="67"/>
  <c r="K8" i="67"/>
  <c r="I8" i="67"/>
  <c r="J8" i="67"/>
  <c r="Q15" i="66"/>
  <c r="S15" i="66"/>
  <c r="R15" i="66"/>
  <c r="D29" i="67"/>
  <c r="G25" i="67"/>
  <c r="G17" i="67"/>
  <c r="F17" i="67"/>
  <c r="R22" i="67"/>
  <c r="S22" i="67"/>
  <c r="V20" i="67"/>
  <c r="W20" i="67"/>
  <c r="M9" i="66"/>
  <c r="N9" i="66"/>
  <c r="O9" i="66"/>
  <c r="M12" i="66"/>
  <c r="O12" i="66"/>
  <c r="N12" i="66"/>
  <c r="O10" i="67"/>
  <c r="M10" i="67"/>
  <c r="N10" i="67"/>
  <c r="F20" i="67"/>
  <c r="G20" i="67"/>
  <c r="Y38" i="67"/>
  <c r="V17" i="66"/>
  <c r="W17" i="66"/>
  <c r="K14" i="67"/>
  <c r="J14" i="67"/>
  <c r="I14" i="67"/>
  <c r="W12" i="67"/>
  <c r="V12" i="67"/>
  <c r="U12" i="67"/>
  <c r="T30" i="66"/>
  <c r="W8" i="66"/>
  <c r="U8" i="66"/>
  <c r="R9" i="67"/>
  <c r="S9" i="67"/>
  <c r="Q9" i="67"/>
  <c r="D29" i="66"/>
  <c r="G25" i="66"/>
  <c r="W21" i="67"/>
  <c r="V21" i="67"/>
  <c r="Q12" i="66"/>
  <c r="R12" i="66"/>
  <c r="S12" i="66"/>
  <c r="N16" i="67"/>
  <c r="O16" i="67"/>
  <c r="O11" i="67"/>
  <c r="M11" i="67"/>
  <c r="N11" i="67"/>
  <c r="S10" i="67"/>
  <c r="Q10" i="67"/>
  <c r="R10" i="67"/>
  <c r="S14" i="67"/>
  <c r="R14" i="67"/>
  <c r="Q14" i="67"/>
  <c r="K20" i="67"/>
  <c r="J20" i="67"/>
  <c r="E11" i="66"/>
  <c r="F11" i="66"/>
  <c r="G11" i="66"/>
  <c r="J13" i="67"/>
  <c r="K13" i="67"/>
  <c r="I13" i="67"/>
  <c r="S10" i="66"/>
  <c r="Q10" i="66"/>
  <c r="R10" i="66"/>
  <c r="F16" i="67"/>
  <c r="G16" i="67"/>
  <c r="T29" i="66"/>
  <c r="W25" i="66"/>
  <c r="E15" i="66"/>
  <c r="F15" i="66"/>
  <c r="G15" i="66"/>
  <c r="M14" i="66"/>
  <c r="O14" i="66"/>
  <c r="N14" i="66"/>
  <c r="V16" i="66"/>
  <c r="W16" i="66"/>
  <c r="S21" i="67"/>
  <c r="R21" i="67"/>
  <c r="S17" i="67"/>
  <c r="R17" i="67"/>
  <c r="I9" i="66"/>
  <c r="J9" i="66"/>
  <c r="K9" i="66"/>
  <c r="S17" i="66"/>
  <c r="R17" i="66"/>
  <c r="O25" i="66"/>
  <c r="L29" i="66"/>
  <c r="M15" i="66"/>
  <c r="N15" i="66"/>
  <c r="O15" i="66"/>
  <c r="F13" i="66"/>
  <c r="G13" i="66"/>
  <c r="E13" i="66"/>
  <c r="S11" i="66"/>
  <c r="P30" i="66"/>
  <c r="S8" i="66"/>
  <c r="R8" i="66"/>
  <c r="Q8" i="66"/>
  <c r="U9" i="67"/>
  <c r="W9" i="67"/>
  <c r="V9" i="67"/>
  <c r="O22" i="67"/>
  <c r="N22" i="67"/>
  <c r="W10" i="67"/>
  <c r="V10" i="67"/>
  <c r="U10" i="67"/>
  <c r="R16" i="67"/>
  <c r="S16" i="67"/>
  <c r="I12" i="66"/>
  <c r="J12" i="66"/>
  <c r="K12" i="66"/>
  <c r="N13" i="67"/>
  <c r="O13" i="67"/>
  <c r="M13" i="67"/>
  <c r="N17" i="67"/>
  <c r="O17" i="67"/>
  <c r="M11" i="66"/>
  <c r="O11" i="66"/>
  <c r="N11" i="66"/>
  <c r="S25" i="66"/>
  <c r="P29" i="66"/>
  <c r="K8" i="66"/>
  <c r="J8" i="66"/>
  <c r="I8" i="66"/>
  <c r="H30" i="66"/>
  <c r="G15" i="67"/>
  <c r="F15" i="67"/>
  <c r="E15" i="67"/>
  <c r="G21" i="66"/>
  <c r="F21" i="66"/>
  <c r="O20" i="67"/>
  <c r="N20" i="67"/>
  <c r="V15" i="67"/>
  <c r="U15" i="67"/>
  <c r="W15" i="67"/>
  <c r="S16" i="66"/>
  <c r="R16" i="66"/>
  <c r="E12" i="67"/>
  <c r="F12" i="67"/>
  <c r="G12" i="67"/>
  <c r="S25" i="67"/>
  <c r="R8" i="67"/>
  <c r="P30" i="67"/>
  <c r="Q8" i="67"/>
  <c r="S8" i="67"/>
  <c r="W22" i="66"/>
  <c r="V22" i="66"/>
  <c r="R11" i="66"/>
  <c r="Q11" i="66"/>
  <c r="S12" i="67"/>
  <c r="Q12" i="67"/>
  <c r="R12" i="67"/>
  <c r="O14" i="67"/>
  <c r="M14" i="67"/>
  <c r="N14" i="67"/>
  <c r="K22" i="67"/>
  <c r="J22" i="67"/>
  <c r="J11" i="67"/>
  <c r="K11" i="67"/>
  <c r="I11" i="67"/>
  <c r="N21" i="67"/>
  <c r="O21" i="67"/>
  <c r="F16" i="66"/>
  <c r="G16" i="66"/>
  <c r="F22" i="67"/>
  <c r="G22" i="67"/>
  <c r="W15" i="66"/>
  <c r="U15" i="66"/>
  <c r="V15" i="66"/>
  <c r="V13" i="67"/>
  <c r="V8" i="67"/>
  <c r="W8" i="67"/>
  <c r="U8" i="67"/>
  <c r="T30" i="67"/>
  <c r="U13" i="67"/>
  <c r="W13" i="67"/>
  <c r="V12" i="66"/>
  <c r="W12" i="66"/>
  <c r="U12" i="66"/>
  <c r="S21" i="66"/>
  <c r="R21" i="66"/>
  <c r="M12" i="67"/>
  <c r="N8" i="67"/>
  <c r="L30" i="67"/>
  <c r="O8" i="67"/>
  <c r="M8" i="67"/>
  <c r="J17" i="67"/>
  <c r="K17" i="67"/>
  <c r="S22" i="66"/>
  <c r="R22" i="66"/>
  <c r="N21" i="66"/>
  <c r="O21" i="66"/>
  <c r="K25" i="67"/>
  <c r="H29" i="67"/>
  <c r="J17" i="66"/>
  <c r="K17" i="66"/>
  <c r="S15" i="67"/>
  <c r="R15" i="67"/>
  <c r="Q15" i="67"/>
  <c r="S9" i="66"/>
  <c r="Q9" i="66"/>
  <c r="R9" i="66"/>
  <c r="N17" i="66"/>
  <c r="O17" i="66"/>
  <c r="I15" i="66"/>
  <c r="J15" i="66"/>
  <c r="K15" i="66"/>
  <c r="V20" i="66"/>
  <c r="W20" i="66"/>
  <c r="U11" i="67"/>
  <c r="W11" i="67"/>
  <c r="V11" i="67"/>
  <c r="G10" i="67"/>
  <c r="F10" i="67"/>
  <c r="E10" i="67"/>
  <c r="V21" i="66"/>
  <c r="W21" i="66"/>
  <c r="W9" i="66"/>
  <c r="U9" i="66"/>
  <c r="V9" i="66"/>
  <c r="V10" i="66"/>
  <c r="U10" i="66"/>
  <c r="W10" i="66"/>
  <c r="E12" i="66"/>
  <c r="F12" i="66"/>
  <c r="G12" i="66"/>
  <c r="G21" i="67"/>
  <c r="F21" i="67"/>
  <c r="V8" i="66"/>
  <c r="W11" i="66"/>
  <c r="U11" i="66"/>
  <c r="V11" i="66"/>
  <c r="W14" i="66"/>
  <c r="V14" i="66"/>
  <c r="U14" i="66"/>
  <c r="O22" i="66"/>
  <c r="N22" i="66"/>
  <c r="J9" i="67"/>
  <c r="I9" i="67"/>
  <c r="K9" i="67"/>
  <c r="F9" i="67"/>
  <c r="G9" i="67"/>
  <c r="E9" i="67"/>
  <c r="K16" i="67"/>
  <c r="J16" i="67"/>
  <c r="S13" i="66"/>
  <c r="Q13" i="66"/>
  <c r="R13" i="66"/>
  <c r="O15" i="67"/>
  <c r="M15" i="67"/>
  <c r="N15" i="67"/>
  <c r="Y38" i="10"/>
  <c r="K21" i="67"/>
  <c r="J21" i="67"/>
  <c r="U13" i="66"/>
  <c r="V13" i="66"/>
  <c r="W13" i="66"/>
  <c r="J11" i="66"/>
  <c r="I11" i="66"/>
  <c r="K11" i="66"/>
  <c r="E10" i="66"/>
  <c r="F10" i="66"/>
  <c r="G10" i="66"/>
  <c r="M8" i="66"/>
  <c r="L30" i="66"/>
  <c r="N8" i="66"/>
  <c r="O8" i="66"/>
  <c r="J16" i="66"/>
  <c r="K16" i="66"/>
  <c r="K22" i="66"/>
  <c r="J22" i="66"/>
  <c r="O12" i="67"/>
  <c r="N12" i="67"/>
  <c r="N9" i="67"/>
  <c r="M9" i="67"/>
  <c r="O9" i="67"/>
  <c r="F22" i="66"/>
  <c r="G22" i="66"/>
  <c r="F9" i="66"/>
  <c r="G9" i="66"/>
  <c r="E9" i="66"/>
  <c r="J21" i="66"/>
  <c r="K21" i="66"/>
  <c r="E8" i="66"/>
  <c r="F8" i="66"/>
  <c r="D30" i="66"/>
  <c r="G8" i="66"/>
  <c r="V22" i="67"/>
  <c r="W22" i="67"/>
  <c r="M13" i="66"/>
  <c r="N13" i="66"/>
  <c r="O13" i="66"/>
  <c r="W14" i="67"/>
  <c r="U14" i="67"/>
  <c r="V14" i="67"/>
  <c r="J20" i="66"/>
  <c r="K20" i="66"/>
  <c r="J10" i="66"/>
  <c r="I10" i="66"/>
  <c r="K10" i="66"/>
  <c r="R20" i="67"/>
  <c r="S20" i="67"/>
  <c r="I14" i="66"/>
  <c r="J14" i="66"/>
  <c r="K14" i="66"/>
  <c r="F13" i="67"/>
  <c r="G13" i="67"/>
  <c r="E13" i="67"/>
  <c r="F14" i="66"/>
  <c r="E14" i="66"/>
  <c r="G14" i="66"/>
  <c r="I12" i="67"/>
  <c r="J12" i="67"/>
  <c r="K12" i="67"/>
  <c r="N16" i="66"/>
  <c r="O16" i="66"/>
  <c r="E8" i="67"/>
  <c r="F8" i="67"/>
  <c r="D30" i="67"/>
  <c r="G8" i="67"/>
  <c r="V16" i="67"/>
  <c r="W16" i="67"/>
  <c r="F17" i="66"/>
  <c r="G17" i="66"/>
  <c r="F20" i="66"/>
  <c r="G20" i="66"/>
  <c r="M10" i="66"/>
  <c r="N10" i="66"/>
  <c r="O10" i="66"/>
  <c r="H29" i="66"/>
  <c r="K25" i="66"/>
  <c r="G14" i="67"/>
  <c r="E14" i="67"/>
  <c r="F14" i="67"/>
  <c r="L29" i="67"/>
  <c r="O25" i="67"/>
  <c r="K15" i="67"/>
  <c r="I15" i="67"/>
  <c r="J15" i="67"/>
  <c r="T29" i="67"/>
  <c r="W25" i="67"/>
  <c r="Y34" i="4"/>
  <c r="Y38" i="5"/>
  <c r="Q15" i="47"/>
  <c r="R20" i="7"/>
  <c r="S16" i="6"/>
  <c r="Q9" i="13"/>
  <c r="Q13" i="30"/>
  <c r="R22" i="52"/>
  <c r="Q14" i="9"/>
  <c r="Y38" i="9"/>
  <c r="Y38" i="6"/>
  <c r="Y38" i="18"/>
  <c r="Y38" i="50"/>
  <c r="Y38" i="40"/>
  <c r="Y38" i="54"/>
  <c r="Y38" i="58"/>
  <c r="Y38" i="31"/>
  <c r="Y38" i="23"/>
  <c r="S20" i="15"/>
  <c r="Y38" i="42"/>
  <c r="Y38" i="41"/>
  <c r="Y38" i="49"/>
  <c r="Y38" i="55"/>
  <c r="Y38" i="24"/>
  <c r="Y38" i="11"/>
  <c r="Y38" i="38"/>
  <c r="Y38" i="15"/>
  <c r="Y38" i="8"/>
  <c r="Y38" i="33"/>
  <c r="Y38" i="35"/>
  <c r="R21" i="14"/>
  <c r="R9" i="21"/>
  <c r="P29" i="27"/>
  <c r="R8" i="42"/>
  <c r="Q13" i="57"/>
  <c r="S16" i="58"/>
  <c r="Y38" i="32"/>
  <c r="Y38" i="17"/>
  <c r="Y38" i="48"/>
  <c r="Y38" i="56"/>
  <c r="Y38" i="44"/>
  <c r="Y38" i="19"/>
  <c r="Y38" i="27"/>
  <c r="Y38" i="57"/>
  <c r="S9" i="28"/>
  <c r="Q14" i="16"/>
  <c r="S10" i="36"/>
  <c r="Q14" i="14"/>
  <c r="S11" i="32"/>
  <c r="R21" i="50"/>
  <c r="R21" i="5"/>
  <c r="Y38" i="47"/>
  <c r="Y38" i="7"/>
  <c r="Y38" i="29"/>
  <c r="Y38" i="30"/>
  <c r="Y38" i="22"/>
  <c r="Y38" i="45"/>
  <c r="Y38" i="37"/>
  <c r="N15" i="42"/>
  <c r="J16" i="52"/>
  <c r="K21" i="27"/>
  <c r="I9" i="8"/>
  <c r="K14" i="51"/>
  <c r="N10" i="49"/>
  <c r="J14" i="36"/>
  <c r="N21" i="31"/>
  <c r="M15" i="43"/>
  <c r="J17" i="11"/>
  <c r="O14" i="5"/>
  <c r="J17" i="15"/>
  <c r="O12" i="50"/>
  <c r="N13" i="11"/>
  <c r="O21" i="12"/>
  <c r="I12" i="25"/>
  <c r="K22" i="40"/>
  <c r="O11" i="40"/>
  <c r="M10" i="41"/>
  <c r="K11" i="16"/>
  <c r="M10" i="6"/>
  <c r="N21" i="24"/>
  <c r="K10" i="29"/>
  <c r="J13" i="41"/>
  <c r="I11" i="21"/>
  <c r="O21" i="27"/>
  <c r="O20" i="17"/>
  <c r="K25" i="24"/>
  <c r="I9" i="4"/>
  <c r="O13" i="20"/>
  <c r="N16" i="41"/>
  <c r="F14" i="9"/>
  <c r="J17" i="20"/>
  <c r="O9" i="45"/>
  <c r="L30" i="10"/>
  <c r="M10" i="16"/>
  <c r="V15" i="15"/>
  <c r="G25" i="8"/>
  <c r="W20" i="4"/>
  <c r="D29" i="12"/>
  <c r="K9" i="39"/>
  <c r="E10" i="42"/>
  <c r="D29" i="13"/>
  <c r="H29" i="7"/>
  <c r="W11" i="20"/>
  <c r="K12" i="14"/>
  <c r="O10" i="54"/>
  <c r="I15" i="49"/>
  <c r="O25" i="41"/>
  <c r="O20" i="41"/>
  <c r="O13" i="41"/>
  <c r="O17" i="26"/>
  <c r="O13" i="25"/>
  <c r="E13" i="23"/>
  <c r="N10" i="21"/>
  <c r="S21" i="20"/>
  <c r="M15" i="18"/>
  <c r="H29" i="18"/>
  <c r="F10" i="17"/>
  <c r="O9" i="13"/>
  <c r="K17" i="13"/>
  <c r="S20" i="12"/>
  <c r="W15" i="12"/>
  <c r="W21" i="11"/>
  <c r="G13" i="10"/>
  <c r="V11" i="10"/>
  <c r="O9" i="9"/>
  <c r="R15" i="8"/>
  <c r="W17" i="8"/>
  <c r="M8" i="7"/>
  <c r="G9" i="6"/>
  <c r="W17" i="6"/>
  <c r="I14" i="5"/>
  <c r="V9" i="5"/>
  <c r="O25" i="4"/>
  <c r="R13" i="4"/>
  <c r="F13" i="20"/>
  <c r="G13" i="20"/>
  <c r="E13" i="20"/>
  <c r="O20" i="6"/>
  <c r="N20" i="6"/>
  <c r="G11" i="20"/>
  <c r="F11" i="20"/>
  <c r="E11" i="20"/>
  <c r="E9" i="18"/>
  <c r="F9" i="18"/>
  <c r="G9" i="18"/>
  <c r="W12" i="38"/>
  <c r="U12" i="38"/>
  <c r="V12" i="38"/>
  <c r="G16" i="12"/>
  <c r="F16" i="12"/>
  <c r="F12" i="10"/>
  <c r="G12" i="10"/>
  <c r="E12" i="10"/>
  <c r="U9" i="56"/>
  <c r="V9" i="56"/>
  <c r="W9" i="56"/>
  <c r="J10" i="43"/>
  <c r="I10" i="43"/>
  <c r="K10" i="43"/>
  <c r="K21" i="46"/>
  <c r="J21" i="46"/>
  <c r="M11" i="18"/>
  <c r="O11" i="18"/>
  <c r="N11" i="18"/>
  <c r="F20" i="35"/>
  <c r="G20" i="35"/>
  <c r="F22" i="36"/>
  <c r="G22" i="36"/>
  <c r="J22" i="17"/>
  <c r="K22" i="17"/>
  <c r="Q12" i="25"/>
  <c r="S12" i="25"/>
  <c r="R12" i="25"/>
  <c r="Q9" i="22"/>
  <c r="S9" i="22"/>
  <c r="R9" i="22"/>
  <c r="T29" i="5"/>
  <c r="W25" i="5"/>
  <c r="J15" i="14"/>
  <c r="K15" i="14"/>
  <c r="I15" i="14"/>
  <c r="F16" i="4"/>
  <c r="G16" i="4"/>
  <c r="R11" i="17"/>
  <c r="Q11" i="17"/>
  <c r="S11" i="17"/>
  <c r="F22" i="18"/>
  <c r="G22" i="18"/>
  <c r="O17" i="55"/>
  <c r="N17" i="55"/>
  <c r="F11" i="23"/>
  <c r="E11" i="23"/>
  <c r="G11" i="23"/>
  <c r="F16" i="5"/>
  <c r="G16" i="5"/>
  <c r="J16" i="19"/>
  <c r="K16" i="19"/>
  <c r="H30" i="56"/>
  <c r="X30" i="56" s="1"/>
  <c r="J8" i="56"/>
  <c r="I8" i="56"/>
  <c r="K8" i="56"/>
  <c r="L30" i="19"/>
  <c r="Y30" i="19" s="1"/>
  <c r="N8" i="19"/>
  <c r="O8" i="19"/>
  <c r="M8" i="19"/>
  <c r="O22" i="18"/>
  <c r="N22" i="18"/>
  <c r="P29" i="50"/>
  <c r="S25" i="50"/>
  <c r="Q9" i="37"/>
  <c r="R9" i="37"/>
  <c r="S9" i="37"/>
  <c r="P30" i="10"/>
  <c r="Q8" i="10"/>
  <c r="R8" i="10"/>
  <c r="S8" i="10"/>
  <c r="O13" i="19"/>
  <c r="M13" i="19"/>
  <c r="N13" i="19"/>
  <c r="N11" i="9"/>
  <c r="O11" i="9"/>
  <c r="M11" i="9"/>
  <c r="R17" i="4"/>
  <c r="S17" i="4"/>
  <c r="M14" i="21"/>
  <c r="N14" i="21"/>
  <c r="O14" i="21"/>
  <c r="O20" i="49"/>
  <c r="N20" i="49"/>
  <c r="K8" i="7"/>
  <c r="J8" i="7"/>
  <c r="I8" i="7"/>
  <c r="K20" i="13"/>
  <c r="J20" i="13"/>
  <c r="O21" i="11"/>
  <c r="N21" i="11"/>
  <c r="K22" i="9"/>
  <c r="J22" i="9"/>
  <c r="O13" i="57"/>
  <c r="N13" i="57"/>
  <c r="M13" i="57"/>
  <c r="L29" i="46"/>
  <c r="O25" i="46"/>
  <c r="T29" i="4"/>
  <c r="W25" i="4"/>
  <c r="P30" i="5"/>
  <c r="S8" i="5"/>
  <c r="Q8" i="5"/>
  <c r="R8" i="5"/>
  <c r="N9" i="31"/>
  <c r="O9" i="31"/>
  <c r="M9" i="31"/>
  <c r="S9" i="19"/>
  <c r="R9" i="19"/>
  <c r="Q9" i="19"/>
  <c r="N22" i="9"/>
  <c r="O22" i="9"/>
  <c r="P30" i="11"/>
  <c r="S8" i="11"/>
  <c r="R8" i="11"/>
  <c r="Q8" i="11"/>
  <c r="O11" i="16"/>
  <c r="M11" i="16"/>
  <c r="N11" i="16"/>
  <c r="S9" i="17"/>
  <c r="R9" i="17"/>
  <c r="Q9" i="17"/>
  <c r="O17" i="4"/>
  <c r="N17" i="4"/>
  <c r="K20" i="8"/>
  <c r="J20" i="8"/>
  <c r="Q12" i="7"/>
  <c r="S12" i="7"/>
  <c r="R12" i="7"/>
  <c r="I12" i="12"/>
  <c r="J12" i="12"/>
  <c r="K12" i="12"/>
  <c r="W16" i="5"/>
  <c r="V16" i="5"/>
  <c r="G15" i="36"/>
  <c r="F15" i="36"/>
  <c r="E15" i="36"/>
  <c r="K16" i="13"/>
  <c r="J16" i="13"/>
  <c r="D29" i="6"/>
  <c r="G25" i="6"/>
  <c r="G13" i="12"/>
  <c r="E13" i="12"/>
  <c r="F13" i="12"/>
  <c r="O22" i="36"/>
  <c r="N22" i="36"/>
  <c r="L30" i="14"/>
  <c r="Y30" i="14" s="1"/>
  <c r="O8" i="14"/>
  <c r="N8" i="14"/>
  <c r="M8" i="14"/>
  <c r="W13" i="24"/>
  <c r="U13" i="24"/>
  <c r="V13" i="24"/>
  <c r="V13" i="46"/>
  <c r="W13" i="46"/>
  <c r="U13" i="46"/>
  <c r="W20" i="6"/>
  <c r="V20" i="6"/>
  <c r="V13" i="6"/>
  <c r="W13" i="6"/>
  <c r="U13" i="6"/>
  <c r="M10" i="15"/>
  <c r="N10" i="15"/>
  <c r="O10" i="15"/>
  <c r="Q12" i="31"/>
  <c r="R12" i="31"/>
  <c r="S12" i="31"/>
  <c r="J20" i="39"/>
  <c r="K20" i="39"/>
  <c r="O22" i="48"/>
  <c r="N22" i="48"/>
  <c r="V12" i="22"/>
  <c r="U12" i="22"/>
  <c r="W12" i="22"/>
  <c r="V22" i="24"/>
  <c r="W22" i="24"/>
  <c r="K12" i="49"/>
  <c r="I12" i="49"/>
  <c r="J12" i="49"/>
  <c r="V12" i="32"/>
  <c r="W12" i="32"/>
  <c r="U12" i="32"/>
  <c r="R21" i="11"/>
  <c r="S21" i="11"/>
  <c r="S9" i="50"/>
  <c r="R9" i="50"/>
  <c r="Q9" i="50"/>
  <c r="I13" i="54"/>
  <c r="K13" i="54"/>
  <c r="J13" i="54"/>
  <c r="O12" i="49"/>
  <c r="Q8" i="25"/>
  <c r="E14" i="17"/>
  <c r="S11" i="57"/>
  <c r="S8" i="6"/>
  <c r="K10" i="16"/>
  <c r="K11" i="40"/>
  <c r="H29" i="43"/>
  <c r="M12" i="12"/>
  <c r="O12" i="45"/>
  <c r="S9" i="5"/>
  <c r="M13" i="54"/>
  <c r="S17" i="37"/>
  <c r="O20" i="45"/>
  <c r="R12" i="10"/>
  <c r="J20" i="40"/>
  <c r="U12" i="12"/>
  <c r="K25" i="18"/>
  <c r="S10" i="8"/>
  <c r="D29" i="36"/>
  <c r="E11" i="13"/>
  <c r="O15" i="5"/>
  <c r="U12" i="4"/>
  <c r="J11" i="52"/>
  <c r="K17" i="5"/>
  <c r="M11" i="26"/>
  <c r="G21" i="15"/>
  <c r="G12" i="5"/>
  <c r="U12" i="10"/>
  <c r="R20" i="14"/>
  <c r="J12" i="4"/>
  <c r="O9" i="26"/>
  <c r="I11" i="25"/>
  <c r="Q13" i="47"/>
  <c r="N13" i="5"/>
  <c r="S22" i="12"/>
  <c r="W20" i="8"/>
  <c r="R13" i="25"/>
  <c r="K25" i="5"/>
  <c r="G17" i="11"/>
  <c r="O13" i="40"/>
  <c r="Q11" i="14"/>
  <c r="N14" i="20"/>
  <c r="U13" i="32"/>
  <c r="Q10" i="5"/>
  <c r="F10" i="13"/>
  <c r="G11" i="51"/>
  <c r="V11" i="17"/>
  <c r="S20" i="11"/>
  <c r="M11" i="11"/>
  <c r="O25" i="50"/>
  <c r="L29" i="31"/>
  <c r="Y29" i="31" s="1"/>
  <c r="T30" i="5"/>
  <c r="S15" i="13"/>
  <c r="N12" i="11"/>
  <c r="K21" i="56"/>
  <c r="W12" i="52"/>
  <c r="N15" i="50"/>
  <c r="K8" i="15"/>
  <c r="H30" i="15"/>
  <c r="R20" i="15"/>
  <c r="K11" i="36"/>
  <c r="O10" i="24"/>
  <c r="S15" i="15"/>
  <c r="S22" i="8"/>
  <c r="N9" i="40"/>
  <c r="O15" i="25"/>
  <c r="S11" i="5"/>
  <c r="F16" i="9"/>
  <c r="O13" i="17"/>
  <c r="O12" i="36"/>
  <c r="W11" i="5"/>
  <c r="O16" i="25"/>
  <c r="K14" i="21"/>
  <c r="J10" i="11"/>
  <c r="V17" i="18"/>
  <c r="T30" i="38"/>
  <c r="Y30" i="38" s="1"/>
  <c r="J15" i="4"/>
  <c r="W14" i="21"/>
  <c r="W16" i="24"/>
  <c r="O13" i="12"/>
  <c r="G12" i="52"/>
  <c r="S15" i="31"/>
  <c r="K8" i="17"/>
  <c r="G12" i="51"/>
  <c r="Q9" i="4"/>
  <c r="G16" i="18"/>
  <c r="M8" i="5"/>
  <c r="N10" i="27"/>
  <c r="U11" i="11"/>
  <c r="R16" i="7"/>
  <c r="O15" i="16"/>
  <c r="R14" i="17"/>
  <c r="O12" i="5"/>
  <c r="R8" i="7"/>
  <c r="K16" i="25"/>
  <c r="K15" i="46"/>
  <c r="V11" i="23"/>
  <c r="E11" i="5"/>
  <c r="K16" i="4"/>
  <c r="R10" i="37"/>
  <c r="V20" i="20"/>
  <c r="K21" i="11"/>
  <c r="T29" i="9"/>
  <c r="S11" i="6"/>
  <c r="E8" i="9"/>
  <c r="I12" i="29"/>
  <c r="J8" i="18"/>
  <c r="Q8" i="4"/>
  <c r="U11" i="9"/>
  <c r="K8" i="39"/>
  <c r="G25" i="5"/>
  <c r="V14" i="50"/>
  <c r="S15" i="22"/>
  <c r="S8" i="19"/>
  <c r="U13" i="38"/>
  <c r="O11" i="13"/>
  <c r="U13" i="4"/>
  <c r="O15" i="46"/>
  <c r="F17" i="10"/>
  <c r="S11" i="28"/>
  <c r="V12" i="15"/>
  <c r="K16" i="40"/>
  <c r="I15" i="52"/>
  <c r="W9" i="11"/>
  <c r="S8" i="27"/>
  <c r="G21" i="17"/>
  <c r="H30" i="41"/>
  <c r="G21" i="9"/>
  <c r="H29" i="20"/>
  <c r="G14" i="21"/>
  <c r="S9" i="15"/>
  <c r="N8" i="4"/>
  <c r="R10" i="32"/>
  <c r="D29" i="52"/>
  <c r="I11" i="54"/>
  <c r="J15" i="12"/>
  <c r="J8" i="12"/>
  <c r="H30" i="12"/>
  <c r="N12" i="6"/>
  <c r="S9" i="27"/>
  <c r="I12" i="13"/>
  <c r="W25" i="50"/>
  <c r="J11" i="14"/>
  <c r="K20" i="49"/>
  <c r="S15" i="14"/>
  <c r="U10" i="24"/>
  <c r="O16" i="45"/>
  <c r="I9" i="36"/>
  <c r="V12" i="20"/>
  <c r="S14" i="11"/>
  <c r="S12" i="30"/>
  <c r="W10" i="6"/>
  <c r="W25" i="46"/>
  <c r="W8" i="22"/>
  <c r="G17" i="15"/>
  <c r="O9" i="27"/>
  <c r="F13" i="56"/>
  <c r="F21" i="18"/>
  <c r="W20" i="19"/>
  <c r="H30" i="52"/>
  <c r="X30" i="52" s="1"/>
  <c r="K8" i="46"/>
  <c r="J10" i="49"/>
  <c r="M13" i="43"/>
  <c r="E8" i="18"/>
  <c r="W16" i="11"/>
  <c r="O14" i="17"/>
  <c r="O16" i="26"/>
  <c r="M11" i="57"/>
  <c r="S22" i="50"/>
  <c r="N8" i="11"/>
  <c r="L30" i="11"/>
  <c r="X30" i="11" s="1"/>
  <c r="I12" i="20"/>
  <c r="P29" i="13"/>
  <c r="O21" i="25"/>
  <c r="P29" i="14"/>
  <c r="V10" i="56"/>
  <c r="O14" i="54"/>
  <c r="S22" i="6"/>
  <c r="V12" i="46"/>
  <c r="L30" i="42"/>
  <c r="Y30" i="42" s="1"/>
  <c r="K14" i="17"/>
  <c r="G25" i="25"/>
  <c r="S12" i="8"/>
  <c r="W21" i="24"/>
  <c r="S11" i="27"/>
  <c r="W8" i="15"/>
  <c r="J11" i="39"/>
  <c r="R16" i="50"/>
  <c r="G22" i="15"/>
  <c r="N8" i="54"/>
  <c r="V21" i="11"/>
  <c r="I9" i="15"/>
  <c r="H30" i="25"/>
  <c r="R16" i="32"/>
  <c r="I10" i="52"/>
  <c r="G9" i="4"/>
  <c r="N16" i="7"/>
  <c r="O13" i="6"/>
  <c r="O8" i="15"/>
  <c r="L30" i="15"/>
  <c r="S12" i="9"/>
  <c r="Q11" i="37"/>
  <c r="N15" i="45"/>
  <c r="R9" i="20"/>
  <c r="L29" i="19"/>
  <c r="S10" i="31"/>
  <c r="K9" i="46"/>
  <c r="F21" i="53"/>
  <c r="H29" i="25"/>
  <c r="O21" i="42"/>
  <c r="K12" i="7"/>
  <c r="R12" i="47"/>
  <c r="V16" i="37"/>
  <c r="J11" i="24"/>
  <c r="V15" i="21"/>
  <c r="R13" i="19"/>
  <c r="E11" i="56"/>
  <c r="O9" i="55"/>
  <c r="J22" i="12"/>
  <c r="S12" i="12"/>
  <c r="G12" i="35"/>
  <c r="D29" i="16"/>
  <c r="M10" i="44"/>
  <c r="P29" i="6"/>
  <c r="K16" i="16"/>
  <c r="H29" i="39"/>
  <c r="X29" i="39" s="1"/>
  <c r="N15" i="31"/>
  <c r="W15" i="24"/>
  <c r="W14" i="24"/>
  <c r="R9" i="47"/>
  <c r="V9" i="17"/>
  <c r="F10" i="36"/>
  <c r="N11" i="42"/>
  <c r="J15" i="39"/>
  <c r="U9" i="4"/>
  <c r="U14" i="12"/>
  <c r="F12" i="42"/>
  <c r="M12" i="18"/>
  <c r="G21" i="10"/>
  <c r="U9" i="50"/>
  <c r="I10" i="25"/>
  <c r="S25" i="36"/>
  <c r="V8" i="16"/>
  <c r="P30" i="32"/>
  <c r="G9" i="30"/>
  <c r="S14" i="30"/>
  <c r="O17" i="14"/>
  <c r="I11" i="8"/>
  <c r="O11" i="43"/>
  <c r="S10" i="25"/>
  <c r="S10" i="30"/>
  <c r="O16" i="43"/>
  <c r="S10" i="19"/>
  <c r="N10" i="20"/>
  <c r="G21" i="42"/>
  <c r="S8" i="16"/>
  <c r="G14" i="6"/>
  <c r="R10" i="17"/>
  <c r="G12" i="58"/>
  <c r="U11" i="46"/>
  <c r="W25" i="16"/>
  <c r="Q14" i="32"/>
  <c r="R22" i="7"/>
  <c r="I14" i="4"/>
  <c r="V9" i="22"/>
  <c r="S25" i="22"/>
  <c r="M13" i="49"/>
  <c r="R15" i="21"/>
  <c r="G12" i="15"/>
  <c r="K9" i="18"/>
  <c r="I9" i="18"/>
  <c r="J9" i="18"/>
  <c r="M9" i="49"/>
  <c r="F14" i="8"/>
  <c r="M12" i="42"/>
  <c r="R15" i="7"/>
  <c r="T29" i="12"/>
  <c r="F14" i="42"/>
  <c r="O21" i="45"/>
  <c r="F16" i="36"/>
  <c r="M8" i="17"/>
  <c r="U11" i="38"/>
  <c r="R20" i="52"/>
  <c r="M14" i="16"/>
  <c r="V12" i="5"/>
  <c r="O11" i="12"/>
  <c r="J22" i="18"/>
  <c r="K8" i="8"/>
  <c r="W22" i="53"/>
  <c r="S25" i="37"/>
  <c r="T30" i="12"/>
  <c r="R14" i="5"/>
  <c r="G9" i="8"/>
  <c r="O11" i="7"/>
  <c r="G20" i="5"/>
  <c r="G21" i="13"/>
  <c r="G20" i="20"/>
  <c r="M12" i="15"/>
  <c r="I11" i="20"/>
  <c r="K11" i="41"/>
  <c r="O20" i="31"/>
  <c r="O21" i="31"/>
  <c r="F15" i="23"/>
  <c r="O9" i="17"/>
  <c r="J14" i="11"/>
  <c r="N16" i="12"/>
  <c r="G11" i="30"/>
  <c r="O21" i="26"/>
  <c r="D30" i="25"/>
  <c r="U9" i="15"/>
  <c r="O10" i="9"/>
  <c r="W12" i="19"/>
  <c r="K16" i="56"/>
  <c r="U11" i="8"/>
  <c r="N16" i="44"/>
  <c r="R16" i="25"/>
  <c r="J9" i="5"/>
  <c r="S8" i="31"/>
  <c r="O20" i="20"/>
  <c r="N15" i="6"/>
  <c r="E8" i="7"/>
  <c r="M8" i="45"/>
  <c r="O13" i="18"/>
  <c r="F10" i="9"/>
  <c r="G8" i="36"/>
  <c r="H29" i="46"/>
  <c r="X29" i="46" s="1"/>
  <c r="J14" i="14"/>
  <c r="Q9" i="7"/>
  <c r="S21" i="32"/>
  <c r="R8" i="47"/>
  <c r="G20" i="23"/>
  <c r="M11" i="17"/>
  <c r="E12" i="13"/>
  <c r="U10" i="38"/>
  <c r="F16" i="16"/>
  <c r="M15" i="17"/>
  <c r="K25" i="40"/>
  <c r="G10" i="23"/>
  <c r="V15" i="37"/>
  <c r="N17" i="16"/>
  <c r="I13" i="15"/>
  <c r="N14" i="44"/>
  <c r="G13" i="21"/>
  <c r="J12" i="41"/>
  <c r="J13" i="24"/>
  <c r="G13" i="18"/>
  <c r="W16" i="19"/>
  <c r="G17" i="18"/>
  <c r="W15" i="14"/>
  <c r="V20" i="52"/>
  <c r="G20" i="51"/>
  <c r="G9" i="52"/>
  <c r="O20" i="4"/>
  <c r="J13" i="11"/>
  <c r="G11" i="18"/>
  <c r="M12" i="21"/>
  <c r="E14" i="56"/>
  <c r="M14" i="7"/>
  <c r="K9" i="21"/>
  <c r="O10" i="11"/>
  <c r="K17" i="29"/>
  <c r="O14" i="11"/>
  <c r="S14" i="13"/>
  <c r="T30" i="24"/>
  <c r="Y30" i="24" s="1"/>
  <c r="K11" i="13"/>
  <c r="S15" i="47"/>
  <c r="O25" i="26"/>
  <c r="U15" i="22"/>
  <c r="R20" i="28"/>
  <c r="Q10" i="57"/>
  <c r="G11" i="4"/>
  <c r="H30" i="21"/>
  <c r="N10" i="5"/>
  <c r="S14" i="52"/>
  <c r="S11" i="42"/>
  <c r="N17" i="49"/>
  <c r="F13" i="6"/>
  <c r="O21" i="57"/>
  <c r="I10" i="21"/>
  <c r="V17" i="56"/>
  <c r="K11" i="12"/>
  <c r="Q15" i="57"/>
  <c r="T29" i="10"/>
  <c r="W15" i="46"/>
  <c r="G11" i="42"/>
  <c r="J20" i="7"/>
  <c r="F17" i="36"/>
  <c r="W13" i="37"/>
  <c r="K12" i="18"/>
  <c r="J14" i="24"/>
  <c r="M8" i="44"/>
  <c r="R10" i="22"/>
  <c r="F16" i="23"/>
  <c r="K16" i="36"/>
  <c r="G10" i="35"/>
  <c r="W8" i="23"/>
  <c r="K10" i="40"/>
  <c r="N12" i="19"/>
  <c r="W13" i="16"/>
  <c r="R11" i="31"/>
  <c r="N15" i="20"/>
  <c r="F13" i="11"/>
  <c r="G8" i="8"/>
  <c r="W9" i="20"/>
  <c r="G13" i="52"/>
  <c r="N11" i="49"/>
  <c r="F16" i="7"/>
  <c r="O11" i="5"/>
  <c r="S9" i="57"/>
  <c r="S13" i="13"/>
  <c r="K11" i="11"/>
  <c r="I13" i="8"/>
  <c r="N16" i="11"/>
  <c r="P29" i="7"/>
  <c r="Q12" i="20"/>
  <c r="E14" i="58"/>
  <c r="E15" i="7"/>
  <c r="W9" i="12"/>
  <c r="O10" i="55"/>
  <c r="G20" i="17"/>
  <c r="E15" i="16"/>
  <c r="S17" i="22"/>
  <c r="N9" i="50"/>
  <c r="T30" i="56"/>
  <c r="Y30" i="56" s="1"/>
  <c r="R13" i="42"/>
  <c r="N14" i="45"/>
  <c r="Q13" i="8"/>
  <c r="V9" i="46"/>
  <c r="N14" i="25"/>
  <c r="O20" i="16"/>
  <c r="S9" i="32"/>
  <c r="W15" i="32"/>
  <c r="O13" i="55"/>
  <c r="G14" i="23"/>
  <c r="W21" i="37"/>
  <c r="N17" i="25"/>
  <c r="Q10" i="14"/>
  <c r="P29" i="17"/>
  <c r="N10" i="7"/>
  <c r="V13" i="5"/>
  <c r="Q9" i="25"/>
  <c r="K25" i="54"/>
  <c r="I8" i="20"/>
  <c r="M9" i="19"/>
  <c r="O11" i="21"/>
  <c r="K11" i="51"/>
  <c r="W25" i="23"/>
  <c r="Q14" i="19"/>
  <c r="G12" i="14"/>
  <c r="W20" i="46"/>
  <c r="S21" i="50"/>
  <c r="E12" i="20"/>
  <c r="K20" i="29"/>
  <c r="J14" i="8"/>
  <c r="V15" i="8"/>
  <c r="W17" i="12"/>
  <c r="G10" i="5"/>
  <c r="O14" i="42"/>
  <c r="N16" i="31"/>
  <c r="M12" i="9"/>
  <c r="S20" i="47"/>
  <c r="K17" i="46"/>
  <c r="W21" i="17"/>
  <c r="I13" i="21"/>
  <c r="K13" i="51"/>
  <c r="V8" i="21"/>
  <c r="S14" i="21"/>
  <c r="K13" i="56"/>
  <c r="I10" i="56"/>
  <c r="N10" i="19"/>
  <c r="Q8" i="22"/>
  <c r="K21" i="7"/>
  <c r="E15" i="11"/>
  <c r="W14" i="14"/>
  <c r="O15" i="12"/>
  <c r="G25" i="56"/>
  <c r="O11" i="44"/>
  <c r="K22" i="56"/>
  <c r="G12" i="30"/>
  <c r="K22" i="15"/>
  <c r="K20" i="51"/>
  <c r="H29" i="29"/>
  <c r="X29" i="29" s="1"/>
  <c r="I14" i="18"/>
  <c r="K9" i="24"/>
  <c r="I12" i="54"/>
  <c r="R9" i="42"/>
  <c r="O20" i="40"/>
  <c r="F9" i="42"/>
  <c r="R15" i="50"/>
  <c r="Q15" i="17"/>
  <c r="R9" i="30"/>
  <c r="J9" i="54"/>
  <c r="U12" i="8"/>
  <c r="S10" i="50"/>
  <c r="O8" i="48"/>
  <c r="G12" i="9"/>
  <c r="G21" i="36"/>
  <c r="J11" i="56"/>
  <c r="Q14" i="31"/>
  <c r="R8" i="9"/>
  <c r="G11" i="10"/>
  <c r="G14" i="35"/>
  <c r="K14" i="7"/>
  <c r="V13" i="10"/>
  <c r="S16" i="47"/>
  <c r="I9" i="27"/>
  <c r="R8" i="30"/>
  <c r="W20" i="22"/>
  <c r="F13" i="17"/>
  <c r="M8" i="21"/>
  <c r="O25" i="42"/>
  <c r="F15" i="8"/>
  <c r="O11" i="6"/>
  <c r="K13" i="9"/>
  <c r="E13" i="36"/>
  <c r="T29" i="38"/>
  <c r="Y29" i="38" s="1"/>
  <c r="M14" i="9"/>
  <c r="Q13" i="5"/>
  <c r="O22" i="11"/>
  <c r="G12" i="7"/>
  <c r="G20" i="53"/>
  <c r="N8" i="12"/>
  <c r="L30" i="12"/>
  <c r="Y30" i="12" s="1"/>
  <c r="S8" i="37"/>
  <c r="V16" i="21"/>
  <c r="G8" i="6"/>
  <c r="E9" i="23"/>
  <c r="O11" i="15"/>
  <c r="E9" i="25"/>
  <c r="E12" i="25"/>
  <c r="O15" i="19"/>
  <c r="R16" i="12"/>
  <c r="Q9" i="10"/>
  <c r="U15" i="38"/>
  <c r="S12" i="17"/>
  <c r="V14" i="18"/>
  <c r="J17" i="7"/>
  <c r="S13" i="11"/>
  <c r="N22" i="49"/>
  <c r="K25" i="56"/>
  <c r="P29" i="25"/>
  <c r="R10" i="13"/>
  <c r="S22" i="21"/>
  <c r="V15" i="23"/>
  <c r="K13" i="17"/>
  <c r="N8" i="6"/>
  <c r="Q15" i="37"/>
  <c r="W9" i="18"/>
  <c r="O25" i="54"/>
  <c r="R17" i="13"/>
  <c r="J12" i="11"/>
  <c r="O12" i="54"/>
  <c r="W20" i="37"/>
  <c r="S10" i="16"/>
  <c r="P29" i="47"/>
  <c r="W15" i="7"/>
  <c r="S25" i="19"/>
  <c r="G8" i="12"/>
  <c r="F15" i="12"/>
  <c r="K15" i="43"/>
  <c r="W9" i="53"/>
  <c r="V16" i="8"/>
  <c r="F17" i="13"/>
  <c r="W10" i="16"/>
  <c r="F10" i="10"/>
  <c r="O16" i="36"/>
  <c r="O11" i="10"/>
  <c r="O20" i="5"/>
  <c r="W10" i="17"/>
  <c r="O13" i="50"/>
  <c r="G25" i="23"/>
  <c r="K15" i="9"/>
  <c r="E15" i="56"/>
  <c r="R20" i="5"/>
  <c r="R14" i="16"/>
  <c r="G13" i="51"/>
  <c r="S22" i="37"/>
  <c r="I10" i="20"/>
  <c r="N15" i="4"/>
  <c r="G9" i="19"/>
  <c r="I10" i="54"/>
  <c r="G13" i="58"/>
  <c r="S10" i="27"/>
  <c r="W22" i="15"/>
  <c r="U8" i="50"/>
  <c r="N8" i="49"/>
  <c r="L30" i="49"/>
  <c r="Y30" i="49" s="1"/>
  <c r="W9" i="16"/>
  <c r="N14" i="31"/>
  <c r="V9" i="38"/>
  <c r="S9" i="8"/>
  <c r="J12" i="24"/>
  <c r="I8" i="54"/>
  <c r="O10" i="18"/>
  <c r="N8" i="25"/>
  <c r="J22" i="46"/>
  <c r="L29" i="48"/>
  <c r="Y29" i="48" s="1"/>
  <c r="W20" i="14"/>
  <c r="T29" i="20"/>
  <c r="W17" i="5"/>
  <c r="W16" i="18"/>
  <c r="M9" i="25"/>
  <c r="G10" i="18"/>
  <c r="G8" i="14"/>
  <c r="K12" i="52"/>
  <c r="G14" i="53"/>
  <c r="I10" i="14"/>
  <c r="O10" i="4"/>
  <c r="I12" i="56"/>
  <c r="N20" i="11"/>
  <c r="K11" i="43"/>
  <c r="S16" i="42"/>
  <c r="N20" i="9"/>
  <c r="K8" i="51"/>
  <c r="T30" i="9"/>
  <c r="G20" i="52"/>
  <c r="G22" i="42"/>
  <c r="V9" i="14"/>
  <c r="S12" i="50"/>
  <c r="S10" i="20"/>
  <c r="F16" i="25"/>
  <c r="S22" i="10"/>
  <c r="O10" i="43"/>
  <c r="G13" i="7"/>
  <c r="J14" i="51"/>
  <c r="S17" i="15"/>
  <c r="J13" i="39"/>
  <c r="W11" i="6"/>
  <c r="I15" i="56"/>
  <c r="M9" i="20"/>
  <c r="J12" i="21"/>
  <c r="Q12" i="32"/>
  <c r="W13" i="15"/>
  <c r="V11" i="50"/>
  <c r="S22" i="27"/>
  <c r="O10" i="40"/>
  <c r="O9" i="6"/>
  <c r="N12" i="10"/>
  <c r="S12" i="42"/>
  <c r="O15" i="10"/>
  <c r="O21" i="54"/>
  <c r="G20" i="58"/>
  <c r="O25" i="43"/>
  <c r="R14" i="4"/>
  <c r="R10" i="9"/>
  <c r="N13" i="44"/>
  <c r="I9" i="29"/>
  <c r="S13" i="22"/>
  <c r="K25" i="15"/>
  <c r="F13" i="4"/>
  <c r="F16" i="17"/>
  <c r="K10" i="36"/>
  <c r="G8" i="16"/>
  <c r="S16" i="17"/>
  <c r="K25" i="17"/>
  <c r="K12" i="39"/>
  <c r="O11" i="36"/>
  <c r="F22" i="12"/>
  <c r="G15" i="15"/>
  <c r="N21" i="36"/>
  <c r="J10" i="24"/>
  <c r="R10" i="7"/>
  <c r="W11" i="14"/>
  <c r="Q14" i="47"/>
  <c r="J15" i="20"/>
  <c r="K11" i="19"/>
  <c r="O17" i="43"/>
  <c r="J12" i="43"/>
  <c r="O10" i="13"/>
  <c r="N11" i="14"/>
  <c r="G25" i="9"/>
  <c r="K13" i="18"/>
  <c r="J14" i="41"/>
  <c r="M10" i="49"/>
  <c r="K10" i="15"/>
  <c r="J15" i="5"/>
  <c r="O17" i="6"/>
  <c r="W14" i="46"/>
  <c r="Q11" i="7"/>
  <c r="K20" i="24"/>
  <c r="N15" i="7"/>
  <c r="K20" i="54"/>
  <c r="Q12" i="22"/>
  <c r="O20" i="44"/>
  <c r="F20" i="14"/>
  <c r="R16" i="10"/>
  <c r="L29" i="49"/>
  <c r="Y29" i="49" s="1"/>
  <c r="I9" i="52"/>
  <c r="K10" i="18"/>
  <c r="N12" i="26"/>
  <c r="V16" i="23"/>
  <c r="I15" i="41"/>
  <c r="N9" i="45"/>
  <c r="K14" i="27"/>
  <c r="J13" i="12"/>
  <c r="V11" i="32"/>
  <c r="V11" i="24"/>
  <c r="G15" i="17"/>
  <c r="E14" i="7"/>
  <c r="F21" i="14"/>
  <c r="N16" i="57"/>
  <c r="W22" i="8"/>
  <c r="J13" i="27"/>
  <c r="K17" i="14"/>
  <c r="N12" i="17"/>
  <c r="U8" i="11"/>
  <c r="R13" i="10"/>
  <c r="G8" i="52"/>
  <c r="P29" i="30"/>
  <c r="V13" i="8"/>
  <c r="W21" i="15"/>
  <c r="W16" i="15"/>
  <c r="V15" i="9"/>
  <c r="K17" i="54"/>
  <c r="S12" i="13"/>
  <c r="W11" i="4"/>
  <c r="E9" i="7"/>
  <c r="E14" i="5"/>
  <c r="V12" i="37"/>
  <c r="O13" i="13"/>
  <c r="M11" i="41"/>
  <c r="N11" i="41"/>
  <c r="O11" i="41"/>
  <c r="W20" i="12"/>
  <c r="S15" i="16"/>
  <c r="N20" i="36"/>
  <c r="O12" i="43"/>
  <c r="K15" i="27"/>
  <c r="K16" i="9"/>
  <c r="R15" i="32"/>
  <c r="M10" i="14"/>
  <c r="G25" i="10"/>
  <c r="W21" i="7"/>
  <c r="K9" i="25"/>
  <c r="S14" i="36"/>
  <c r="K21" i="16"/>
  <c r="O17" i="27"/>
  <c r="S13" i="31"/>
  <c r="O22" i="5"/>
  <c r="W8" i="17"/>
  <c r="O20" i="7"/>
  <c r="Q11" i="22"/>
  <c r="O8" i="10"/>
  <c r="R8" i="50"/>
  <c r="O25" i="17"/>
  <c r="V17" i="9"/>
  <c r="O14" i="24"/>
  <c r="U14" i="56"/>
  <c r="J14" i="25"/>
  <c r="R12" i="57"/>
  <c r="M12" i="57"/>
  <c r="V8" i="32"/>
  <c r="J21" i="17"/>
  <c r="N21" i="48"/>
  <c r="G15" i="6"/>
  <c r="W25" i="52"/>
  <c r="L29" i="4"/>
  <c r="K20" i="5"/>
  <c r="J13" i="36"/>
  <c r="Q11" i="32"/>
  <c r="O12" i="13"/>
  <c r="G9" i="5"/>
  <c r="H30" i="49"/>
  <c r="F11" i="12"/>
  <c r="L29" i="16"/>
  <c r="W9" i="24"/>
  <c r="N10" i="26"/>
  <c r="V14" i="17"/>
  <c r="G17" i="5"/>
  <c r="U13" i="22"/>
  <c r="W11" i="37"/>
  <c r="O21" i="55"/>
  <c r="S11" i="4"/>
  <c r="M9" i="14"/>
  <c r="V17" i="38"/>
  <c r="F10" i="30"/>
  <c r="U15" i="56"/>
  <c r="U13" i="20"/>
  <c r="K14" i="54"/>
  <c r="U9" i="8"/>
  <c r="I12" i="8"/>
  <c r="Q14" i="42"/>
  <c r="R17" i="47"/>
  <c r="R11" i="50"/>
  <c r="S8" i="20"/>
  <c r="T29" i="6"/>
  <c r="W10" i="18"/>
  <c r="N17" i="26"/>
  <c r="I14" i="15"/>
  <c r="O17" i="42"/>
  <c r="I10" i="41"/>
  <c r="V10" i="21"/>
  <c r="K9" i="9"/>
  <c r="H29" i="19"/>
  <c r="X29" i="19" s="1"/>
  <c r="M14" i="4"/>
  <c r="R13" i="21"/>
  <c r="W17" i="23"/>
  <c r="O13" i="42"/>
  <c r="V16" i="17"/>
  <c r="O15" i="57"/>
  <c r="S17" i="20"/>
  <c r="W12" i="21"/>
  <c r="Q11" i="13"/>
  <c r="U15" i="16"/>
  <c r="O21" i="24"/>
  <c r="W13" i="17"/>
  <c r="Q15" i="8"/>
  <c r="M13" i="20"/>
  <c r="G10" i="17"/>
  <c r="K8" i="36"/>
  <c r="W12" i="56"/>
  <c r="G10" i="12"/>
  <c r="E8" i="20"/>
  <c r="R17" i="16"/>
  <c r="Q11" i="9"/>
  <c r="K8" i="43"/>
  <c r="W11" i="18"/>
  <c r="F12" i="4"/>
  <c r="N12" i="50"/>
  <c r="M14" i="27"/>
  <c r="N22" i="6"/>
  <c r="V14" i="4"/>
  <c r="W12" i="24"/>
  <c r="S13" i="16"/>
  <c r="O25" i="5"/>
  <c r="T30" i="4"/>
  <c r="F14" i="36"/>
  <c r="S13" i="30"/>
  <c r="I12" i="36"/>
  <c r="U10" i="32"/>
  <c r="W10" i="46"/>
  <c r="F17" i="12"/>
  <c r="I9" i="56"/>
  <c r="M13" i="11"/>
  <c r="U15" i="50"/>
  <c r="N10" i="6"/>
  <c r="U9" i="9"/>
  <c r="R16" i="16"/>
  <c r="N11" i="19"/>
  <c r="S25" i="57"/>
  <c r="Q12" i="5"/>
  <c r="O22" i="40"/>
  <c r="F15" i="58"/>
  <c r="W13" i="56"/>
  <c r="U12" i="18"/>
  <c r="M9" i="15"/>
  <c r="R13" i="50"/>
  <c r="O16" i="46"/>
  <c r="N8" i="27"/>
  <c r="N10" i="45"/>
  <c r="U15" i="12"/>
  <c r="Q11" i="10"/>
  <c r="S8" i="58"/>
  <c r="O25" i="25"/>
  <c r="I11" i="15"/>
  <c r="S13" i="20"/>
  <c r="S12" i="14"/>
  <c r="S21" i="36"/>
  <c r="G14" i="10"/>
  <c r="S17" i="14"/>
  <c r="O17" i="57"/>
  <c r="S20" i="37"/>
  <c r="N17" i="5"/>
  <c r="W14" i="23"/>
  <c r="H30" i="13"/>
  <c r="X30" i="13" s="1"/>
  <c r="R9" i="9"/>
  <c r="S15" i="58"/>
  <c r="S15" i="25"/>
  <c r="J9" i="8"/>
  <c r="S21" i="15"/>
  <c r="G15" i="51"/>
  <c r="I12" i="27"/>
  <c r="I11" i="5"/>
  <c r="I8" i="29"/>
  <c r="P30" i="14"/>
  <c r="T30" i="46"/>
  <c r="Y30" i="46" s="1"/>
  <c r="W22" i="46"/>
  <c r="W10" i="37"/>
  <c r="O8" i="57"/>
  <c r="G14" i="12"/>
  <c r="O22" i="46"/>
  <c r="J13" i="5"/>
  <c r="K25" i="13"/>
  <c r="K16" i="14"/>
  <c r="I9" i="14"/>
  <c r="S17" i="17"/>
  <c r="H29" i="36"/>
  <c r="S22" i="9"/>
  <c r="F22" i="21"/>
  <c r="R16" i="13"/>
  <c r="G10" i="4"/>
  <c r="M14" i="18"/>
  <c r="G21" i="56"/>
  <c r="I9" i="13"/>
  <c r="Q15" i="19"/>
  <c r="S15" i="52"/>
  <c r="F10" i="58"/>
  <c r="J17" i="39"/>
  <c r="E15" i="5"/>
  <c r="E9" i="6"/>
  <c r="W17" i="4"/>
  <c r="U15" i="18"/>
  <c r="S20" i="58"/>
  <c r="N15" i="18"/>
  <c r="S14" i="28"/>
  <c r="G16" i="30"/>
  <c r="O9" i="43"/>
  <c r="I15" i="7"/>
  <c r="V17" i="8"/>
  <c r="K8" i="27"/>
  <c r="H30" i="27"/>
  <c r="M14" i="12"/>
  <c r="K16" i="39"/>
  <c r="F9" i="16"/>
  <c r="K17" i="17"/>
  <c r="O17" i="44"/>
  <c r="K20" i="46"/>
  <c r="V17" i="21"/>
  <c r="R13" i="17"/>
  <c r="K16" i="15"/>
  <c r="N15" i="43"/>
  <c r="W15" i="11"/>
  <c r="W9" i="32"/>
  <c r="K17" i="27"/>
  <c r="G11" i="58"/>
  <c r="Q8" i="17"/>
  <c r="N9" i="13"/>
  <c r="K22" i="14"/>
  <c r="I10" i="39"/>
  <c r="G9" i="15"/>
  <c r="R17" i="10"/>
  <c r="J12" i="25"/>
  <c r="M15" i="44"/>
  <c r="R14" i="7"/>
  <c r="M15" i="42"/>
  <c r="S21" i="5"/>
  <c r="W14" i="52"/>
  <c r="I11" i="7"/>
  <c r="R17" i="8"/>
  <c r="O17" i="48"/>
  <c r="V11" i="20"/>
  <c r="L30" i="41"/>
  <c r="Y30" i="41" s="1"/>
  <c r="F11" i="7"/>
  <c r="J17" i="43"/>
  <c r="V17" i="22"/>
  <c r="J12" i="14"/>
  <c r="W21" i="38"/>
  <c r="S16" i="8"/>
  <c r="W11" i="53"/>
  <c r="M14" i="41"/>
  <c r="E10" i="16"/>
  <c r="V8" i="37"/>
  <c r="F17" i="58"/>
  <c r="O20" i="13"/>
  <c r="R14" i="9"/>
  <c r="N14" i="13"/>
  <c r="D29" i="21"/>
  <c r="O12" i="31"/>
  <c r="I15" i="18"/>
  <c r="R9" i="13"/>
  <c r="U11" i="21"/>
  <c r="G8" i="13"/>
  <c r="V20" i="53"/>
  <c r="L29" i="15"/>
  <c r="S21" i="28"/>
  <c r="R21" i="28"/>
  <c r="H29" i="52"/>
  <c r="X29" i="52" s="1"/>
  <c r="K25" i="52"/>
  <c r="G12" i="18"/>
  <c r="F12" i="18"/>
  <c r="E12" i="18"/>
  <c r="J20" i="41"/>
  <c r="K20" i="41"/>
  <c r="D30" i="56"/>
  <c r="G8" i="56"/>
  <c r="F8" i="56"/>
  <c r="E8" i="56"/>
  <c r="S16" i="21"/>
  <c r="R16" i="21"/>
  <c r="E11" i="25"/>
  <c r="F11" i="25"/>
  <c r="G11" i="25"/>
  <c r="G11" i="8"/>
  <c r="F11" i="8"/>
  <c r="E11" i="8"/>
  <c r="Q15" i="11"/>
  <c r="S15" i="11"/>
  <c r="R15" i="11"/>
  <c r="G12" i="17"/>
  <c r="E12" i="17"/>
  <c r="F12" i="17"/>
  <c r="I15" i="29"/>
  <c r="J15" i="29"/>
  <c r="K15" i="29"/>
  <c r="T29" i="19"/>
  <c r="W25" i="19"/>
  <c r="U11" i="15"/>
  <c r="V11" i="15"/>
  <c r="W11" i="15"/>
  <c r="S15" i="4"/>
  <c r="Q15" i="4"/>
  <c r="R15" i="4"/>
  <c r="G21" i="35"/>
  <c r="F21" i="35"/>
  <c r="D30" i="11"/>
  <c r="E8" i="11"/>
  <c r="G8" i="11"/>
  <c r="F8" i="11"/>
  <c r="U14" i="16"/>
  <c r="W14" i="16"/>
  <c r="V14" i="16"/>
  <c r="G22" i="9"/>
  <c r="F22" i="9"/>
  <c r="W16" i="10"/>
  <c r="V16" i="10"/>
  <c r="W17" i="10"/>
  <c r="V17" i="10"/>
  <c r="K9" i="41"/>
  <c r="I9" i="41"/>
  <c r="J9" i="41"/>
  <c r="O14" i="15"/>
  <c r="N14" i="15"/>
  <c r="M14" i="15"/>
  <c r="S15" i="42"/>
  <c r="R15" i="42"/>
  <c r="Q15" i="42"/>
  <c r="R8" i="57"/>
  <c r="Q8" i="57"/>
  <c r="P30" i="57"/>
  <c r="S8" i="57"/>
  <c r="E13" i="8"/>
  <c r="G13" i="8"/>
  <c r="F13" i="8"/>
  <c r="J8" i="5"/>
  <c r="H30" i="5"/>
  <c r="K8" i="5"/>
  <c r="I8" i="5"/>
  <c r="J14" i="13"/>
  <c r="K14" i="13"/>
  <c r="I14" i="13"/>
  <c r="M12" i="7"/>
  <c r="O12" i="7"/>
  <c r="N12" i="7"/>
  <c r="I15" i="21"/>
  <c r="J15" i="21"/>
  <c r="K15" i="21"/>
  <c r="M12" i="16"/>
  <c r="O12" i="16"/>
  <c r="N12" i="16"/>
  <c r="O13" i="27"/>
  <c r="N13" i="27"/>
  <c r="M13" i="27"/>
  <c r="M10" i="17"/>
  <c r="O10" i="17"/>
  <c r="N10" i="17"/>
  <c r="V16" i="14"/>
  <c r="W16" i="14"/>
  <c r="N17" i="13"/>
  <c r="O17" i="13"/>
  <c r="J17" i="18"/>
  <c r="K17" i="18"/>
  <c r="F17" i="16"/>
  <c r="G17" i="16"/>
  <c r="K16" i="24"/>
  <c r="J16" i="24"/>
  <c r="S22" i="58"/>
  <c r="R22" i="58"/>
  <c r="Q13" i="12"/>
  <c r="R13" i="12"/>
  <c r="S13" i="12"/>
  <c r="K11" i="49"/>
  <c r="J11" i="49"/>
  <c r="I11" i="49"/>
  <c r="H30" i="4"/>
  <c r="K8" i="4"/>
  <c r="J8" i="4"/>
  <c r="I8" i="4"/>
  <c r="W14" i="10"/>
  <c r="U14" i="10"/>
  <c r="V14" i="10"/>
  <c r="J14" i="20"/>
  <c r="I14" i="20"/>
  <c r="K14" i="20"/>
  <c r="S21" i="8"/>
  <c r="R21" i="8"/>
  <c r="O15" i="54"/>
  <c r="N15" i="54"/>
  <c r="M15" i="54"/>
  <c r="F8" i="23"/>
  <c r="G8" i="23"/>
  <c r="D30" i="23"/>
  <c r="E8" i="23"/>
  <c r="D30" i="42"/>
  <c r="F8" i="42"/>
  <c r="E8" i="42"/>
  <c r="G8" i="42"/>
  <c r="P30" i="12"/>
  <c r="S8" i="12"/>
  <c r="Q8" i="12"/>
  <c r="R8" i="12"/>
  <c r="T30" i="10"/>
  <c r="W8" i="10"/>
  <c r="V8" i="10"/>
  <c r="U8" i="10"/>
  <c r="M13" i="21"/>
  <c r="O13" i="21"/>
  <c r="N13" i="21"/>
  <c r="G14" i="11"/>
  <c r="N12" i="49"/>
  <c r="S8" i="25"/>
  <c r="F14" i="17"/>
  <c r="O11" i="20"/>
  <c r="V16" i="20"/>
  <c r="Q11" i="57"/>
  <c r="O12" i="12"/>
  <c r="N12" i="45"/>
  <c r="R9" i="5"/>
  <c r="O13" i="54"/>
  <c r="R17" i="37"/>
  <c r="U15" i="10"/>
  <c r="S12" i="10"/>
  <c r="I15" i="54"/>
  <c r="K20" i="40"/>
  <c r="F9" i="11"/>
  <c r="R10" i="8"/>
  <c r="V16" i="4"/>
  <c r="N15" i="5"/>
  <c r="R16" i="30"/>
  <c r="N17" i="17"/>
  <c r="W12" i="4"/>
  <c r="S13" i="28"/>
  <c r="I13" i="7"/>
  <c r="K11" i="52"/>
  <c r="J17" i="5"/>
  <c r="G11" i="52"/>
  <c r="O11" i="26"/>
  <c r="G8" i="30"/>
  <c r="E9" i="12"/>
  <c r="W12" i="10"/>
  <c r="F17" i="9"/>
  <c r="K21" i="14"/>
  <c r="N9" i="26"/>
  <c r="O13" i="5"/>
  <c r="W25" i="37"/>
  <c r="V9" i="6"/>
  <c r="U14" i="20"/>
  <c r="K17" i="8"/>
  <c r="W22" i="23"/>
  <c r="N13" i="40"/>
  <c r="R11" i="14"/>
  <c r="O11" i="50"/>
  <c r="M14" i="20"/>
  <c r="O22" i="24"/>
  <c r="O9" i="24"/>
  <c r="R10" i="5"/>
  <c r="Q15" i="9"/>
  <c r="K13" i="40"/>
  <c r="S15" i="5"/>
  <c r="K22" i="43"/>
  <c r="G10" i="13"/>
  <c r="K20" i="9"/>
  <c r="U11" i="17"/>
  <c r="K12" i="40"/>
  <c r="D29" i="8"/>
  <c r="R20" i="11"/>
  <c r="L29" i="50"/>
  <c r="U8" i="5"/>
  <c r="G25" i="58"/>
  <c r="W21" i="10"/>
  <c r="Q15" i="13"/>
  <c r="M13" i="41"/>
  <c r="O15" i="50"/>
  <c r="O13" i="4"/>
  <c r="G20" i="36"/>
  <c r="J11" i="36"/>
  <c r="O9" i="40"/>
  <c r="W25" i="14"/>
  <c r="Q11" i="5"/>
  <c r="G16" i="9"/>
  <c r="N13" i="17"/>
  <c r="I14" i="21"/>
  <c r="V8" i="38"/>
  <c r="V14" i="21"/>
  <c r="M13" i="12"/>
  <c r="F13" i="30"/>
  <c r="J21" i="13"/>
  <c r="F14" i="30"/>
  <c r="F12" i="51"/>
  <c r="S9" i="4"/>
  <c r="K8" i="19"/>
  <c r="G20" i="7"/>
  <c r="O10" i="41"/>
  <c r="G20" i="56"/>
  <c r="V11" i="11"/>
  <c r="M15" i="16"/>
  <c r="S14" i="17"/>
  <c r="N12" i="5"/>
  <c r="S8" i="7"/>
  <c r="J16" i="25"/>
  <c r="G22" i="11"/>
  <c r="U11" i="23"/>
  <c r="G11" i="5"/>
  <c r="V17" i="11"/>
  <c r="K22" i="25"/>
  <c r="Q10" i="37"/>
  <c r="F8" i="9"/>
  <c r="J12" i="29"/>
  <c r="R8" i="4"/>
  <c r="W11" i="9"/>
  <c r="I8" i="39"/>
  <c r="D29" i="5"/>
  <c r="F22" i="52"/>
  <c r="W14" i="50"/>
  <c r="R8" i="19"/>
  <c r="W13" i="38"/>
  <c r="V13" i="4"/>
  <c r="F10" i="25"/>
  <c r="N9" i="41"/>
  <c r="G22" i="7"/>
  <c r="G20" i="8"/>
  <c r="U12" i="15"/>
  <c r="K16" i="27"/>
  <c r="O22" i="42"/>
  <c r="N15" i="49"/>
  <c r="O13" i="36"/>
  <c r="J16" i="20"/>
  <c r="J8" i="41"/>
  <c r="W21" i="4"/>
  <c r="L30" i="4"/>
  <c r="O20" i="25"/>
  <c r="K11" i="54"/>
  <c r="S20" i="16"/>
  <c r="N12" i="55"/>
  <c r="G14" i="52"/>
  <c r="O8" i="26"/>
  <c r="I8" i="12"/>
  <c r="O12" i="6"/>
  <c r="K21" i="25"/>
  <c r="T29" i="50"/>
  <c r="Q12" i="19"/>
  <c r="K11" i="14"/>
  <c r="Q15" i="14"/>
  <c r="S16" i="37"/>
  <c r="I8" i="14"/>
  <c r="W10" i="24"/>
  <c r="W8" i="53"/>
  <c r="S21" i="4"/>
  <c r="K9" i="36"/>
  <c r="U10" i="6"/>
  <c r="U8" i="22"/>
  <c r="N9" i="27"/>
  <c r="G13" i="56"/>
  <c r="W17" i="50"/>
  <c r="J8" i="52"/>
  <c r="I8" i="52"/>
  <c r="I10" i="49"/>
  <c r="O13" i="43"/>
  <c r="F8" i="18"/>
  <c r="F13" i="25"/>
  <c r="M14" i="17"/>
  <c r="S15" i="28"/>
  <c r="S12" i="36"/>
  <c r="S16" i="31"/>
  <c r="M15" i="11"/>
  <c r="O9" i="57"/>
  <c r="N11" i="57"/>
  <c r="K20" i="4"/>
  <c r="M8" i="11"/>
  <c r="K14" i="9"/>
  <c r="M11" i="25"/>
  <c r="O12" i="14"/>
  <c r="J12" i="20"/>
  <c r="W21" i="22"/>
  <c r="W10" i="56"/>
  <c r="N14" i="54"/>
  <c r="U12" i="6"/>
  <c r="R22" i="6"/>
  <c r="O8" i="42"/>
  <c r="M8" i="42"/>
  <c r="D29" i="25"/>
  <c r="V21" i="24"/>
  <c r="V8" i="15"/>
  <c r="W25" i="21"/>
  <c r="M8" i="54"/>
  <c r="L30" i="54"/>
  <c r="Y30" i="54" s="1"/>
  <c r="J9" i="15"/>
  <c r="K8" i="25"/>
  <c r="J10" i="52"/>
  <c r="F9" i="4"/>
  <c r="O16" i="7"/>
  <c r="I14" i="56"/>
  <c r="K21" i="4"/>
  <c r="W9" i="21"/>
  <c r="M13" i="6"/>
  <c r="N8" i="15"/>
  <c r="Q12" i="9"/>
  <c r="E12" i="12"/>
  <c r="N17" i="10"/>
  <c r="U11" i="22"/>
  <c r="S11" i="58"/>
  <c r="K8" i="24"/>
  <c r="M15" i="45"/>
  <c r="G9" i="35"/>
  <c r="N16" i="14"/>
  <c r="R10" i="31"/>
  <c r="K25" i="16"/>
  <c r="J17" i="56"/>
  <c r="G21" i="16"/>
  <c r="J15" i="19"/>
  <c r="K15" i="17"/>
  <c r="O10" i="10"/>
  <c r="W16" i="37"/>
  <c r="K11" i="24"/>
  <c r="U15" i="21"/>
  <c r="O20" i="15"/>
  <c r="R14" i="50"/>
  <c r="S13" i="19"/>
  <c r="F11" i="56"/>
  <c r="Q12" i="12"/>
  <c r="G25" i="16"/>
  <c r="O10" i="44"/>
  <c r="M15" i="31"/>
  <c r="V15" i="24"/>
  <c r="O17" i="12"/>
  <c r="S9" i="47"/>
  <c r="U9" i="17"/>
  <c r="G10" i="36"/>
  <c r="O20" i="21"/>
  <c r="S9" i="16"/>
  <c r="S21" i="37"/>
  <c r="S13" i="14"/>
  <c r="W14" i="12"/>
  <c r="E12" i="42"/>
  <c r="N12" i="18"/>
  <c r="W9" i="50"/>
  <c r="P29" i="36"/>
  <c r="S9" i="36"/>
  <c r="S16" i="20"/>
  <c r="O22" i="54"/>
  <c r="U8" i="16"/>
  <c r="S8" i="32"/>
  <c r="G22" i="17"/>
  <c r="F9" i="30"/>
  <c r="G15" i="30"/>
  <c r="Q14" i="30"/>
  <c r="N11" i="43"/>
  <c r="R17" i="21"/>
  <c r="Q10" i="25"/>
  <c r="W22" i="22"/>
  <c r="U14" i="6"/>
  <c r="K14" i="40"/>
  <c r="K25" i="14"/>
  <c r="K21" i="52"/>
  <c r="R8" i="16"/>
  <c r="F14" i="6"/>
  <c r="W11" i="46"/>
  <c r="T29" i="16"/>
  <c r="G12" i="16"/>
  <c r="N16" i="10"/>
  <c r="N8" i="50"/>
  <c r="I13" i="43"/>
  <c r="S14" i="32"/>
  <c r="S22" i="7"/>
  <c r="O16" i="17"/>
  <c r="N10" i="57"/>
  <c r="I14" i="29"/>
  <c r="U15" i="20"/>
  <c r="P29" i="22"/>
  <c r="G8" i="15"/>
  <c r="G14" i="13"/>
  <c r="G15" i="53"/>
  <c r="Q10" i="12"/>
  <c r="W21" i="32"/>
  <c r="O13" i="49"/>
  <c r="S15" i="21"/>
  <c r="O9" i="49"/>
  <c r="E14" i="8"/>
  <c r="O12" i="42"/>
  <c r="E14" i="42"/>
  <c r="M14" i="57"/>
  <c r="G16" i="36"/>
  <c r="L30" i="17"/>
  <c r="W11" i="38"/>
  <c r="S25" i="9"/>
  <c r="K12" i="51"/>
  <c r="O14" i="16"/>
  <c r="S25" i="21"/>
  <c r="U12" i="5"/>
  <c r="M11" i="12"/>
  <c r="J8" i="8"/>
  <c r="H30" i="8"/>
  <c r="X30" i="8" s="1"/>
  <c r="V22" i="53"/>
  <c r="P29" i="37"/>
  <c r="U8" i="12"/>
  <c r="W25" i="7"/>
  <c r="S14" i="5"/>
  <c r="V10" i="50"/>
  <c r="I13" i="29"/>
  <c r="K16" i="51"/>
  <c r="F21" i="13"/>
  <c r="J16" i="41"/>
  <c r="N12" i="15"/>
  <c r="I11" i="41"/>
  <c r="O25" i="55"/>
  <c r="W10" i="22"/>
  <c r="O21" i="10"/>
  <c r="E15" i="23"/>
  <c r="J9" i="19"/>
  <c r="M9" i="17"/>
  <c r="G17" i="19"/>
  <c r="W16" i="16"/>
  <c r="F16" i="10"/>
  <c r="E8" i="25"/>
  <c r="T30" i="15"/>
  <c r="N10" i="42"/>
  <c r="V11" i="8"/>
  <c r="G8" i="53"/>
  <c r="O16" i="44"/>
  <c r="O22" i="43"/>
  <c r="S16" i="25"/>
  <c r="R8" i="31"/>
  <c r="I11" i="29"/>
  <c r="M15" i="6"/>
  <c r="W22" i="5"/>
  <c r="D30" i="7"/>
  <c r="N8" i="45"/>
  <c r="M13" i="18"/>
  <c r="O8" i="55"/>
  <c r="D30" i="36"/>
  <c r="N17" i="18"/>
  <c r="S12" i="37"/>
  <c r="K14" i="14"/>
  <c r="J16" i="8"/>
  <c r="S9" i="7"/>
  <c r="K14" i="52"/>
  <c r="G13" i="53"/>
  <c r="S8" i="47"/>
  <c r="W11" i="7"/>
  <c r="F12" i="13"/>
  <c r="W9" i="7"/>
  <c r="V10" i="38"/>
  <c r="S17" i="19"/>
  <c r="O10" i="46"/>
  <c r="G16" i="16"/>
  <c r="S10" i="6"/>
  <c r="U9" i="10"/>
  <c r="F10" i="23"/>
  <c r="W15" i="37"/>
  <c r="M14" i="44"/>
  <c r="E13" i="18"/>
  <c r="K9" i="49"/>
  <c r="F17" i="18"/>
  <c r="G8" i="4"/>
  <c r="K25" i="7"/>
  <c r="W20" i="52"/>
  <c r="G9" i="53"/>
  <c r="F8" i="51"/>
  <c r="W21" i="23"/>
  <c r="Q10" i="47"/>
  <c r="O12" i="21"/>
  <c r="G25" i="30"/>
  <c r="N16" i="55"/>
  <c r="R11" i="16"/>
  <c r="S21" i="31"/>
  <c r="F14" i="56"/>
  <c r="O14" i="7"/>
  <c r="N10" i="11"/>
  <c r="M14" i="11"/>
  <c r="V16" i="12"/>
  <c r="G9" i="20"/>
  <c r="K21" i="49"/>
  <c r="Q14" i="13"/>
  <c r="U8" i="24"/>
  <c r="I11" i="13"/>
  <c r="K14" i="43"/>
  <c r="V15" i="22"/>
  <c r="G17" i="23"/>
  <c r="R10" i="57"/>
  <c r="K16" i="7"/>
  <c r="J8" i="21"/>
  <c r="M10" i="5"/>
  <c r="R11" i="42"/>
  <c r="G9" i="58"/>
  <c r="G13" i="6"/>
  <c r="W11" i="19"/>
  <c r="O15" i="13"/>
  <c r="W17" i="56"/>
  <c r="I11" i="12"/>
  <c r="U15" i="46"/>
  <c r="F22" i="19"/>
  <c r="E11" i="42"/>
  <c r="K12" i="46"/>
  <c r="N16" i="54"/>
  <c r="V16" i="50"/>
  <c r="I12" i="18"/>
  <c r="U13" i="18"/>
  <c r="O22" i="7"/>
  <c r="S14" i="27"/>
  <c r="Q14" i="22"/>
  <c r="O8" i="44"/>
  <c r="K9" i="40"/>
  <c r="S10" i="22"/>
  <c r="L29" i="12"/>
  <c r="G16" i="23"/>
  <c r="N8" i="43"/>
  <c r="L30" i="43"/>
  <c r="Y30" i="43" s="1"/>
  <c r="O21" i="4"/>
  <c r="V8" i="23"/>
  <c r="U13" i="16"/>
  <c r="O8" i="40"/>
  <c r="Q11" i="31"/>
  <c r="S11" i="20"/>
  <c r="M15" i="20"/>
  <c r="E13" i="11"/>
  <c r="F8" i="8"/>
  <c r="V9" i="20"/>
  <c r="O11" i="49"/>
  <c r="O13" i="45"/>
  <c r="O25" i="45"/>
  <c r="Q9" i="57"/>
  <c r="K12" i="15"/>
  <c r="Q10" i="4"/>
  <c r="K13" i="8"/>
  <c r="V22" i="17"/>
  <c r="W13" i="9"/>
  <c r="F14" i="4"/>
  <c r="S20" i="4"/>
  <c r="R12" i="20"/>
  <c r="F14" i="58"/>
  <c r="R20" i="8"/>
  <c r="F15" i="7"/>
  <c r="N10" i="55"/>
  <c r="V16" i="6"/>
  <c r="G15" i="16"/>
  <c r="R17" i="22"/>
  <c r="J10" i="27"/>
  <c r="W8" i="56"/>
  <c r="K22" i="24"/>
  <c r="J15" i="24"/>
  <c r="M14" i="45"/>
  <c r="W13" i="52"/>
  <c r="S13" i="8"/>
  <c r="W9" i="46"/>
  <c r="K20" i="56"/>
  <c r="M14" i="25"/>
  <c r="U10" i="15"/>
  <c r="R9" i="32"/>
  <c r="S14" i="8"/>
  <c r="U15" i="32"/>
  <c r="N13" i="55"/>
  <c r="N17" i="15"/>
  <c r="F14" i="23"/>
  <c r="U15" i="17"/>
  <c r="S10" i="14"/>
  <c r="L29" i="24"/>
  <c r="F17" i="4"/>
  <c r="R9" i="25"/>
  <c r="H29" i="54"/>
  <c r="K8" i="20"/>
  <c r="K10" i="4"/>
  <c r="J10" i="12"/>
  <c r="N9" i="19"/>
  <c r="K17" i="49"/>
  <c r="J11" i="51"/>
  <c r="T29" i="23"/>
  <c r="Y29" i="23" s="1"/>
  <c r="F14" i="20"/>
  <c r="S25" i="52"/>
  <c r="Q10" i="11"/>
  <c r="R14" i="19"/>
  <c r="G14" i="16"/>
  <c r="F12" i="20"/>
  <c r="O8" i="24"/>
  <c r="K14" i="8"/>
  <c r="O20" i="42"/>
  <c r="U15" i="8"/>
  <c r="O25" i="18"/>
  <c r="F15" i="9"/>
  <c r="N14" i="42"/>
  <c r="V10" i="4"/>
  <c r="G13" i="42"/>
  <c r="N12" i="9"/>
  <c r="V21" i="17"/>
  <c r="W17" i="7"/>
  <c r="J13" i="21"/>
  <c r="N9" i="44"/>
  <c r="J16" i="21"/>
  <c r="U8" i="21"/>
  <c r="R14" i="21"/>
  <c r="Q14" i="12"/>
  <c r="J13" i="56"/>
  <c r="O10" i="19"/>
  <c r="S8" i="22"/>
  <c r="J21" i="7"/>
  <c r="F15" i="11"/>
  <c r="G25" i="18"/>
  <c r="I9" i="12"/>
  <c r="D29" i="56"/>
  <c r="N11" i="44"/>
  <c r="G21" i="4"/>
  <c r="S22" i="31"/>
  <c r="S21" i="25"/>
  <c r="W22" i="37"/>
  <c r="V10" i="14"/>
  <c r="K12" i="54"/>
  <c r="Q9" i="42"/>
  <c r="R15" i="30"/>
  <c r="O22" i="17"/>
  <c r="V11" i="16"/>
  <c r="S15" i="36"/>
  <c r="R15" i="17"/>
  <c r="N15" i="9"/>
  <c r="I9" i="54"/>
  <c r="W12" i="8"/>
  <c r="K22" i="51"/>
  <c r="K22" i="41"/>
  <c r="S25" i="42"/>
  <c r="N14" i="55"/>
  <c r="N17" i="19"/>
  <c r="I11" i="56"/>
  <c r="O25" i="21"/>
  <c r="P30" i="9"/>
  <c r="W15" i="19"/>
  <c r="V9" i="37"/>
  <c r="S21" i="47"/>
  <c r="W13" i="10"/>
  <c r="R16" i="47"/>
  <c r="O11" i="46"/>
  <c r="J9" i="27"/>
  <c r="W16" i="56"/>
  <c r="S8" i="30"/>
  <c r="V13" i="12"/>
  <c r="N8" i="21"/>
  <c r="L30" i="21"/>
  <c r="G22" i="20"/>
  <c r="L29" i="42"/>
  <c r="Y29" i="42" s="1"/>
  <c r="M15" i="27"/>
  <c r="V16" i="32"/>
  <c r="W10" i="11"/>
  <c r="N14" i="9"/>
  <c r="O12" i="27"/>
  <c r="S13" i="5"/>
  <c r="F12" i="7"/>
  <c r="F20" i="53"/>
  <c r="G13" i="14"/>
  <c r="S17" i="42"/>
  <c r="O8" i="12"/>
  <c r="R8" i="37"/>
  <c r="R14" i="20"/>
  <c r="D30" i="6"/>
  <c r="F9" i="23"/>
  <c r="M11" i="15"/>
  <c r="G9" i="25"/>
  <c r="G12" i="25"/>
  <c r="N15" i="19"/>
  <c r="S16" i="12"/>
  <c r="R9" i="10"/>
  <c r="R12" i="17"/>
  <c r="G25" i="53"/>
  <c r="K17" i="40"/>
  <c r="U14" i="18"/>
  <c r="K17" i="7"/>
  <c r="Q13" i="11"/>
  <c r="J10" i="51"/>
  <c r="S12" i="11"/>
  <c r="O15" i="40"/>
  <c r="S10" i="13"/>
  <c r="N12" i="41"/>
  <c r="O8" i="6"/>
  <c r="K21" i="51"/>
  <c r="S15" i="37"/>
  <c r="W17" i="16"/>
  <c r="U9" i="18"/>
  <c r="L29" i="54"/>
  <c r="Y29" i="54" s="1"/>
  <c r="G13" i="13"/>
  <c r="S16" i="15"/>
  <c r="M12" i="54"/>
  <c r="Q10" i="16"/>
  <c r="P29" i="19"/>
  <c r="G25" i="14"/>
  <c r="F8" i="12"/>
  <c r="G15" i="12"/>
  <c r="I15" i="43"/>
  <c r="G17" i="13"/>
  <c r="O13" i="31"/>
  <c r="O20" i="50"/>
  <c r="G10" i="10"/>
  <c r="L29" i="40"/>
  <c r="Y29" i="40" s="1"/>
  <c r="M9" i="12"/>
  <c r="M11" i="10"/>
  <c r="M9" i="10"/>
  <c r="G16" i="35"/>
  <c r="O10" i="31"/>
  <c r="N21" i="49"/>
  <c r="U10" i="17"/>
  <c r="N13" i="50"/>
  <c r="O22" i="4"/>
  <c r="D29" i="23"/>
  <c r="O25" i="9"/>
  <c r="G15" i="56"/>
  <c r="F15" i="18"/>
  <c r="O20" i="54"/>
  <c r="K12" i="9"/>
  <c r="S20" i="5"/>
  <c r="R9" i="31"/>
  <c r="K21" i="21"/>
  <c r="G25" i="13"/>
  <c r="J10" i="20"/>
  <c r="S25" i="27"/>
  <c r="O25" i="44"/>
  <c r="G10" i="15"/>
  <c r="J10" i="54"/>
  <c r="T30" i="50"/>
  <c r="Y30" i="50" s="1"/>
  <c r="O11" i="54"/>
  <c r="U9" i="16"/>
  <c r="O14" i="31"/>
  <c r="N16" i="27"/>
  <c r="S14" i="25"/>
  <c r="E11" i="6"/>
  <c r="R9" i="8"/>
  <c r="K12" i="24"/>
  <c r="K20" i="12"/>
  <c r="J8" i="54"/>
  <c r="M10" i="18"/>
  <c r="O8" i="25"/>
  <c r="S20" i="9"/>
  <c r="G14" i="18"/>
  <c r="K22" i="46"/>
  <c r="J22" i="16"/>
  <c r="J13" i="20"/>
  <c r="E11" i="17"/>
  <c r="V17" i="5"/>
  <c r="V16" i="18"/>
  <c r="G8" i="19"/>
  <c r="N9" i="25"/>
  <c r="E10" i="18"/>
  <c r="S15" i="10"/>
  <c r="N10" i="4"/>
  <c r="K12" i="56"/>
  <c r="O20" i="11"/>
  <c r="J11" i="43"/>
  <c r="O25" i="20"/>
  <c r="W14" i="53"/>
  <c r="O15" i="24"/>
  <c r="M8" i="31"/>
  <c r="L30" i="31"/>
  <c r="Y30" i="31" s="1"/>
  <c r="H29" i="51"/>
  <c r="X29" i="51" s="1"/>
  <c r="O22" i="10"/>
  <c r="R16" i="42"/>
  <c r="V8" i="9"/>
  <c r="I11" i="4"/>
  <c r="K10" i="8"/>
  <c r="O11" i="24"/>
  <c r="N15" i="15"/>
  <c r="J17" i="24"/>
  <c r="R12" i="50"/>
  <c r="Q10" i="20"/>
  <c r="V13" i="11"/>
  <c r="G16" i="25"/>
  <c r="V8" i="14"/>
  <c r="M10" i="43"/>
  <c r="W22" i="56"/>
  <c r="R13" i="37"/>
  <c r="O22" i="57"/>
  <c r="S25" i="58"/>
  <c r="I13" i="39"/>
  <c r="U11" i="6"/>
  <c r="J15" i="56"/>
  <c r="J12" i="19"/>
  <c r="O22" i="12"/>
  <c r="I12" i="21"/>
  <c r="V11" i="56"/>
  <c r="R12" i="32"/>
  <c r="K17" i="9"/>
  <c r="R14" i="10"/>
  <c r="N13" i="15"/>
  <c r="G11" i="35"/>
  <c r="W11" i="50"/>
  <c r="G15" i="25"/>
  <c r="N9" i="6"/>
  <c r="E15" i="20"/>
  <c r="I11" i="18"/>
  <c r="H29" i="41"/>
  <c r="G10" i="56"/>
  <c r="S20" i="31"/>
  <c r="M12" i="10"/>
  <c r="W12" i="50"/>
  <c r="M15" i="10"/>
  <c r="S14" i="4"/>
  <c r="S10" i="9"/>
  <c r="G15" i="21"/>
  <c r="S9" i="11"/>
  <c r="Q13" i="22"/>
  <c r="H29" i="15"/>
  <c r="G17" i="25"/>
  <c r="G13" i="4"/>
  <c r="I10" i="36"/>
  <c r="D30" i="16"/>
  <c r="H29" i="17"/>
  <c r="S21" i="30"/>
  <c r="G22" i="12"/>
  <c r="J22" i="40"/>
  <c r="W21" i="20"/>
  <c r="O21" i="36"/>
  <c r="W25" i="15"/>
  <c r="K9" i="7"/>
  <c r="S14" i="47"/>
  <c r="I15" i="20"/>
  <c r="N8" i="16"/>
  <c r="N17" i="43"/>
  <c r="K12" i="43"/>
  <c r="O11" i="14"/>
  <c r="D29" i="9"/>
  <c r="S11" i="21"/>
  <c r="O12" i="4"/>
  <c r="I13" i="18"/>
  <c r="I14" i="41"/>
  <c r="O10" i="49"/>
  <c r="I10" i="15"/>
  <c r="M13" i="9"/>
  <c r="I15" i="5"/>
  <c r="G20" i="30"/>
  <c r="E12" i="36"/>
  <c r="G20" i="19"/>
  <c r="J14" i="49"/>
  <c r="W11" i="12"/>
  <c r="S20" i="13"/>
  <c r="U14" i="46"/>
  <c r="S11" i="7"/>
  <c r="W20" i="18"/>
  <c r="W8" i="7"/>
  <c r="S12" i="22"/>
  <c r="G20" i="14"/>
  <c r="N10" i="50"/>
  <c r="J15" i="11"/>
  <c r="S16" i="10"/>
  <c r="W25" i="32"/>
  <c r="J10" i="18"/>
  <c r="W17" i="52"/>
  <c r="O12" i="26"/>
  <c r="W16" i="23"/>
  <c r="J15" i="41"/>
  <c r="I14" i="27"/>
  <c r="U11" i="32"/>
  <c r="U11" i="24"/>
  <c r="F15" i="17"/>
  <c r="N21" i="18"/>
  <c r="G14" i="7"/>
  <c r="G21" i="14"/>
  <c r="O16" i="57"/>
  <c r="O16" i="21"/>
  <c r="W12" i="9"/>
  <c r="I13" i="27"/>
  <c r="J17" i="14"/>
  <c r="M12" i="17"/>
  <c r="W8" i="11"/>
  <c r="H29" i="24"/>
  <c r="X29" i="24" s="1"/>
  <c r="S25" i="30"/>
  <c r="G9" i="14"/>
  <c r="V16" i="15"/>
  <c r="W15" i="9"/>
  <c r="K22" i="54"/>
  <c r="R12" i="13"/>
  <c r="Q11" i="25"/>
  <c r="F17" i="20"/>
  <c r="F14" i="5"/>
  <c r="U12" i="37"/>
  <c r="K21" i="36"/>
  <c r="V20" i="12"/>
  <c r="R15" i="16"/>
  <c r="S22" i="52"/>
  <c r="M12" i="43"/>
  <c r="E9" i="56"/>
  <c r="I15" i="27"/>
  <c r="S15" i="32"/>
  <c r="D29" i="10"/>
  <c r="K22" i="8"/>
  <c r="V21" i="7"/>
  <c r="I9" i="25"/>
  <c r="W14" i="19"/>
  <c r="O13" i="14"/>
  <c r="R13" i="31"/>
  <c r="K20" i="27"/>
  <c r="T30" i="17"/>
  <c r="F17" i="42"/>
  <c r="E11" i="9"/>
  <c r="M15" i="41"/>
  <c r="M8" i="10"/>
  <c r="I13" i="13"/>
  <c r="P30" i="50"/>
  <c r="W14" i="56"/>
  <c r="Q12" i="57"/>
  <c r="G14" i="9"/>
  <c r="O12" i="57"/>
  <c r="U8" i="32"/>
  <c r="O14" i="36"/>
  <c r="S21" i="57"/>
  <c r="O21" i="48"/>
  <c r="W25" i="53"/>
  <c r="F15" i="6"/>
  <c r="T29" i="52"/>
  <c r="Y29" i="52" s="1"/>
  <c r="K13" i="36"/>
  <c r="O20" i="43"/>
  <c r="W14" i="32"/>
  <c r="E9" i="5"/>
  <c r="W13" i="23"/>
  <c r="J8" i="49"/>
  <c r="W14" i="11"/>
  <c r="V9" i="24"/>
  <c r="M10" i="26"/>
  <c r="V22" i="7"/>
  <c r="V13" i="22"/>
  <c r="E10" i="11"/>
  <c r="R11" i="4"/>
  <c r="G10" i="30"/>
  <c r="W15" i="15"/>
  <c r="W10" i="10"/>
  <c r="J14" i="54"/>
  <c r="V9" i="8"/>
  <c r="S13" i="15"/>
  <c r="S17" i="47"/>
  <c r="O25" i="36"/>
  <c r="S11" i="50"/>
  <c r="S16" i="9"/>
  <c r="Q8" i="20"/>
  <c r="G16" i="15"/>
  <c r="V10" i="18"/>
  <c r="K10" i="5"/>
  <c r="K10" i="41"/>
  <c r="U10" i="21"/>
  <c r="S9" i="6"/>
  <c r="G22" i="10"/>
  <c r="N14" i="4"/>
  <c r="K14" i="12"/>
  <c r="O11" i="31"/>
  <c r="S13" i="21"/>
  <c r="M13" i="42"/>
  <c r="W16" i="17"/>
  <c r="N15" i="57"/>
  <c r="F9" i="36"/>
  <c r="R17" i="20"/>
  <c r="G21" i="12"/>
  <c r="S11" i="13"/>
  <c r="V15" i="16"/>
  <c r="G11" i="11"/>
  <c r="O16" i="18"/>
  <c r="N13" i="20"/>
  <c r="E10" i="17"/>
  <c r="I8" i="36"/>
  <c r="U12" i="56"/>
  <c r="D30" i="20"/>
  <c r="S17" i="16"/>
  <c r="J8" i="43"/>
  <c r="H30" i="43"/>
  <c r="G12" i="4"/>
  <c r="K15" i="25"/>
  <c r="U14" i="9"/>
  <c r="S21" i="58"/>
  <c r="O22" i="6"/>
  <c r="M11" i="27"/>
  <c r="W14" i="4"/>
  <c r="N10" i="16"/>
  <c r="U12" i="24"/>
  <c r="S22" i="28"/>
  <c r="Q13" i="16"/>
  <c r="N11" i="55"/>
  <c r="U8" i="4"/>
  <c r="W10" i="5"/>
  <c r="G14" i="36"/>
  <c r="K12" i="36"/>
  <c r="K15" i="16"/>
  <c r="F15" i="13"/>
  <c r="W10" i="32"/>
  <c r="S22" i="25"/>
  <c r="N14" i="19"/>
  <c r="J9" i="39"/>
  <c r="G17" i="12"/>
  <c r="O13" i="11"/>
  <c r="W15" i="50"/>
  <c r="W9" i="9"/>
  <c r="W25" i="24"/>
  <c r="M11" i="19"/>
  <c r="K22" i="20"/>
  <c r="S12" i="5"/>
  <c r="E15" i="58"/>
  <c r="U13" i="56"/>
  <c r="V12" i="18"/>
  <c r="N9" i="15"/>
  <c r="Q13" i="50"/>
  <c r="M8" i="27"/>
  <c r="O8" i="27"/>
  <c r="S11" i="10"/>
  <c r="R17" i="5"/>
  <c r="O9" i="48"/>
  <c r="S8" i="42"/>
  <c r="O17" i="21"/>
  <c r="L29" i="25"/>
  <c r="Y29" i="25" s="1"/>
  <c r="E10" i="6"/>
  <c r="K11" i="15"/>
  <c r="R13" i="20"/>
  <c r="R12" i="14"/>
  <c r="S13" i="57"/>
  <c r="R21" i="36"/>
  <c r="K25" i="11"/>
  <c r="U9" i="23"/>
  <c r="N17" i="57"/>
  <c r="R12" i="21"/>
  <c r="N11" i="40"/>
  <c r="V12" i="23"/>
  <c r="V14" i="23"/>
  <c r="J8" i="13"/>
  <c r="E14" i="25"/>
  <c r="W8" i="19"/>
  <c r="K17" i="20"/>
  <c r="E13" i="16"/>
  <c r="O25" i="57"/>
  <c r="J11" i="5"/>
  <c r="J8" i="29"/>
  <c r="K8" i="29"/>
  <c r="N14" i="5"/>
  <c r="R8" i="14"/>
  <c r="U8" i="46"/>
  <c r="O20" i="48"/>
  <c r="R14" i="57"/>
  <c r="V10" i="37"/>
  <c r="O21" i="16"/>
  <c r="J16" i="54"/>
  <c r="N8" i="57"/>
  <c r="W22" i="16"/>
  <c r="K13" i="5"/>
  <c r="G10" i="42"/>
  <c r="G11" i="36"/>
  <c r="J16" i="14"/>
  <c r="K9" i="14"/>
  <c r="E10" i="8"/>
  <c r="R17" i="17"/>
  <c r="G21" i="58"/>
  <c r="K17" i="15"/>
  <c r="F10" i="4"/>
  <c r="N13" i="25"/>
  <c r="F16" i="58"/>
  <c r="K16" i="46"/>
  <c r="W9" i="52"/>
  <c r="S13" i="4"/>
  <c r="W10" i="52"/>
  <c r="R15" i="19"/>
  <c r="O8" i="13"/>
  <c r="E10" i="58"/>
  <c r="F12" i="56"/>
  <c r="E10" i="20"/>
  <c r="G15" i="5"/>
  <c r="O22" i="50"/>
  <c r="V17" i="4"/>
  <c r="G17" i="14"/>
  <c r="G16" i="56"/>
  <c r="S12" i="52"/>
  <c r="F16" i="30"/>
  <c r="M9" i="43"/>
  <c r="J17" i="36"/>
  <c r="S25" i="31"/>
  <c r="F13" i="5"/>
  <c r="I8" i="27"/>
  <c r="Q12" i="4"/>
  <c r="J16" i="39"/>
  <c r="N17" i="44"/>
  <c r="S13" i="17"/>
  <c r="J16" i="15"/>
  <c r="O16" i="49"/>
  <c r="O15" i="43"/>
  <c r="U9" i="32"/>
  <c r="E11" i="58"/>
  <c r="S8" i="17"/>
  <c r="O15" i="21"/>
  <c r="K10" i="39"/>
  <c r="O22" i="14"/>
  <c r="S14" i="58"/>
  <c r="O21" i="44"/>
  <c r="S17" i="10"/>
  <c r="O15" i="44"/>
  <c r="R14" i="14"/>
  <c r="K13" i="49"/>
  <c r="M9" i="9"/>
  <c r="S11" i="11"/>
  <c r="J16" i="12"/>
  <c r="K17" i="11"/>
  <c r="W22" i="52"/>
  <c r="G10" i="21"/>
  <c r="J11" i="7"/>
  <c r="O20" i="57"/>
  <c r="N8" i="41"/>
  <c r="O8" i="41"/>
  <c r="S10" i="42"/>
  <c r="E11" i="7"/>
  <c r="G12" i="11"/>
  <c r="O22" i="55"/>
  <c r="W14" i="22"/>
  <c r="D29" i="42"/>
  <c r="J9" i="43"/>
  <c r="I12" i="14"/>
  <c r="J15" i="49"/>
  <c r="K14" i="36"/>
  <c r="S12" i="6"/>
  <c r="K17" i="21"/>
  <c r="H29" i="21"/>
  <c r="O14" i="41"/>
  <c r="G10" i="16"/>
  <c r="W8" i="37"/>
  <c r="Q9" i="12"/>
  <c r="K14" i="5"/>
  <c r="S14" i="9"/>
  <c r="O14" i="13"/>
  <c r="W16" i="52"/>
  <c r="N12" i="31"/>
  <c r="K15" i="18"/>
  <c r="S9" i="13"/>
  <c r="F8" i="13"/>
  <c r="S17" i="6"/>
  <c r="E13" i="10"/>
  <c r="J13" i="4"/>
  <c r="W17" i="24"/>
  <c r="J20" i="16"/>
  <c r="K20" i="16"/>
  <c r="R22" i="14"/>
  <c r="S22" i="14"/>
  <c r="N14" i="6"/>
  <c r="O14" i="6"/>
  <c r="M14" i="6"/>
  <c r="N17" i="7"/>
  <c r="O17" i="7"/>
  <c r="S17" i="25"/>
  <c r="R17" i="25"/>
  <c r="K16" i="5"/>
  <c r="J16" i="5"/>
  <c r="N9" i="42"/>
  <c r="O9" i="42"/>
  <c r="M9" i="42"/>
  <c r="W15" i="4"/>
  <c r="V15" i="4"/>
  <c r="U15" i="4"/>
  <c r="K13" i="52"/>
  <c r="J13" i="52"/>
  <c r="I13" i="52"/>
  <c r="G17" i="51"/>
  <c r="F17" i="51"/>
  <c r="E15" i="42"/>
  <c r="G15" i="42"/>
  <c r="F15" i="42"/>
  <c r="K10" i="13"/>
  <c r="J10" i="13"/>
  <c r="I10" i="13"/>
  <c r="L30" i="18"/>
  <c r="N8" i="18"/>
  <c r="M8" i="18"/>
  <c r="O8" i="18"/>
  <c r="W15" i="6"/>
  <c r="U15" i="6"/>
  <c r="V15" i="6"/>
  <c r="V12" i="11"/>
  <c r="W12" i="11"/>
  <c r="U12" i="11"/>
  <c r="K20" i="18"/>
  <c r="J20" i="18"/>
  <c r="K15" i="8"/>
  <c r="J15" i="8"/>
  <c r="I15" i="8"/>
  <c r="V12" i="17"/>
  <c r="U12" i="17"/>
  <c r="W12" i="17"/>
  <c r="O9" i="54"/>
  <c r="M9" i="54"/>
  <c r="N9" i="54"/>
  <c r="K21" i="18"/>
  <c r="J21" i="18"/>
  <c r="M11" i="45"/>
  <c r="O11" i="45"/>
  <c r="N11" i="45"/>
  <c r="W14" i="5"/>
  <c r="V14" i="5"/>
  <c r="U14" i="5"/>
  <c r="T30" i="8"/>
  <c r="Y30" i="8" s="1"/>
  <c r="W8" i="8"/>
  <c r="V8" i="8"/>
  <c r="U8" i="8"/>
  <c r="N9" i="7"/>
  <c r="O9" i="7"/>
  <c r="M9" i="7"/>
  <c r="K17" i="51"/>
  <c r="J17" i="51"/>
  <c r="G20" i="12"/>
  <c r="F20" i="12"/>
  <c r="N21" i="6"/>
  <c r="O21" i="6"/>
  <c r="P29" i="11"/>
  <c r="S25" i="11"/>
  <c r="G17" i="8"/>
  <c r="F17" i="8"/>
  <c r="O9" i="18"/>
  <c r="N9" i="18"/>
  <c r="M9" i="18"/>
  <c r="H29" i="4"/>
  <c r="K25" i="4"/>
  <c r="W8" i="18"/>
  <c r="T30" i="18"/>
  <c r="V8" i="18"/>
  <c r="U8" i="18"/>
  <c r="S13" i="32"/>
  <c r="Q13" i="32"/>
  <c r="R13" i="32"/>
  <c r="L29" i="14"/>
  <c r="O25" i="14"/>
  <c r="R20" i="50"/>
  <c r="S20" i="50"/>
  <c r="Q14" i="37"/>
  <c r="S14" i="37"/>
  <c r="R14" i="37"/>
  <c r="J21" i="12"/>
  <c r="K21" i="12"/>
  <c r="W13" i="21"/>
  <c r="U13" i="21"/>
  <c r="V13" i="21"/>
  <c r="S15" i="12"/>
  <c r="R15" i="12"/>
  <c r="Q15" i="12"/>
  <c r="G13" i="9"/>
  <c r="E13" i="9"/>
  <c r="F13" i="9"/>
  <c r="N14" i="10"/>
  <c r="M14" i="10"/>
  <c r="O14" i="10"/>
  <c r="S22" i="5"/>
  <c r="R22" i="5"/>
  <c r="M9" i="21"/>
  <c r="O9" i="21"/>
  <c r="N9" i="21"/>
  <c r="E14" i="11"/>
  <c r="M12" i="49"/>
  <c r="P30" i="25"/>
  <c r="W22" i="6"/>
  <c r="N11" i="20"/>
  <c r="W16" i="20"/>
  <c r="N12" i="12"/>
  <c r="O14" i="48"/>
  <c r="M12" i="45"/>
  <c r="Q9" i="5"/>
  <c r="N13" i="54"/>
  <c r="W15" i="10"/>
  <c r="Q12" i="10"/>
  <c r="J15" i="54"/>
  <c r="V12" i="12"/>
  <c r="E9" i="11"/>
  <c r="Q10" i="8"/>
  <c r="W16" i="4"/>
  <c r="F11" i="13"/>
  <c r="S16" i="30"/>
  <c r="V12" i="4"/>
  <c r="J13" i="7"/>
  <c r="H30" i="7"/>
  <c r="I11" i="52"/>
  <c r="K16" i="18"/>
  <c r="N11" i="26"/>
  <c r="E12" i="5"/>
  <c r="K22" i="5"/>
  <c r="G16" i="20"/>
  <c r="F8" i="30"/>
  <c r="F9" i="12"/>
  <c r="V12" i="10"/>
  <c r="K12" i="4"/>
  <c r="G17" i="9"/>
  <c r="J11" i="25"/>
  <c r="S13" i="47"/>
  <c r="M13" i="5"/>
  <c r="T29" i="37"/>
  <c r="Y29" i="37" s="1"/>
  <c r="W9" i="6"/>
  <c r="N16" i="42"/>
  <c r="V14" i="20"/>
  <c r="S13" i="25"/>
  <c r="J17" i="8"/>
  <c r="H29" i="5"/>
  <c r="O22" i="15"/>
  <c r="S11" i="14"/>
  <c r="O14" i="20"/>
  <c r="V13" i="32"/>
  <c r="W20" i="38"/>
  <c r="S15" i="9"/>
  <c r="R15" i="5"/>
  <c r="E10" i="13"/>
  <c r="S22" i="22"/>
  <c r="O14" i="50"/>
  <c r="G22" i="30"/>
  <c r="G25" i="17"/>
  <c r="R22" i="11"/>
  <c r="O11" i="11"/>
  <c r="O25" i="31"/>
  <c r="V8" i="5"/>
  <c r="D29" i="58"/>
  <c r="V21" i="10"/>
  <c r="R15" i="13"/>
  <c r="O12" i="11"/>
  <c r="K10" i="17"/>
  <c r="M13" i="4"/>
  <c r="I8" i="15"/>
  <c r="F20" i="36"/>
  <c r="S22" i="15"/>
  <c r="T29" i="14"/>
  <c r="M15" i="25"/>
  <c r="F16" i="6"/>
  <c r="W9" i="19"/>
  <c r="V11" i="5"/>
  <c r="N16" i="25"/>
  <c r="U8" i="38"/>
  <c r="I15" i="4"/>
  <c r="R15" i="31"/>
  <c r="K21" i="13"/>
  <c r="G22" i="35"/>
  <c r="R9" i="4"/>
  <c r="J8" i="19"/>
  <c r="G14" i="15"/>
  <c r="N8" i="5"/>
  <c r="M10" i="27"/>
  <c r="N10" i="41"/>
  <c r="S10" i="15"/>
  <c r="Q14" i="17"/>
  <c r="K12" i="17"/>
  <c r="P30" i="7"/>
  <c r="W11" i="52"/>
  <c r="W11" i="23"/>
  <c r="G14" i="51"/>
  <c r="W17" i="11"/>
  <c r="J16" i="4"/>
  <c r="S10" i="37"/>
  <c r="G8" i="9"/>
  <c r="K8" i="18"/>
  <c r="H30" i="18"/>
  <c r="P30" i="4"/>
  <c r="J8" i="39"/>
  <c r="G22" i="52"/>
  <c r="Q15" i="22"/>
  <c r="P30" i="19"/>
  <c r="N11" i="13"/>
  <c r="K20" i="17"/>
  <c r="K17" i="19"/>
  <c r="W13" i="4"/>
  <c r="E10" i="25"/>
  <c r="O9" i="41"/>
  <c r="O21" i="46"/>
  <c r="W12" i="15"/>
  <c r="J16" i="27"/>
  <c r="J15" i="52"/>
  <c r="U9" i="11"/>
  <c r="M15" i="49"/>
  <c r="G25" i="35"/>
  <c r="I8" i="41"/>
  <c r="K8" i="41"/>
  <c r="K25" i="20"/>
  <c r="M8" i="4"/>
  <c r="Q10" i="32"/>
  <c r="K20" i="11"/>
  <c r="J11" i="54"/>
  <c r="O22" i="44"/>
  <c r="K15" i="12"/>
  <c r="R17" i="50"/>
  <c r="O9" i="36"/>
  <c r="V20" i="10"/>
  <c r="O12" i="55"/>
  <c r="M8" i="26"/>
  <c r="V13" i="14"/>
  <c r="J12" i="13"/>
  <c r="S12" i="19"/>
  <c r="R15" i="14"/>
  <c r="R16" i="37"/>
  <c r="K8" i="14"/>
  <c r="U12" i="20"/>
  <c r="O21" i="5"/>
  <c r="Q14" i="11"/>
  <c r="Q12" i="30"/>
  <c r="V10" i="6"/>
  <c r="G22" i="4"/>
  <c r="T30" i="22"/>
  <c r="Y30" i="22" s="1"/>
  <c r="E13" i="56"/>
  <c r="W13" i="7"/>
  <c r="V17" i="50"/>
  <c r="K8" i="52"/>
  <c r="N13" i="43"/>
  <c r="D30" i="18"/>
  <c r="G13" i="25"/>
  <c r="N16" i="26"/>
  <c r="R16" i="31"/>
  <c r="O15" i="11"/>
  <c r="M9" i="57"/>
  <c r="O11" i="57"/>
  <c r="K15" i="51"/>
  <c r="K14" i="19"/>
  <c r="N15" i="55"/>
  <c r="O8" i="11"/>
  <c r="O11" i="25"/>
  <c r="M12" i="14"/>
  <c r="S13" i="52"/>
  <c r="U10" i="56"/>
  <c r="M14" i="54"/>
  <c r="W12" i="6"/>
  <c r="W12" i="46"/>
  <c r="N8" i="42"/>
  <c r="Q12" i="8"/>
  <c r="K16" i="29"/>
  <c r="U8" i="15"/>
  <c r="I11" i="39"/>
  <c r="T29" i="21"/>
  <c r="S10" i="28"/>
  <c r="V17" i="17"/>
  <c r="O8" i="54"/>
  <c r="V22" i="11"/>
  <c r="G22" i="51"/>
  <c r="K9" i="15"/>
  <c r="G8" i="21"/>
  <c r="W20" i="16"/>
  <c r="K14" i="56"/>
  <c r="V9" i="21"/>
  <c r="N13" i="6"/>
  <c r="S11" i="37"/>
  <c r="G12" i="12"/>
  <c r="V11" i="22"/>
  <c r="K22" i="49"/>
  <c r="K22" i="11"/>
  <c r="Q9" i="20"/>
  <c r="O25" i="19"/>
  <c r="O16" i="14"/>
  <c r="Q10" i="31"/>
  <c r="S17" i="52"/>
  <c r="K13" i="46"/>
  <c r="K15" i="19"/>
  <c r="S25" i="32"/>
  <c r="N10" i="10"/>
  <c r="J12" i="7"/>
  <c r="S12" i="47"/>
  <c r="G25" i="7"/>
  <c r="W15" i="21"/>
  <c r="S14" i="50"/>
  <c r="Q13" i="19"/>
  <c r="K22" i="12"/>
  <c r="S15" i="27"/>
  <c r="R12" i="12"/>
  <c r="W17" i="46"/>
  <c r="G15" i="4"/>
  <c r="K25" i="39"/>
  <c r="W21" i="56"/>
  <c r="O15" i="31"/>
  <c r="U14" i="24"/>
  <c r="N17" i="12"/>
  <c r="Q9" i="47"/>
  <c r="G25" i="11"/>
  <c r="E10" i="36"/>
  <c r="M11" i="42"/>
  <c r="I15" i="39"/>
  <c r="V9" i="4"/>
  <c r="Q9" i="16"/>
  <c r="O21" i="9"/>
  <c r="Q13" i="14"/>
  <c r="V14" i="12"/>
  <c r="F17" i="17"/>
  <c r="K10" i="25"/>
  <c r="R16" i="20"/>
  <c r="W8" i="16"/>
  <c r="Q8" i="32"/>
  <c r="J11" i="8"/>
  <c r="S17" i="21"/>
  <c r="R10" i="30"/>
  <c r="Q10" i="19"/>
  <c r="M10" i="20"/>
  <c r="V14" i="6"/>
  <c r="S25" i="28"/>
  <c r="H29" i="14"/>
  <c r="P30" i="16"/>
  <c r="O22" i="16"/>
  <c r="S10" i="17"/>
  <c r="E12" i="58"/>
  <c r="W21" i="5"/>
  <c r="K9" i="51"/>
  <c r="E12" i="16"/>
  <c r="O16" i="10"/>
  <c r="O8" i="50"/>
  <c r="O20" i="55"/>
  <c r="K13" i="43"/>
  <c r="S20" i="21"/>
  <c r="K14" i="4"/>
  <c r="W9" i="22"/>
  <c r="N16" i="17"/>
  <c r="O10" i="57"/>
  <c r="K14" i="29"/>
  <c r="O20" i="12"/>
  <c r="V15" i="20"/>
  <c r="E14" i="13"/>
  <c r="R10" i="12"/>
  <c r="N13" i="49"/>
  <c r="S16" i="28"/>
  <c r="J17" i="52"/>
  <c r="W21" i="9"/>
  <c r="Q15" i="7"/>
  <c r="W21" i="18"/>
  <c r="K11" i="46"/>
  <c r="N14" i="57"/>
  <c r="N8" i="17"/>
  <c r="O8" i="17"/>
  <c r="V11" i="38"/>
  <c r="P29" i="9"/>
  <c r="P29" i="21"/>
  <c r="S14" i="15"/>
  <c r="K22" i="18"/>
  <c r="W17" i="14"/>
  <c r="W8" i="12"/>
  <c r="T29" i="7"/>
  <c r="F9" i="8"/>
  <c r="G22" i="6"/>
  <c r="V22" i="12"/>
  <c r="L29" i="27"/>
  <c r="Y29" i="27" s="1"/>
  <c r="W10" i="50"/>
  <c r="J13" i="29"/>
  <c r="M11" i="7"/>
  <c r="S25" i="4"/>
  <c r="O21" i="7"/>
  <c r="K16" i="41"/>
  <c r="O12" i="15"/>
  <c r="K11" i="20"/>
  <c r="V10" i="22"/>
  <c r="G15" i="23"/>
  <c r="G22" i="23"/>
  <c r="K14" i="11"/>
  <c r="O16" i="12"/>
  <c r="V16" i="16"/>
  <c r="F11" i="30"/>
  <c r="G16" i="10"/>
  <c r="F8" i="25"/>
  <c r="V9" i="15"/>
  <c r="N10" i="9"/>
  <c r="M10" i="42"/>
  <c r="J16" i="56"/>
  <c r="K9" i="5"/>
  <c r="Q8" i="31"/>
  <c r="K11" i="29"/>
  <c r="S8" i="36"/>
  <c r="O15" i="6"/>
  <c r="F16" i="42"/>
  <c r="F8" i="7"/>
  <c r="O8" i="45"/>
  <c r="E10" i="9"/>
  <c r="E8" i="36"/>
  <c r="K25" i="46"/>
  <c r="R12" i="37"/>
  <c r="I14" i="14"/>
  <c r="R9" i="7"/>
  <c r="J14" i="52"/>
  <c r="Q8" i="47"/>
  <c r="G20" i="42"/>
  <c r="O11" i="17"/>
  <c r="G12" i="13"/>
  <c r="W10" i="38"/>
  <c r="R17" i="19"/>
  <c r="S20" i="19"/>
  <c r="O20" i="26"/>
  <c r="J8" i="11"/>
  <c r="O10" i="36"/>
  <c r="W22" i="18"/>
  <c r="O15" i="17"/>
  <c r="V9" i="10"/>
  <c r="H29" i="40"/>
  <c r="X29" i="40" s="1"/>
  <c r="E10" i="23"/>
  <c r="O17" i="16"/>
  <c r="K13" i="15"/>
  <c r="F20" i="9"/>
  <c r="K12" i="41"/>
  <c r="F13" i="18"/>
  <c r="J9" i="49"/>
  <c r="R17" i="57"/>
  <c r="F8" i="4"/>
  <c r="V15" i="14"/>
  <c r="K21" i="29"/>
  <c r="G8" i="51"/>
  <c r="G15" i="14"/>
  <c r="W20" i="24"/>
  <c r="W17" i="53"/>
  <c r="K22" i="36"/>
  <c r="K13" i="16"/>
  <c r="E11" i="18"/>
  <c r="S10" i="47"/>
  <c r="N12" i="21"/>
  <c r="O16" i="41"/>
  <c r="D29" i="30"/>
  <c r="Q11" i="16"/>
  <c r="W22" i="21"/>
  <c r="G14" i="56"/>
  <c r="N14" i="7"/>
  <c r="J9" i="21"/>
  <c r="J17" i="29"/>
  <c r="W16" i="12"/>
  <c r="E9" i="20"/>
  <c r="R14" i="13"/>
  <c r="V8" i="24"/>
  <c r="J14" i="43"/>
  <c r="L29" i="26"/>
  <c r="Y29" i="26" s="1"/>
  <c r="W16" i="9"/>
  <c r="W15" i="22"/>
  <c r="F17" i="23"/>
  <c r="O22" i="27"/>
  <c r="S10" i="57"/>
  <c r="S10" i="58"/>
  <c r="K8" i="21"/>
  <c r="O10" i="5"/>
  <c r="O17" i="49"/>
  <c r="E9" i="58"/>
  <c r="E13" i="6"/>
  <c r="R20" i="6"/>
  <c r="L29" i="41"/>
  <c r="Y29" i="41" s="1"/>
  <c r="G16" i="51"/>
  <c r="N15" i="13"/>
  <c r="N16" i="50"/>
  <c r="K10" i="21"/>
  <c r="J11" i="12"/>
  <c r="S15" i="57"/>
  <c r="K25" i="12"/>
  <c r="G22" i="19"/>
  <c r="T29" i="8"/>
  <c r="Y29" i="8" s="1"/>
  <c r="K20" i="7"/>
  <c r="S13" i="6"/>
  <c r="U13" i="37"/>
  <c r="W16" i="50"/>
  <c r="J12" i="18"/>
  <c r="V13" i="18"/>
  <c r="K14" i="24"/>
  <c r="S14" i="22"/>
  <c r="K21" i="15"/>
  <c r="L30" i="44"/>
  <c r="Y30" i="44" s="1"/>
  <c r="Q10" i="22"/>
  <c r="J16" i="36"/>
  <c r="M8" i="43"/>
  <c r="U8" i="23"/>
  <c r="K17" i="41"/>
  <c r="O12" i="19"/>
  <c r="V13" i="16"/>
  <c r="N8" i="40"/>
  <c r="S11" i="31"/>
  <c r="R11" i="20"/>
  <c r="O15" i="20"/>
  <c r="G13" i="11"/>
  <c r="D30" i="8"/>
  <c r="M11" i="49"/>
  <c r="N11" i="5"/>
  <c r="M13" i="45"/>
  <c r="Q13" i="13"/>
  <c r="J12" i="15"/>
  <c r="R10" i="4"/>
  <c r="W22" i="17"/>
  <c r="V13" i="9"/>
  <c r="G14" i="4"/>
  <c r="G14" i="58"/>
  <c r="O22" i="20"/>
  <c r="S20" i="8"/>
  <c r="U9" i="12"/>
  <c r="G12" i="19"/>
  <c r="S17" i="28"/>
  <c r="W16" i="6"/>
  <c r="F20" i="18"/>
  <c r="I10" i="27"/>
  <c r="O9" i="50"/>
  <c r="V8" i="56"/>
  <c r="Q13" i="42"/>
  <c r="K15" i="24"/>
  <c r="O14" i="45"/>
  <c r="S16" i="27"/>
  <c r="R17" i="31"/>
  <c r="O14" i="25"/>
  <c r="V10" i="15"/>
  <c r="R14" i="8"/>
  <c r="N16" i="19"/>
  <c r="V15" i="32"/>
  <c r="S20" i="27"/>
  <c r="W15" i="17"/>
  <c r="S21" i="22"/>
  <c r="O17" i="25"/>
  <c r="R10" i="14"/>
  <c r="W20" i="9"/>
  <c r="O10" i="7"/>
  <c r="W13" i="5"/>
  <c r="O17" i="9"/>
  <c r="G17" i="4"/>
  <c r="K21" i="24"/>
  <c r="H30" i="20"/>
  <c r="J10" i="4"/>
  <c r="I10" i="12"/>
  <c r="O9" i="19"/>
  <c r="N11" i="21"/>
  <c r="G14" i="20"/>
  <c r="P29" i="52"/>
  <c r="S10" i="11"/>
  <c r="K20" i="25"/>
  <c r="F14" i="16"/>
  <c r="G12" i="20"/>
  <c r="I14" i="8"/>
  <c r="W15" i="8"/>
  <c r="L29" i="18"/>
  <c r="K20" i="20"/>
  <c r="E15" i="9"/>
  <c r="F10" i="5"/>
  <c r="M14" i="42"/>
  <c r="U10" i="4"/>
  <c r="O16" i="31"/>
  <c r="E13" i="42"/>
  <c r="O12" i="9"/>
  <c r="S20" i="10"/>
  <c r="K13" i="21"/>
  <c r="O9" i="44"/>
  <c r="K16" i="21"/>
  <c r="J13" i="51"/>
  <c r="W8" i="21"/>
  <c r="R14" i="12"/>
  <c r="I13" i="56"/>
  <c r="K10" i="56"/>
  <c r="O17" i="41"/>
  <c r="M10" i="19"/>
  <c r="R8" i="22"/>
  <c r="S22" i="30"/>
  <c r="V14" i="14"/>
  <c r="D29" i="18"/>
  <c r="K9" i="12"/>
  <c r="N15" i="12"/>
  <c r="M11" i="44"/>
  <c r="S20" i="17"/>
  <c r="W25" i="18"/>
  <c r="O14" i="40"/>
  <c r="G20" i="16"/>
  <c r="K14" i="18"/>
  <c r="W16" i="46"/>
  <c r="S9" i="42"/>
  <c r="W21" i="50"/>
  <c r="G9" i="42"/>
  <c r="S15" i="30"/>
  <c r="S11" i="15"/>
  <c r="S15" i="50"/>
  <c r="W11" i="16"/>
  <c r="S15" i="17"/>
  <c r="M15" i="9"/>
  <c r="Q9" i="30"/>
  <c r="V12" i="8"/>
  <c r="R10" i="50"/>
  <c r="E12" i="9"/>
  <c r="J22" i="41"/>
  <c r="P29" i="42"/>
  <c r="O14" i="55"/>
  <c r="O17" i="19"/>
  <c r="K11" i="56"/>
  <c r="S14" i="31"/>
  <c r="Q8" i="9"/>
  <c r="F11" i="10"/>
  <c r="O17" i="45"/>
  <c r="N17" i="45"/>
  <c r="U9" i="37"/>
  <c r="J14" i="7"/>
  <c r="U13" i="10"/>
  <c r="G21" i="23"/>
  <c r="K9" i="27"/>
  <c r="V16" i="56"/>
  <c r="G25" i="20"/>
  <c r="Q8" i="30"/>
  <c r="W13" i="12"/>
  <c r="E13" i="17"/>
  <c r="O8" i="21"/>
  <c r="S22" i="11"/>
  <c r="E15" i="8"/>
  <c r="O15" i="27"/>
  <c r="W16" i="32"/>
  <c r="N11" i="6"/>
  <c r="G13" i="36"/>
  <c r="U10" i="11"/>
  <c r="O14" i="9"/>
  <c r="N12" i="27"/>
  <c r="J21" i="41"/>
  <c r="R17" i="42"/>
  <c r="M8" i="12"/>
  <c r="P30" i="37"/>
  <c r="S14" i="20"/>
  <c r="E8" i="6"/>
  <c r="G9" i="23"/>
  <c r="S20" i="30"/>
  <c r="F9" i="25"/>
  <c r="F20" i="21"/>
  <c r="V15" i="38"/>
  <c r="J17" i="25"/>
  <c r="D29" i="53"/>
  <c r="O22" i="49"/>
  <c r="R12" i="11"/>
  <c r="H29" i="56"/>
  <c r="X29" i="56" s="1"/>
  <c r="G10" i="53"/>
  <c r="Q10" i="13"/>
  <c r="M12" i="41"/>
  <c r="S25" i="10"/>
  <c r="U15" i="23"/>
  <c r="M8" i="6"/>
  <c r="L30" i="6"/>
  <c r="R15" i="37"/>
  <c r="V17" i="16"/>
  <c r="W16" i="38"/>
  <c r="K21" i="54"/>
  <c r="K12" i="11"/>
  <c r="F13" i="13"/>
  <c r="O20" i="18"/>
  <c r="N12" i="54"/>
  <c r="R10" i="16"/>
  <c r="K20" i="15"/>
  <c r="D30" i="12"/>
  <c r="N16" i="40"/>
  <c r="N13" i="31"/>
  <c r="V10" i="16"/>
  <c r="E10" i="10"/>
  <c r="R16" i="19"/>
  <c r="O9" i="12"/>
  <c r="S25" i="16"/>
  <c r="O9" i="10"/>
  <c r="N10" i="31"/>
  <c r="W25" i="56"/>
  <c r="O21" i="49"/>
  <c r="L29" i="9"/>
  <c r="F15" i="56"/>
  <c r="E15" i="18"/>
  <c r="S17" i="9"/>
  <c r="S17" i="7"/>
  <c r="S21" i="9"/>
  <c r="K21" i="39"/>
  <c r="Q9" i="31"/>
  <c r="S17" i="27"/>
  <c r="O15" i="4"/>
  <c r="L29" i="44"/>
  <c r="Y29" i="44" s="1"/>
  <c r="K10" i="54"/>
  <c r="F13" i="58"/>
  <c r="V8" i="50"/>
  <c r="N11" i="54"/>
  <c r="N17" i="54"/>
  <c r="F13" i="23"/>
  <c r="G11" i="19"/>
  <c r="O8" i="49"/>
  <c r="M14" i="31"/>
  <c r="O16" i="27"/>
  <c r="U9" i="38"/>
  <c r="O8" i="46"/>
  <c r="J16" i="43"/>
  <c r="Q14" i="25"/>
  <c r="O25" i="10"/>
  <c r="G11" i="6"/>
  <c r="Q9" i="8"/>
  <c r="J20" i="12"/>
  <c r="K8" i="54"/>
  <c r="H30" i="54"/>
  <c r="L30" i="25"/>
  <c r="Y30" i="25" s="1"/>
  <c r="E14" i="18"/>
  <c r="K22" i="16"/>
  <c r="W25" i="22"/>
  <c r="K13" i="20"/>
  <c r="O25" i="48"/>
  <c r="G20" i="11"/>
  <c r="F11" i="17"/>
  <c r="S8" i="52"/>
  <c r="R15" i="10"/>
  <c r="J12" i="52"/>
  <c r="K10" i="14"/>
  <c r="J12" i="56"/>
  <c r="G25" i="19"/>
  <c r="O22" i="25"/>
  <c r="O17" i="11"/>
  <c r="I11" i="43"/>
  <c r="L29" i="20"/>
  <c r="N8" i="31"/>
  <c r="R17" i="30"/>
  <c r="S17" i="12"/>
  <c r="O20" i="9"/>
  <c r="J8" i="51"/>
  <c r="U8" i="9"/>
  <c r="J11" i="4"/>
  <c r="J10" i="8"/>
  <c r="N16" i="6"/>
  <c r="O15" i="15"/>
  <c r="Q12" i="50"/>
  <c r="U13" i="11"/>
  <c r="K21" i="8"/>
  <c r="W8" i="14"/>
  <c r="F13" i="7"/>
  <c r="R10" i="21"/>
  <c r="N16" i="20"/>
  <c r="O20" i="10"/>
  <c r="Q13" i="37"/>
  <c r="K22" i="27"/>
  <c r="O10" i="48"/>
  <c r="J22" i="39"/>
  <c r="P29" i="58"/>
  <c r="V11" i="6"/>
  <c r="K15" i="56"/>
  <c r="K12" i="19"/>
  <c r="N9" i="20"/>
  <c r="J16" i="49"/>
  <c r="K12" i="21"/>
  <c r="W11" i="56"/>
  <c r="U13" i="15"/>
  <c r="S14" i="10"/>
  <c r="W21" i="46"/>
  <c r="M13" i="15"/>
  <c r="U11" i="50"/>
  <c r="F15" i="25"/>
  <c r="O21" i="13"/>
  <c r="M9" i="6"/>
  <c r="F15" i="20"/>
  <c r="K11" i="18"/>
  <c r="E10" i="56"/>
  <c r="O12" i="10"/>
  <c r="O12" i="46"/>
  <c r="Q12" i="42"/>
  <c r="U12" i="50"/>
  <c r="L29" i="43"/>
  <c r="Y29" i="43" s="1"/>
  <c r="Q10" i="9"/>
  <c r="O13" i="44"/>
  <c r="Q9" i="11"/>
  <c r="J9" i="29"/>
  <c r="R13" i="22"/>
  <c r="F17" i="25"/>
  <c r="J10" i="36"/>
  <c r="O21" i="43"/>
  <c r="O12" i="40"/>
  <c r="F8" i="16"/>
  <c r="K16" i="52"/>
  <c r="J12" i="39"/>
  <c r="S22" i="17"/>
  <c r="T29" i="15"/>
  <c r="Q10" i="7"/>
  <c r="I9" i="7"/>
  <c r="N16" i="9"/>
  <c r="V11" i="14"/>
  <c r="J11" i="19"/>
  <c r="L30" i="16"/>
  <c r="X30" i="16" s="1"/>
  <c r="I12" i="43"/>
  <c r="N10" i="13"/>
  <c r="R17" i="32"/>
  <c r="R11" i="21"/>
  <c r="M12" i="4"/>
  <c r="J13" i="18"/>
  <c r="N10" i="54"/>
  <c r="K14" i="41"/>
  <c r="J10" i="15"/>
  <c r="N13" i="9"/>
  <c r="S20" i="42"/>
  <c r="K15" i="5"/>
  <c r="G17" i="53"/>
  <c r="G12" i="36"/>
  <c r="S13" i="58"/>
  <c r="F20" i="19"/>
  <c r="I14" i="49"/>
  <c r="V11" i="12"/>
  <c r="V14" i="46"/>
  <c r="O15" i="7"/>
  <c r="K25" i="27"/>
  <c r="O17" i="46"/>
  <c r="O10" i="50"/>
  <c r="K21" i="43"/>
  <c r="K9" i="52"/>
  <c r="T29" i="32"/>
  <c r="Y29" i="32" s="1"/>
  <c r="I10" i="18"/>
  <c r="W20" i="56"/>
  <c r="R16" i="5"/>
  <c r="M12" i="26"/>
  <c r="F10" i="51"/>
  <c r="I13" i="12"/>
  <c r="W11" i="32"/>
  <c r="E15" i="17"/>
  <c r="O21" i="18"/>
  <c r="F14" i="7"/>
  <c r="V12" i="9"/>
  <c r="V17" i="32"/>
  <c r="T30" i="11"/>
  <c r="S13" i="10"/>
  <c r="K25" i="49"/>
  <c r="U13" i="8"/>
  <c r="S16" i="57"/>
  <c r="U15" i="9"/>
  <c r="J17" i="54"/>
  <c r="V11" i="4"/>
  <c r="R11" i="25"/>
  <c r="G17" i="20"/>
  <c r="G9" i="7"/>
  <c r="N16" i="16"/>
  <c r="G14" i="5"/>
  <c r="N13" i="13"/>
  <c r="V21" i="12"/>
  <c r="O8" i="36"/>
  <c r="F9" i="56"/>
  <c r="J15" i="27"/>
  <c r="O10" i="14"/>
  <c r="N17" i="20"/>
  <c r="J22" i="8"/>
  <c r="K9" i="11"/>
  <c r="J9" i="25"/>
  <c r="M13" i="14"/>
  <c r="Q13" i="31"/>
  <c r="V8" i="17"/>
  <c r="G17" i="42"/>
  <c r="F11" i="9"/>
  <c r="R11" i="22"/>
  <c r="O15" i="41"/>
  <c r="G9" i="51"/>
  <c r="K13" i="13"/>
  <c r="S8" i="50"/>
  <c r="L29" i="17"/>
  <c r="K21" i="9"/>
  <c r="V14" i="56"/>
  <c r="K14" i="25"/>
  <c r="V12" i="14"/>
  <c r="N12" i="57"/>
  <c r="W8" i="32"/>
  <c r="K25" i="9"/>
  <c r="K21" i="17"/>
  <c r="T29" i="53"/>
  <c r="Y29" i="53" s="1"/>
  <c r="W16" i="22"/>
  <c r="I13" i="36"/>
  <c r="W17" i="37"/>
  <c r="K21" i="20"/>
  <c r="U14" i="32"/>
  <c r="F9" i="5"/>
  <c r="U13" i="23"/>
  <c r="K8" i="49"/>
  <c r="U14" i="11"/>
  <c r="G11" i="12"/>
  <c r="O25" i="16"/>
  <c r="G20" i="10"/>
  <c r="W14" i="17"/>
  <c r="W22" i="7"/>
  <c r="W13" i="22"/>
  <c r="V11" i="37"/>
  <c r="G10" i="11"/>
  <c r="W21" i="21"/>
  <c r="O9" i="14"/>
  <c r="V15" i="56"/>
  <c r="U15" i="15"/>
  <c r="V13" i="20"/>
  <c r="U10" i="10"/>
  <c r="W9" i="8"/>
  <c r="J12" i="8"/>
  <c r="S14" i="42"/>
  <c r="S25" i="15"/>
  <c r="L29" i="36"/>
  <c r="Y29" i="36" s="1"/>
  <c r="K17" i="4"/>
  <c r="R16" i="9"/>
  <c r="P30" i="20"/>
  <c r="K20" i="52"/>
  <c r="K10" i="9"/>
  <c r="K14" i="15"/>
  <c r="N17" i="42"/>
  <c r="J10" i="5"/>
  <c r="J10" i="41"/>
  <c r="K25" i="19"/>
  <c r="J14" i="12"/>
  <c r="N11" i="31"/>
  <c r="S17" i="11"/>
  <c r="G11" i="53"/>
  <c r="S16" i="36"/>
  <c r="G9" i="36"/>
  <c r="V12" i="21"/>
  <c r="F21" i="12"/>
  <c r="W22" i="14"/>
  <c r="E11" i="11"/>
  <c r="N16" i="18"/>
  <c r="J8" i="36"/>
  <c r="H30" i="36"/>
  <c r="X30" i="36" s="1"/>
  <c r="E10" i="12"/>
  <c r="F8" i="20"/>
  <c r="S8" i="21"/>
  <c r="R11" i="9"/>
  <c r="V17" i="15"/>
  <c r="K10" i="19"/>
  <c r="V11" i="18"/>
  <c r="J15" i="25"/>
  <c r="W14" i="9"/>
  <c r="R21" i="58"/>
  <c r="N14" i="27"/>
  <c r="O11" i="27"/>
  <c r="U14" i="4"/>
  <c r="V12" i="24"/>
  <c r="R22" i="28"/>
  <c r="L29" i="5"/>
  <c r="Y29" i="5" s="1"/>
  <c r="W8" i="4"/>
  <c r="V10" i="5"/>
  <c r="E14" i="36"/>
  <c r="E15" i="13"/>
  <c r="J11" i="21"/>
  <c r="V10" i="32"/>
  <c r="U10" i="46"/>
  <c r="S22" i="20"/>
  <c r="O14" i="19"/>
  <c r="J9" i="56"/>
  <c r="N16" i="5"/>
  <c r="O10" i="6"/>
  <c r="T29" i="24"/>
  <c r="R12" i="5"/>
  <c r="J13" i="19"/>
  <c r="S25" i="12"/>
  <c r="W12" i="18"/>
  <c r="S13" i="50"/>
  <c r="L30" i="27"/>
  <c r="Y30" i="27" s="1"/>
  <c r="O10" i="45"/>
  <c r="R11" i="10"/>
  <c r="S17" i="5"/>
  <c r="U9" i="5"/>
  <c r="Q8" i="42"/>
  <c r="N17" i="21"/>
  <c r="F10" i="6"/>
  <c r="J11" i="15"/>
  <c r="Q13" i="20"/>
  <c r="Q12" i="14"/>
  <c r="U11" i="10"/>
  <c r="F14" i="10"/>
  <c r="H29" i="11"/>
  <c r="W9" i="23"/>
  <c r="S22" i="36"/>
  <c r="W12" i="23"/>
  <c r="O17" i="5"/>
  <c r="I8" i="13"/>
  <c r="S9" i="9"/>
  <c r="R15" i="25"/>
  <c r="G21" i="6"/>
  <c r="J12" i="27"/>
  <c r="G13" i="16"/>
  <c r="L29" i="57"/>
  <c r="Y29" i="57" s="1"/>
  <c r="Q8" i="14"/>
  <c r="W8" i="46"/>
  <c r="K25" i="8"/>
  <c r="N20" i="48"/>
  <c r="Q14" i="57"/>
  <c r="K16" i="54"/>
  <c r="F14" i="12"/>
  <c r="I10" i="29"/>
  <c r="O25" i="6"/>
  <c r="H29" i="13"/>
  <c r="F11" i="36"/>
  <c r="W21" i="19"/>
  <c r="G10" i="8"/>
  <c r="G25" i="51"/>
  <c r="N8" i="7"/>
  <c r="L30" i="7"/>
  <c r="Y30" i="7" s="1"/>
  <c r="G16" i="58"/>
  <c r="W25" i="17"/>
  <c r="O14" i="18"/>
  <c r="J9" i="13"/>
  <c r="G20" i="6"/>
  <c r="G10" i="58"/>
  <c r="G12" i="56"/>
  <c r="I13" i="41"/>
  <c r="F10" i="20"/>
  <c r="V15" i="18"/>
  <c r="K10" i="46"/>
  <c r="F16" i="56"/>
  <c r="O15" i="18"/>
  <c r="K15" i="7"/>
  <c r="P29" i="31"/>
  <c r="J8" i="27"/>
  <c r="R12" i="4"/>
  <c r="O14" i="12"/>
  <c r="G16" i="8"/>
  <c r="J20" i="46"/>
  <c r="S8" i="15"/>
  <c r="V15" i="11"/>
  <c r="R8" i="17"/>
  <c r="N15" i="21"/>
  <c r="S21" i="12"/>
  <c r="N15" i="44"/>
  <c r="M10" i="21"/>
  <c r="W25" i="11"/>
  <c r="Q14" i="7"/>
  <c r="J13" i="49"/>
  <c r="O15" i="42"/>
  <c r="R11" i="11"/>
  <c r="F12" i="8"/>
  <c r="K11" i="7"/>
  <c r="Q10" i="42"/>
  <c r="W22" i="19"/>
  <c r="F12" i="11"/>
  <c r="U14" i="22"/>
  <c r="G25" i="42"/>
  <c r="I9" i="43"/>
  <c r="J17" i="13"/>
  <c r="W20" i="21"/>
  <c r="J17" i="21"/>
  <c r="S9" i="12"/>
  <c r="J14" i="5"/>
  <c r="J15" i="18"/>
  <c r="K20" i="43"/>
  <c r="J9" i="4"/>
  <c r="W11" i="21"/>
  <c r="V12" i="16"/>
  <c r="K13" i="4"/>
  <c r="V17" i="24"/>
  <c r="O25" i="15"/>
  <c r="E12" i="6"/>
  <c r="G12" i="6"/>
  <c r="F12" i="6"/>
  <c r="O14" i="14"/>
  <c r="N14" i="14"/>
  <c r="M14" i="14"/>
  <c r="R10" i="10"/>
  <c r="Q10" i="10"/>
  <c r="S10" i="10"/>
  <c r="F9" i="10"/>
  <c r="E9" i="10"/>
  <c r="G9" i="10"/>
  <c r="M15" i="14"/>
  <c r="N15" i="14"/>
  <c r="O15" i="14"/>
  <c r="M9" i="16"/>
  <c r="O9" i="16"/>
  <c r="N9" i="16"/>
  <c r="P29" i="5"/>
  <c r="S25" i="5"/>
  <c r="R21" i="27"/>
  <c r="S21" i="27"/>
  <c r="O20" i="24"/>
  <c r="N20" i="24"/>
  <c r="F15" i="10"/>
  <c r="E15" i="10"/>
  <c r="G15" i="10"/>
  <c r="N14" i="26"/>
  <c r="M14" i="26"/>
  <c r="O14" i="26"/>
  <c r="U13" i="50"/>
  <c r="V13" i="50"/>
  <c r="W13" i="50"/>
  <c r="M13" i="16"/>
  <c r="N13" i="16"/>
  <c r="O13" i="16"/>
  <c r="G21" i="19"/>
  <c r="F21" i="19"/>
  <c r="D30" i="5"/>
  <c r="G8" i="5"/>
  <c r="E8" i="5"/>
  <c r="F8" i="5"/>
  <c r="W21" i="6"/>
  <c r="V21" i="6"/>
  <c r="I10" i="7"/>
  <c r="K10" i="7"/>
  <c r="J10" i="7"/>
  <c r="E12" i="23"/>
  <c r="F12" i="23"/>
  <c r="G12" i="23"/>
  <c r="R12" i="16"/>
  <c r="Q12" i="16"/>
  <c r="S12" i="16"/>
  <c r="W17" i="20"/>
  <c r="V17" i="20"/>
  <c r="W10" i="20"/>
  <c r="U10" i="20"/>
  <c r="V10" i="20"/>
  <c r="J11" i="27"/>
  <c r="K11" i="27"/>
  <c r="I11" i="27"/>
  <c r="V22" i="9"/>
  <c r="W22" i="9"/>
  <c r="F21" i="52"/>
  <c r="G21" i="52"/>
  <c r="J9" i="20"/>
  <c r="I9" i="20"/>
  <c r="K9" i="20"/>
  <c r="M12" i="20"/>
  <c r="O12" i="20"/>
  <c r="N12" i="20"/>
  <c r="F11" i="16"/>
  <c r="G11" i="16"/>
  <c r="E11" i="16"/>
  <c r="F22" i="13"/>
  <c r="G22" i="13"/>
  <c r="S15" i="20"/>
  <c r="R15" i="20"/>
  <c r="Q15" i="20"/>
  <c r="O13" i="26"/>
  <c r="N13" i="26"/>
  <c r="M13" i="26"/>
  <c r="D30" i="58"/>
  <c r="G8" i="58"/>
  <c r="F8" i="58"/>
  <c r="E8" i="58"/>
  <c r="V21" i="52"/>
  <c r="W21" i="52"/>
  <c r="U10" i="23"/>
  <c r="W10" i="23"/>
  <c r="V10" i="23"/>
  <c r="J17" i="12"/>
  <c r="K17" i="12"/>
  <c r="R20" i="36"/>
  <c r="S20" i="36"/>
  <c r="S9" i="14"/>
  <c r="Q9" i="14"/>
  <c r="R9" i="14"/>
  <c r="M13" i="10"/>
  <c r="O13" i="10"/>
  <c r="N13" i="10"/>
  <c r="T30" i="6"/>
  <c r="U8" i="6"/>
  <c r="V8" i="6"/>
  <c r="W8" i="6"/>
  <c r="F22" i="53"/>
  <c r="G22" i="53"/>
  <c r="K14" i="39"/>
  <c r="J14" i="39"/>
  <c r="I14" i="39"/>
  <c r="F17" i="6"/>
  <c r="G17" i="6"/>
  <c r="M14" i="49"/>
  <c r="N14" i="49"/>
  <c r="O14" i="49"/>
  <c r="Q13" i="7"/>
  <c r="R13" i="7"/>
  <c r="S13" i="7"/>
  <c r="W10" i="12"/>
  <c r="U10" i="12"/>
  <c r="V10" i="12"/>
  <c r="J15" i="36"/>
  <c r="K15" i="36"/>
  <c r="I15" i="36"/>
  <c r="Q11" i="19"/>
  <c r="R11" i="19"/>
  <c r="S11" i="19"/>
  <c r="S16" i="22"/>
  <c r="R16" i="22"/>
  <c r="F10" i="7"/>
  <c r="G10" i="7"/>
  <c r="E10" i="7"/>
  <c r="V14" i="38"/>
  <c r="U14" i="38"/>
  <c r="W14" i="38"/>
  <c r="O22" i="31"/>
  <c r="N22" i="31"/>
  <c r="O14" i="43"/>
  <c r="N14" i="43"/>
  <c r="M14" i="43"/>
  <c r="U14" i="15"/>
  <c r="V14" i="15"/>
  <c r="W14" i="15"/>
  <c r="N13" i="7"/>
  <c r="M13" i="7"/>
  <c r="O13" i="7"/>
  <c r="J22" i="13"/>
  <c r="K22" i="13"/>
  <c r="L30" i="20"/>
  <c r="M8" i="20"/>
  <c r="N8" i="20"/>
  <c r="O8" i="20"/>
  <c r="F9" i="13"/>
  <c r="E9" i="13"/>
  <c r="G9" i="13"/>
  <c r="O17" i="31"/>
  <c r="N17" i="31"/>
  <c r="K16" i="11"/>
  <c r="J16" i="11"/>
  <c r="N11" i="4"/>
  <c r="M11" i="4"/>
  <c r="O11" i="4"/>
  <c r="D30" i="17"/>
  <c r="F8" i="17"/>
  <c r="G8" i="17"/>
  <c r="E8" i="17"/>
  <c r="G20" i="13"/>
  <c r="F20" i="13"/>
  <c r="S16" i="14"/>
  <c r="R16" i="14"/>
  <c r="N12" i="25"/>
  <c r="M12" i="25"/>
  <c r="O12" i="25"/>
  <c r="J22" i="7"/>
  <c r="K22" i="7"/>
  <c r="S11" i="47"/>
  <c r="R11" i="47"/>
  <c r="Q11" i="47"/>
  <c r="V22" i="10"/>
  <c r="W22" i="10"/>
  <c r="M9" i="5"/>
  <c r="N9" i="5"/>
  <c r="O9" i="5"/>
  <c r="V21" i="53"/>
  <c r="W21" i="53"/>
  <c r="W15" i="5"/>
  <c r="V15" i="5"/>
  <c r="U15" i="5"/>
  <c r="G16" i="13"/>
  <c r="F16" i="13"/>
  <c r="L29" i="7"/>
  <c r="O25" i="7"/>
  <c r="G22" i="14"/>
  <c r="F22" i="14"/>
  <c r="S21" i="7"/>
  <c r="R21" i="7"/>
  <c r="E9" i="17"/>
  <c r="G9" i="17"/>
  <c r="F9" i="17"/>
  <c r="S21" i="6"/>
  <c r="R21" i="6"/>
  <c r="N16" i="4"/>
  <c r="O16" i="4"/>
  <c r="I15" i="15"/>
  <c r="J15" i="15"/>
  <c r="K15" i="15"/>
  <c r="U10" i="9"/>
  <c r="W10" i="9"/>
  <c r="V10" i="9"/>
  <c r="G21" i="21"/>
  <c r="F21" i="21"/>
  <c r="N17" i="50"/>
  <c r="O17" i="50"/>
  <c r="W14" i="37"/>
  <c r="V14" i="37"/>
  <c r="U14" i="37"/>
  <c r="W20" i="17"/>
  <c r="V20" i="17"/>
  <c r="N10" i="25"/>
  <c r="M10" i="25"/>
  <c r="O10" i="25"/>
  <c r="O9" i="4"/>
  <c r="N9" i="4"/>
  <c r="M9" i="4"/>
  <c r="V20" i="11"/>
  <c r="W20" i="11"/>
  <c r="L29" i="11"/>
  <c r="O25" i="11"/>
  <c r="W20" i="7"/>
  <c r="V20" i="7"/>
  <c r="P30" i="13"/>
  <c r="R8" i="13"/>
  <c r="S8" i="13"/>
  <c r="Q8" i="13"/>
  <c r="U10" i="8"/>
  <c r="V10" i="8"/>
  <c r="W10" i="8"/>
  <c r="Q11" i="12"/>
  <c r="R11" i="12"/>
  <c r="S11" i="12"/>
  <c r="S11" i="30"/>
  <c r="R11" i="30"/>
  <c r="Q11" i="30"/>
  <c r="O9" i="11"/>
  <c r="M9" i="11"/>
  <c r="N9" i="11"/>
  <c r="E9" i="9"/>
  <c r="F9" i="9"/>
  <c r="G9" i="9"/>
  <c r="S16" i="4"/>
  <c r="R16" i="4"/>
  <c r="P29" i="8"/>
  <c r="S25" i="8"/>
  <c r="L29" i="13"/>
  <c r="Y29" i="13" s="1"/>
  <c r="O25" i="13"/>
  <c r="L30" i="9"/>
  <c r="Y30" i="9" s="1"/>
  <c r="M8" i="9"/>
  <c r="N8" i="9"/>
  <c r="O8" i="9"/>
  <c r="J15" i="13"/>
  <c r="I15" i="13"/>
  <c r="K15" i="13"/>
  <c r="O12" i="44"/>
  <c r="M12" i="44"/>
  <c r="N12" i="44"/>
  <c r="P29" i="20"/>
  <c r="S25" i="20"/>
  <c r="D30" i="10"/>
  <c r="E8" i="10"/>
  <c r="G8" i="10"/>
  <c r="F8" i="10"/>
  <c r="Q11" i="8"/>
  <c r="R11" i="8"/>
  <c r="S11" i="8"/>
  <c r="R21" i="52"/>
  <c r="S21" i="52"/>
  <c r="P30" i="8"/>
  <c r="Q8" i="8"/>
  <c r="S8" i="8"/>
  <c r="R8" i="8"/>
  <c r="D29" i="4"/>
  <c r="G25" i="4"/>
  <c r="M10" i="12"/>
  <c r="N10" i="12"/>
  <c r="O10" i="12"/>
  <c r="O15" i="26"/>
  <c r="N15" i="26"/>
  <c r="M15" i="26"/>
  <c r="R13" i="9"/>
  <c r="Q13" i="9"/>
  <c r="S13" i="9"/>
  <c r="V8" i="20"/>
  <c r="T30" i="20"/>
  <c r="U8" i="20"/>
  <c r="W8" i="20"/>
  <c r="V22" i="20"/>
  <c r="W22" i="20"/>
  <c r="I13" i="25"/>
  <c r="K13" i="25"/>
  <c r="J13" i="25"/>
  <c r="G17" i="30"/>
  <c r="F17" i="30"/>
  <c r="O16" i="15"/>
  <c r="N16" i="15"/>
  <c r="K21" i="40"/>
  <c r="J21" i="40"/>
  <c r="I12" i="5"/>
  <c r="K12" i="5"/>
  <c r="J12" i="5"/>
  <c r="W14" i="8"/>
  <c r="U14" i="8"/>
  <c r="V14" i="8"/>
  <c r="N17" i="40"/>
  <c r="O17" i="40"/>
  <c r="K13" i="14"/>
  <c r="I13" i="14"/>
  <c r="J13" i="14"/>
  <c r="D29" i="15"/>
  <c r="G25" i="15"/>
  <c r="O16" i="13"/>
  <c r="N16" i="13"/>
  <c r="S16" i="11"/>
  <c r="R16" i="11"/>
  <c r="Y38" i="4"/>
  <c r="F14" i="11"/>
  <c r="R8" i="25"/>
  <c r="G14" i="17"/>
  <c r="V22" i="6"/>
  <c r="M11" i="20"/>
  <c r="R11" i="57"/>
  <c r="O17" i="24"/>
  <c r="K25" i="43"/>
  <c r="V15" i="10"/>
  <c r="K15" i="54"/>
  <c r="W12" i="12"/>
  <c r="G9" i="11"/>
  <c r="K20" i="19"/>
  <c r="G25" i="36"/>
  <c r="G11" i="13"/>
  <c r="M15" i="5"/>
  <c r="O17" i="17"/>
  <c r="G16" i="53"/>
  <c r="K13" i="7"/>
  <c r="J16" i="18"/>
  <c r="F12" i="5"/>
  <c r="F16" i="20"/>
  <c r="K14" i="46"/>
  <c r="G9" i="12"/>
  <c r="S20" i="14"/>
  <c r="I12" i="4"/>
  <c r="M9" i="26"/>
  <c r="K11" i="25"/>
  <c r="W14" i="7"/>
  <c r="R13" i="47"/>
  <c r="U9" i="6"/>
  <c r="O16" i="42"/>
  <c r="W14" i="20"/>
  <c r="Q13" i="25"/>
  <c r="F17" i="11"/>
  <c r="N11" i="50"/>
  <c r="N22" i="24"/>
  <c r="W13" i="32"/>
  <c r="S10" i="5"/>
  <c r="R15" i="9"/>
  <c r="Q15" i="5"/>
  <c r="G22" i="5"/>
  <c r="O22" i="26"/>
  <c r="F11" i="51"/>
  <c r="J20" i="9"/>
  <c r="W11" i="17"/>
  <c r="N14" i="50"/>
  <c r="D29" i="17"/>
  <c r="N11" i="11"/>
  <c r="W8" i="5"/>
  <c r="M12" i="11"/>
  <c r="O22" i="45"/>
  <c r="N13" i="41"/>
  <c r="N13" i="4"/>
  <c r="J8" i="15"/>
  <c r="R22" i="15"/>
  <c r="I11" i="36"/>
  <c r="R22" i="8"/>
  <c r="N15" i="25"/>
  <c r="R11" i="5"/>
  <c r="G16" i="6"/>
  <c r="M13" i="17"/>
  <c r="U11" i="5"/>
  <c r="J14" i="21"/>
  <c r="K10" i="11"/>
  <c r="W17" i="18"/>
  <c r="W8" i="38"/>
  <c r="K15" i="4"/>
  <c r="U14" i="21"/>
  <c r="V16" i="24"/>
  <c r="N13" i="12"/>
  <c r="G13" i="30"/>
  <c r="Q15" i="31"/>
  <c r="G14" i="30"/>
  <c r="K22" i="21"/>
  <c r="F22" i="35"/>
  <c r="F16" i="18"/>
  <c r="O8" i="5"/>
  <c r="L30" i="5"/>
  <c r="Y30" i="5" s="1"/>
  <c r="O10" i="27"/>
  <c r="W11" i="11"/>
  <c r="S16" i="7"/>
  <c r="K11" i="9"/>
  <c r="N15" i="16"/>
  <c r="M12" i="5"/>
  <c r="Q8" i="7"/>
  <c r="F11" i="5"/>
  <c r="F14" i="51"/>
  <c r="S12" i="58"/>
  <c r="W20" i="20"/>
  <c r="W25" i="9"/>
  <c r="D30" i="9"/>
  <c r="K12" i="29"/>
  <c r="I8" i="18"/>
  <c r="S8" i="4"/>
  <c r="V11" i="9"/>
  <c r="H30" i="39"/>
  <c r="X30" i="39" s="1"/>
  <c r="U14" i="50"/>
  <c r="R15" i="22"/>
  <c r="Q8" i="19"/>
  <c r="V13" i="38"/>
  <c r="J20" i="17"/>
  <c r="J17" i="19"/>
  <c r="G10" i="25"/>
  <c r="M9" i="41"/>
  <c r="G17" i="10"/>
  <c r="O21" i="19"/>
  <c r="O11" i="48"/>
  <c r="K15" i="52"/>
  <c r="V9" i="11"/>
  <c r="O15" i="49"/>
  <c r="G16" i="52"/>
  <c r="D29" i="35"/>
  <c r="K16" i="20"/>
  <c r="G17" i="52"/>
  <c r="F21" i="9"/>
  <c r="O13" i="46"/>
  <c r="G14" i="19"/>
  <c r="O8" i="4"/>
  <c r="S10" i="32"/>
  <c r="G25" i="52"/>
  <c r="I15" i="12"/>
  <c r="S17" i="50"/>
  <c r="S10" i="52"/>
  <c r="W20" i="10"/>
  <c r="N8" i="26"/>
  <c r="L30" i="26"/>
  <c r="Y30" i="26" s="1"/>
  <c r="K8" i="12"/>
  <c r="W13" i="14"/>
  <c r="K14" i="16"/>
  <c r="O21" i="14"/>
  <c r="S11" i="52"/>
  <c r="M12" i="6"/>
  <c r="S21" i="10"/>
  <c r="K12" i="13"/>
  <c r="O22" i="19"/>
  <c r="R12" i="19"/>
  <c r="I11" i="14"/>
  <c r="J8" i="14"/>
  <c r="H30" i="14"/>
  <c r="X30" i="14" s="1"/>
  <c r="V10" i="24"/>
  <c r="K9" i="16"/>
  <c r="N16" i="45"/>
  <c r="J9" i="36"/>
  <c r="W12" i="20"/>
  <c r="R14" i="11"/>
  <c r="R12" i="30"/>
  <c r="K15" i="40"/>
  <c r="T29" i="46"/>
  <c r="V8" i="22"/>
  <c r="M9" i="27"/>
  <c r="G21" i="18"/>
  <c r="K22" i="29"/>
  <c r="K10" i="49"/>
  <c r="G8" i="18"/>
  <c r="V16" i="11"/>
  <c r="E13" i="25"/>
  <c r="N14" i="17"/>
  <c r="N15" i="11"/>
  <c r="N9" i="57"/>
  <c r="J15" i="51"/>
  <c r="R22" i="50"/>
  <c r="J14" i="19"/>
  <c r="O15" i="55"/>
  <c r="N11" i="25"/>
  <c r="N12" i="14"/>
  <c r="W22" i="4"/>
  <c r="K12" i="20"/>
  <c r="S25" i="13"/>
  <c r="S25" i="14"/>
  <c r="G21" i="20"/>
  <c r="V12" i="6"/>
  <c r="U12" i="46"/>
  <c r="G13" i="15"/>
  <c r="R12" i="8"/>
  <c r="J16" i="29"/>
  <c r="K11" i="39"/>
  <c r="S16" i="50"/>
  <c r="O21" i="40"/>
  <c r="W17" i="17"/>
  <c r="W22" i="11"/>
  <c r="I8" i="25"/>
  <c r="J8" i="25"/>
  <c r="S16" i="32"/>
  <c r="K10" i="52"/>
  <c r="J14" i="56"/>
  <c r="U9" i="21"/>
  <c r="O12" i="24"/>
  <c r="M8" i="15"/>
  <c r="R12" i="9"/>
  <c r="R11" i="37"/>
  <c r="F12" i="12"/>
  <c r="O17" i="10"/>
  <c r="G11" i="14"/>
  <c r="W11" i="22"/>
  <c r="J8" i="24"/>
  <c r="W15" i="53"/>
  <c r="O15" i="45"/>
  <c r="S9" i="20"/>
  <c r="G21" i="53"/>
  <c r="H29" i="16"/>
  <c r="X29" i="16" s="1"/>
  <c r="K17" i="56"/>
  <c r="K25" i="25"/>
  <c r="P29" i="32"/>
  <c r="M10" i="10"/>
  <c r="I12" i="7"/>
  <c r="Q12" i="47"/>
  <c r="D29" i="7"/>
  <c r="Q14" i="50"/>
  <c r="G11" i="56"/>
  <c r="N9" i="55"/>
  <c r="O14" i="46"/>
  <c r="V17" i="46"/>
  <c r="N10" i="44"/>
  <c r="S25" i="6"/>
  <c r="F15" i="4"/>
  <c r="S22" i="42"/>
  <c r="U15" i="24"/>
  <c r="V14" i="24"/>
  <c r="W9" i="17"/>
  <c r="D29" i="11"/>
  <c r="O11" i="42"/>
  <c r="O16" i="24"/>
  <c r="K15" i="39"/>
  <c r="W9" i="4"/>
  <c r="R9" i="16"/>
  <c r="N21" i="9"/>
  <c r="R13" i="14"/>
  <c r="G12" i="42"/>
  <c r="O12" i="18"/>
  <c r="G17" i="17"/>
  <c r="V9" i="50"/>
  <c r="J10" i="25"/>
  <c r="G21" i="5"/>
  <c r="T30" i="16"/>
  <c r="R8" i="32"/>
  <c r="F15" i="30"/>
  <c r="R14" i="30"/>
  <c r="N17" i="14"/>
  <c r="K11" i="8"/>
  <c r="M11" i="43"/>
  <c r="R10" i="25"/>
  <c r="Q10" i="30"/>
  <c r="N16" i="43"/>
  <c r="R10" i="19"/>
  <c r="O10" i="20"/>
  <c r="W14" i="6"/>
  <c r="P29" i="28"/>
  <c r="S22" i="32"/>
  <c r="Q8" i="16"/>
  <c r="E14" i="6"/>
  <c r="Q10" i="17"/>
  <c r="F12" i="58"/>
  <c r="S17" i="36"/>
  <c r="V11" i="46"/>
  <c r="J9" i="51"/>
  <c r="O20" i="46"/>
  <c r="F12" i="16"/>
  <c r="J13" i="43"/>
  <c r="R14" i="32"/>
  <c r="J14" i="4"/>
  <c r="U9" i="22"/>
  <c r="M10" i="57"/>
  <c r="J14" i="29"/>
  <c r="W15" i="20"/>
  <c r="F14" i="13"/>
  <c r="S10" i="12"/>
  <c r="K17" i="52"/>
  <c r="N9" i="49"/>
  <c r="G14" i="8"/>
  <c r="V21" i="9"/>
  <c r="N12" i="42"/>
  <c r="S15" i="7"/>
  <c r="K9" i="17"/>
  <c r="W25" i="12"/>
  <c r="G14" i="42"/>
  <c r="O14" i="57"/>
  <c r="W20" i="50"/>
  <c r="J12" i="51"/>
  <c r="S20" i="52"/>
  <c r="N14" i="16"/>
  <c r="W20" i="5"/>
  <c r="W12" i="5"/>
  <c r="N11" i="12"/>
  <c r="I8" i="8"/>
  <c r="S21" i="42"/>
  <c r="V17" i="14"/>
  <c r="V8" i="12"/>
  <c r="Q14" i="5"/>
  <c r="E9" i="8"/>
  <c r="W22" i="12"/>
  <c r="O25" i="27"/>
  <c r="G17" i="21"/>
  <c r="U10" i="50"/>
  <c r="K13" i="29"/>
  <c r="N11" i="7"/>
  <c r="P29" i="4"/>
  <c r="J16" i="51"/>
  <c r="J11" i="20"/>
  <c r="W13" i="53"/>
  <c r="J11" i="41"/>
  <c r="N20" i="31"/>
  <c r="L29" i="55"/>
  <c r="Y29" i="55" s="1"/>
  <c r="U10" i="22"/>
  <c r="K9" i="19"/>
  <c r="N9" i="17"/>
  <c r="K21" i="19"/>
  <c r="O21" i="17"/>
  <c r="G8" i="25"/>
  <c r="W9" i="15"/>
  <c r="M10" i="9"/>
  <c r="O10" i="42"/>
  <c r="W11" i="8"/>
  <c r="G11" i="21"/>
  <c r="I9" i="5"/>
  <c r="S13" i="27"/>
  <c r="P30" i="31"/>
  <c r="J11" i="29"/>
  <c r="G16" i="42"/>
  <c r="G8" i="7"/>
  <c r="L30" i="45"/>
  <c r="Y30" i="45" s="1"/>
  <c r="N13" i="18"/>
  <c r="G10" i="9"/>
  <c r="N8" i="55"/>
  <c r="F8" i="36"/>
  <c r="O17" i="18"/>
  <c r="Q12" i="37"/>
  <c r="K16" i="8"/>
  <c r="I14" i="52"/>
  <c r="P30" i="47"/>
  <c r="N11" i="17"/>
  <c r="G22" i="8"/>
  <c r="S20" i="57"/>
  <c r="S21" i="19"/>
  <c r="K8" i="11"/>
  <c r="K16" i="17"/>
  <c r="N15" i="17"/>
  <c r="W9" i="10"/>
  <c r="U15" i="37"/>
  <c r="J13" i="15"/>
  <c r="G20" i="9"/>
  <c r="O14" i="44"/>
  <c r="I12" i="41"/>
  <c r="K13" i="24"/>
  <c r="I9" i="49"/>
  <c r="S17" i="57"/>
  <c r="V20" i="24"/>
  <c r="K13" i="11"/>
  <c r="F11" i="18"/>
  <c r="R10" i="47"/>
  <c r="O16" i="55"/>
  <c r="S11" i="16"/>
  <c r="W12" i="53"/>
  <c r="I9" i="21"/>
  <c r="M10" i="11"/>
  <c r="N14" i="11"/>
  <c r="F9" i="20"/>
  <c r="W8" i="24"/>
  <c r="J11" i="13"/>
  <c r="R15" i="47"/>
  <c r="I14" i="43"/>
  <c r="V16" i="9"/>
  <c r="S20" i="28"/>
  <c r="S22" i="4"/>
  <c r="F11" i="4"/>
  <c r="J16" i="7"/>
  <c r="I8" i="21"/>
  <c r="G14" i="14"/>
  <c r="Q11" i="42"/>
  <c r="F9" i="58"/>
  <c r="S20" i="6"/>
  <c r="F16" i="51"/>
  <c r="O16" i="50"/>
  <c r="J10" i="21"/>
  <c r="R15" i="57"/>
  <c r="H29" i="12"/>
  <c r="X29" i="12" s="1"/>
  <c r="W25" i="10"/>
  <c r="V15" i="46"/>
  <c r="F11" i="42"/>
  <c r="W25" i="8"/>
  <c r="G17" i="36"/>
  <c r="O16" i="54"/>
  <c r="V13" i="37"/>
  <c r="W13" i="18"/>
  <c r="R14" i="22"/>
  <c r="N8" i="44"/>
  <c r="S22" i="16"/>
  <c r="O25" i="12"/>
  <c r="O8" i="43"/>
  <c r="T30" i="23"/>
  <c r="Y30" i="23" s="1"/>
  <c r="J17" i="41"/>
  <c r="M12" i="19"/>
  <c r="G16" i="19"/>
  <c r="Q11" i="20"/>
  <c r="E8" i="8"/>
  <c r="U9" i="20"/>
  <c r="G16" i="7"/>
  <c r="M11" i="5"/>
  <c r="N13" i="45"/>
  <c r="L29" i="45"/>
  <c r="Y29" i="45" s="1"/>
  <c r="R9" i="57"/>
  <c r="R13" i="13"/>
  <c r="I12" i="15"/>
  <c r="J11" i="11"/>
  <c r="S10" i="4"/>
  <c r="J13" i="8"/>
  <c r="O16" i="11"/>
  <c r="S21" i="21"/>
  <c r="U13" i="9"/>
  <c r="S25" i="7"/>
  <c r="S12" i="20"/>
  <c r="S20" i="22"/>
  <c r="G15" i="7"/>
  <c r="V9" i="12"/>
  <c r="F15" i="16"/>
  <c r="G20" i="18"/>
  <c r="K10" i="27"/>
  <c r="K8" i="16"/>
  <c r="U8" i="56"/>
  <c r="S13" i="42"/>
  <c r="K21" i="5"/>
  <c r="R13" i="8"/>
  <c r="S17" i="31"/>
  <c r="U9" i="46"/>
  <c r="W10" i="15"/>
  <c r="Q9" i="32"/>
  <c r="Q14" i="8"/>
  <c r="O16" i="19"/>
  <c r="W10" i="7"/>
  <c r="R20" i="27"/>
  <c r="O17" i="15"/>
  <c r="E14" i="23"/>
  <c r="V15" i="17"/>
  <c r="G21" i="8"/>
  <c r="G16" i="21"/>
  <c r="G20" i="4"/>
  <c r="S25" i="17"/>
  <c r="M10" i="7"/>
  <c r="U13" i="5"/>
  <c r="O25" i="24"/>
  <c r="N17" i="9"/>
  <c r="S9" i="25"/>
  <c r="J8" i="20"/>
  <c r="I10" i="4"/>
  <c r="K10" i="12"/>
  <c r="M11" i="21"/>
  <c r="J17" i="49"/>
  <c r="S9" i="52"/>
  <c r="E14" i="20"/>
  <c r="G16" i="14"/>
  <c r="R10" i="11"/>
  <c r="S14" i="19"/>
  <c r="E14" i="16"/>
  <c r="W21" i="16"/>
  <c r="G15" i="9"/>
  <c r="V17" i="12"/>
  <c r="K8" i="40"/>
  <c r="E10" i="5"/>
  <c r="W10" i="4"/>
  <c r="F13" i="42"/>
  <c r="W20" i="32"/>
  <c r="M9" i="44"/>
  <c r="T30" i="21"/>
  <c r="S14" i="12"/>
  <c r="J10" i="56"/>
  <c r="P30" i="22"/>
  <c r="G15" i="11"/>
  <c r="J9" i="12"/>
  <c r="M15" i="12"/>
  <c r="S14" i="6"/>
  <c r="S22" i="47"/>
  <c r="F12" i="30"/>
  <c r="T29" i="18"/>
  <c r="N14" i="40"/>
  <c r="K25" i="29"/>
  <c r="J14" i="18"/>
  <c r="W10" i="14"/>
  <c r="V16" i="46"/>
  <c r="J9" i="24"/>
  <c r="J12" i="54"/>
  <c r="E9" i="42"/>
  <c r="S20" i="32"/>
  <c r="Q15" i="30"/>
  <c r="Q15" i="50"/>
  <c r="U11" i="16"/>
  <c r="O15" i="9"/>
  <c r="S9" i="30"/>
  <c r="G8" i="35"/>
  <c r="K9" i="54"/>
  <c r="Q10" i="50"/>
  <c r="O20" i="27"/>
  <c r="F12" i="9"/>
  <c r="F21" i="36"/>
  <c r="R14" i="31"/>
  <c r="L29" i="21"/>
  <c r="S8" i="9"/>
  <c r="E11" i="10"/>
  <c r="W9" i="37"/>
  <c r="I14" i="7"/>
  <c r="F16" i="11"/>
  <c r="K8" i="9"/>
  <c r="S21" i="17"/>
  <c r="D29" i="20"/>
  <c r="P30" i="30"/>
  <c r="U13" i="12"/>
  <c r="G13" i="17"/>
  <c r="G15" i="8"/>
  <c r="N15" i="27"/>
  <c r="M11" i="6"/>
  <c r="F13" i="36"/>
  <c r="W25" i="38"/>
  <c r="V10" i="11"/>
  <c r="M12" i="27"/>
  <c r="R13" i="5"/>
  <c r="N22" i="11"/>
  <c r="E12" i="7"/>
  <c r="K21" i="41"/>
  <c r="G13" i="35"/>
  <c r="Q8" i="37"/>
  <c r="W16" i="21"/>
  <c r="Q14" i="20"/>
  <c r="F8" i="6"/>
  <c r="N11" i="15"/>
  <c r="F12" i="25"/>
  <c r="M15" i="19"/>
  <c r="G20" i="21"/>
  <c r="S9" i="10"/>
  <c r="W15" i="38"/>
  <c r="K17" i="25"/>
  <c r="Q12" i="17"/>
  <c r="W14" i="18"/>
  <c r="R13" i="11"/>
  <c r="K10" i="51"/>
  <c r="Q12" i="11"/>
  <c r="S25" i="25"/>
  <c r="N15" i="40"/>
  <c r="O12" i="41"/>
  <c r="P29" i="10"/>
  <c r="W15" i="23"/>
  <c r="V9" i="18"/>
  <c r="V16" i="38"/>
  <c r="S17" i="13"/>
  <c r="O13" i="48"/>
  <c r="E13" i="13"/>
  <c r="N20" i="18"/>
  <c r="S25" i="47"/>
  <c r="O22" i="41"/>
  <c r="E8" i="12"/>
  <c r="E15" i="12"/>
  <c r="J15" i="43"/>
  <c r="W16" i="8"/>
  <c r="O16" i="40"/>
  <c r="M13" i="31"/>
  <c r="U10" i="16"/>
  <c r="W22" i="50"/>
  <c r="S16" i="19"/>
  <c r="O25" i="40"/>
  <c r="N9" i="12"/>
  <c r="P29" i="16"/>
  <c r="N11" i="10"/>
  <c r="N9" i="10"/>
  <c r="M10" i="31"/>
  <c r="T29" i="56"/>
  <c r="Y29" i="56" s="1"/>
  <c r="V10" i="17"/>
  <c r="W21" i="8"/>
  <c r="G15" i="18"/>
  <c r="R17" i="9"/>
  <c r="R17" i="7"/>
  <c r="S14" i="16"/>
  <c r="F13" i="51"/>
  <c r="J21" i="39"/>
  <c r="S9" i="31"/>
  <c r="K10" i="20"/>
  <c r="M15" i="4"/>
  <c r="E13" i="58"/>
  <c r="G20" i="25"/>
  <c r="W8" i="50"/>
  <c r="S22" i="19"/>
  <c r="M11" i="54"/>
  <c r="O17" i="54"/>
  <c r="G13" i="23"/>
  <c r="M8" i="49"/>
  <c r="V9" i="16"/>
  <c r="W9" i="38"/>
  <c r="K16" i="43"/>
  <c r="R14" i="25"/>
  <c r="L29" i="10"/>
  <c r="Y29" i="10" s="1"/>
  <c r="F11" i="6"/>
  <c r="N10" i="18"/>
  <c r="M8" i="25"/>
  <c r="K20" i="14"/>
  <c r="F14" i="18"/>
  <c r="J21" i="16"/>
  <c r="T29" i="22"/>
  <c r="Y29" i="22" s="1"/>
  <c r="I13" i="20"/>
  <c r="W25" i="20"/>
  <c r="G11" i="17"/>
  <c r="O9" i="25"/>
  <c r="F10" i="18"/>
  <c r="Q15" i="10"/>
  <c r="I12" i="52"/>
  <c r="J10" i="14"/>
  <c r="M10" i="4"/>
  <c r="D29" i="19"/>
  <c r="N17" i="11"/>
  <c r="K11" i="17"/>
  <c r="O8" i="31"/>
  <c r="S17" i="30"/>
  <c r="K25" i="51"/>
  <c r="R17" i="12"/>
  <c r="W8" i="9"/>
  <c r="K11" i="4"/>
  <c r="F20" i="52"/>
  <c r="I10" i="8"/>
  <c r="O16" i="48"/>
  <c r="O16" i="6"/>
  <c r="O20" i="14"/>
  <c r="M15" i="15"/>
  <c r="S16" i="52"/>
  <c r="S17" i="58"/>
  <c r="W9" i="14"/>
  <c r="K17" i="24"/>
  <c r="R10" i="20"/>
  <c r="W13" i="11"/>
  <c r="J21" i="8"/>
  <c r="G21" i="7"/>
  <c r="N10" i="43"/>
  <c r="E13" i="7"/>
  <c r="S10" i="21"/>
  <c r="O16" i="20"/>
  <c r="S13" i="37"/>
  <c r="K22" i="39"/>
  <c r="K13" i="39"/>
  <c r="O9" i="20"/>
  <c r="K16" i="49"/>
  <c r="U11" i="56"/>
  <c r="S12" i="32"/>
  <c r="V13" i="15"/>
  <c r="Q14" i="10"/>
  <c r="O13" i="15"/>
  <c r="R22" i="27"/>
  <c r="E15" i="25"/>
  <c r="N10" i="40"/>
  <c r="G15" i="20"/>
  <c r="G22" i="16"/>
  <c r="J11" i="18"/>
  <c r="K25" i="41"/>
  <c r="G10" i="14"/>
  <c r="F10" i="56"/>
  <c r="R12" i="42"/>
  <c r="V12" i="50"/>
  <c r="N15" i="10"/>
  <c r="G22" i="56"/>
  <c r="G20" i="15"/>
  <c r="W12" i="7"/>
  <c r="Q14" i="4"/>
  <c r="M13" i="44"/>
  <c r="R9" i="11"/>
  <c r="S9" i="58"/>
  <c r="K9" i="29"/>
  <c r="G16" i="17"/>
  <c r="N12" i="40"/>
  <c r="E8" i="16"/>
  <c r="R16" i="17"/>
  <c r="I12" i="39"/>
  <c r="S13" i="36"/>
  <c r="K10" i="24"/>
  <c r="S10" i="7"/>
  <c r="J9" i="7"/>
  <c r="O16" i="9"/>
  <c r="R14" i="47"/>
  <c r="K15" i="20"/>
  <c r="O8" i="16"/>
  <c r="M8" i="16"/>
  <c r="M11" i="14"/>
  <c r="G15" i="19"/>
  <c r="S17" i="32"/>
  <c r="N12" i="4"/>
  <c r="M10" i="54"/>
  <c r="O13" i="9"/>
  <c r="W13" i="19"/>
  <c r="F12" i="36"/>
  <c r="W17" i="19"/>
  <c r="K14" i="49"/>
  <c r="N17" i="6"/>
  <c r="U11" i="12"/>
  <c r="R11" i="7"/>
  <c r="O15" i="48"/>
  <c r="M15" i="7"/>
  <c r="R12" i="22"/>
  <c r="H29" i="27"/>
  <c r="X29" i="27" s="1"/>
  <c r="K15" i="11"/>
  <c r="O25" i="49"/>
  <c r="J9" i="52"/>
  <c r="S11" i="36"/>
  <c r="S16" i="5"/>
  <c r="G10" i="51"/>
  <c r="K15" i="41"/>
  <c r="M9" i="45"/>
  <c r="J14" i="27"/>
  <c r="K13" i="12"/>
  <c r="W11" i="24"/>
  <c r="S22" i="13"/>
  <c r="K22" i="19"/>
  <c r="O22" i="13"/>
  <c r="N16" i="21"/>
  <c r="U12" i="9"/>
  <c r="S20" i="7"/>
  <c r="W10" i="53"/>
  <c r="K13" i="27"/>
  <c r="W17" i="32"/>
  <c r="O12" i="17"/>
  <c r="V8" i="11"/>
  <c r="Q13" i="10"/>
  <c r="H29" i="49"/>
  <c r="X29" i="49" s="1"/>
  <c r="W13" i="8"/>
  <c r="R16" i="57"/>
  <c r="O21" i="20"/>
  <c r="Q12" i="13"/>
  <c r="U11" i="4"/>
  <c r="S11" i="25"/>
  <c r="F9" i="7"/>
  <c r="O16" i="16"/>
  <c r="W12" i="37"/>
  <c r="Q15" i="16"/>
  <c r="O20" i="36"/>
  <c r="N12" i="43"/>
  <c r="G15" i="35"/>
  <c r="G9" i="56"/>
  <c r="Q15" i="32"/>
  <c r="N10" i="14"/>
  <c r="G13" i="19"/>
  <c r="G15" i="52"/>
  <c r="O17" i="20"/>
  <c r="J9" i="11"/>
  <c r="N17" i="27"/>
  <c r="N13" i="14"/>
  <c r="U8" i="17"/>
  <c r="S21" i="16"/>
  <c r="G11" i="9"/>
  <c r="S11" i="22"/>
  <c r="N15" i="41"/>
  <c r="S12" i="27"/>
  <c r="N8" i="10"/>
  <c r="J13" i="13"/>
  <c r="Q8" i="50"/>
  <c r="W20" i="15"/>
  <c r="W17" i="9"/>
  <c r="J21" i="9"/>
  <c r="I14" i="25"/>
  <c r="S12" i="57"/>
  <c r="E14" i="9"/>
  <c r="T30" i="32"/>
  <c r="Y30" i="32" s="1"/>
  <c r="H29" i="9"/>
  <c r="X29" i="9" s="1"/>
  <c r="E15" i="6"/>
  <c r="V16" i="22"/>
  <c r="S21" i="13"/>
  <c r="O9" i="46"/>
  <c r="V17" i="37"/>
  <c r="R11" i="32"/>
  <c r="N12" i="13"/>
  <c r="V14" i="32"/>
  <c r="S22" i="57"/>
  <c r="V13" i="23"/>
  <c r="I8" i="49"/>
  <c r="V14" i="11"/>
  <c r="E11" i="12"/>
  <c r="G21" i="51"/>
  <c r="U9" i="24"/>
  <c r="O10" i="26"/>
  <c r="U14" i="17"/>
  <c r="F17" i="5"/>
  <c r="U11" i="37"/>
  <c r="F10" i="11"/>
  <c r="Q11" i="4"/>
  <c r="N9" i="14"/>
  <c r="W17" i="38"/>
  <c r="W15" i="56"/>
  <c r="W13" i="20"/>
  <c r="V10" i="10"/>
  <c r="I14" i="54"/>
  <c r="K12" i="8"/>
  <c r="R14" i="42"/>
  <c r="P29" i="15"/>
  <c r="Q11" i="50"/>
  <c r="J17" i="4"/>
  <c r="R8" i="20"/>
  <c r="W25" i="6"/>
  <c r="U10" i="18"/>
  <c r="J14" i="15"/>
  <c r="I10" i="5"/>
  <c r="W10" i="21"/>
  <c r="O12" i="48"/>
  <c r="O14" i="4"/>
  <c r="I14" i="12"/>
  <c r="M11" i="31"/>
  <c r="R17" i="11"/>
  <c r="G21" i="25"/>
  <c r="W22" i="32"/>
  <c r="V17" i="23"/>
  <c r="N13" i="42"/>
  <c r="W15" i="52"/>
  <c r="M15" i="57"/>
  <c r="E9" i="36"/>
  <c r="U12" i="21"/>
  <c r="R11" i="13"/>
  <c r="W15" i="16"/>
  <c r="S15" i="6"/>
  <c r="F11" i="11"/>
  <c r="V13" i="17"/>
  <c r="S15" i="8"/>
  <c r="V12" i="56"/>
  <c r="F10" i="12"/>
  <c r="G8" i="20"/>
  <c r="R8" i="21"/>
  <c r="S11" i="9"/>
  <c r="I8" i="43"/>
  <c r="W17" i="15"/>
  <c r="J10" i="19"/>
  <c r="S9" i="21"/>
  <c r="U11" i="18"/>
  <c r="I15" i="25"/>
  <c r="V14" i="9"/>
  <c r="O14" i="27"/>
  <c r="K12" i="16"/>
  <c r="N11" i="27"/>
  <c r="O21" i="15"/>
  <c r="O10" i="16"/>
  <c r="R13" i="16"/>
  <c r="O11" i="55"/>
  <c r="V8" i="4"/>
  <c r="U10" i="5"/>
  <c r="K20" i="36"/>
  <c r="F17" i="7"/>
  <c r="R13" i="30"/>
  <c r="J12" i="36"/>
  <c r="G15" i="13"/>
  <c r="K11" i="21"/>
  <c r="O21" i="50"/>
  <c r="V10" i="46"/>
  <c r="O13" i="24"/>
  <c r="K17" i="16"/>
  <c r="M14" i="19"/>
  <c r="I9" i="39"/>
  <c r="K9" i="56"/>
  <c r="O16" i="5"/>
  <c r="O15" i="36"/>
  <c r="W21" i="14"/>
  <c r="S16" i="16"/>
  <c r="O11" i="19"/>
  <c r="P29" i="57"/>
  <c r="K13" i="19"/>
  <c r="G15" i="58"/>
  <c r="V13" i="56"/>
  <c r="P29" i="12"/>
  <c r="O9" i="15"/>
  <c r="M10" i="45"/>
  <c r="V15" i="12"/>
  <c r="S20" i="20"/>
  <c r="W9" i="5"/>
  <c r="P30" i="42"/>
  <c r="G10" i="6"/>
  <c r="S20" i="25"/>
  <c r="R13" i="57"/>
  <c r="W11" i="10"/>
  <c r="G17" i="35"/>
  <c r="E14" i="10"/>
  <c r="R17" i="14"/>
  <c r="V9" i="23"/>
  <c r="S12" i="21"/>
  <c r="R22" i="36"/>
  <c r="U12" i="23"/>
  <c r="U14" i="23"/>
  <c r="K8" i="13"/>
  <c r="F14" i="25"/>
  <c r="Q9" i="9"/>
  <c r="Q15" i="25"/>
  <c r="W8" i="52"/>
  <c r="K9" i="8"/>
  <c r="R21" i="15"/>
  <c r="F15" i="51"/>
  <c r="K12" i="27"/>
  <c r="F13" i="16"/>
  <c r="K11" i="5"/>
  <c r="H30" i="29"/>
  <c r="X30" i="29" s="1"/>
  <c r="M14" i="5"/>
  <c r="S8" i="14"/>
  <c r="V8" i="46"/>
  <c r="H29" i="8"/>
  <c r="X29" i="8" s="1"/>
  <c r="S14" i="57"/>
  <c r="U10" i="37"/>
  <c r="G9" i="21"/>
  <c r="M8" i="57"/>
  <c r="L30" i="57"/>
  <c r="Y30" i="57" s="1"/>
  <c r="E14" i="12"/>
  <c r="O21" i="41"/>
  <c r="J10" i="29"/>
  <c r="I13" i="5"/>
  <c r="L29" i="6"/>
  <c r="F10" i="42"/>
  <c r="E11" i="36"/>
  <c r="J9" i="14"/>
  <c r="F10" i="8"/>
  <c r="K25" i="36"/>
  <c r="D29" i="51"/>
  <c r="G22" i="21"/>
  <c r="O8" i="7"/>
  <c r="S16" i="13"/>
  <c r="M13" i="25"/>
  <c r="T29" i="17"/>
  <c r="N14" i="18"/>
  <c r="Q13" i="4"/>
  <c r="K9" i="13"/>
  <c r="S15" i="19"/>
  <c r="N8" i="13"/>
  <c r="E12" i="56"/>
  <c r="K22" i="52"/>
  <c r="K13" i="41"/>
  <c r="K17" i="39"/>
  <c r="G10" i="20"/>
  <c r="F15" i="5"/>
  <c r="F9" i="6"/>
  <c r="R20" i="58"/>
  <c r="F17" i="56"/>
  <c r="N9" i="43"/>
  <c r="J15" i="7"/>
  <c r="W22" i="38"/>
  <c r="K17" i="36"/>
  <c r="G21" i="11"/>
  <c r="G13" i="5"/>
  <c r="S12" i="4"/>
  <c r="N14" i="12"/>
  <c r="F16" i="8"/>
  <c r="G9" i="16"/>
  <c r="Q13" i="17"/>
  <c r="N16" i="49"/>
  <c r="G22" i="25"/>
  <c r="V9" i="32"/>
  <c r="J17" i="27"/>
  <c r="F11" i="58"/>
  <c r="P30" i="17"/>
  <c r="M15" i="21"/>
  <c r="O22" i="21"/>
  <c r="J10" i="39"/>
  <c r="K12" i="25"/>
  <c r="O10" i="21"/>
  <c r="T29" i="11"/>
  <c r="S14" i="7"/>
  <c r="S14" i="14"/>
  <c r="I13" i="49"/>
  <c r="N9" i="9"/>
  <c r="O17" i="36"/>
  <c r="Q11" i="11"/>
  <c r="G12" i="8"/>
  <c r="K16" i="12"/>
  <c r="S12" i="28"/>
  <c r="S17" i="8"/>
  <c r="S12" i="15"/>
  <c r="S21" i="14"/>
  <c r="O20" i="19"/>
  <c r="U11" i="20"/>
  <c r="M8" i="41"/>
  <c r="R10" i="42"/>
  <c r="G11" i="7"/>
  <c r="E12" i="11"/>
  <c r="K17" i="43"/>
  <c r="V14" i="22"/>
  <c r="W17" i="22"/>
  <c r="K9" i="43"/>
  <c r="O21" i="21"/>
  <c r="K15" i="49"/>
  <c r="I14" i="36"/>
  <c r="R16" i="8"/>
  <c r="S8" i="28"/>
  <c r="K25" i="21"/>
  <c r="N14" i="41"/>
  <c r="F10" i="16"/>
  <c r="U8" i="37"/>
  <c r="V17" i="6"/>
  <c r="G17" i="58"/>
  <c r="R9" i="12"/>
  <c r="G25" i="12"/>
  <c r="G25" i="21"/>
  <c r="M12" i="31"/>
  <c r="K9" i="4"/>
  <c r="K22" i="4"/>
  <c r="K20" i="21"/>
  <c r="V11" i="21"/>
  <c r="E8" i="13"/>
  <c r="U12" i="16"/>
  <c r="F13" i="10"/>
  <c r="I13" i="4"/>
  <c r="W20" i="53"/>
  <c r="X29" i="15" l="1"/>
  <c r="Y29" i="4"/>
  <c r="Y29" i="20"/>
  <c r="X30" i="49"/>
  <c r="Y29" i="9"/>
  <c r="Y29" i="7"/>
  <c r="X29" i="14"/>
  <c r="Y29" i="66"/>
  <c r="Y30" i="66"/>
  <c r="X30" i="54"/>
  <c r="X29" i="4"/>
  <c r="Y29" i="12"/>
  <c r="Y29" i="6"/>
  <c r="Y29" i="21"/>
  <c r="X30" i="43"/>
  <c r="Y30" i="4"/>
  <c r="X29" i="66"/>
  <c r="Y30" i="67"/>
  <c r="X29" i="54"/>
  <c r="Y30" i="18"/>
  <c r="X29" i="17"/>
  <c r="X29" i="41"/>
  <c r="Y30" i="17"/>
  <c r="Y29" i="50"/>
  <c r="X30" i="4"/>
  <c r="X30" i="12"/>
  <c r="Y29" i="46"/>
  <c r="X29" i="7"/>
  <c r="Y29" i="67"/>
  <c r="X30" i="67"/>
  <c r="X29" i="6"/>
  <c r="X30" i="26"/>
  <c r="X29" i="42"/>
  <c r="X29" i="10"/>
  <c r="X29" i="48"/>
  <c r="Y30" i="20"/>
  <c r="X29" i="13"/>
  <c r="Y29" i="18"/>
  <c r="X29" i="5"/>
  <c r="Y30" i="21"/>
  <c r="Y29" i="16"/>
  <c r="X29" i="25"/>
  <c r="Y29" i="19"/>
  <c r="X30" i="25"/>
  <c r="X29" i="20"/>
  <c r="Y30" i="10"/>
  <c r="X29" i="67"/>
  <c r="X30" i="57"/>
  <c r="X29" i="44"/>
  <c r="X30" i="31"/>
  <c r="X30" i="10"/>
  <c r="X29" i="11"/>
  <c r="Y29" i="17"/>
  <c r="Y30" i="16"/>
  <c r="X30" i="20"/>
  <c r="X30" i="18"/>
  <c r="X30" i="7"/>
  <c r="Y29" i="14"/>
  <c r="Y29" i="15"/>
  <c r="X30" i="21"/>
  <c r="Y30" i="15"/>
  <c r="X29" i="18"/>
  <c r="X30" i="66"/>
  <c r="X30" i="42"/>
  <c r="X29" i="26"/>
  <c r="X30" i="45"/>
  <c r="X30" i="9"/>
  <c r="X29" i="57"/>
  <c r="X30" i="19"/>
  <c r="Y29" i="11"/>
  <c r="Y30" i="6"/>
  <c r="X29" i="21"/>
  <c r="Y29" i="24"/>
  <c r="X30" i="5"/>
  <c r="X30" i="27"/>
  <c r="X29" i="36"/>
  <c r="Y30" i="11"/>
  <c r="X30" i="41"/>
  <c r="X30" i="15"/>
  <c r="X29" i="43"/>
  <c r="X29" i="45"/>
  <c r="X29" i="31"/>
  <c r="X30" i="44"/>
  <c r="X29" i="50"/>
  <c r="X29" i="55"/>
  <c r="X30" i="17"/>
  <c r="X30" i="6"/>
</calcChain>
</file>

<file path=xl/sharedStrings.xml><?xml version="1.0" encoding="utf-8"?>
<sst xmlns="http://schemas.openxmlformats.org/spreadsheetml/2006/main" count="6745" uniqueCount="416">
  <si>
    <t>Levels</t>
  </si>
  <si>
    <t>Accounts</t>
  </si>
  <si>
    <t>Actuals</t>
  </si>
  <si>
    <t>Brattleboro Memorial Hospital</t>
  </si>
  <si>
    <t/>
  </si>
  <si>
    <t>Central Vermont Medical Center</t>
  </si>
  <si>
    <t>Copley Hospital</t>
  </si>
  <si>
    <t>Gifford Medical Center</t>
  </si>
  <si>
    <t>Grace Cottage Hospital</t>
  </si>
  <si>
    <t>Mt. Ascutney Hospital &amp; Health Ctr</t>
  </si>
  <si>
    <t>North Country Hospital</t>
  </si>
  <si>
    <t>Northeastern VT Regional Hospital</t>
  </si>
  <si>
    <t>Northwestern Medical Center</t>
  </si>
  <si>
    <t>Porter Medical Center</t>
  </si>
  <si>
    <t>Rutland Regional Medical Center</t>
  </si>
  <si>
    <t>Southwestern VT Medical Center</t>
  </si>
  <si>
    <t>Springfield Hospital</t>
  </si>
  <si>
    <t>All Vermont Community Hospitals</t>
  </si>
  <si>
    <t>Description:</t>
  </si>
  <si>
    <t>Currency:</t>
  </si>
  <si>
    <t>United States of America, Dollars</t>
  </si>
  <si>
    <t>NO CONDITIONAL FORMATTING IN ORANGE AREA</t>
  </si>
  <si>
    <t>25-99 BEDS</t>
  </si>
  <si>
    <t>Critical Access Hospitals</t>
  </si>
  <si>
    <t>100-249 BEDS</t>
  </si>
  <si>
    <t>OVER 400 BEDS</t>
  </si>
  <si>
    <t>COMPARATIVE DATA</t>
  </si>
  <si>
    <t>SYSTEM TOTAL OR AVG. - ALL VT HOSPITALS</t>
  </si>
  <si>
    <t>MEDIAN - ALL VERMONT HOSPITALS</t>
  </si>
  <si>
    <t>MEDIAN - CRITICAL ACCESS (CAH) HOSPITALS</t>
  </si>
  <si>
    <t>NORTHEAST CAH</t>
  </si>
  <si>
    <t>OTHER NON-PROFIT</t>
  </si>
  <si>
    <t>100-199 BEDS</t>
  </si>
  <si>
    <t>ALL TEACHING</t>
  </si>
  <si>
    <t>&gt;499 BEDS</t>
  </si>
  <si>
    <t>STATISTIC</t>
  </si>
  <si>
    <t>RANKING</t>
  </si>
  <si>
    <t>CAH</t>
  </si>
  <si>
    <t>BEDS</t>
  </si>
  <si>
    <t>STATE</t>
  </si>
  <si>
    <t>PERCENT CHANGE</t>
  </si>
  <si>
    <t>Northeast CAH</t>
  </si>
  <si>
    <t>Other Non-Profit</t>
  </si>
  <si>
    <t>100 - 199 Beds</t>
  </si>
  <si>
    <t>All Teaching</t>
  </si>
  <si>
    <t>Greater Than 499 Beds</t>
  </si>
  <si>
    <t>[Avg_Daily_Census_Metric] Average Daily Census</t>
  </si>
  <si>
    <t>[Avg_Length_of_Stay_Metric] Average Length of Stay</t>
  </si>
  <si>
    <t>[Acute_ALOS_Metric] Acute ALOS</t>
  </si>
  <si>
    <t>[Adj_Admits_Metric] Adjusted Admissions</t>
  </si>
  <si>
    <t>[Adj_Days_Metric] Adjusted Days</t>
  </si>
  <si>
    <t>[Acute_Care_Ave_Daily_Census_Metric] Acute Care Ave Daily Census</t>
  </si>
  <si>
    <t>[Age_of_Plant_Metric] Age of Plant</t>
  </si>
  <si>
    <t>[Age_of_Plant_Bldg_Metric] Age of Plant Building</t>
  </si>
  <si>
    <t>[Age_of_Plant_Equip_Metric] Age of Plant Equipment</t>
  </si>
  <si>
    <t>[Long_Term_Debt_Cap_Metric] Long Term Debt to Capitalization</t>
  </si>
  <si>
    <t>[Debt_per_Staff_Bed_Metric] Debt per Staffed Bed</t>
  </si>
  <si>
    <t>[Net_Prop_Plant_and_Equip_per_Staffed_Bed_Metric] Net Prop, Plant &amp; Equip per Staffed Bed</t>
  </si>
  <si>
    <t>[Long_Term_Debt_to_Total_Assets_Metric] Long Term Debt to Total Assets</t>
  </si>
  <si>
    <t>[Debt_Service_Coverage_Ratio_Metric] Debt Service Coverage Ratio</t>
  </si>
  <si>
    <t>[Depreciation_Rate_Metric] Depreciation Rate</t>
  </si>
  <si>
    <t>[Cap_Expenditures_to_Depreciation_Metric] Capital Expenditures to Depreciation</t>
  </si>
  <si>
    <t>[Cap_Expenditure_Growth_Rate_Metric] Capital Expenditure Growth Rate</t>
  </si>
  <si>
    <t>[Cap_Acquisitions_as_a_pct_of_Net_Patient_Rev_Metric] Capital Acquisitions as a % of Net Patient Rev</t>
  </si>
  <si>
    <t>[Deduction_pct_Metric] Deduction %</t>
  </si>
  <si>
    <t>[Bad_Debt_pct_Metric] Bad Debt %</t>
  </si>
  <si>
    <t>[Free_Care_pct_Metric] Free Care %</t>
  </si>
  <si>
    <t>[Operating_Margin_pct_Metric] Operating Margin %</t>
  </si>
  <si>
    <t>[Total_Margin_pct_Metric] Total Margin %</t>
  </si>
  <si>
    <t>[Outpatient_Gross_Rev_pct_Metric] Outpatient Gross Revenue %</t>
  </si>
  <si>
    <t>[Inpatient_Gross_Rev_pct_Metric] Inpatient Gross Revenue %</t>
  </si>
  <si>
    <t>[SNF_Rehab_Swing_Gross_Rev_pct_Metric] SNF/Rehab/Swing Gross Revenue %</t>
  </si>
  <si>
    <t>[Medicare_Net_Patient_Rev_pct_incl_Phys_Metric] Medicare Net Patient Revenue % including Phys</t>
  </si>
  <si>
    <t>[Medicaid_Net_Patient_Rev_pct_incl_Phys_Metric] Medicaid Net Patient Revenue % including Phys</t>
  </si>
  <si>
    <t>[Commercial_Self_Pay_Net_Patient_Rev_pct_incl_Phys_Metric] Commercial/Self Pay Net Patient Rev % including Phys</t>
  </si>
  <si>
    <t>[Adj_Admits_Per_FTE_Metric] Adjusted Admissions Per FTE</t>
  </si>
  <si>
    <t>[FTEs_per_100_Adj_Discharges_Metric] FTEs per 100 Adj Discharges</t>
  </si>
  <si>
    <t>[FTEs_Per_Adj_Occupied_Bed_Metric] FTEs Per Adjusted Occupied Bed</t>
  </si>
  <si>
    <t>[Return_On_Assets_Metric] Return On Assets</t>
  </si>
  <si>
    <t>[OH_Exp_w_fringe_pct_of_TTL_OPEX_Metric] Overhead Expense w/ fringe, as a % of Total Operating Exp</t>
  </si>
  <si>
    <t>[Cost_per_Adj_Admits_Metric] Cost per Adjusted Admission</t>
  </si>
  <si>
    <t>[Salary_per_FTE_NonMD_Metric] Salary per FTE - Non-MD</t>
  </si>
  <si>
    <t>[Salary_and_Benefits_per_FTE_NonMD_Metric] Salary &amp; Benefits per FTE - Non-MD</t>
  </si>
  <si>
    <t>[Fringe_Benefit_pct_NonMD_Metric] Fringe Benefit % - Non-MD</t>
  </si>
  <si>
    <t>[Comp_Ratio_Metric] Compensation Ratio</t>
  </si>
  <si>
    <t>[Cap_Cost_pct_of_Total_Expense_Metric] Capital Cost % of Total Expense</t>
  </si>
  <si>
    <t>[Cap_Cost_per_Adj_Admits_Metric] Capital Cost per Adjusted Admission</t>
  </si>
  <si>
    <t>[Contractual_Allowance_pct_Metric] Contractual Allowance %</t>
  </si>
  <si>
    <t>[Current_Ratio_Metric] Current Ratio</t>
  </si>
  <si>
    <t>[Days_Payable_metric] Days Payable</t>
  </si>
  <si>
    <t>[Days_Receivable_Metric] Days Receivable</t>
  </si>
  <si>
    <t>[Days_Cash_on_Hand_Metric] Days Cash on Hand</t>
  </si>
  <si>
    <t>[Cash_Flow_Margin_Metric] Cash Flow Margin</t>
  </si>
  <si>
    <t>[Cash_to_Long_Term_Debt_Metric] Cash to Long Term Debt</t>
  </si>
  <si>
    <t>[Cash_Flow_to_Total_Debt_Metric] Cash Flow to Total Debt</t>
  </si>
  <si>
    <t>[Gross_Price_per_Discharge_Metric] Gross Price per Discharge</t>
  </si>
  <si>
    <t>[Gross_Price_per_Visit_Metric] Gross Price per Visit</t>
  </si>
  <si>
    <t>[Gross_Rev_per_Adj_Admits_Metric] Gross Revenue per Adj Admission</t>
  </si>
  <si>
    <t>[Net_Rev_per_Adj_Admits_Metric] Net Revenue per Adjusted Admission</t>
  </si>
  <si>
    <t>[Phys_Gross_Pct_Ttl_Gross_Metric] Physician Gross as % of Ttl Gross Rev</t>
  </si>
  <si>
    <t>[Phys_Pct_Net_Rev_Metric] Physician % of Net Rev</t>
  </si>
  <si>
    <t>[Free_Care_Gross_Metric] Free Care (Gross Revenue)</t>
  </si>
  <si>
    <t>All Vermont Community Hospitals (Rollup)</t>
  </si>
  <si>
    <t>BENCHMARK LOOKUP</t>
  </si>
  <si>
    <t>HOSPITAL LOOKUP</t>
  </si>
  <si>
    <t>[Medicare_Gross_Pct_Tot_Gross_Metric] Medicare Gross as % of Tot Gross Rev</t>
  </si>
  <si>
    <t>[Medicaid_Gross_Pct_Tot_Gross_Metric] Medicaid Gross as % of Tot Gross Rev</t>
  </si>
  <si>
    <t>[CommSelf_Gross_Pct_Tot_Gross_Metric] Comm/self Gross as % of Tot Gross Rev</t>
  </si>
  <si>
    <t>[Medicare_Pct_Net_Rev_Metric] Medicare % of Net Rev (less dispr)</t>
  </si>
  <si>
    <t>[Medicaid_Pct_Net_Rev_Metric] Medicaid % of Net Rev (less dispr)</t>
  </si>
  <si>
    <t>[CommSelf_Pct_Net_Rev_Metric] Comm/self % of Net Rev (less dispr)</t>
  </si>
  <si>
    <t>VERMONT COMMUNITY HOSPITALS</t>
  </si>
  <si>
    <t>FINANCIAL AND STATISTICAL</t>
  </si>
  <si>
    <t>TRENDS</t>
  </si>
  <si>
    <t>Vermont Community Hospitals</t>
  </si>
  <si>
    <t>General Information</t>
  </si>
  <si>
    <t>Chief</t>
  </si>
  <si>
    <t>Executive</t>
  </si>
  <si>
    <t>Financial</t>
  </si>
  <si>
    <t xml:space="preserve">Provider </t>
  </si>
  <si>
    <t>Location</t>
  </si>
  <si>
    <t>Officer</t>
  </si>
  <si>
    <t>Brattleboro</t>
  </si>
  <si>
    <t>Steven Gordon</t>
  </si>
  <si>
    <t>Central Vermont Hospital</t>
  </si>
  <si>
    <t>Berlin</t>
  </si>
  <si>
    <t>Morrisville</t>
  </si>
  <si>
    <t>Burlington</t>
  </si>
  <si>
    <t>Randolph</t>
  </si>
  <si>
    <t>Jeff Hebert</t>
  </si>
  <si>
    <t>Townshend</t>
  </si>
  <si>
    <t>Stephen Brown</t>
  </si>
  <si>
    <t>Mount Ascutney Hospital</t>
  </si>
  <si>
    <t>Windsor</t>
  </si>
  <si>
    <t>Newport</t>
  </si>
  <si>
    <t>Claudio Fort</t>
  </si>
  <si>
    <t>Andre Bissonnette</t>
  </si>
  <si>
    <t>St. Johnsbury</t>
  </si>
  <si>
    <t>Bob Hersey</t>
  </si>
  <si>
    <t>St. Albans</t>
  </si>
  <si>
    <t>Middlebury</t>
  </si>
  <si>
    <t>Rutland</t>
  </si>
  <si>
    <t>Southwestern Vermont Medical Center</t>
  </si>
  <si>
    <t>East Bennington</t>
  </si>
  <si>
    <t>Thomas Dee</t>
  </si>
  <si>
    <t>Steven Majetich</t>
  </si>
  <si>
    <t>Springfield</t>
  </si>
  <si>
    <t>David Sanville</t>
  </si>
  <si>
    <t>ALL VERMONT COMMUNITY HOSPITAL TOTALS</t>
  </si>
  <si>
    <t>KEY HOSPITAL STATISTICS &amp; RATIOS</t>
  </si>
  <si>
    <t>TABLE OF CONTENTS</t>
  </si>
  <si>
    <t>TYPE</t>
  </si>
  <si>
    <t>PAGE #</t>
  </si>
  <si>
    <t>REV</t>
  </si>
  <si>
    <t xml:space="preserve">   All Net Patient Revenue %</t>
  </si>
  <si>
    <t xml:space="preserve">   Medicare Net Patient Revenue % incl Phys</t>
  </si>
  <si>
    <t xml:space="preserve">   Medicaid Net Patient Revenue % incl Phys</t>
  </si>
  <si>
    <t>UTIL</t>
  </si>
  <si>
    <t>Average Daily Census</t>
  </si>
  <si>
    <t xml:space="preserve">   Commercial/Self Pay Net Patient Rev % incl Phys</t>
  </si>
  <si>
    <t>Average Length of Stay</t>
  </si>
  <si>
    <t>PROD</t>
  </si>
  <si>
    <t xml:space="preserve">   Adjusted Admissions Per FTE</t>
  </si>
  <si>
    <t>Acute ALOS</t>
  </si>
  <si>
    <t xml:space="preserve">   FTEs per 100 Adj Discharges</t>
  </si>
  <si>
    <t>Adjusted Admissions</t>
  </si>
  <si>
    <t xml:space="preserve">   FTEs Per Adjusted Occupied Bed</t>
  </si>
  <si>
    <t>Adjusted Days</t>
  </si>
  <si>
    <t xml:space="preserve">   Overhead Expense w/ fringe, as a % of Total Operating Exp</t>
  </si>
  <si>
    <t>Acute Care Ave Daily Census</t>
  </si>
  <si>
    <t xml:space="preserve">   Return On Assets</t>
  </si>
  <si>
    <t>CAP</t>
  </si>
  <si>
    <t>Age of Plant</t>
  </si>
  <si>
    <t>COST</t>
  </si>
  <si>
    <t xml:space="preserve">   Cost per Adjusted Admission</t>
  </si>
  <si>
    <t>Age of Plant - Building</t>
  </si>
  <si>
    <t xml:space="preserve">   Salary per FTE - Non-MD</t>
  </si>
  <si>
    <t>Age of Plant - Equipment</t>
  </si>
  <si>
    <t xml:space="preserve">   Salary &amp; Benefits per FTE - Non-MD</t>
  </si>
  <si>
    <t>Long Term Debt to Capitalization</t>
  </si>
  <si>
    <t xml:space="preserve">   Fringe Benefit % - Non-MD</t>
  </si>
  <si>
    <t>Debt per Staffed Bed</t>
  </si>
  <si>
    <t xml:space="preserve">   Compensation Ratio</t>
  </si>
  <si>
    <t>Net Prop, Plant &amp; Equip per Staffed Bed</t>
  </si>
  <si>
    <t xml:space="preserve">   Capital Cost % of Total Expense</t>
  </si>
  <si>
    <t>Long Term Debt to Total Assets</t>
  </si>
  <si>
    <t xml:space="preserve">   Capital Cost per Adjusted Admission</t>
  </si>
  <si>
    <t xml:space="preserve">   Contractual Allowance %</t>
  </si>
  <si>
    <t>Depreciation Rate</t>
  </si>
  <si>
    <t>CASH</t>
  </si>
  <si>
    <t xml:space="preserve">   Current Ratio</t>
  </si>
  <si>
    <t>Capital Expenditures to Depreciation</t>
  </si>
  <si>
    <t xml:space="preserve">   Days Payable</t>
  </si>
  <si>
    <t>Capital Expenditure Growth Rate</t>
  </si>
  <si>
    <t xml:space="preserve">   Days Receivable</t>
  </si>
  <si>
    <t>Capital Acquisitions As a % of Net Patient Rev</t>
  </si>
  <si>
    <t xml:space="preserve">   Days Cash on Hand</t>
  </si>
  <si>
    <t>Deduction %</t>
  </si>
  <si>
    <t xml:space="preserve">   Cash Flow Margin</t>
  </si>
  <si>
    <t>Bad Debt %</t>
  </si>
  <si>
    <t xml:space="preserve">   Cash to Long Term Debt</t>
  </si>
  <si>
    <t>Free Care %</t>
  </si>
  <si>
    <t xml:space="preserve">   Cash Flow to Debt</t>
  </si>
  <si>
    <t>Operating Margin %</t>
  </si>
  <si>
    <t>UNIT</t>
  </si>
  <si>
    <t xml:space="preserve">   Gross Price per Discharge</t>
  </si>
  <si>
    <t>Total Margin %</t>
  </si>
  <si>
    <t xml:space="preserve">   Gross Price per Visit</t>
  </si>
  <si>
    <t>Outpatient Gross Revenue %</t>
  </si>
  <si>
    <t xml:space="preserve">   Gross Revenue per Adjusted Admission</t>
  </si>
  <si>
    <t xml:space="preserve">   Net Revenue per Adjusted Admission</t>
  </si>
  <si>
    <t>General Information by Hospital</t>
  </si>
  <si>
    <t>General</t>
  </si>
  <si>
    <t>(if no data is shown below, data is not available from this source)</t>
  </si>
  <si>
    <t xml:space="preserve">  SNF/Rehab/Swing Gross Revenue %</t>
  </si>
  <si>
    <t>The University of Vermont Medical Center</t>
  </si>
  <si>
    <t>Greater than 400 Beds</t>
  </si>
  <si>
    <t>&gt;400 BEDS</t>
  </si>
  <si>
    <t>[Avg_Daily_Census_Peers] Average Daily Census-Peers</t>
  </si>
  <si>
    <t>[Avg_Length_of_Stay_Peers] Average Length of Stay-Peers</t>
  </si>
  <si>
    <t>[Acute_ALOS_Peers] Acute ALOS-Peers</t>
  </si>
  <si>
    <t>[Adj_Admits_Peers] Adjusted Admissions-Peers</t>
  </si>
  <si>
    <t>[Adj_Days_Peers] Adjusted Days-Peers</t>
  </si>
  <si>
    <t>[Acute_Care_Ave_Daily_Census_Peers] Acute Care Ave Daily Census-Peers</t>
  </si>
  <si>
    <t>[Age_of_Plant_Peers] Age of Plant-Peers</t>
  </si>
  <si>
    <t>[Age_of_Plant_Building_Peers] Age of Plant - Building-Peers</t>
  </si>
  <si>
    <t>[Age_of_Plant_Equipment_Peers] Age of Plant - Equipment-Peers</t>
  </si>
  <si>
    <t>[Long_Term_Debt_to_Capization_Peers] Long Term Debt to Capitalization-Peers</t>
  </si>
  <si>
    <t>[Debt_per_Staffed_Bed_Peers] Debt per Staffed Bed-Peers</t>
  </si>
  <si>
    <t>[Net_Prop_Plant_and_Equip_per_Staffed_Bed_Peers] Net Prop, Plant &amp; Equip per Staffed Bed-Peers</t>
  </si>
  <si>
    <t>[Long_Term_Debt_to_Total_Assets_Peers] Long Term Debt to Total Assets-Peers</t>
  </si>
  <si>
    <t>[Debt_Service_Coverage_Ratio_Peers] Debt Service Coverage Ratio-Peers</t>
  </si>
  <si>
    <t>[Depreciation_Rate_Peers] Depreciation Rate-Peers</t>
  </si>
  <si>
    <t>[Cap_Expenditures_to_Depreciation_Peers] Capital Expenditures to Depreciation-Peers</t>
  </si>
  <si>
    <t>[Cap_Expenditure_Growth_Rate_Peers] Capital Expenditure Growth Rate-Peers</t>
  </si>
  <si>
    <t>[Cap_Acquisitions_as_a_pct_of_Net_Patient_Rev_Peers] Capital Acquisitions as a % of Net Patient Rev-Peers</t>
  </si>
  <si>
    <t>[Deduction_pct_Peers] Deduction %-Peers</t>
  </si>
  <si>
    <t>[Bad_Debt_pct_Peers] Bad Debt %-Peers</t>
  </si>
  <si>
    <t>[Free_Care_pct_Peers] Free Care %-Peers</t>
  </si>
  <si>
    <t>[Operating_Margin_pct_Peers] Operating Margin %-Peers</t>
  </si>
  <si>
    <t>[Total_Margin_pct_Peers] Total Margin %-Peers</t>
  </si>
  <si>
    <t>[Outpatient_Gross_Rev_pct_Peers] Outpatient Gross Revenue %-Peers</t>
  </si>
  <si>
    <t>[Inpatient_Gross_Rev_pct_Peers] Inpatient Gross Revenue %-Peers</t>
  </si>
  <si>
    <t>[SNF_Rehab_Swing_Gross_Rev_pct_Peers] SNF/Rehab/Swing Gross Revenue %-Peers</t>
  </si>
  <si>
    <t>[All_Net_Patient_Rev_pct_Peers] All Net Patient Revenue %-Peers</t>
  </si>
  <si>
    <t>[Medicare_Net_Patient_Rev_pct_incl_Phys_Peers] Medicare Net Patient Revenue % including Phys-Peers</t>
  </si>
  <si>
    <t>[Medicaid_Net_Patient_Rev_pct_incl_Phys_Peers] Medicaid Net Patient Revenue % including Phys-Peers</t>
  </si>
  <si>
    <t>[Commercial_Self_Pay_Net_Patient_Rev_pct_incl_Phys_Peers] Commercial/Self Pay Net Patient Rev % including Phys-Peers</t>
  </si>
  <si>
    <t>[Adj_Admits_Per_FTE_Peers] Adjusted Admissions Per FTE-Peers</t>
  </si>
  <si>
    <t>[FTEs_per_100_Adj_Discharges_Peers] FTEs per 100 Adj Discharges-Peers</t>
  </si>
  <si>
    <t>[FTEs_Per_Adj_Occupied_Bed_Peers] FTEs Per Adjusted Occupied Bed-Peers</t>
  </si>
  <si>
    <t>[Return_On_Assets_Peers] Return On Assets-Peers</t>
  </si>
  <si>
    <t>[OH_Exp_w_fringe_pct_of_TTL_OPEX_Peers] Overhead Expense w/ fringe, as a % of Total Operating Exp-Peers</t>
  </si>
  <si>
    <t>[Cost_per_Adj_Admits_Peers] Cost per Adjusted Admission-Peers</t>
  </si>
  <si>
    <t>[Salary_per_FTE_NonMD_Peers] Salary per FTE - Non-MD-Peers</t>
  </si>
  <si>
    <t>[Salary_and_Benefits_per_FTE_NonMD_Peers] Salary &amp; Benefits per FTE - Non-MD-Peers</t>
  </si>
  <si>
    <t>[Fringe_Benefit_pct_NonMD_Peers] Fringe Benefit % - Non-MD-Peers</t>
  </si>
  <si>
    <t>[Comp_Ratio_Peers] Compensation Ratio-Peers</t>
  </si>
  <si>
    <t>[Cap_Cost_pct_of_Total_Expense_Peers] Capital Cost % of Total Expense-Peers</t>
  </si>
  <si>
    <t>[Cap_Cost_per_Adj_Admits_Peers] Capital Cost per Adjusted Admission-Peers</t>
  </si>
  <si>
    <t>[Contractual_Allowance_pct_Peers] Contractual Allowance %-Peers</t>
  </si>
  <si>
    <t>[Current_Ratio_Peers] Current Ratio-Peers</t>
  </si>
  <si>
    <t>[Days_Payable_Peers] Days Payable-Peers</t>
  </si>
  <si>
    <t>[Days_Receivable_Peers] Days Receivable-Peers</t>
  </si>
  <si>
    <t>[Days_Cash_on_Hand_Peers] Days Cash on Hand-Peers</t>
  </si>
  <si>
    <t>[Cash_Flow_Margin_Peers] Cash Flow Margin-Peers</t>
  </si>
  <si>
    <t>[Cash_to_Long_Term_Debt_Peers] Cash to Long Term Debt-Peers</t>
  </si>
  <si>
    <t>[Cash_Flow_to_Total_Debt_Peers] Cash Flow to Total Debt-Peers</t>
  </si>
  <si>
    <t>[Gross_Price_per_Discharge_Peers] Gross Price per Discharge-Peers</t>
  </si>
  <si>
    <t>[Gross_Price_per_Visit_Peers] Gross Price per Visit-Peers</t>
  </si>
  <si>
    <t>[Gross_Rev_per_Adj_Admits_Peers] Gross Revenue per Adj Admission-Peers</t>
  </si>
  <si>
    <t>[Net_Rev_per_Adj_Admits_Peers] Net Revenue per Adjusted Admission-Peers</t>
  </si>
  <si>
    <t>[Medicare_Gross_Pct_Ttl_Gross_Peers] Medicare Gross as % of Ttl Gross Rev-Peers</t>
  </si>
  <si>
    <t>[Medicaid_Gross_Pct_Ttl_Gross_Peers] Medicaid Gross as % of Ttl Gross Rev-Peers</t>
  </si>
  <si>
    <t>[CommSelf_Gross_Pct_Ttl_Gross_Peers] Comm/self Gross as % of Ttl Gross Rev-Peers</t>
  </si>
  <si>
    <t>[Phys_Gross_Pct_Ttl_Gross_Peers] Physician Gross as % of Ttl Gross Rev-Peers</t>
  </si>
  <si>
    <t>[Medicare_Pct_Net_Rev_Peers] Medicare % of Net Rev-Peers</t>
  </si>
  <si>
    <t>[Medicaid_Pct_Net_Rev_Peers] Medicaid % of Net Rev-Peers</t>
  </si>
  <si>
    <t>[CommSelf_Pct_Net_Rev_Peers] Comm/self % of Net Rev-Peers</t>
  </si>
  <si>
    <t>[Phys_Pct_Net_Rev_Peers] Physician % of Net Rev-Peers</t>
  </si>
  <si>
    <t>[Free_Care_Gross_Peers] Free Care (Gross Revenue)-Peers</t>
  </si>
  <si>
    <t>EDITS</t>
  </si>
  <si>
    <t>Y to Y</t>
  </si>
  <si>
    <t>Income Statement Summary</t>
  </si>
  <si>
    <t>Gross Patient Care Revenue</t>
  </si>
  <si>
    <t>Gross  Revenue</t>
  </si>
  <si>
    <t>Inpatient Care Revenue</t>
  </si>
  <si>
    <t>Outpatient Care Revenue</t>
  </si>
  <si>
    <t>Outpatient Care Revenue - Physician</t>
  </si>
  <si>
    <t>Chronic/SNF PT Care Revenue</t>
  </si>
  <si>
    <t>Swing Beds PT Care Revenue</t>
  </si>
  <si>
    <t>Net Revenue Deductions</t>
  </si>
  <si>
    <t>Total Operating Revenue</t>
  </si>
  <si>
    <t>Operating Expense</t>
  </si>
  <si>
    <t>Total Operating Expenses</t>
  </si>
  <si>
    <t>Net Operating Income (Loss)</t>
  </si>
  <si>
    <t>Operating Surplus</t>
  </si>
  <si>
    <t>Non-Operating Revenue</t>
  </si>
  <si>
    <t>Excess (Deficit) of Revenue Over Expense</t>
  </si>
  <si>
    <t>Total Surplus</t>
  </si>
  <si>
    <t>Utilization Statistics</t>
  </si>
  <si>
    <t>Acute Beds (Staffed)</t>
  </si>
  <si>
    <t>Acute Staffed Beds</t>
  </si>
  <si>
    <t>Acute Admissions</t>
  </si>
  <si>
    <t>Physician Office Visits</t>
  </si>
  <si>
    <t>All Outpatient Visits</t>
  </si>
  <si>
    <t>Adjusted Admissions*</t>
  </si>
  <si>
    <t>Staffing Information</t>
  </si>
  <si>
    <t>Total NON-MD $/FTE</t>
  </si>
  <si>
    <t>Total Non-MD $/FTE</t>
  </si>
  <si>
    <t>Compensation Ratio</t>
  </si>
  <si>
    <t>Non-MD FTEs (Rollup)</t>
  </si>
  <si>
    <t>Total Non-MD FTEs</t>
  </si>
  <si>
    <t>Physician FTEs</t>
  </si>
  <si>
    <t>Uncompensated Care</t>
  </si>
  <si>
    <t>Free Care (Gross Revenue)</t>
  </si>
  <si>
    <t>Free Care % of Gross Revenue</t>
  </si>
  <si>
    <t>Bad Debt</t>
  </si>
  <si>
    <t>Bad Debt (Gross Revenue)</t>
  </si>
  <si>
    <t>Bad Debt % of Gross Revenue</t>
  </si>
  <si>
    <t>% share of total Gross Revenue</t>
  </si>
  <si>
    <t>Medicare Gross as % of Tot Gross Rev</t>
  </si>
  <si>
    <t xml:space="preserve">   Medicare</t>
  </si>
  <si>
    <t>Medicaid Gross as % of Tot Gross Rev</t>
  </si>
  <si>
    <t xml:space="preserve">   Medicaid</t>
  </si>
  <si>
    <t>Comm/self Gross as % of Tot Gross Rev</t>
  </si>
  <si>
    <t xml:space="preserve">   Commercial</t>
  </si>
  <si>
    <t>% share of total Net Revenue</t>
  </si>
  <si>
    <t>Medicare % of Net Rev (less dispr)</t>
  </si>
  <si>
    <t>Medicaid % of Net Rev (less dispr)</t>
  </si>
  <si>
    <t>Comm/self % of Net Rev (less dispr)</t>
  </si>
  <si>
    <t>Capital &amp; Assets</t>
  </si>
  <si>
    <t>Total Capital Purchases</t>
  </si>
  <si>
    <t>Major Movable Equipment Total</t>
  </si>
  <si>
    <t>Major Movable Equipment Budget</t>
  </si>
  <si>
    <t>Board Designated Assets</t>
  </si>
  <si>
    <t>Net, Property, Plant And Equipment</t>
  </si>
  <si>
    <t>Net Property, Plant &amp; Equipment</t>
  </si>
  <si>
    <t>Fund Balance</t>
  </si>
  <si>
    <t>Net Assets</t>
  </si>
  <si>
    <t>Financial Indicators</t>
  </si>
  <si>
    <t>Capital Cost % of Total Expense</t>
  </si>
  <si>
    <t>Days Cash on Hand</t>
  </si>
  <si>
    <t>*The summary total may differ slightly from the actual sum of individual hospitals because of weighted calculations.</t>
  </si>
  <si>
    <t>Net Rev Minus Exp and Oper Surp</t>
  </si>
  <si>
    <t>EDITS - should be 100%</t>
  </si>
  <si>
    <t>=Medicare+Medicaid+Commercial</t>
  </si>
  <si>
    <t>Trends</t>
  </si>
  <si>
    <t>Ranking:</t>
  </si>
  <si>
    <t xml:space="preserve">  CAH: ranks each hospital in comparison to the other critical access hospitals</t>
  </si>
  <si>
    <t xml:space="preserve">  STATE:  ranks each hospital in comparison to the other Vermont hospitals </t>
  </si>
  <si>
    <t>(includes Physician Gross Revenue)</t>
  </si>
  <si>
    <t xml:space="preserve">  BEDS:  ranks each hospital in comparison to other Vermont hospitals within same bed grouping</t>
  </si>
  <si>
    <t>[Util_Acute_Days] Acute Patient Days</t>
  </si>
  <si>
    <t>Acute Days</t>
  </si>
  <si>
    <t>[Acute_Admissions_Metric] Acute Admissions</t>
  </si>
  <si>
    <t>Debt Service Coverage Ratio</t>
  </si>
  <si>
    <t>Inpatient Gross Revenue %</t>
  </si>
  <si>
    <t xml:space="preserve">  Inpatient</t>
  </si>
  <si>
    <t xml:space="preserve">  Outpatient</t>
  </si>
  <si>
    <t xml:space="preserve">  Physician</t>
  </si>
  <si>
    <t xml:space="preserve">  Other Rev - Chronic, Swing, SNF</t>
  </si>
  <si>
    <t>Capital Budget - no unapproved CONs</t>
  </si>
  <si>
    <t>Unapproved CONs</t>
  </si>
  <si>
    <t>[All_Net_Patient_Rev_pct_Metric] All Net Patient Revenue % with DSH &amp; GME</t>
  </si>
  <si>
    <t>Hospital Summary</t>
  </si>
  <si>
    <t>Free Care</t>
  </si>
  <si>
    <t>All Other Deductions</t>
  </si>
  <si>
    <t xml:space="preserve">   Medicare (w/o DSH)</t>
  </si>
  <si>
    <t xml:space="preserve">   Medicaid (w/o DSH)</t>
  </si>
  <si>
    <t xml:space="preserve">   Commercial (w/o DSH)</t>
  </si>
  <si>
    <t>Certificate of Need Capital Plans</t>
  </si>
  <si>
    <t>Hospital Summary Information</t>
  </si>
  <si>
    <t>The University of Vermont Health Network</t>
  </si>
  <si>
    <t>John Brumsted</t>
  </si>
  <si>
    <t>Rate</t>
  </si>
  <si>
    <t>Submitted Rate</t>
  </si>
  <si>
    <t>Submitted_Commercial Ask Rate</t>
  </si>
  <si>
    <t>Submitted Commercial Ask Rate</t>
  </si>
  <si>
    <t>Approved Rate per Latest Order</t>
  </si>
  <si>
    <t>Approved Commercial Ask Rate per Latest Order</t>
  </si>
  <si>
    <t>Approved Commrcl Ask Rate per Latest Order</t>
  </si>
  <si>
    <t>* The system total may differ slightly from the sum of individual hospitals because of weighted calculations.</t>
  </si>
  <si>
    <t>Dan Bennett</t>
  </si>
  <si>
    <t>Joseph Perras</t>
  </si>
  <si>
    <t>Jen Bertrand</t>
  </si>
  <si>
    <t>Judi Fox</t>
  </si>
  <si>
    <t>EDITS - should be zero</t>
  </si>
  <si>
    <t>2019</t>
  </si>
  <si>
    <t>Douglas DiVello</t>
  </si>
  <si>
    <t>Brian Nall</t>
  </si>
  <si>
    <t>Shawn Tester</t>
  </si>
  <si>
    <t>Fixed Prospective Payments and Reserves</t>
  </si>
  <si>
    <t>Net Patient Care Rev &amp; Fixed Payments &amp; Reserves</t>
  </si>
  <si>
    <t>Report 7  - System Trends - Statistics</t>
  </si>
  <si>
    <t>OPTIMUM 2019 ed. (2017 data) and Flex Monitoring Team Report Summary of CAH 2019 ed. (2017 data)</t>
  </si>
  <si>
    <t>2020</t>
  </si>
  <si>
    <t>2021</t>
  </si>
  <si>
    <t>Budget 2021 Approved</t>
  </si>
  <si>
    <t>Run Date:  ??????</t>
  </si>
  <si>
    <t>Joe Woodin</t>
  </si>
  <si>
    <t>Tracey Paul</t>
  </si>
  <si>
    <t>2022</t>
  </si>
  <si>
    <t>Budget 2022 Approved Projection 2021</t>
  </si>
  <si>
    <t>Kimberly Patnaude</t>
  </si>
  <si>
    <t>Stephanie Breault</t>
  </si>
  <si>
    <t>Scott Comeau</t>
  </si>
  <si>
    <t>Kayda Wescott (Interim)</t>
  </si>
  <si>
    <t>Judy Peek-Lee</t>
  </si>
  <si>
    <t xml:space="preserve">Rick Vincent  </t>
  </si>
  <si>
    <t xml:space="preserve">John Brumsted     Anna Noonan   </t>
  </si>
  <si>
    <t>Dean French</t>
  </si>
  <si>
    <t xml:space="preserve">John Brumsted   Tom Thompson  </t>
  </si>
  <si>
    <t>Robert Adcock</t>
  </si>
  <si>
    <t>John Brumsted    Steve Leffler</t>
  </si>
  <si>
    <t>This report includes Actuals (2019 and 2020), Approved Budget (2021), Actual 2021) and Approved Budget (2022)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</si>
</sst>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=0]#,##0.0;#,##0.0"/>
    <numFmt numFmtId="165" formatCode="[=0]#,##0;#,##0"/>
    <numFmt numFmtId="166" formatCode="[=0]#,##0.0%;#,##0.0%"/>
    <numFmt numFmtId="167" formatCode="[=0]#,##0.00;#,##0.00"/>
    <numFmt numFmtId="168" formatCode="[=0]#,##0%;#,##0%"/>
    <numFmt numFmtId="169" formatCode="0.0"/>
    <numFmt numFmtId="170" formatCode="_(* #,##0_);_(* \(#,##0\);_(* &quot;-&quot;??_);_(@_)"/>
    <numFmt numFmtId="171" formatCode="0.0%"/>
    <numFmt numFmtId="172" formatCode="_(&quot;$&quot;* #,##0_);_(&quot;$&quot;* \(#,##0\);_(&quot;$&quot;* &quot;-&quot;??_);_(@_)"/>
    <numFmt numFmtId="173" formatCode="&quot;$&quot;#,##0\ ;\(&quot;$&quot;#,##0\)"/>
    <numFmt numFmtId="174" formatCode="&quot;$&quot;#,##0"/>
  </numFmts>
  <fonts count="3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36"/>
      <name val="Arial"/>
      <family val="2"/>
    </font>
    <font>
      <b/>
      <sz val="45"/>
      <name val="Arial"/>
      <family val="2"/>
    </font>
    <font>
      <b/>
      <i/>
      <sz val="45"/>
      <name val="Arial"/>
      <family val="2"/>
    </font>
    <font>
      <sz val="12"/>
      <color indexed="8"/>
      <name val="Arial"/>
      <family val="2"/>
    </font>
    <font>
      <b/>
      <sz val="20"/>
      <name val="Arial"/>
      <family val="2"/>
    </font>
    <font>
      <b/>
      <i/>
      <sz val="28"/>
      <name val="Arial"/>
      <family val="2"/>
    </font>
    <font>
      <sz val="12"/>
      <color indexed="12"/>
      <name val="Arial"/>
      <family val="2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2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20"/>
      <name val="Arial"/>
      <family val="2"/>
    </font>
    <font>
      <b/>
      <sz val="20"/>
      <name val="SWISS"/>
    </font>
    <font>
      <sz val="20"/>
      <color indexed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8"/>
      <name val="SWISS"/>
    </font>
    <font>
      <u/>
      <sz val="10"/>
      <color theme="1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15"/>
      </patternFill>
    </fill>
    <fill>
      <patternFill patternType="mediumGray">
        <fgColor indexed="22"/>
      </patternFill>
    </fill>
    <fill>
      <patternFill patternType="gray125">
        <bgColor indexed="22"/>
      </patternFill>
    </fill>
    <fill>
      <patternFill patternType="solid">
        <fgColor indexed="22"/>
        <bgColor indexed="22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4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37" fontId="16" fillId="7" borderId="0" applyNumberForma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13">
      <alignment horizontal="center"/>
    </xf>
    <xf numFmtId="3" fontId="20" fillId="0" borderId="0" applyFont="0" applyFill="0" applyBorder="0" applyAlignment="0" applyProtection="0"/>
    <xf numFmtId="0" fontId="20" fillId="8" borderId="0" applyNumberFormat="0" applyFont="0" applyBorder="0" applyAlignment="0" applyProtection="0"/>
    <xf numFmtId="0" fontId="17" fillId="0" borderId="14" applyNumberFormat="0" applyFont="0" applyFill="0" applyAlignment="0" applyProtection="0"/>
    <xf numFmtId="0" fontId="7" fillId="0" borderId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44" fontId="29" fillId="0" borderId="0" applyFont="0" applyFill="0" applyBorder="0" applyAlignment="0" applyProtection="0"/>
  </cellStyleXfs>
  <cellXfs count="340">
    <xf numFmtId="0" fontId="0" fillId="0" borderId="0" xfId="0"/>
    <xf numFmtId="164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167" fontId="0" fillId="0" borderId="0" xfId="0" applyNumberFormat="1" applyFont="1"/>
    <xf numFmtId="168" fontId="0" fillId="0" borderId="0" xfId="0" applyNumberFormat="1" applyFont="1"/>
    <xf numFmtId="0" fontId="0" fillId="0" borderId="0" xfId="0" applyFill="1"/>
    <xf numFmtId="0" fontId="0" fillId="3" borderId="0" xfId="0" applyFill="1"/>
    <xf numFmtId="0" fontId="1" fillId="2" borderId="3" xfId="0" applyFont="1" applyFill="1" applyBorder="1" applyAlignment="1">
      <alignment horizontal="center"/>
    </xf>
    <xf numFmtId="0" fontId="0" fillId="0" borderId="0" xfId="0" applyFill="1"/>
    <xf numFmtId="0" fontId="7" fillId="0" borderId="0" xfId="4"/>
    <xf numFmtId="0" fontId="10" fillId="9" borderId="17" xfId="4" applyFont="1" applyFill="1" applyBorder="1"/>
    <xf numFmtId="0" fontId="10" fillId="9" borderId="18" xfId="4" applyFont="1" applyFill="1" applyBorder="1"/>
    <xf numFmtId="0" fontId="10" fillId="9" borderId="19" xfId="4" applyFont="1" applyFill="1" applyBorder="1"/>
    <xf numFmtId="0" fontId="10" fillId="9" borderId="20" xfId="4" applyFont="1" applyFill="1" applyBorder="1"/>
    <xf numFmtId="0" fontId="10" fillId="9" borderId="0" xfId="4" applyFont="1" applyFill="1" applyBorder="1"/>
    <xf numFmtId="0" fontId="10" fillId="9" borderId="21" xfId="4" applyFont="1" applyFill="1" applyBorder="1"/>
    <xf numFmtId="0" fontId="8" fillId="0" borderId="0" xfId="33" applyFont="1"/>
    <xf numFmtId="0" fontId="6" fillId="0" borderId="0" xfId="33" applyFont="1"/>
    <xf numFmtId="0" fontId="8" fillId="0" borderId="0" xfId="33" applyFont="1" applyAlignment="1">
      <alignment horizontal="center"/>
    </xf>
    <xf numFmtId="0" fontId="14" fillId="0" borderId="24" xfId="33" applyFont="1" applyBorder="1" applyAlignment="1">
      <alignment horizontal="center"/>
    </xf>
    <xf numFmtId="0" fontId="22" fillId="0" borderId="0" xfId="33" applyFont="1"/>
    <xf numFmtId="0" fontId="14" fillId="0" borderId="27" xfId="33" applyFont="1" applyBorder="1" applyAlignment="1">
      <alignment horizontal="center"/>
    </xf>
    <xf numFmtId="0" fontId="14" fillId="0" borderId="0" xfId="33" applyFont="1"/>
    <xf numFmtId="0" fontId="14" fillId="10" borderId="24" xfId="33" applyFont="1" applyFill="1" applyBorder="1"/>
    <xf numFmtId="0" fontId="14" fillId="10" borderId="24" xfId="33" applyFont="1" applyFill="1" applyBorder="1" applyAlignment="1">
      <alignment horizontal="center"/>
    </xf>
    <xf numFmtId="0" fontId="14" fillId="10" borderId="30" xfId="33" applyFont="1" applyFill="1" applyBorder="1" applyAlignment="1">
      <alignment horizontal="center"/>
    </xf>
    <xf numFmtId="0" fontId="14" fillId="10" borderId="27" xfId="33" applyFont="1" applyFill="1" applyBorder="1"/>
    <xf numFmtId="0" fontId="14" fillId="10" borderId="27" xfId="33" applyFont="1" applyFill="1" applyBorder="1" applyAlignment="1">
      <alignment horizontal="center"/>
    </xf>
    <xf numFmtId="0" fontId="14" fillId="10" borderId="28" xfId="33" applyFont="1" applyFill="1" applyBorder="1" applyAlignment="1">
      <alignment horizontal="center"/>
    </xf>
    <xf numFmtId="0" fontId="14" fillId="10" borderId="25" xfId="33" applyFont="1" applyFill="1" applyBorder="1"/>
    <xf numFmtId="0" fontId="14" fillId="10" borderId="25" xfId="33" applyFont="1" applyFill="1" applyBorder="1" applyAlignment="1">
      <alignment horizontal="center"/>
    </xf>
    <xf numFmtId="0" fontId="14" fillId="10" borderId="26" xfId="33" applyFont="1" applyFill="1" applyBorder="1" applyAlignment="1">
      <alignment horizontal="center"/>
    </xf>
    <xf numFmtId="0" fontId="22" fillId="0" borderId="27" xfId="33" applyFont="1" applyBorder="1"/>
    <xf numFmtId="0" fontId="22" fillId="0" borderId="28" xfId="33" applyFont="1" applyBorder="1"/>
    <xf numFmtId="0" fontId="14" fillId="0" borderId="27" xfId="33" applyFont="1" applyBorder="1"/>
    <xf numFmtId="5" fontId="22" fillId="0" borderId="28" xfId="33" applyNumberFormat="1" applyFont="1" applyBorder="1" applyProtection="1"/>
    <xf numFmtId="0" fontId="23" fillId="0" borderId="25" xfId="33" applyFont="1" applyBorder="1"/>
    <xf numFmtId="0" fontId="22" fillId="0" borderId="26" xfId="33" applyFont="1" applyBorder="1"/>
    <xf numFmtId="5" fontId="22" fillId="0" borderId="26" xfId="33" applyNumberFormat="1" applyFont="1" applyBorder="1" applyProtection="1"/>
    <xf numFmtId="0" fontId="7" fillId="0" borderId="0" xfId="34"/>
    <xf numFmtId="0" fontId="3" fillId="0" borderId="0" xfId="34" applyFont="1" applyBorder="1" applyAlignment="1" applyProtection="1">
      <alignment horizontal="center"/>
    </xf>
    <xf numFmtId="0" fontId="13" fillId="0" borderId="0" xfId="34" applyFont="1"/>
    <xf numFmtId="0" fontId="3" fillId="0" borderId="0" xfId="34" applyFont="1" applyFill="1" applyBorder="1" applyAlignment="1" applyProtection="1">
      <alignment horizontal="left"/>
    </xf>
    <xf numFmtId="0" fontId="22" fillId="0" borderId="0" xfId="34" applyFont="1"/>
    <xf numFmtId="0" fontId="14" fillId="0" borderId="0" xfId="34" applyFont="1" applyAlignment="1">
      <alignment horizontal="center"/>
    </xf>
    <xf numFmtId="0" fontId="22" fillId="0" borderId="0" xfId="34" applyFont="1" applyBorder="1"/>
    <xf numFmtId="0" fontId="14" fillId="0" borderId="0" xfId="34" applyFont="1" applyBorder="1" applyAlignment="1" applyProtection="1">
      <alignment horizontal="center"/>
    </xf>
    <xf numFmtId="0" fontId="22" fillId="0" borderId="0" xfId="34" applyFont="1" applyBorder="1" applyAlignment="1" applyProtection="1">
      <alignment horizontal="center"/>
    </xf>
    <xf numFmtId="0" fontId="22" fillId="0" borderId="0" xfId="34" applyFont="1" applyBorder="1" applyProtection="1"/>
    <xf numFmtId="0" fontId="14" fillId="0" borderId="0" xfId="34" applyFont="1" applyBorder="1" applyAlignment="1" applyProtection="1">
      <alignment horizontal="center" wrapText="1"/>
    </xf>
    <xf numFmtId="0" fontId="14" fillId="0" borderId="0" xfId="34" applyFont="1" applyBorder="1" applyProtection="1"/>
    <xf numFmtId="0" fontId="14" fillId="0" borderId="31" xfId="34" applyFont="1" applyBorder="1" applyAlignment="1" applyProtection="1">
      <alignment horizontal="center"/>
    </xf>
    <xf numFmtId="0" fontId="14" fillId="0" borderId="32" xfId="34" applyFont="1" applyBorder="1" applyAlignment="1" applyProtection="1">
      <alignment horizontal="left" indent="4"/>
    </xf>
    <xf numFmtId="0" fontId="14" fillId="0" borderId="22" xfId="34" applyFont="1" applyBorder="1" applyAlignment="1" applyProtection="1">
      <alignment horizontal="center"/>
    </xf>
    <xf numFmtId="0" fontId="14" fillId="0" borderId="15" xfId="34" applyFont="1" applyBorder="1" applyAlignment="1" applyProtection="1">
      <alignment horizontal="center"/>
    </xf>
    <xf numFmtId="0" fontId="14" fillId="0" borderId="33" xfId="34" applyFont="1" applyBorder="1" applyAlignment="1" applyProtection="1">
      <alignment horizontal="center"/>
    </xf>
    <xf numFmtId="0" fontId="14" fillId="0" borderId="34" xfId="34" applyFont="1" applyBorder="1" applyAlignment="1" applyProtection="1">
      <alignment horizontal="center"/>
    </xf>
    <xf numFmtId="0" fontId="14" fillId="0" borderId="35" xfId="34" applyFont="1" applyBorder="1" applyAlignment="1" applyProtection="1">
      <alignment horizontal="center"/>
    </xf>
    <xf numFmtId="0" fontId="14" fillId="0" borderId="36" xfId="34" applyFont="1" applyBorder="1" applyAlignment="1" applyProtection="1">
      <alignment horizontal="center"/>
    </xf>
    <xf numFmtId="0" fontId="24" fillId="0" borderId="37" xfId="15" applyFont="1" applyBorder="1" applyAlignment="1" applyProtection="1">
      <alignment horizontal="left"/>
    </xf>
    <xf numFmtId="0" fontId="14" fillId="0" borderId="29" xfId="34" applyFont="1" applyBorder="1" applyAlignment="1">
      <alignment horizontal="center"/>
    </xf>
    <xf numFmtId="0" fontId="14" fillId="0" borderId="29" xfId="34" applyFont="1" applyBorder="1" applyAlignment="1" applyProtection="1">
      <alignment horizontal="center"/>
    </xf>
    <xf numFmtId="0" fontId="14" fillId="0" borderId="16" xfId="34" applyFont="1" applyBorder="1" applyAlignment="1" applyProtection="1">
      <alignment horizontal="center"/>
    </xf>
    <xf numFmtId="0" fontId="14" fillId="0" borderId="23" xfId="34" applyFont="1" applyBorder="1" applyAlignment="1" applyProtection="1">
      <alignment horizontal="center"/>
    </xf>
    <xf numFmtId="0" fontId="14" fillId="0" borderId="38" xfId="34" applyFont="1" applyFill="1" applyBorder="1" applyAlignment="1" applyProtection="1">
      <alignment horizontal="center"/>
    </xf>
    <xf numFmtId="0" fontId="14" fillId="0" borderId="36" xfId="34" applyFont="1" applyBorder="1" applyAlignment="1">
      <alignment horizontal="center"/>
    </xf>
    <xf numFmtId="0" fontId="24" fillId="0" borderId="39" xfId="15" applyFont="1" applyBorder="1" applyAlignment="1" applyProtection="1">
      <alignment horizontal="left" indent="1"/>
    </xf>
    <xf numFmtId="0" fontId="14" fillId="0" borderId="29" xfId="34" applyFont="1" applyFill="1" applyBorder="1" applyAlignment="1" applyProtection="1">
      <alignment horizontal="center"/>
    </xf>
    <xf numFmtId="0" fontId="14" fillId="0" borderId="40" xfId="34" applyFont="1" applyBorder="1" applyAlignment="1" applyProtection="1">
      <alignment horizontal="center"/>
    </xf>
    <xf numFmtId="0" fontId="14" fillId="0" borderId="41" xfId="34" applyFont="1" applyBorder="1" applyAlignment="1" applyProtection="1">
      <alignment horizontal="center"/>
    </xf>
    <xf numFmtId="0" fontId="14" fillId="0" borderId="42" xfId="34" applyFont="1" applyBorder="1" applyAlignment="1" applyProtection="1">
      <alignment horizontal="center"/>
    </xf>
    <xf numFmtId="0" fontId="14" fillId="0" borderId="43" xfId="34" applyFont="1" applyBorder="1" applyAlignment="1" applyProtection="1">
      <alignment horizontal="center"/>
    </xf>
    <xf numFmtId="0" fontId="24" fillId="0" borderId="44" xfId="15" applyFont="1" applyBorder="1" applyAlignment="1" applyProtection="1">
      <alignment horizontal="left" indent="1"/>
    </xf>
    <xf numFmtId="0" fontId="8" fillId="2" borderId="0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71" fontId="8" fillId="2" borderId="1" xfId="3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71" fontId="8" fillId="2" borderId="0" xfId="3" applyNumberFormat="1" applyFont="1" applyFill="1" applyBorder="1"/>
    <xf numFmtId="171" fontId="3" fillId="2" borderId="0" xfId="3" applyNumberFormat="1" applyFont="1" applyFill="1" applyBorder="1" applyAlignment="1">
      <alignment horizontal="right"/>
    </xf>
    <xf numFmtId="0" fontId="3" fillId="6" borderId="2" xfId="0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8" fillId="6" borderId="2" xfId="0" applyFont="1" applyFill="1" applyBorder="1"/>
    <xf numFmtId="0" fontId="8" fillId="5" borderId="2" xfId="0" applyFont="1" applyFill="1" applyBorder="1"/>
    <xf numFmtId="0" fontId="3" fillId="5" borderId="2" xfId="0" applyFont="1" applyFill="1" applyBorder="1"/>
    <xf numFmtId="0" fontId="3" fillId="2" borderId="0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6" xfId="0" applyFont="1" applyFill="1" applyBorder="1" applyAlignment="1">
      <alignment horizontal="center"/>
    </xf>
    <xf numFmtId="171" fontId="3" fillId="4" borderId="6" xfId="3" applyNumberFormat="1" applyFont="1" applyFill="1" applyBorder="1"/>
    <xf numFmtId="171" fontId="3" fillId="4" borderId="9" xfId="3" applyNumberFormat="1" applyFont="1" applyFill="1" applyBorder="1"/>
    <xf numFmtId="0" fontId="8" fillId="2" borderId="2" xfId="0" applyFont="1" applyFill="1" applyBorder="1"/>
    <xf numFmtId="171" fontId="8" fillId="2" borderId="2" xfId="3" applyNumberFormat="1" applyFont="1" applyFill="1" applyBorder="1" applyAlignment="1">
      <alignment horizontal="center"/>
    </xf>
    <xf numFmtId="0" fontId="8" fillId="2" borderId="11" xfId="0" applyFont="1" applyFill="1" applyBorder="1"/>
    <xf numFmtId="171" fontId="8" fillId="2" borderId="11" xfId="3" applyNumberFormat="1" applyFont="1" applyFill="1" applyBorder="1" applyAlignment="1">
      <alignment horizontal="center"/>
    </xf>
    <xf numFmtId="0" fontId="8" fillId="2" borderId="5" xfId="0" applyFont="1" applyFill="1" applyBorder="1"/>
    <xf numFmtId="171" fontId="8" fillId="2" borderId="5" xfId="3" applyNumberFormat="1" applyFont="1" applyFill="1" applyBorder="1" applyAlignment="1">
      <alignment horizontal="center"/>
    </xf>
    <xf numFmtId="171" fontId="8" fillId="2" borderId="0" xfId="3" applyNumberFormat="1" applyFont="1" applyFill="1" applyAlignment="1">
      <alignment horizontal="center"/>
    </xf>
    <xf numFmtId="171" fontId="8" fillId="2" borderId="0" xfId="3" applyNumberFormat="1" applyFont="1" applyFill="1" applyBorder="1" applyAlignment="1">
      <alignment horizontal="center"/>
    </xf>
    <xf numFmtId="171" fontId="8" fillId="2" borderId="0" xfId="3" applyNumberFormat="1" applyFont="1" applyFill="1"/>
    <xf numFmtId="171" fontId="8" fillId="2" borderId="5" xfId="3" applyNumberFormat="1" applyFont="1" applyFill="1" applyBorder="1"/>
    <xf numFmtId="171" fontId="8" fillId="2" borderId="2" xfId="3" applyNumberFormat="1" applyFont="1" applyFill="1" applyBorder="1"/>
    <xf numFmtId="172" fontId="3" fillId="2" borderId="1" xfId="2" applyNumberFormat="1" applyFont="1" applyFill="1" applyBorder="1" applyAlignment="1">
      <alignment horizontal="center"/>
    </xf>
    <xf numFmtId="172" fontId="3" fillId="2" borderId="0" xfId="2" applyNumberFormat="1" applyFont="1" applyFill="1" applyAlignment="1">
      <alignment horizontal="center"/>
    </xf>
    <xf numFmtId="172" fontId="8" fillId="2" borderId="0" xfId="2" applyNumberFormat="1" applyFont="1" applyFill="1" applyAlignment="1">
      <alignment horizontal="center"/>
    </xf>
    <xf numFmtId="172" fontId="3" fillId="4" borderId="6" xfId="2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171" fontId="3" fillId="2" borderId="1" xfId="3" applyNumberFormat="1" applyFont="1" applyFill="1" applyBorder="1" applyAlignment="1">
      <alignment horizontal="center"/>
    </xf>
    <xf numFmtId="171" fontId="3" fillId="2" borderId="0" xfId="3" applyNumberFormat="1" applyFont="1" applyFill="1" applyAlignment="1">
      <alignment horizontal="center"/>
    </xf>
    <xf numFmtId="171" fontId="3" fillId="4" borderId="6" xfId="3" applyNumberFormat="1" applyFont="1" applyFill="1" applyBorder="1" applyAlignment="1">
      <alignment horizontal="center"/>
    </xf>
    <xf numFmtId="170" fontId="3" fillId="2" borderId="1" xfId="1" applyNumberFormat="1" applyFont="1" applyFill="1" applyBorder="1" applyAlignment="1">
      <alignment horizontal="center"/>
    </xf>
    <xf numFmtId="170" fontId="3" fillId="2" borderId="0" xfId="1" applyNumberFormat="1" applyFont="1" applyFill="1" applyAlignment="1">
      <alignment horizontal="center"/>
    </xf>
    <xf numFmtId="170" fontId="8" fillId="2" borderId="0" xfId="1" applyNumberFormat="1" applyFont="1" applyFill="1" applyAlignment="1">
      <alignment horizontal="center"/>
    </xf>
    <xf numFmtId="170" fontId="3" fillId="4" borderId="6" xfId="1" applyNumberFormat="1" applyFont="1" applyFill="1" applyBorder="1" applyAlignment="1">
      <alignment horizontal="center"/>
    </xf>
    <xf numFmtId="169" fontId="25" fillId="2" borderId="2" xfId="0" applyNumberFormat="1" applyFont="1" applyFill="1" applyBorder="1" applyAlignment="1">
      <alignment horizontal="center"/>
    </xf>
    <xf numFmtId="1" fontId="25" fillId="2" borderId="2" xfId="0" applyNumberFormat="1" applyFont="1" applyFill="1" applyBorder="1" applyAlignment="1">
      <alignment horizontal="center"/>
    </xf>
    <xf numFmtId="169" fontId="25" fillId="2" borderId="11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center"/>
    </xf>
    <xf numFmtId="169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169" fontId="25" fillId="2" borderId="0" xfId="0" applyNumberFormat="1" applyFont="1" applyFill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6" xfId="0" applyFont="1" applyFill="1" applyBorder="1"/>
    <xf numFmtId="169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5" fillId="2" borderId="5" xfId="0" applyFont="1" applyFill="1" applyBorder="1"/>
    <xf numFmtId="0" fontId="25" fillId="2" borderId="2" xfId="0" applyFont="1" applyFill="1" applyBorder="1"/>
    <xf numFmtId="0" fontId="5" fillId="4" borderId="6" xfId="0" applyFont="1" applyFill="1" applyBorder="1" applyAlignment="1">
      <alignment horizontal="left"/>
    </xf>
    <xf numFmtId="172" fontId="25" fillId="2" borderId="2" xfId="2" applyNumberFormat="1" applyFont="1" applyFill="1" applyBorder="1" applyAlignment="1">
      <alignment horizontal="center"/>
    </xf>
    <xf numFmtId="172" fontId="25" fillId="2" borderId="11" xfId="2" applyNumberFormat="1" applyFont="1" applyFill="1" applyBorder="1" applyAlignment="1">
      <alignment horizontal="center"/>
    </xf>
    <xf numFmtId="172" fontId="25" fillId="2" borderId="5" xfId="2" applyNumberFormat="1" applyFont="1" applyFill="1" applyBorder="1" applyAlignment="1">
      <alignment horizontal="center"/>
    </xf>
    <xf numFmtId="172" fontId="25" fillId="2" borderId="0" xfId="2" applyNumberFormat="1" applyFont="1" applyFill="1" applyAlignment="1">
      <alignment horizontal="center"/>
    </xf>
    <xf numFmtId="172" fontId="5" fillId="4" borderId="6" xfId="2" applyNumberFormat="1" applyFont="1" applyFill="1" applyBorder="1" applyAlignment="1">
      <alignment horizontal="center"/>
    </xf>
    <xf numFmtId="172" fontId="25" fillId="2" borderId="0" xfId="2" applyNumberFormat="1" applyFont="1" applyFill="1" applyBorder="1" applyAlignment="1">
      <alignment horizontal="center"/>
    </xf>
    <xf numFmtId="172" fontId="5" fillId="4" borderId="6" xfId="2" applyNumberFormat="1" applyFont="1" applyFill="1" applyBorder="1" applyAlignment="1">
      <alignment horizontal="left"/>
    </xf>
    <xf numFmtId="2" fontId="25" fillId="2" borderId="5" xfId="0" applyNumberFormat="1" applyFont="1" applyFill="1" applyBorder="1" applyAlignment="1">
      <alignment horizontal="center"/>
    </xf>
    <xf numFmtId="2" fontId="25" fillId="2" borderId="0" xfId="0" applyNumberFormat="1" applyFont="1" applyFill="1" applyAlignment="1">
      <alignment horizontal="center"/>
    </xf>
    <xf numFmtId="2" fontId="5" fillId="4" borderId="6" xfId="0" applyNumberFormat="1" applyFont="1" applyFill="1" applyBorder="1" applyAlignment="1">
      <alignment horizontal="center"/>
    </xf>
    <xf numFmtId="171" fontId="25" fillId="2" borderId="2" xfId="3" applyNumberFormat="1" applyFont="1" applyFill="1" applyBorder="1" applyAlignment="1">
      <alignment horizontal="center"/>
    </xf>
    <xf numFmtId="171" fontId="25" fillId="2" borderId="11" xfId="3" applyNumberFormat="1" applyFont="1" applyFill="1" applyBorder="1" applyAlignment="1">
      <alignment horizontal="center"/>
    </xf>
    <xf numFmtId="171" fontId="25" fillId="2" borderId="5" xfId="3" applyNumberFormat="1" applyFont="1" applyFill="1" applyBorder="1" applyAlignment="1">
      <alignment horizontal="center"/>
    </xf>
    <xf numFmtId="171" fontId="25" fillId="2" borderId="0" xfId="3" applyNumberFormat="1" applyFont="1" applyFill="1" applyAlignment="1">
      <alignment horizontal="center"/>
    </xf>
    <xf numFmtId="171" fontId="5" fillId="4" borderId="6" xfId="3" applyNumberFormat="1" applyFont="1" applyFill="1" applyBorder="1" applyAlignment="1">
      <alignment horizontal="center"/>
    </xf>
    <xf numFmtId="171" fontId="25" fillId="2" borderId="0" xfId="3" applyNumberFormat="1" applyFont="1" applyFill="1" applyBorder="1" applyAlignment="1">
      <alignment horizontal="center"/>
    </xf>
    <xf numFmtId="171" fontId="5" fillId="4" borderId="6" xfId="3" applyNumberFormat="1" applyFont="1" applyFill="1" applyBorder="1" applyAlignment="1">
      <alignment horizontal="left"/>
    </xf>
    <xf numFmtId="170" fontId="25" fillId="2" borderId="2" xfId="1" applyNumberFormat="1" applyFont="1" applyFill="1" applyBorder="1" applyAlignment="1">
      <alignment horizontal="center"/>
    </xf>
    <xf numFmtId="170" fontId="25" fillId="2" borderId="11" xfId="1" applyNumberFormat="1" applyFont="1" applyFill="1" applyBorder="1" applyAlignment="1">
      <alignment horizontal="center"/>
    </xf>
    <xf numFmtId="170" fontId="25" fillId="2" borderId="5" xfId="1" applyNumberFormat="1" applyFont="1" applyFill="1" applyBorder="1" applyAlignment="1">
      <alignment horizontal="center"/>
    </xf>
    <xf numFmtId="170" fontId="25" fillId="2" borderId="0" xfId="1" applyNumberFormat="1" applyFont="1" applyFill="1" applyAlignment="1">
      <alignment horizontal="center"/>
    </xf>
    <xf numFmtId="170" fontId="5" fillId="4" borderId="6" xfId="1" applyNumberFormat="1" applyFont="1" applyFill="1" applyBorder="1" applyAlignment="1">
      <alignment horizontal="center"/>
    </xf>
    <xf numFmtId="170" fontId="25" fillId="2" borderId="0" xfId="1" applyNumberFormat="1" applyFont="1" applyFill="1" applyBorder="1" applyAlignment="1">
      <alignment horizontal="center"/>
    </xf>
    <xf numFmtId="170" fontId="5" fillId="4" borderId="6" xfId="1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4" fillId="0" borderId="25" xfId="33" applyFont="1" applyBorder="1" applyAlignment="1">
      <alignment horizontal="left"/>
    </xf>
    <xf numFmtId="0" fontId="0" fillId="0" borderId="0" xfId="0" applyFill="1"/>
    <xf numFmtId="0" fontId="0" fillId="0" borderId="0" xfId="0"/>
    <xf numFmtId="0" fontId="0" fillId="0" borderId="0" xfId="0" applyFill="1"/>
    <xf numFmtId="0" fontId="27" fillId="0" borderId="0" xfId="33" applyFont="1"/>
    <xf numFmtId="0" fontId="0" fillId="0" borderId="0" xfId="0"/>
    <xf numFmtId="0" fontId="0" fillId="0" borderId="0" xfId="0"/>
    <xf numFmtId="0" fontId="7" fillId="2" borderId="0" xfId="0" applyFont="1" applyFill="1"/>
    <xf numFmtId="0" fontId="0" fillId="0" borderId="0" xfId="0"/>
    <xf numFmtId="0" fontId="0" fillId="0" borderId="0" xfId="0"/>
    <xf numFmtId="170" fontId="0" fillId="5" borderId="0" xfId="1" applyNumberFormat="1" applyFont="1" applyFill="1"/>
    <xf numFmtId="0" fontId="26" fillId="0" borderId="0" xfId="0" applyFont="1"/>
    <xf numFmtId="0" fontId="0" fillId="0" borderId="0" xfId="0"/>
    <xf numFmtId="0" fontId="0" fillId="0" borderId="0" xfId="0"/>
    <xf numFmtId="1" fontId="2" fillId="2" borderId="2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1" fontId="25" fillId="2" borderId="0" xfId="0" applyNumberFormat="1" applyFont="1" applyFill="1" applyAlignment="1">
      <alignment horizontal="center"/>
    </xf>
    <xf numFmtId="1" fontId="5" fillId="4" borderId="6" xfId="0" applyNumberFormat="1" applyFont="1" applyFill="1" applyBorder="1" applyAlignment="1">
      <alignment horizontal="center"/>
    </xf>
    <xf numFmtId="1" fontId="5" fillId="4" borderId="6" xfId="0" applyNumberFormat="1" applyFont="1" applyFill="1" applyBorder="1"/>
    <xf numFmtId="1" fontId="25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/>
    <xf numFmtId="1" fontId="5" fillId="4" borderId="6" xfId="0" applyNumberFormat="1" applyFont="1" applyFill="1" applyBorder="1" applyAlignment="1">
      <alignment horizontal="left"/>
    </xf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25" fillId="2" borderId="11" xfId="0" applyFont="1" applyFill="1" applyBorder="1"/>
    <xf numFmtId="171" fontId="5" fillId="4" borderId="6" xfId="3" applyNumberFormat="1" applyFont="1" applyFill="1" applyBorder="1"/>
    <xf numFmtId="171" fontId="5" fillId="4" borderId="9" xfId="3" applyNumberFormat="1" applyFont="1" applyFill="1" applyBorder="1"/>
    <xf numFmtId="171" fontId="25" fillId="2" borderId="0" xfId="3" applyNumberFormat="1" applyFont="1" applyFill="1"/>
    <xf numFmtId="171" fontId="25" fillId="2" borderId="5" xfId="3" applyNumberFormat="1" applyFont="1" applyFill="1" applyBorder="1"/>
    <xf numFmtId="171" fontId="25" fillId="2" borderId="2" xfId="3" applyNumberFormat="1" applyFont="1" applyFill="1" applyBorder="1"/>
    <xf numFmtId="0" fontId="1" fillId="4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9" fontId="2" fillId="2" borderId="2" xfId="0" applyNumberFormat="1" applyFont="1" applyFill="1" applyBorder="1" applyAlignment="1">
      <alignment horizontal="center"/>
    </xf>
    <xf numFmtId="169" fontId="2" fillId="2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7" fillId="0" borderId="0" xfId="0" applyFont="1" applyFill="1" applyAlignment="1">
      <alignment horizontal="center"/>
    </xf>
    <xf numFmtId="171" fontId="0" fillId="12" borderId="27" xfId="3" applyNumberFormat="1" applyFont="1" applyFill="1" applyBorder="1"/>
    <xf numFmtId="171" fontId="0" fillId="0" borderId="27" xfId="3" applyNumberFormat="1" applyFont="1" applyBorder="1"/>
    <xf numFmtId="0" fontId="2" fillId="0" borderId="0" xfId="0" applyFont="1"/>
    <xf numFmtId="1" fontId="2" fillId="4" borderId="2" xfId="0" applyNumberFormat="1" applyFont="1" applyFill="1" applyBorder="1" applyAlignment="1">
      <alignment horizontal="center"/>
    </xf>
    <xf numFmtId="1" fontId="2" fillId="4" borderId="11" xfId="0" applyNumberFormat="1" applyFont="1" applyFill="1" applyBorder="1" applyAlignment="1">
      <alignment horizontal="center"/>
    </xf>
    <xf numFmtId="169" fontId="2" fillId="4" borderId="10" xfId="0" applyNumberFormat="1" applyFont="1" applyFill="1" applyBorder="1" applyAlignment="1">
      <alignment horizontal="center"/>
    </xf>
    <xf numFmtId="1" fontId="2" fillId="4" borderId="5" xfId="0" applyNumberFormat="1" applyFont="1" applyFill="1" applyBorder="1" applyAlignment="1">
      <alignment horizontal="center"/>
    </xf>
    <xf numFmtId="169" fontId="2" fillId="4" borderId="7" xfId="0" applyNumberFormat="1" applyFont="1" applyFill="1" applyBorder="1" applyAlignment="1">
      <alignment horizontal="center"/>
    </xf>
    <xf numFmtId="169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1" fontId="25" fillId="4" borderId="2" xfId="0" applyNumberFormat="1" applyFont="1" applyFill="1" applyBorder="1" applyAlignment="1">
      <alignment horizontal="center"/>
    </xf>
    <xf numFmtId="1" fontId="25" fillId="4" borderId="11" xfId="0" applyNumberFormat="1" applyFont="1" applyFill="1" applyBorder="1" applyAlignment="1">
      <alignment horizontal="center"/>
    </xf>
    <xf numFmtId="169" fontId="25" fillId="4" borderId="10" xfId="0" applyNumberFormat="1" applyFont="1" applyFill="1" applyBorder="1" applyAlignment="1">
      <alignment horizontal="center"/>
    </xf>
    <xf numFmtId="1" fontId="25" fillId="4" borderId="5" xfId="0" applyNumberFormat="1" applyFont="1" applyFill="1" applyBorder="1" applyAlignment="1">
      <alignment horizontal="center"/>
    </xf>
    <xf numFmtId="169" fontId="25" fillId="4" borderId="7" xfId="0" applyNumberFormat="1" applyFont="1" applyFill="1" applyBorder="1" applyAlignment="1">
      <alignment horizontal="center"/>
    </xf>
    <xf numFmtId="169" fontId="25" fillId="4" borderId="0" xfId="0" applyNumberFormat="1" applyFont="1" applyFill="1" applyAlignment="1">
      <alignment horizontal="center"/>
    </xf>
    <xf numFmtId="169" fontId="25" fillId="4" borderId="0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"/>
    </xf>
    <xf numFmtId="0" fontId="25" fillId="4" borderId="5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1" fontId="25" fillId="4" borderId="10" xfId="0" applyNumberFormat="1" applyFont="1" applyFill="1" applyBorder="1" applyAlignment="1">
      <alignment horizontal="center"/>
    </xf>
    <xf numFmtId="1" fontId="25" fillId="4" borderId="7" xfId="0" applyNumberFormat="1" applyFont="1" applyFill="1" applyBorder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25" fillId="4" borderId="0" xfId="0" applyNumberFormat="1" applyFont="1" applyFill="1" applyBorder="1" applyAlignment="1">
      <alignment horizontal="center"/>
    </xf>
    <xf numFmtId="169" fontId="25" fillId="0" borderId="2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left"/>
    </xf>
    <xf numFmtId="171" fontId="0" fillId="0" borderId="0" xfId="3" applyNumberFormat="1" applyFont="1"/>
    <xf numFmtId="170" fontId="0" fillId="0" borderId="0" xfId="1" applyNumberFormat="1" applyFont="1"/>
    <xf numFmtId="10" fontId="0" fillId="0" borderId="0" xfId="3" applyNumberFormat="1" applyFont="1"/>
    <xf numFmtId="172" fontId="0" fillId="0" borderId="0" xfId="2" applyNumberFormat="1" applyFont="1"/>
    <xf numFmtId="0" fontId="3" fillId="0" borderId="0" xfId="0" applyFont="1"/>
    <xf numFmtId="0" fontId="0" fillId="5" borderId="0" xfId="0" applyFill="1" applyAlignment="1">
      <alignment horizontal="center"/>
    </xf>
    <xf numFmtId="0" fontId="2" fillId="0" borderId="24" xfId="0" applyFont="1" applyBorder="1"/>
    <xf numFmtId="0" fontId="1" fillId="0" borderId="3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2" fillId="0" borderId="25" xfId="0" applyFont="1" applyBorder="1"/>
    <xf numFmtId="0" fontId="1" fillId="0" borderId="5" xfId="0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0" fontId="0" fillId="5" borderId="0" xfId="0" applyFill="1"/>
    <xf numFmtId="0" fontId="1" fillId="11" borderId="25" xfId="0" applyFont="1" applyFill="1" applyBorder="1"/>
    <xf numFmtId="0" fontId="2" fillId="11" borderId="49" xfId="0" applyFont="1" applyFill="1" applyBorder="1"/>
    <xf numFmtId="0" fontId="2" fillId="11" borderId="50" xfId="0" applyFont="1" applyFill="1" applyBorder="1"/>
    <xf numFmtId="0" fontId="0" fillId="0" borderId="4" xfId="0" applyBorder="1"/>
    <xf numFmtId="0" fontId="2" fillId="11" borderId="26" xfId="0" applyFont="1" applyFill="1" applyBorder="1"/>
    <xf numFmtId="0" fontId="2" fillId="0" borderId="27" xfId="0" applyFont="1" applyBorder="1"/>
    <xf numFmtId="5" fontId="0" fillId="5" borderId="0" xfId="0" applyNumberFormat="1" applyFill="1"/>
    <xf numFmtId="0" fontId="2" fillId="13" borderId="27" xfId="0" applyFont="1" applyFill="1" applyBorder="1" applyAlignment="1">
      <alignment horizontal="right"/>
    </xf>
    <xf numFmtId="5" fontId="0" fillId="0" borderId="0" xfId="0" applyNumberFormat="1"/>
    <xf numFmtId="0" fontId="2" fillId="11" borderId="51" xfId="0" applyFont="1" applyFill="1" applyBorder="1"/>
    <xf numFmtId="0" fontId="2" fillId="11" borderId="53" xfId="0" applyFont="1" applyFill="1" applyBorder="1"/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2" fillId="0" borderId="58" xfId="0" applyFont="1" applyBorder="1"/>
    <xf numFmtId="0" fontId="1" fillId="12" borderId="58" xfId="0" applyFont="1" applyFill="1" applyBorder="1"/>
    <xf numFmtId="0" fontId="2" fillId="0" borderId="59" xfId="0" applyFont="1" applyBorder="1"/>
    <xf numFmtId="0" fontId="2" fillId="0" borderId="61" xfId="0" applyFont="1" applyBorder="1"/>
    <xf numFmtId="0" fontId="0" fillId="0" borderId="27" xfId="0" applyBorder="1"/>
    <xf numFmtId="10" fontId="0" fillId="0" borderId="0" xfId="0" applyNumberFormat="1"/>
    <xf numFmtId="0" fontId="1" fillId="5" borderId="0" xfId="0" applyFont="1" applyFill="1"/>
    <xf numFmtId="0" fontId="2" fillId="0" borderId="0" xfId="0" quotePrefix="1" applyFont="1"/>
    <xf numFmtId="2" fontId="5" fillId="4" borderId="6" xfId="0" applyNumberFormat="1" applyFont="1" applyFill="1" applyBorder="1" applyAlignment="1">
      <alignment horizontal="left"/>
    </xf>
    <xf numFmtId="0" fontId="0" fillId="0" borderId="0" xfId="0"/>
    <xf numFmtId="0" fontId="0" fillId="0" borderId="15" xfId="0" applyBorder="1"/>
    <xf numFmtId="0" fontId="2" fillId="11" borderId="63" xfId="0" applyFont="1" applyFill="1" applyBorder="1"/>
    <xf numFmtId="5" fontId="2" fillId="0" borderId="28" xfId="0" applyNumberFormat="1" applyFont="1" applyBorder="1"/>
    <xf numFmtId="171" fontId="2" fillId="0" borderId="60" xfId="0" applyNumberFormat="1" applyFont="1" applyBorder="1"/>
    <xf numFmtId="171" fontId="2" fillId="0" borderId="28" xfId="0" applyNumberFormat="1" applyFont="1" applyBorder="1"/>
    <xf numFmtId="5" fontId="2" fillId="2" borderId="28" xfId="0" applyNumberFormat="1" applyFont="1" applyFill="1" applyBorder="1"/>
    <xf numFmtId="5" fontId="2" fillId="13" borderId="28" xfId="0" applyNumberFormat="1" applyFont="1" applyFill="1" applyBorder="1"/>
    <xf numFmtId="171" fontId="2" fillId="13" borderId="60" xfId="0" applyNumberFormat="1" applyFont="1" applyFill="1" applyBorder="1"/>
    <xf numFmtId="171" fontId="2" fillId="13" borderId="28" xfId="0" applyNumberFormat="1" applyFont="1" applyFill="1" applyBorder="1"/>
    <xf numFmtId="5" fontId="2" fillId="14" borderId="60" xfId="0" applyNumberFormat="1" applyFont="1" applyFill="1" applyBorder="1"/>
    <xf numFmtId="5" fontId="2" fillId="14" borderId="28" xfId="0" applyNumberFormat="1" applyFont="1" applyFill="1" applyBorder="1"/>
    <xf numFmtId="171" fontId="2" fillId="14" borderId="60" xfId="0" applyNumberFormat="1" applyFont="1" applyFill="1" applyBorder="1"/>
    <xf numFmtId="171" fontId="2" fillId="14" borderId="28" xfId="0" applyNumberFormat="1" applyFont="1" applyFill="1" applyBorder="1"/>
    <xf numFmtId="5" fontId="2" fillId="0" borderId="26" xfId="0" applyNumberFormat="1" applyFont="1" applyBorder="1"/>
    <xf numFmtId="171" fontId="2" fillId="0" borderId="57" xfId="0" applyNumberFormat="1" applyFont="1" applyBorder="1"/>
    <xf numFmtId="171" fontId="2" fillId="0" borderId="54" xfId="0" applyNumberFormat="1" applyFont="1" applyBorder="1"/>
    <xf numFmtId="5" fontId="2" fillId="11" borderId="26" xfId="0" applyNumberFormat="1" applyFont="1" applyFill="1" applyBorder="1"/>
    <xf numFmtId="0" fontId="2" fillId="11" borderId="64" xfId="0" applyFont="1" applyFill="1" applyBorder="1"/>
    <xf numFmtId="37" fontId="2" fillId="0" borderId="28" xfId="0" applyNumberFormat="1" applyFont="1" applyBorder="1"/>
    <xf numFmtId="5" fontId="2" fillId="11" borderId="52" xfId="0" applyNumberFormat="1" applyFont="1" applyFill="1" applyBorder="1"/>
    <xf numFmtId="5" fontId="2" fillId="11" borderId="53" xfId="0" applyNumberFormat="1" applyFont="1" applyFill="1" applyBorder="1"/>
    <xf numFmtId="0" fontId="2" fillId="11" borderId="62" xfId="0" applyFont="1" applyFill="1" applyBorder="1"/>
    <xf numFmtId="37" fontId="2" fillId="0" borderId="25" xfId="0" applyNumberFormat="1" applyFont="1" applyBorder="1"/>
    <xf numFmtId="37" fontId="2" fillId="0" borderId="26" xfId="0" applyNumberFormat="1" applyFont="1" applyBorder="1"/>
    <xf numFmtId="171" fontId="2" fillId="0" borderId="28" xfId="3" applyNumberFormat="1" applyBorder="1"/>
    <xf numFmtId="171" fontId="2" fillId="0" borderId="54" xfId="3" applyNumberFormat="1" applyBorder="1"/>
    <xf numFmtId="171" fontId="2" fillId="0" borderId="64" xfId="0" applyNumberFormat="1" applyFont="1" applyBorder="1"/>
    <xf numFmtId="171" fontId="2" fillId="0" borderId="25" xfId="0" applyNumberFormat="1" applyFont="1" applyBorder="1"/>
    <xf numFmtId="171" fontId="2" fillId="12" borderId="54" xfId="3" applyNumberFormat="1" applyFill="1" applyBorder="1"/>
    <xf numFmtId="171" fontId="2" fillId="12" borderId="57" xfId="0" applyNumberFormat="1" applyFont="1" applyFill="1" applyBorder="1"/>
    <xf numFmtId="171" fontId="2" fillId="12" borderId="54" xfId="0" applyNumberFormat="1" applyFont="1" applyFill="1" applyBorder="1"/>
    <xf numFmtId="171" fontId="2" fillId="0" borderId="26" xfId="3" applyNumberFormat="1" applyBorder="1"/>
    <xf numFmtId="174" fontId="2" fillId="0" borderId="28" xfId="0" applyNumberFormat="1" applyFont="1" applyBorder="1"/>
    <xf numFmtId="5" fontId="2" fillId="0" borderId="4" xfId="0" applyNumberFormat="1" applyFont="1" applyBorder="1"/>
    <xf numFmtId="5" fontId="2" fillId="0" borderId="60" xfId="0" applyNumberFormat="1" applyFont="1" applyBorder="1"/>
    <xf numFmtId="5" fontId="2" fillId="0" borderId="5" xfId="0" applyNumberFormat="1" applyFont="1" applyBorder="1"/>
    <xf numFmtId="5" fontId="2" fillId="0" borderId="57" xfId="0" applyNumberFormat="1" applyFont="1" applyBorder="1"/>
    <xf numFmtId="171" fontId="2" fillId="12" borderId="24" xfId="3" applyNumberFormat="1" applyFill="1" applyBorder="1"/>
    <xf numFmtId="171" fontId="2" fillId="0" borderId="24" xfId="3" applyNumberFormat="1" applyBorder="1"/>
    <xf numFmtId="171" fontId="2" fillId="0" borderId="4" xfId="0" applyNumberFormat="1" applyFont="1" applyBorder="1"/>
    <xf numFmtId="171" fontId="2" fillId="12" borderId="27" xfId="3" applyNumberFormat="1" applyFill="1" applyBorder="1"/>
    <xf numFmtId="171" fontId="2" fillId="0" borderId="27" xfId="3" applyNumberFormat="1" applyBorder="1"/>
    <xf numFmtId="171" fontId="2" fillId="0" borderId="5" xfId="0" applyNumberFormat="1" applyFont="1" applyBorder="1"/>
    <xf numFmtId="171" fontId="2" fillId="0" borderId="2" xfId="0" applyNumberFormat="1" applyFont="1" applyBorder="1"/>
    <xf numFmtId="171" fontId="2" fillId="12" borderId="25" xfId="3" applyNumberFormat="1" applyFill="1" applyBorder="1"/>
    <xf numFmtId="171" fontId="2" fillId="0" borderId="25" xfId="3" applyNumberFormat="1" applyBorder="1"/>
    <xf numFmtId="0" fontId="0" fillId="0" borderId="0" xfId="0"/>
    <xf numFmtId="0" fontId="11" fillId="9" borderId="20" xfId="4" applyFont="1" applyFill="1" applyBorder="1" applyAlignment="1" applyProtection="1">
      <alignment horizontal="center"/>
    </xf>
    <xf numFmtId="0" fontId="11" fillId="9" borderId="0" xfId="4" applyFont="1" applyFill="1" applyBorder="1" applyAlignment="1" applyProtection="1">
      <alignment horizontal="center"/>
    </xf>
    <xf numFmtId="0" fontId="11" fillId="9" borderId="21" xfId="4" applyFont="1" applyFill="1" applyBorder="1" applyAlignment="1" applyProtection="1">
      <alignment horizontal="center"/>
    </xf>
    <xf numFmtId="0" fontId="12" fillId="9" borderId="20" xfId="4" applyFont="1" applyFill="1" applyBorder="1" applyAlignment="1" applyProtection="1">
      <alignment horizontal="center"/>
    </xf>
    <xf numFmtId="0" fontId="12" fillId="9" borderId="0" xfId="4" applyFont="1" applyFill="1" applyBorder="1" applyAlignment="1" applyProtection="1">
      <alignment horizontal="center"/>
    </xf>
    <xf numFmtId="0" fontId="12" fillId="9" borderId="21" xfId="4" applyFont="1" applyFill="1" applyBorder="1" applyAlignment="1" applyProtection="1">
      <alignment horizontal="center"/>
    </xf>
    <xf numFmtId="0" fontId="15" fillId="9" borderId="45" xfId="4" applyFont="1" applyFill="1" applyBorder="1" applyAlignment="1" applyProtection="1">
      <alignment horizontal="center"/>
    </xf>
    <xf numFmtId="0" fontId="15" fillId="9" borderId="46" xfId="4" applyFont="1" applyFill="1" applyBorder="1" applyAlignment="1" applyProtection="1">
      <alignment horizontal="center"/>
    </xf>
    <xf numFmtId="0" fontId="15" fillId="9" borderId="47" xfId="4" applyFont="1" applyFill="1" applyBorder="1" applyAlignment="1" applyProtection="1">
      <alignment horizontal="center"/>
    </xf>
    <xf numFmtId="171" fontId="1" fillId="2" borderId="2" xfId="3" applyNumberFormat="1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textRotation="90"/>
    </xf>
    <xf numFmtId="0" fontId="3" fillId="0" borderId="4" xfId="0" applyFont="1" applyFill="1" applyBorder="1" applyAlignment="1">
      <alignment horizontal="center" vertical="center" textRotation="90"/>
    </xf>
    <xf numFmtId="0" fontId="3" fillId="0" borderId="12" xfId="0" applyFont="1" applyFill="1" applyBorder="1" applyAlignment="1">
      <alignment horizontal="center" vertical="center" textRotation="90"/>
    </xf>
    <xf numFmtId="170" fontId="1" fillId="2" borderId="2" xfId="1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vertical="center"/>
    </xf>
    <xf numFmtId="172" fontId="1" fillId="2" borderId="2" xfId="2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/>
    <xf numFmtId="0" fontId="1" fillId="0" borderId="2" xfId="0" applyFont="1" applyBorder="1" applyAlignment="1">
      <alignment horizontal="center" vertical="center"/>
    </xf>
  </cellXfs>
  <cellStyles count="42">
    <cellStyle name="Assumption" xfId="5" xr:uid="{00000000-0005-0000-0000-000000000000}"/>
    <cellStyle name="Comma" xfId="1" builtinId="3"/>
    <cellStyle name="Comma 2" xfId="7" xr:uid="{00000000-0005-0000-0000-000002000000}"/>
    <cellStyle name="Comma 2 2" xfId="36" xr:uid="{00000000-0005-0000-0000-000003000000}"/>
    <cellStyle name="Comma 3" xfId="6" xr:uid="{00000000-0005-0000-0000-000004000000}"/>
    <cellStyle name="Comma0" xfId="8" xr:uid="{00000000-0005-0000-0000-000005000000}"/>
    <cellStyle name="Currency" xfId="2" builtinId="4"/>
    <cellStyle name="Currency 2" xfId="9" xr:uid="{00000000-0005-0000-0000-000007000000}"/>
    <cellStyle name="Currency 3" xfId="41" xr:uid="{00000000-0005-0000-0000-000008000000}"/>
    <cellStyle name="Currency0" xfId="10" xr:uid="{00000000-0005-0000-0000-000009000000}"/>
    <cellStyle name="Date" xfId="11" xr:uid="{00000000-0005-0000-0000-00000A000000}"/>
    <cellStyle name="Fixed" xfId="12" xr:uid="{00000000-0005-0000-0000-00000B000000}"/>
    <cellStyle name="Heading 1 2" xfId="13" xr:uid="{00000000-0005-0000-0000-00000C000000}"/>
    <cellStyle name="Heading 2 2" xfId="14" xr:uid="{00000000-0005-0000-0000-00000D000000}"/>
    <cellStyle name="Hyperlink" xfId="15" builtinId="8"/>
    <cellStyle name="Hyperlink 2" xfId="38" xr:uid="{00000000-0005-0000-0000-00000F000000}"/>
    <cellStyle name="Normal" xfId="0" builtinId="0"/>
    <cellStyle name="Normal - Style1" xfId="16" xr:uid="{00000000-0005-0000-0000-000011000000}"/>
    <cellStyle name="Normal - Style2" xfId="17" xr:uid="{00000000-0005-0000-0000-000012000000}"/>
    <cellStyle name="Normal - Style3" xfId="18" xr:uid="{00000000-0005-0000-0000-000013000000}"/>
    <cellStyle name="Normal - Style4" xfId="19" xr:uid="{00000000-0005-0000-0000-000014000000}"/>
    <cellStyle name="Normal - Style5" xfId="20" xr:uid="{00000000-0005-0000-0000-000015000000}"/>
    <cellStyle name="Normal - Style6" xfId="21" xr:uid="{00000000-0005-0000-0000-000016000000}"/>
    <cellStyle name="Normal - Style7" xfId="22" xr:uid="{00000000-0005-0000-0000-000017000000}"/>
    <cellStyle name="Normal - Style8" xfId="23" xr:uid="{00000000-0005-0000-0000-000018000000}"/>
    <cellStyle name="Normal 2" xfId="4" xr:uid="{00000000-0005-0000-0000-000019000000}"/>
    <cellStyle name="Normal 2 2" xfId="40" xr:uid="{00000000-0005-0000-0000-00001A000000}"/>
    <cellStyle name="Normal 3" xfId="33" xr:uid="{00000000-0005-0000-0000-00001B000000}"/>
    <cellStyle name="Normal 4" xfId="34" xr:uid="{00000000-0005-0000-0000-00001C000000}"/>
    <cellStyle name="Normal 5" xfId="35" xr:uid="{00000000-0005-0000-0000-00001D000000}"/>
    <cellStyle name="Normal 6" xfId="39" xr:uid="{00000000-0005-0000-0000-00001E000000}"/>
    <cellStyle name="Percent" xfId="3" builtinId="5"/>
    <cellStyle name="Percent 2" xfId="24" xr:uid="{00000000-0005-0000-0000-000020000000}"/>
    <cellStyle name="Percent 2 2" xfId="25" xr:uid="{00000000-0005-0000-0000-000021000000}"/>
    <cellStyle name="Percent 2 3" xfId="37" xr:uid="{00000000-0005-0000-0000-000022000000}"/>
    <cellStyle name="PSChar" xfId="26" xr:uid="{00000000-0005-0000-0000-000023000000}"/>
    <cellStyle name="PSDate" xfId="27" xr:uid="{00000000-0005-0000-0000-000024000000}"/>
    <cellStyle name="PSDec" xfId="28" xr:uid="{00000000-0005-0000-0000-000025000000}"/>
    <cellStyle name="PSHeading" xfId="29" xr:uid="{00000000-0005-0000-0000-000026000000}"/>
    <cellStyle name="PSInt" xfId="30" xr:uid="{00000000-0005-0000-0000-000027000000}"/>
    <cellStyle name="PSSpacer" xfId="31" xr:uid="{00000000-0005-0000-0000-000028000000}"/>
    <cellStyle name="Total 2" xfId="32" xr:uid="{00000000-0005-0000-0000-000029000000}"/>
  </cellStyles>
  <dxfs count="122"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~1.PER\AppData\Local\Temp\H__One_Page_Hospital_Summary_REPEA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BMH"/>
      <sheetName val="CVMC"/>
      <sheetName val="COP"/>
      <sheetName val="Giff"/>
      <sheetName val="GCH"/>
      <sheetName val="MTA"/>
      <sheetName val="NCH"/>
      <sheetName val="NVRH"/>
      <sheetName val="NMC"/>
      <sheetName val="PORT"/>
      <sheetName val="RRMC"/>
      <sheetName val="SVMC"/>
      <sheetName val="SPRING"/>
      <sheetName val="UVMMC"/>
      <sheetName val="All Vermont Community Hos"/>
      <sheetName val="All Vermont Community Hos~1"/>
      <sheetName val="Brattleboro Memorial Hosp"/>
      <sheetName val="Central Vermont Medical C"/>
      <sheetName val="Copley Hospital"/>
      <sheetName val="Gifford Medical Center"/>
      <sheetName val="Grace Cottage Hospital"/>
      <sheetName val="Mt. Ascutney Hospital &amp; H"/>
      <sheetName val="North Country Hospital"/>
      <sheetName val="Northeastern VT Regional "/>
      <sheetName val="Northwestern Medical Cent"/>
      <sheetName val="Porter Medical Center"/>
      <sheetName val="Rutland Regional Medical "/>
      <sheetName val="Southwestern VT Medical C"/>
      <sheetName val="Report Info"/>
      <sheetName val="Springfield Hospital"/>
      <sheetName val="The University of Vermont"/>
    </sheetNames>
    <sheetDataSet>
      <sheetData sheetId="0"/>
      <sheetData sheetId="1">
        <row r="7">
          <cell r="C7">
            <v>182085238.03000006</v>
          </cell>
          <cell r="D7">
            <v>172517296</v>
          </cell>
          <cell r="E7">
            <v>195374454</v>
          </cell>
          <cell r="F7">
            <v>197875611.84</v>
          </cell>
          <cell r="G7">
            <v>211533512.00000012</v>
          </cell>
        </row>
        <row r="8">
          <cell r="C8">
            <v>39377752.000000015</v>
          </cell>
          <cell r="D8">
            <v>37012384.020000003</v>
          </cell>
          <cell r="E8">
            <v>42198446</v>
          </cell>
          <cell r="F8">
            <v>0</v>
          </cell>
          <cell r="G8">
            <v>45123667.999999993</v>
          </cell>
        </row>
        <row r="9">
          <cell r="C9">
            <v>125587698</v>
          </cell>
          <cell r="D9">
            <v>119293422.00000001</v>
          </cell>
          <cell r="E9">
            <v>135226885.99999994</v>
          </cell>
          <cell r="F9">
            <v>197875612</v>
          </cell>
          <cell r="G9">
            <v>142091396.00000003</v>
          </cell>
        </row>
        <row r="10">
          <cell r="C10">
            <v>17119788</v>
          </cell>
          <cell r="D10">
            <v>16211490</v>
          </cell>
          <cell r="E10">
            <v>17949118.999999996</v>
          </cell>
          <cell r="F10">
            <v>0</v>
          </cell>
          <cell r="G10">
            <v>24318448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3">
          <cell r="C13">
            <v>-3300013.0000000005</v>
          </cell>
          <cell r="D13">
            <v>-2185136.0000000005</v>
          </cell>
          <cell r="E13">
            <v>-3388273.9999999995</v>
          </cell>
          <cell r="F13">
            <v>-2829398.68</v>
          </cell>
          <cell r="G13">
            <v>-3635638.0000000005</v>
          </cell>
        </row>
        <row r="14">
          <cell r="C14">
            <v>-2164512</v>
          </cell>
          <cell r="D14">
            <v>-2545757</v>
          </cell>
          <cell r="E14">
            <v>-2930617</v>
          </cell>
          <cell r="F14">
            <v>-778228.00000000012</v>
          </cell>
          <cell r="G14">
            <v>-2821753.0000000005</v>
          </cell>
        </row>
        <row r="15">
          <cell r="C15">
            <v>-103477276.99999999</v>
          </cell>
          <cell r="D15">
            <v>-106631678.99999996</v>
          </cell>
          <cell r="E15">
            <v>-110092959.99999999</v>
          </cell>
          <cell r="F15">
            <v>-119832653.77000001</v>
          </cell>
          <cell r="G15">
            <v>-125880791.99999994</v>
          </cell>
        </row>
        <row r="16">
          <cell r="C16">
            <v>10850821</v>
          </cell>
        </row>
        <row r="17">
          <cell r="C17">
            <v>83994257.030000076</v>
          </cell>
          <cell r="D17">
            <v>76593854.000000045</v>
          </cell>
          <cell r="E17">
            <v>92802429.000000015</v>
          </cell>
          <cell r="F17">
            <v>88489113.389999986</v>
          </cell>
          <cell r="G17">
            <v>93088223.000000179</v>
          </cell>
        </row>
        <row r="18">
          <cell r="C18">
            <v>87765845.340000078</v>
          </cell>
          <cell r="D18">
            <v>93197016.000000045</v>
          </cell>
          <cell r="E18">
            <v>96497283.000000015</v>
          </cell>
          <cell r="F18">
            <v>93555300.399999991</v>
          </cell>
          <cell r="G18">
            <v>97529814.000000179</v>
          </cell>
        </row>
        <row r="19">
          <cell r="C19">
            <v>87095266.800000012</v>
          </cell>
          <cell r="D19">
            <v>92681653.99000001</v>
          </cell>
          <cell r="E19">
            <v>96055094</v>
          </cell>
          <cell r="F19">
            <v>95153891.920000002</v>
          </cell>
          <cell r="G19">
            <v>96860486</v>
          </cell>
        </row>
        <row r="20">
          <cell r="C20">
            <v>670578.54000002146</v>
          </cell>
          <cell r="D20">
            <v>515362.00999999046</v>
          </cell>
          <cell r="E20">
            <v>442188.9999999851</v>
          </cell>
          <cell r="F20">
            <v>-1598591.5200000107</v>
          </cell>
          <cell r="G20">
            <v>669328.00000016391</v>
          </cell>
        </row>
        <row r="21">
          <cell r="C21">
            <v>782350</v>
          </cell>
          <cell r="D21">
            <v>9204560</v>
          </cell>
          <cell r="E21">
            <v>700000.00000000012</v>
          </cell>
          <cell r="F21">
            <v>5600655.1500000004</v>
          </cell>
          <cell r="G21">
            <v>504999.99999999983</v>
          </cell>
        </row>
        <row r="22">
          <cell r="C22">
            <v>1452928.5400000215</v>
          </cell>
          <cell r="D22">
            <v>9719922.0099999905</v>
          </cell>
          <cell r="E22">
            <v>1142188.9999999851</v>
          </cell>
          <cell r="F22">
            <v>4002063.6299999896</v>
          </cell>
          <cell r="G22">
            <v>1174328.0000001637</v>
          </cell>
        </row>
        <row r="24">
          <cell r="C24">
            <v>38</v>
          </cell>
          <cell r="D24">
            <v>38</v>
          </cell>
          <cell r="E24">
            <v>38</v>
          </cell>
          <cell r="F24">
            <v>38</v>
          </cell>
          <cell r="G24">
            <v>38</v>
          </cell>
        </row>
        <row r="25">
          <cell r="C25">
            <v>1779.9999999999998</v>
          </cell>
          <cell r="D25">
            <v>1565.0000000000002</v>
          </cell>
          <cell r="E25">
            <v>1905</v>
          </cell>
          <cell r="F25">
            <v>1611.9999999999998</v>
          </cell>
          <cell r="G25">
            <v>1895.0000000000007</v>
          </cell>
        </row>
        <row r="26">
          <cell r="C26">
            <v>257686.00000000003</v>
          </cell>
          <cell r="D26">
            <v>51083.000000000029</v>
          </cell>
          <cell r="E26">
            <v>237055.00000000003</v>
          </cell>
          <cell r="F26">
            <v>58909.999999999978</v>
          </cell>
          <cell r="G26">
            <v>72600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461.92</v>
          </cell>
          <cell r="D32">
            <v>470.10000000000008</v>
          </cell>
          <cell r="E32">
            <v>0</v>
          </cell>
          <cell r="F32">
            <v>487.89999999999986</v>
          </cell>
          <cell r="G32">
            <v>523.44999999999993</v>
          </cell>
        </row>
        <row r="33">
          <cell r="C33">
            <v>49.050000000000004</v>
          </cell>
          <cell r="D33">
            <v>27</v>
          </cell>
          <cell r="E33">
            <v>0</v>
          </cell>
          <cell r="F33">
            <v>26.5</v>
          </cell>
          <cell r="G33">
            <v>27.209999999999997</v>
          </cell>
        </row>
        <row r="37">
          <cell r="C37">
            <v>2164512</v>
          </cell>
          <cell r="D37">
            <v>2545757</v>
          </cell>
          <cell r="E37">
            <v>2930617</v>
          </cell>
          <cell r="F37">
            <v>778228.00000000012</v>
          </cell>
          <cell r="G37">
            <v>2821753.0000000005</v>
          </cell>
        </row>
        <row r="39">
          <cell r="C39">
            <v>3300013.0000000005</v>
          </cell>
          <cell r="D39">
            <v>2185136.0000000005</v>
          </cell>
          <cell r="E39">
            <v>3388273.9999999995</v>
          </cell>
          <cell r="F39">
            <v>2829398.68</v>
          </cell>
          <cell r="G39">
            <v>3635638.0000000005</v>
          </cell>
        </row>
        <row r="50">
          <cell r="C50">
            <v>3676392.350000001</v>
          </cell>
          <cell r="D50">
            <v>3062041.91</v>
          </cell>
          <cell r="E50">
            <v>19849549</v>
          </cell>
          <cell r="F50">
            <v>0</v>
          </cell>
          <cell r="G50">
            <v>3240846.7300000014</v>
          </cell>
        </row>
        <row r="51">
          <cell r="G51">
            <v>1244429</v>
          </cell>
        </row>
        <row r="52">
          <cell r="C52">
            <v>1917107.3900000004</v>
          </cell>
          <cell r="D52">
            <v>973393.00000000012</v>
          </cell>
          <cell r="E52">
            <v>2132454</v>
          </cell>
          <cell r="F52">
            <v>0</v>
          </cell>
          <cell r="G52">
            <v>3964644.7300000009</v>
          </cell>
        </row>
        <row r="53">
          <cell r="C53">
            <v>33846415</v>
          </cell>
          <cell r="D53">
            <v>42711182</v>
          </cell>
          <cell r="E53">
            <v>41344641</v>
          </cell>
          <cell r="F53">
            <v>47884038.920000002</v>
          </cell>
          <cell r="G53">
            <v>38248698</v>
          </cell>
        </row>
        <row r="54">
          <cell r="C54">
            <v>26612219.479999993</v>
          </cell>
          <cell r="D54">
            <v>25502814</v>
          </cell>
          <cell r="E54">
            <v>39997144</v>
          </cell>
          <cell r="F54">
            <v>31784329</v>
          </cell>
          <cell r="G54">
            <v>41543470</v>
          </cell>
        </row>
        <row r="55">
          <cell r="C55">
            <v>60835686.540000029</v>
          </cell>
          <cell r="D55">
            <v>70555609.00999999</v>
          </cell>
          <cell r="E55">
            <v>72333749</v>
          </cell>
          <cell r="F55">
            <v>74669439.649997994</v>
          </cell>
          <cell r="G55">
            <v>73428102.000000149</v>
          </cell>
        </row>
      </sheetData>
      <sheetData sheetId="2">
        <row r="7">
          <cell r="C7">
            <v>418151359.27000004</v>
          </cell>
          <cell r="D7">
            <v>395992627.62</v>
          </cell>
          <cell r="E7">
            <v>474516163</v>
          </cell>
          <cell r="F7">
            <v>465268488.42000002</v>
          </cell>
          <cell r="G7">
            <v>525187152.72000015</v>
          </cell>
        </row>
        <row r="8">
          <cell r="C8">
            <v>92616638.49000001</v>
          </cell>
          <cell r="D8">
            <v>87438859.810000002</v>
          </cell>
          <cell r="E8">
            <v>0</v>
          </cell>
          <cell r="F8">
            <v>95809508.049999982</v>
          </cell>
          <cell r="G8">
            <v>96981932.242085174</v>
          </cell>
        </row>
        <row r="9">
          <cell r="C9">
            <v>243176120.08000004</v>
          </cell>
          <cell r="D9">
            <v>230916265.76999998</v>
          </cell>
          <cell r="E9">
            <v>474516163.71500003</v>
          </cell>
          <cell r="F9">
            <v>286575078.64000005</v>
          </cell>
          <cell r="G9">
            <v>314506499.2180987</v>
          </cell>
        </row>
        <row r="10">
          <cell r="C10">
            <v>62128009.61999999</v>
          </cell>
          <cell r="D10">
            <v>57803572.599999994</v>
          </cell>
          <cell r="E10">
            <v>0</v>
          </cell>
          <cell r="F10">
            <v>63822988.130000003</v>
          </cell>
          <cell r="G10">
            <v>90662428.914531097</v>
          </cell>
        </row>
        <row r="11">
          <cell r="C11">
            <v>20230591.080000002</v>
          </cell>
          <cell r="D11">
            <v>19833929.780000001</v>
          </cell>
          <cell r="E11">
            <v>0</v>
          </cell>
          <cell r="F11">
            <v>19060913.600000001</v>
          </cell>
          <cell r="G11">
            <v>23036292.369250387</v>
          </cell>
        </row>
        <row r="13">
          <cell r="C13">
            <v>-5607317.8500812715</v>
          </cell>
          <cell r="D13">
            <v>-5852537.7999999998</v>
          </cell>
          <cell r="E13">
            <v>-5308004</v>
          </cell>
          <cell r="F13">
            <v>-6229486.1599999992</v>
          </cell>
          <cell r="G13">
            <v>-5324388.6150739016</v>
          </cell>
        </row>
        <row r="14">
          <cell r="C14">
            <v>-4517178.2897840105</v>
          </cell>
          <cell r="D14">
            <v>-2630153.0100000002</v>
          </cell>
          <cell r="E14">
            <v>-5474101</v>
          </cell>
          <cell r="F14">
            <v>-2393660.06</v>
          </cell>
          <cell r="G14">
            <v>-5323564.2764858473</v>
          </cell>
        </row>
        <row r="15">
          <cell r="C15">
            <v>-241269749.96999997</v>
          </cell>
          <cell r="D15">
            <v>-239146523.63999996</v>
          </cell>
          <cell r="E15">
            <v>-274861618.96833849</v>
          </cell>
          <cell r="F15">
            <v>-276519574.48000002</v>
          </cell>
          <cell r="G15">
            <v>-310623744.2198379</v>
          </cell>
        </row>
        <row r="16">
          <cell r="C16">
            <v>41249882.490000002</v>
          </cell>
        </row>
        <row r="17">
          <cell r="C17">
            <v>208006995.6501348</v>
          </cell>
          <cell r="D17">
            <v>193820403.82000005</v>
          </cell>
          <cell r="E17">
            <v>236081037.17605549</v>
          </cell>
          <cell r="F17">
            <v>227345561.83999997</v>
          </cell>
          <cell r="G17">
            <v>249584871.97863209</v>
          </cell>
        </row>
        <row r="18">
          <cell r="C18">
            <v>223738002.26013479</v>
          </cell>
          <cell r="D18">
            <v>234528433.60000005</v>
          </cell>
          <cell r="E18">
            <v>253539978.17605549</v>
          </cell>
          <cell r="F18">
            <v>248739959.68999997</v>
          </cell>
          <cell r="G18">
            <v>267005822.26788968</v>
          </cell>
        </row>
        <row r="19">
          <cell r="C19">
            <v>228415989.25999996</v>
          </cell>
          <cell r="D19">
            <v>235847778.48000002</v>
          </cell>
          <cell r="E19">
            <v>252272277.40983501</v>
          </cell>
          <cell r="F19">
            <v>251279113.83000001</v>
          </cell>
          <cell r="G19">
            <v>264316172.99722996</v>
          </cell>
        </row>
        <row r="20">
          <cell r="C20">
            <v>-4677986.9998652339</v>
          </cell>
          <cell r="D20">
            <v>-1319344.8799999654</v>
          </cell>
          <cell r="E20">
            <v>1267700.7662205398</v>
          </cell>
          <cell r="F20">
            <v>-2539154.1399999857</v>
          </cell>
          <cell r="G20">
            <v>2689649.2706595361</v>
          </cell>
        </row>
        <row r="21">
          <cell r="C21">
            <v>-4164551.99</v>
          </cell>
          <cell r="D21">
            <v>12492024.75</v>
          </cell>
          <cell r="E21">
            <v>6427435.1996292016</v>
          </cell>
          <cell r="F21">
            <v>29676108.960000001</v>
          </cell>
          <cell r="G21">
            <v>7997546.0192592591</v>
          </cell>
        </row>
        <row r="22">
          <cell r="C22">
            <v>-8842538.9898652341</v>
          </cell>
          <cell r="D22">
            <v>11172679.870000035</v>
          </cell>
          <cell r="E22">
            <v>7695135.9658497414</v>
          </cell>
          <cell r="F22">
            <v>27136954.820000015</v>
          </cell>
          <cell r="G22">
            <v>10687195.289918795</v>
          </cell>
        </row>
        <row r="24">
          <cell r="C24">
            <v>92</v>
          </cell>
          <cell r="D24">
            <v>92</v>
          </cell>
          <cell r="E24">
            <v>0</v>
          </cell>
          <cell r="F24">
            <v>92</v>
          </cell>
          <cell r="G24">
            <v>92</v>
          </cell>
        </row>
        <row r="25">
          <cell r="C25">
            <v>3891</v>
          </cell>
          <cell r="D25">
            <v>3554</v>
          </cell>
          <cell r="E25">
            <v>0</v>
          </cell>
          <cell r="F25">
            <v>3667</v>
          </cell>
          <cell r="G25">
            <v>3917.8383132071904</v>
          </cell>
        </row>
        <row r="26">
          <cell r="C26">
            <v>219101</v>
          </cell>
          <cell r="D26">
            <v>179448</v>
          </cell>
          <cell r="E26">
            <v>0</v>
          </cell>
          <cell r="F26">
            <v>188480</v>
          </cell>
          <cell r="G26">
            <v>220216.89003308257</v>
          </cell>
        </row>
        <row r="27">
          <cell r="C27">
            <v>434835</v>
          </cell>
          <cell r="D27">
            <v>362919.99999999994</v>
          </cell>
          <cell r="E27">
            <v>0</v>
          </cell>
          <cell r="F27">
            <v>407715</v>
          </cell>
          <cell r="G27">
            <v>410718</v>
          </cell>
        </row>
        <row r="32">
          <cell r="C32">
            <v>1240.4231067809999</v>
          </cell>
          <cell r="D32">
            <v>1260.3892342213128</v>
          </cell>
          <cell r="E32">
            <v>1268.5</v>
          </cell>
          <cell r="F32">
            <v>1232.5010135616451</v>
          </cell>
          <cell r="G32">
            <v>1294.006168923368</v>
          </cell>
        </row>
        <row r="33">
          <cell r="C33">
            <v>91.035291454199992</v>
          </cell>
          <cell r="D33">
            <v>93.220098446065208</v>
          </cell>
          <cell r="E33">
            <v>90</v>
          </cell>
          <cell r="F33">
            <v>93.106147786715852</v>
          </cell>
          <cell r="G33">
            <v>93.696635079999979</v>
          </cell>
        </row>
        <row r="37">
          <cell r="C37">
            <v>4517178.2897840105</v>
          </cell>
          <cell r="D37">
            <v>2630153.0100000002</v>
          </cell>
          <cell r="E37">
            <v>5474101</v>
          </cell>
          <cell r="F37">
            <v>2393660.06</v>
          </cell>
          <cell r="G37">
            <v>5323564.2764858473</v>
          </cell>
        </row>
        <row r="39">
          <cell r="C39">
            <v>5607317.8500812715</v>
          </cell>
          <cell r="D39">
            <v>5852537.7999999998</v>
          </cell>
          <cell r="E39">
            <v>5308004</v>
          </cell>
          <cell r="F39">
            <v>6229486.1599999992</v>
          </cell>
          <cell r="G39">
            <v>5324388.6150739016</v>
          </cell>
        </row>
        <row r="50">
          <cell r="C50">
            <v>7212953.0000000009</v>
          </cell>
          <cell r="D50">
            <v>5731680.6599999974</v>
          </cell>
          <cell r="E50">
            <v>9650399.0000000019</v>
          </cell>
          <cell r="F50">
            <v>3614614.2400000007</v>
          </cell>
          <cell r="G50">
            <v>10790000.006999999</v>
          </cell>
        </row>
        <row r="51">
          <cell r="G51">
            <v>4988700</v>
          </cell>
        </row>
        <row r="52">
          <cell r="C52">
            <v>895710</v>
          </cell>
          <cell r="D52">
            <v>397553.77</v>
          </cell>
          <cell r="E52">
            <v>999967.00000000035</v>
          </cell>
          <cell r="F52">
            <v>1628732.2599999995</v>
          </cell>
          <cell r="G52">
            <v>7015230.3199999994</v>
          </cell>
        </row>
        <row r="53">
          <cell r="C53">
            <v>59583176</v>
          </cell>
          <cell r="D53">
            <v>62132858.960000001</v>
          </cell>
          <cell r="E53">
            <v>56667435</v>
          </cell>
          <cell r="F53">
            <v>74523196.760000005</v>
          </cell>
          <cell r="G53">
            <v>75084306.140000001</v>
          </cell>
        </row>
        <row r="54">
          <cell r="C54">
            <v>67370691</v>
          </cell>
          <cell r="D54">
            <v>68099435</v>
          </cell>
          <cell r="E54">
            <v>78646042</v>
          </cell>
          <cell r="F54">
            <v>63790315.330000006</v>
          </cell>
          <cell r="G54">
            <v>70227171.219999999</v>
          </cell>
        </row>
        <row r="55">
          <cell r="C55">
            <v>81999290.880134702</v>
          </cell>
          <cell r="D55">
            <v>93109258.160000041</v>
          </cell>
          <cell r="E55">
            <v>93032283.965849698</v>
          </cell>
          <cell r="F55">
            <v>120932251.42000002</v>
          </cell>
          <cell r="G55">
            <v>117621490.1899188</v>
          </cell>
        </row>
      </sheetData>
      <sheetData sheetId="3">
        <row r="7">
          <cell r="C7">
            <v>113757897.00000001</v>
          </cell>
          <cell r="D7">
            <v>123202289.99999999</v>
          </cell>
          <cell r="E7">
            <v>139322909.00000003</v>
          </cell>
          <cell r="F7">
            <v>145577121.00000003</v>
          </cell>
          <cell r="G7">
            <v>153073467.99999997</v>
          </cell>
        </row>
        <row r="8">
          <cell r="C8">
            <v>41297460</v>
          </cell>
          <cell r="D8">
            <v>39662229</v>
          </cell>
          <cell r="E8">
            <v>37842386</v>
          </cell>
          <cell r="F8">
            <v>31643847.999999989</v>
          </cell>
          <cell r="G8">
            <v>35771642.000000007</v>
          </cell>
        </row>
        <row r="9">
          <cell r="C9">
            <v>66887644.000000022</v>
          </cell>
          <cell r="D9">
            <v>77555054</v>
          </cell>
          <cell r="E9">
            <v>72242272.000000015</v>
          </cell>
          <cell r="F9">
            <v>83548375</v>
          </cell>
          <cell r="G9">
            <v>85110914.999999985</v>
          </cell>
        </row>
        <row r="10">
          <cell r="C10">
            <v>5001077.9999999991</v>
          </cell>
          <cell r="D10">
            <v>5227181</v>
          </cell>
          <cell r="E10">
            <v>28604171.999999996</v>
          </cell>
          <cell r="F10">
            <v>29508672</v>
          </cell>
          <cell r="G10">
            <v>31355244</v>
          </cell>
        </row>
        <row r="11">
          <cell r="C11">
            <v>571715.00000000012</v>
          </cell>
          <cell r="D11">
            <v>757826</v>
          </cell>
          <cell r="E11">
            <v>634079</v>
          </cell>
          <cell r="F11">
            <v>876226.00000000035</v>
          </cell>
          <cell r="G11">
            <v>835666.99999999988</v>
          </cell>
        </row>
        <row r="13">
          <cell r="C13">
            <v>-1809558.9999999998</v>
          </cell>
          <cell r="D13">
            <v>-2949724.9999999995</v>
          </cell>
          <cell r="E13">
            <v>-2872182</v>
          </cell>
          <cell r="F13">
            <v>-2633717</v>
          </cell>
          <cell r="G13">
            <v>-4398874.0000000009</v>
          </cell>
        </row>
        <row r="14">
          <cell r="C14">
            <v>-841523.00000000012</v>
          </cell>
          <cell r="D14">
            <v>-923759.00000000012</v>
          </cell>
          <cell r="E14">
            <v>-1369962</v>
          </cell>
          <cell r="F14">
            <v>-862902</v>
          </cell>
          <cell r="G14">
            <v>-1550045</v>
          </cell>
        </row>
        <row r="15">
          <cell r="C15">
            <v>-44112998.999999993</v>
          </cell>
          <cell r="D15">
            <v>-53883627.999999993</v>
          </cell>
          <cell r="E15">
            <v>-63711010.999999985</v>
          </cell>
          <cell r="F15">
            <v>-62359835.149999999</v>
          </cell>
          <cell r="G15">
            <v>-66445057.000000015</v>
          </cell>
        </row>
        <row r="16">
          <cell r="C16">
            <v>0</v>
          </cell>
        </row>
        <row r="17">
          <cell r="C17">
            <v>66993816.000000022</v>
          </cell>
          <cell r="D17">
            <v>69112081</v>
          </cell>
          <cell r="E17">
            <v>76189789.000000045</v>
          </cell>
          <cell r="F17">
            <v>84772335.400000021</v>
          </cell>
          <cell r="G17">
            <v>85656270.999999955</v>
          </cell>
        </row>
        <row r="18">
          <cell r="C18">
            <v>68138092.00000003</v>
          </cell>
          <cell r="D18">
            <v>71062785</v>
          </cell>
          <cell r="E18">
            <v>77018470.000000045</v>
          </cell>
          <cell r="F18">
            <v>92904295.050000027</v>
          </cell>
          <cell r="G18">
            <v>86670596.999999955</v>
          </cell>
        </row>
        <row r="19">
          <cell r="C19">
            <v>70299334.000000015</v>
          </cell>
          <cell r="D19">
            <v>73819576.999999985</v>
          </cell>
          <cell r="E19">
            <v>76579873.999999985</v>
          </cell>
          <cell r="F19">
            <v>88188411.459999993</v>
          </cell>
          <cell r="G19">
            <v>86378982</v>
          </cell>
        </row>
        <row r="20">
          <cell r="C20">
            <v>-2161241.9999999851</v>
          </cell>
          <cell r="D20">
            <v>-2756791.9999999851</v>
          </cell>
          <cell r="E20">
            <v>438596.0000000149</v>
          </cell>
          <cell r="F20">
            <v>4715883.5900000483</v>
          </cell>
          <cell r="G20">
            <v>291614.9999999851</v>
          </cell>
        </row>
        <row r="21">
          <cell r="C21">
            <v>395736</v>
          </cell>
          <cell r="D21">
            <v>448038</v>
          </cell>
          <cell r="E21">
            <v>302200.00000000006</v>
          </cell>
          <cell r="F21">
            <v>5321764</v>
          </cell>
          <cell r="G21">
            <v>302184</v>
          </cell>
        </row>
        <row r="22">
          <cell r="C22">
            <v>-1765505.9999999851</v>
          </cell>
          <cell r="D22">
            <v>-2308753.9999999851</v>
          </cell>
          <cell r="E22">
            <v>740796.0000000149</v>
          </cell>
          <cell r="F22">
            <v>10037647.590000048</v>
          </cell>
          <cell r="G22">
            <v>593798.9999999851</v>
          </cell>
        </row>
        <row r="24">
          <cell r="C24">
            <v>21</v>
          </cell>
          <cell r="D24">
            <v>21</v>
          </cell>
          <cell r="E24">
            <v>21</v>
          </cell>
          <cell r="F24">
            <v>21</v>
          </cell>
          <cell r="G24">
            <v>21</v>
          </cell>
        </row>
        <row r="25">
          <cell r="C25">
            <v>1707</v>
          </cell>
          <cell r="D25">
            <v>1560.9999999999998</v>
          </cell>
          <cell r="E25">
            <v>1785</v>
          </cell>
          <cell r="F25">
            <v>1581.9999999999998</v>
          </cell>
          <cell r="G25">
            <v>1578</v>
          </cell>
        </row>
        <row r="26">
          <cell r="C26">
            <v>23640.999999999996</v>
          </cell>
          <cell r="D26">
            <v>22254.999999999996</v>
          </cell>
          <cell r="E26">
            <v>21881.000000000004</v>
          </cell>
          <cell r="F26">
            <v>25452.999999999996</v>
          </cell>
          <cell r="G26">
            <v>22527.999999999996</v>
          </cell>
        </row>
        <row r="27">
          <cell r="C27">
            <v>94884</v>
          </cell>
          <cell r="D27">
            <v>95255.000000000015</v>
          </cell>
          <cell r="E27">
            <v>99936</v>
          </cell>
          <cell r="F27">
            <v>115452</v>
          </cell>
          <cell r="G27">
            <v>97775.000000000015</v>
          </cell>
        </row>
        <row r="32">
          <cell r="C32">
            <v>345.40000000000003</v>
          </cell>
          <cell r="D32">
            <v>341.19999999999993</v>
          </cell>
          <cell r="E32">
            <v>379.40000000000003</v>
          </cell>
          <cell r="F32">
            <v>355.69999999999987</v>
          </cell>
          <cell r="G32">
            <v>398.8</v>
          </cell>
        </row>
        <row r="33">
          <cell r="C33">
            <v>14.900000000000004</v>
          </cell>
          <cell r="D33">
            <v>14.699999999999998</v>
          </cell>
          <cell r="E33">
            <v>15.099999999999996</v>
          </cell>
          <cell r="F33">
            <v>18.400000000000002</v>
          </cell>
          <cell r="G33">
            <v>19.900000000000002</v>
          </cell>
        </row>
        <row r="37">
          <cell r="C37">
            <v>841523.00000000012</v>
          </cell>
          <cell r="D37">
            <v>923759.00000000012</v>
          </cell>
          <cell r="E37">
            <v>1369962</v>
          </cell>
          <cell r="F37">
            <v>862902</v>
          </cell>
          <cell r="G37">
            <v>1550045</v>
          </cell>
        </row>
        <row r="39">
          <cell r="C39">
            <v>1809558.9999999998</v>
          </cell>
          <cell r="D39">
            <v>2949724.9999999995</v>
          </cell>
          <cell r="E39">
            <v>2872182</v>
          </cell>
          <cell r="F39">
            <v>2633717</v>
          </cell>
          <cell r="G39">
            <v>4398874.0000000009</v>
          </cell>
        </row>
        <row r="50">
          <cell r="C50">
            <v>1473181</v>
          </cell>
          <cell r="D50">
            <v>2144817.9999999995</v>
          </cell>
          <cell r="E50">
            <v>4193790</v>
          </cell>
          <cell r="F50">
            <v>8520902.0000000019</v>
          </cell>
          <cell r="G50">
            <v>5397127</v>
          </cell>
        </row>
        <row r="51">
          <cell r="G51">
            <v>0</v>
          </cell>
        </row>
        <row r="52">
          <cell r="C52">
            <v>1018813.9999999999</v>
          </cell>
          <cell r="D52">
            <v>1647597</v>
          </cell>
          <cell r="E52">
            <v>2339450</v>
          </cell>
          <cell r="F52">
            <v>1201577</v>
          </cell>
          <cell r="G52">
            <v>2696127</v>
          </cell>
        </row>
        <row r="53">
          <cell r="C53">
            <v>4360430</v>
          </cell>
          <cell r="D53">
            <v>5266650</v>
          </cell>
          <cell r="E53">
            <v>4565157</v>
          </cell>
          <cell r="F53">
            <v>145744.28</v>
          </cell>
          <cell r="G53">
            <v>1439601</v>
          </cell>
        </row>
        <row r="54">
          <cell r="C54">
            <v>25814323</v>
          </cell>
          <cell r="D54">
            <v>25145467</v>
          </cell>
          <cell r="E54">
            <v>26094597</v>
          </cell>
          <cell r="F54">
            <v>28884098</v>
          </cell>
          <cell r="G54">
            <v>29322337</v>
          </cell>
        </row>
        <row r="55">
          <cell r="C55">
            <v>32992853.000000022</v>
          </cell>
          <cell r="D55">
            <v>30684099.000000007</v>
          </cell>
          <cell r="E55">
            <v>35147455.000000007</v>
          </cell>
          <cell r="F55">
            <v>40721746.590000026</v>
          </cell>
          <cell r="G55">
            <v>32143645.999999966</v>
          </cell>
        </row>
      </sheetData>
      <sheetData sheetId="4">
        <row r="7">
          <cell r="C7">
            <v>109174580.63</v>
          </cell>
          <cell r="D7">
            <v>107767488.91000001</v>
          </cell>
          <cell r="E7">
            <v>120308355.99999999</v>
          </cell>
          <cell r="F7">
            <v>123810116.00000004</v>
          </cell>
          <cell r="G7">
            <v>120327885.99999996</v>
          </cell>
        </row>
        <row r="8">
          <cell r="C8">
            <v>24246429.940000001</v>
          </cell>
          <cell r="D8">
            <v>22660262.240000006</v>
          </cell>
          <cell r="E8">
            <v>25520222.990000006</v>
          </cell>
          <cell r="F8">
            <v>24383508.999999996</v>
          </cell>
          <cell r="G8">
            <v>28268666.000000004</v>
          </cell>
        </row>
        <row r="9">
          <cell r="C9">
            <v>70936628.25999999</v>
          </cell>
          <cell r="D9">
            <v>67411290.309999987</v>
          </cell>
          <cell r="E9">
            <v>74407095.669999987</v>
          </cell>
          <cell r="F9">
            <v>79955391</v>
          </cell>
          <cell r="G9">
            <v>71810320.000000015</v>
          </cell>
        </row>
        <row r="10">
          <cell r="C10">
            <v>12318908.65</v>
          </cell>
          <cell r="D10">
            <v>16053581.609999998</v>
          </cell>
          <cell r="E10">
            <v>18536544.949999996</v>
          </cell>
          <cell r="F10">
            <v>18224412.000000004</v>
          </cell>
          <cell r="G10">
            <v>18818839.999999996</v>
          </cell>
        </row>
        <row r="11">
          <cell r="C11">
            <v>1672613.7899999998</v>
          </cell>
          <cell r="D11">
            <v>1642354.74</v>
          </cell>
          <cell r="E11">
            <v>1844492.95</v>
          </cell>
          <cell r="F11">
            <v>1246804.0000000002</v>
          </cell>
          <cell r="G11">
            <v>1430060</v>
          </cell>
        </row>
        <row r="13">
          <cell r="C13">
            <v>-2361692.2200000002</v>
          </cell>
          <cell r="D13">
            <v>-1380157.33</v>
          </cell>
          <cell r="E13">
            <v>-3390573</v>
          </cell>
          <cell r="F13">
            <v>-1808287.06</v>
          </cell>
          <cell r="G13">
            <v>-2406558</v>
          </cell>
        </row>
        <row r="14">
          <cell r="C14">
            <v>-391899.50000000006</v>
          </cell>
          <cell r="D14">
            <v>-574295</v>
          </cell>
          <cell r="E14">
            <v>-727264.99999999988</v>
          </cell>
          <cell r="F14">
            <v>-534852</v>
          </cell>
          <cell r="G14">
            <v>-487213</v>
          </cell>
        </row>
        <row r="15">
          <cell r="C15">
            <v>-58311972.779999994</v>
          </cell>
          <cell r="D15">
            <v>-61744080.539999984</v>
          </cell>
          <cell r="E15">
            <v>-67307371</v>
          </cell>
          <cell r="F15">
            <v>-65934066</v>
          </cell>
          <cell r="G15">
            <v>-66253568.000000015</v>
          </cell>
        </row>
        <row r="16">
          <cell r="C16">
            <v>1943080.2000000004</v>
          </cell>
        </row>
        <row r="17">
          <cell r="C17">
            <v>50052096.330000006</v>
          </cell>
          <cell r="D17">
            <v>47232407.040000029</v>
          </cell>
          <cell r="E17">
            <v>52083146.999999985</v>
          </cell>
          <cell r="F17">
            <v>59059882.689187646</v>
          </cell>
          <cell r="G17">
            <v>54224078.99999994</v>
          </cell>
        </row>
        <row r="18">
          <cell r="C18">
            <v>51525194.410000004</v>
          </cell>
          <cell r="D18">
            <v>56022148.960000031</v>
          </cell>
          <cell r="E18">
            <v>53570948.999999985</v>
          </cell>
          <cell r="F18">
            <v>62153394.969187647</v>
          </cell>
          <cell r="G18">
            <v>56497406.99999994</v>
          </cell>
        </row>
        <row r="19">
          <cell r="C19">
            <v>51938901.689999975</v>
          </cell>
          <cell r="D19">
            <v>54604423.050000004</v>
          </cell>
          <cell r="E19">
            <v>52584177.589999981</v>
          </cell>
          <cell r="F19">
            <v>56697231.889999993</v>
          </cell>
          <cell r="G19">
            <v>53172793.000000007</v>
          </cell>
        </row>
        <row r="20">
          <cell r="C20">
            <v>-413707.27999997139</v>
          </cell>
          <cell r="D20">
            <v>1417725.9099999815</v>
          </cell>
          <cell r="E20">
            <v>986771.41000002623</v>
          </cell>
          <cell r="F20">
            <v>5456163.0791875944</v>
          </cell>
          <cell r="G20">
            <v>3324613.9999999702</v>
          </cell>
        </row>
        <row r="21">
          <cell r="C21">
            <v>3057477.9499999997</v>
          </cell>
          <cell r="D21">
            <v>1919668.9100000001</v>
          </cell>
          <cell r="E21">
            <v>949999.99999999988</v>
          </cell>
          <cell r="F21">
            <v>5554198.7499999972</v>
          </cell>
          <cell r="G21">
            <v>950000.00001000043</v>
          </cell>
        </row>
        <row r="22">
          <cell r="C22">
            <v>2643770.6700000283</v>
          </cell>
          <cell r="D22">
            <v>3337394.8199999817</v>
          </cell>
          <cell r="E22">
            <v>1936771.4100000262</v>
          </cell>
          <cell r="F22">
            <v>11010361.829187591</v>
          </cell>
          <cell r="G22">
            <v>4274614.0000099707</v>
          </cell>
        </row>
        <row r="24">
          <cell r="C24">
            <v>20</v>
          </cell>
          <cell r="D24">
            <v>20</v>
          </cell>
          <cell r="E24">
            <v>0</v>
          </cell>
          <cell r="F24">
            <v>20</v>
          </cell>
          <cell r="G24">
            <v>20</v>
          </cell>
        </row>
        <row r="25">
          <cell r="C25">
            <v>1198</v>
          </cell>
          <cell r="D25">
            <v>1328</v>
          </cell>
          <cell r="E25">
            <v>0</v>
          </cell>
          <cell r="F25">
            <v>1328</v>
          </cell>
          <cell r="G25">
            <v>1288</v>
          </cell>
        </row>
        <row r="26">
          <cell r="C26">
            <v>27753</v>
          </cell>
          <cell r="D26">
            <v>34968</v>
          </cell>
          <cell r="E26">
            <v>0</v>
          </cell>
          <cell r="F26">
            <v>14050.999999999998</v>
          </cell>
          <cell r="G26">
            <v>39224</v>
          </cell>
        </row>
        <row r="27">
          <cell r="C27">
            <v>56176.999999999993</v>
          </cell>
          <cell r="D27">
            <v>66027</v>
          </cell>
          <cell r="E27">
            <v>0</v>
          </cell>
          <cell r="F27">
            <v>66406.999999999985</v>
          </cell>
          <cell r="G27">
            <v>62988</v>
          </cell>
        </row>
        <row r="32">
          <cell r="C32">
            <v>290.56</v>
          </cell>
          <cell r="D32">
            <v>262.73999999999995</v>
          </cell>
          <cell r="E32">
            <v>271.15000000000003</v>
          </cell>
          <cell r="F32">
            <v>267.73</v>
          </cell>
          <cell r="G32">
            <v>285.96000000000004</v>
          </cell>
        </row>
        <row r="33">
          <cell r="C33">
            <v>22.789999999999996</v>
          </cell>
          <cell r="D33">
            <v>21.300000000000004</v>
          </cell>
          <cell r="E33">
            <v>21.72</v>
          </cell>
          <cell r="F33">
            <v>20.13</v>
          </cell>
          <cell r="G33">
            <v>20.170000000000005</v>
          </cell>
        </row>
        <row r="37">
          <cell r="C37">
            <v>391899.50000000006</v>
          </cell>
          <cell r="D37">
            <v>574295</v>
          </cell>
          <cell r="E37">
            <v>727264.99999999988</v>
          </cell>
          <cell r="F37">
            <v>534852</v>
          </cell>
          <cell r="G37">
            <v>487213</v>
          </cell>
        </row>
        <row r="39">
          <cell r="C39">
            <v>2361692.2200000002</v>
          </cell>
          <cell r="D39">
            <v>1380157.33</v>
          </cell>
          <cell r="E39">
            <v>3390573</v>
          </cell>
          <cell r="F39">
            <v>1808287.06</v>
          </cell>
          <cell r="G39">
            <v>2406558</v>
          </cell>
        </row>
        <row r="50">
          <cell r="C50">
            <v>1875116.4499999995</v>
          </cell>
          <cell r="D50">
            <v>1486245.6200000003</v>
          </cell>
          <cell r="E50">
            <v>4000000.0000000014</v>
          </cell>
          <cell r="F50">
            <v>3949122.7399999988</v>
          </cell>
          <cell r="G50">
            <v>4991367</v>
          </cell>
        </row>
        <row r="51">
          <cell r="G51">
            <v>0</v>
          </cell>
        </row>
        <row r="52">
          <cell r="C52">
            <v>1088059.1299999997</v>
          </cell>
          <cell r="D52">
            <v>1199289.6200000001</v>
          </cell>
          <cell r="E52">
            <v>1069300.9999999998</v>
          </cell>
          <cell r="F52">
            <v>1801831.09</v>
          </cell>
          <cell r="G52">
            <v>3753766.9999999995</v>
          </cell>
        </row>
        <row r="53">
          <cell r="C53">
            <v>27355770.449999999</v>
          </cell>
          <cell r="D53">
            <v>29082721</v>
          </cell>
          <cell r="E53">
            <v>28491036</v>
          </cell>
          <cell r="F53">
            <v>31602210.98</v>
          </cell>
          <cell r="G53">
            <v>34949061</v>
          </cell>
        </row>
        <row r="54">
          <cell r="C54">
            <v>35520148.390000015</v>
          </cell>
          <cell r="D54">
            <v>34072649.590000004</v>
          </cell>
          <cell r="E54">
            <v>36282408.160000011</v>
          </cell>
          <cell r="F54">
            <v>35491202.740000002</v>
          </cell>
          <cell r="G54">
            <v>36547090</v>
          </cell>
        </row>
        <row r="55">
          <cell r="C55">
            <v>59807769.670000002</v>
          </cell>
          <cell r="D55">
            <v>63491087.589999959</v>
          </cell>
          <cell r="E55">
            <v>63737382.410000026</v>
          </cell>
          <cell r="F55">
            <v>74363317.25000003</v>
          </cell>
          <cell r="G55">
            <v>72588785.000009969</v>
          </cell>
        </row>
      </sheetData>
      <sheetData sheetId="5">
        <row r="7">
          <cell r="C7">
            <v>29704502.000000011</v>
          </cell>
          <cell r="D7">
            <v>29994908.000000004</v>
          </cell>
          <cell r="E7">
            <v>33460947</v>
          </cell>
          <cell r="F7">
            <v>34398070</v>
          </cell>
          <cell r="G7">
            <v>34389561</v>
          </cell>
        </row>
        <row r="8">
          <cell r="C8">
            <v>1334063.9999999998</v>
          </cell>
          <cell r="D8">
            <v>1643688.9999999993</v>
          </cell>
          <cell r="E8">
            <v>2086926.9999999998</v>
          </cell>
          <cell r="F8">
            <v>1360155</v>
          </cell>
          <cell r="G8">
            <v>1571256.9999999998</v>
          </cell>
        </row>
        <row r="9">
          <cell r="C9">
            <v>16090747.999999998</v>
          </cell>
          <cell r="D9">
            <v>16691126.999999998</v>
          </cell>
          <cell r="E9">
            <v>18558317.000000011</v>
          </cell>
          <cell r="F9">
            <v>20162247</v>
          </cell>
          <cell r="G9">
            <v>19429509</v>
          </cell>
        </row>
        <row r="10">
          <cell r="C10">
            <v>4656457.0000000009</v>
          </cell>
          <cell r="D10">
            <v>4520896.9999999991</v>
          </cell>
          <cell r="E10">
            <v>5209711</v>
          </cell>
          <cell r="F10">
            <v>5557616</v>
          </cell>
          <cell r="G10">
            <v>5462035</v>
          </cell>
        </row>
        <row r="11">
          <cell r="C11">
            <v>7623233.0000000009</v>
          </cell>
          <cell r="D11">
            <v>7139195.0000000009</v>
          </cell>
          <cell r="E11">
            <v>7605992.0000000009</v>
          </cell>
          <cell r="F11">
            <v>7318052.0000000009</v>
          </cell>
          <cell r="G11">
            <v>7926759.9999999991</v>
          </cell>
        </row>
        <row r="13">
          <cell r="C13">
            <v>-565755</v>
          </cell>
          <cell r="D13">
            <v>-644102</v>
          </cell>
          <cell r="E13">
            <v>-746784</v>
          </cell>
          <cell r="F13">
            <v>-748699</v>
          </cell>
          <cell r="G13">
            <v>-650664</v>
          </cell>
        </row>
        <row r="14">
          <cell r="C14">
            <v>-220184.00000000003</v>
          </cell>
          <cell r="D14">
            <v>-291193.99999999994</v>
          </cell>
          <cell r="E14">
            <v>-283775</v>
          </cell>
          <cell r="F14">
            <v>-270373</v>
          </cell>
          <cell r="G14">
            <v>-318693</v>
          </cell>
        </row>
        <row r="15">
          <cell r="C15">
            <v>-10183860.999999998</v>
          </cell>
          <cell r="D15">
            <v>-9634511</v>
          </cell>
          <cell r="E15">
            <v>-11763693.000000007</v>
          </cell>
          <cell r="F15">
            <v>-12358401.999999998</v>
          </cell>
          <cell r="G15">
            <v>-11348174</v>
          </cell>
        </row>
        <row r="16">
          <cell r="C16">
            <v>0</v>
          </cell>
        </row>
        <row r="17">
          <cell r="C17">
            <v>18734702.000000015</v>
          </cell>
          <cell r="D17">
            <v>19425101.000000004</v>
          </cell>
          <cell r="E17">
            <v>20666694.999999993</v>
          </cell>
          <cell r="F17">
            <v>21020596</v>
          </cell>
          <cell r="G17">
            <v>22072030</v>
          </cell>
        </row>
        <row r="18">
          <cell r="C18">
            <v>19441546.000000015</v>
          </cell>
          <cell r="D18">
            <v>22198669.000000004</v>
          </cell>
          <cell r="E18">
            <v>22388730.999999993</v>
          </cell>
          <cell r="F18">
            <v>25653576</v>
          </cell>
          <cell r="G18">
            <v>23347361</v>
          </cell>
        </row>
        <row r="19">
          <cell r="C19">
            <v>20743344</v>
          </cell>
          <cell r="D19">
            <v>21961124.000000011</v>
          </cell>
          <cell r="E19">
            <v>22388659</v>
          </cell>
          <cell r="F19">
            <v>23945664.000000004</v>
          </cell>
          <cell r="G19">
            <v>24518885.000000011</v>
          </cell>
        </row>
        <row r="20">
          <cell r="C20">
            <v>-1301797.9999999888</v>
          </cell>
          <cell r="D20">
            <v>237544.99999998882</v>
          </cell>
          <cell r="E20">
            <v>72</v>
          </cell>
          <cell r="F20">
            <v>1707911.9999999888</v>
          </cell>
          <cell r="G20">
            <v>-1171524.0000000112</v>
          </cell>
        </row>
        <row r="21">
          <cell r="C21">
            <v>1232480</v>
          </cell>
          <cell r="D21">
            <v>1215070</v>
          </cell>
          <cell r="E21">
            <v>899728.00000000012</v>
          </cell>
          <cell r="F21">
            <v>2270657</v>
          </cell>
          <cell r="G21">
            <v>937423.00000000035</v>
          </cell>
        </row>
        <row r="22">
          <cell r="C22">
            <v>-69317.999999988824</v>
          </cell>
          <cell r="D22">
            <v>1452614.9999999888</v>
          </cell>
          <cell r="E22">
            <v>899800.00000000012</v>
          </cell>
          <cell r="F22">
            <v>3978568.9999999888</v>
          </cell>
          <cell r="G22">
            <v>-234101.00000001083</v>
          </cell>
        </row>
        <row r="24">
          <cell r="C24">
            <v>7</v>
          </cell>
          <cell r="D24">
            <v>7</v>
          </cell>
          <cell r="E24">
            <v>0</v>
          </cell>
          <cell r="F24">
            <v>7</v>
          </cell>
          <cell r="G24">
            <v>7</v>
          </cell>
        </row>
        <row r="25">
          <cell r="C25">
            <v>123</v>
          </cell>
          <cell r="D25">
            <v>123.99999999999999</v>
          </cell>
          <cell r="E25">
            <v>0</v>
          </cell>
          <cell r="F25">
            <v>93</v>
          </cell>
          <cell r="G25">
            <v>90.999999999999986</v>
          </cell>
        </row>
        <row r="26">
          <cell r="C26">
            <v>19068</v>
          </cell>
          <cell r="D26">
            <v>20246</v>
          </cell>
          <cell r="E26">
            <v>0</v>
          </cell>
          <cell r="F26">
            <v>21699</v>
          </cell>
          <cell r="G26">
            <v>20872</v>
          </cell>
        </row>
        <row r="27">
          <cell r="C27">
            <v>19255</v>
          </cell>
          <cell r="D27">
            <v>18046</v>
          </cell>
          <cell r="E27">
            <v>0</v>
          </cell>
          <cell r="F27">
            <v>23483.000000000004</v>
          </cell>
          <cell r="G27">
            <v>22223.000000000004</v>
          </cell>
        </row>
        <row r="32">
          <cell r="C32">
            <v>140.59999999999997</v>
          </cell>
          <cell r="D32">
            <v>140.04999999999998</v>
          </cell>
          <cell r="E32">
            <v>141.54999999999998</v>
          </cell>
          <cell r="F32">
            <v>145.97</v>
          </cell>
          <cell r="G32">
            <v>151.84999999999994</v>
          </cell>
        </row>
        <row r="33">
          <cell r="C33">
            <v>8.4700000000000006</v>
          </cell>
          <cell r="D33">
            <v>6.57</v>
          </cell>
          <cell r="E33">
            <v>6.0199999999999987</v>
          </cell>
          <cell r="F33">
            <v>6.5199999999999969</v>
          </cell>
          <cell r="G33">
            <v>5.3999999999999995</v>
          </cell>
        </row>
        <row r="37">
          <cell r="C37">
            <v>220184.00000000003</v>
          </cell>
          <cell r="D37">
            <v>291193.99999999994</v>
          </cell>
          <cell r="E37">
            <v>283775</v>
          </cell>
          <cell r="F37">
            <v>270373</v>
          </cell>
          <cell r="G37">
            <v>318693</v>
          </cell>
        </row>
        <row r="39">
          <cell r="C39">
            <v>565755</v>
          </cell>
          <cell r="D39">
            <v>644102</v>
          </cell>
          <cell r="E39">
            <v>746784</v>
          </cell>
          <cell r="F39">
            <v>748699</v>
          </cell>
          <cell r="G39">
            <v>650664</v>
          </cell>
        </row>
        <row r="50">
          <cell r="C50">
            <v>268983</v>
          </cell>
          <cell r="D50">
            <v>559793.00000000012</v>
          </cell>
          <cell r="E50">
            <v>1144085.9999999998</v>
          </cell>
          <cell r="F50">
            <v>1755968.9999999998</v>
          </cell>
          <cell r="G50">
            <v>845332.00000000035</v>
          </cell>
        </row>
        <row r="51">
          <cell r="G51">
            <v>0</v>
          </cell>
        </row>
        <row r="52">
          <cell r="C52">
            <v>186922.00000000003</v>
          </cell>
          <cell r="D52">
            <v>292338</v>
          </cell>
          <cell r="E52">
            <v>869585.99999999988</v>
          </cell>
          <cell r="F52">
            <v>1396467.9999999993</v>
          </cell>
          <cell r="G52">
            <v>461616</v>
          </cell>
        </row>
        <row r="53">
          <cell r="C53">
            <v>4910926</v>
          </cell>
          <cell r="D53">
            <v>5212327</v>
          </cell>
          <cell r="E53">
            <v>5597383</v>
          </cell>
          <cell r="F53">
            <v>6034294</v>
          </cell>
          <cell r="G53">
            <v>6491438</v>
          </cell>
        </row>
        <row r="54">
          <cell r="C54">
            <v>3182908</v>
          </cell>
          <cell r="D54">
            <v>3064119</v>
          </cell>
          <cell r="E54">
            <v>3548578</v>
          </cell>
          <cell r="F54">
            <v>4021102</v>
          </cell>
          <cell r="G54">
            <v>4045313</v>
          </cell>
        </row>
        <row r="55">
          <cell r="C55">
            <v>6489126.000000013</v>
          </cell>
          <cell r="D55">
            <v>7858043.0000000009</v>
          </cell>
          <cell r="E55">
            <v>8264905</v>
          </cell>
          <cell r="F55">
            <v>11836611.999999998</v>
          </cell>
          <cell r="G55">
            <v>11838597.999999994</v>
          </cell>
        </row>
      </sheetData>
      <sheetData sheetId="6">
        <row r="7">
          <cell r="C7">
            <v>103318494.99999999</v>
          </cell>
          <cell r="D7">
            <v>101525778.49000002</v>
          </cell>
          <cell r="E7">
            <v>108520836.99999999</v>
          </cell>
          <cell r="F7">
            <v>123822513.99999999</v>
          </cell>
          <cell r="G7">
            <v>122279301.99999996</v>
          </cell>
        </row>
        <row r="8">
          <cell r="C8">
            <v>5782092</v>
          </cell>
          <cell r="D8">
            <v>7253042.0000000009</v>
          </cell>
          <cell r="E8">
            <v>6889869</v>
          </cell>
          <cell r="F8">
            <v>8561194.290000001</v>
          </cell>
          <cell r="G8">
            <v>7940838</v>
          </cell>
        </row>
        <row r="9">
          <cell r="C9">
            <v>55066876.000000007</v>
          </cell>
          <cell r="D9">
            <v>53997414</v>
          </cell>
          <cell r="E9">
            <v>53916559.999999993</v>
          </cell>
          <cell r="F9">
            <v>71158930.529999986</v>
          </cell>
          <cell r="G9">
            <v>67183863</v>
          </cell>
        </row>
        <row r="10">
          <cell r="C10">
            <v>20410716</v>
          </cell>
          <cell r="D10">
            <v>19519152</v>
          </cell>
          <cell r="E10">
            <v>24386713</v>
          </cell>
          <cell r="F10">
            <v>22575714.420000002</v>
          </cell>
          <cell r="G10">
            <v>22997839</v>
          </cell>
        </row>
        <row r="11">
          <cell r="C11">
            <v>22058812.000000007</v>
          </cell>
          <cell r="D11">
            <v>20756170</v>
          </cell>
          <cell r="E11">
            <v>23327696.000000004</v>
          </cell>
          <cell r="F11">
            <v>21526673.93</v>
          </cell>
          <cell r="G11">
            <v>24156762.000000007</v>
          </cell>
        </row>
        <row r="13">
          <cell r="C13">
            <v>-2056707</v>
          </cell>
          <cell r="D13">
            <v>-2205969</v>
          </cell>
          <cell r="E13">
            <v>-1899114.9999999998</v>
          </cell>
          <cell r="F13">
            <v>-2259600.98</v>
          </cell>
          <cell r="G13">
            <v>-2139888</v>
          </cell>
        </row>
        <row r="14">
          <cell r="C14">
            <v>-818146.99999999988</v>
          </cell>
          <cell r="D14">
            <v>-797296.00000000012</v>
          </cell>
          <cell r="E14">
            <v>-1085208</v>
          </cell>
          <cell r="F14">
            <v>-607209</v>
          </cell>
          <cell r="G14">
            <v>-1222793</v>
          </cell>
        </row>
        <row r="15">
          <cell r="C15">
            <v>-55292463.479999989</v>
          </cell>
          <cell r="D15">
            <v>-53881533.999999993</v>
          </cell>
          <cell r="E15">
            <v>-49757664.000000022</v>
          </cell>
          <cell r="F15">
            <v>-61041430.820000015</v>
          </cell>
          <cell r="G15">
            <v>-61092992.000000022</v>
          </cell>
        </row>
        <row r="16">
          <cell r="C16">
            <v>5698208.0000000028</v>
          </cell>
        </row>
        <row r="17">
          <cell r="C17">
            <v>50849385.519999996</v>
          </cell>
          <cell r="D17">
            <v>49880775.490000032</v>
          </cell>
          <cell r="E17">
            <v>56211390.999999963</v>
          </cell>
          <cell r="F17">
            <v>62332171.479999974</v>
          </cell>
          <cell r="G17">
            <v>59640911.999999933</v>
          </cell>
        </row>
        <row r="18">
          <cell r="C18">
            <v>54523815.519999996</v>
          </cell>
          <cell r="D18">
            <v>56758326.490000032</v>
          </cell>
          <cell r="E18">
            <v>60001172.699999966</v>
          </cell>
          <cell r="F18">
            <v>67185613.039999977</v>
          </cell>
          <cell r="G18">
            <v>64009031.29999993</v>
          </cell>
        </row>
        <row r="19">
          <cell r="C19">
            <v>54566700.990000017</v>
          </cell>
          <cell r="D19">
            <v>56220016.619999982</v>
          </cell>
          <cell r="E19">
            <v>59828545.580000006</v>
          </cell>
          <cell r="F19">
            <v>61042769.890000001</v>
          </cell>
          <cell r="G19">
            <v>62951120.449999996</v>
          </cell>
        </row>
        <row r="20">
          <cell r="C20">
            <v>-42885.469999983907</v>
          </cell>
          <cell r="D20">
            <v>538309.87000000477</v>
          </cell>
          <cell r="E20">
            <v>172627.12000001222</v>
          </cell>
          <cell r="F20">
            <v>6142843.1500000358</v>
          </cell>
          <cell r="G20">
            <v>1057910.8499999642</v>
          </cell>
        </row>
        <row r="21">
          <cell r="C21">
            <v>-2046081</v>
          </cell>
          <cell r="D21">
            <v>5699274</v>
          </cell>
          <cell r="E21">
            <v>994999.99999999988</v>
          </cell>
          <cell r="F21">
            <v>4041015.0700000003</v>
          </cell>
          <cell r="G21">
            <v>1224548.7</v>
          </cell>
        </row>
        <row r="22">
          <cell r="C22">
            <v>-2088966.4699999839</v>
          </cell>
          <cell r="D22">
            <v>6237583.8700000048</v>
          </cell>
          <cell r="E22">
            <v>1167627.1200000122</v>
          </cell>
          <cell r="F22">
            <v>10183858.220000036</v>
          </cell>
          <cell r="G22">
            <v>2282459.5499999644</v>
          </cell>
        </row>
        <row r="24">
          <cell r="C24">
            <v>15</v>
          </cell>
          <cell r="D24">
            <v>15</v>
          </cell>
          <cell r="E24">
            <v>0</v>
          </cell>
          <cell r="F24">
            <v>15</v>
          </cell>
          <cell r="G24">
            <v>15</v>
          </cell>
        </row>
        <row r="25">
          <cell r="C25">
            <v>422.00000000000006</v>
          </cell>
          <cell r="D25">
            <v>453.99999999999994</v>
          </cell>
          <cell r="E25">
            <v>0</v>
          </cell>
          <cell r="F25">
            <v>459</v>
          </cell>
          <cell r="G25">
            <v>426.99999999999994</v>
          </cell>
        </row>
        <row r="26">
          <cell r="C26">
            <v>45151.000000000007</v>
          </cell>
          <cell r="D26">
            <v>41752</v>
          </cell>
          <cell r="E26">
            <v>0</v>
          </cell>
          <cell r="F26">
            <v>46627.000000000007</v>
          </cell>
          <cell r="G26">
            <v>50089.999999999993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317.23</v>
          </cell>
          <cell r="D32">
            <v>315.65422040000016</v>
          </cell>
          <cell r="E32">
            <v>0</v>
          </cell>
          <cell r="F32">
            <v>321.65545700000001</v>
          </cell>
          <cell r="G32">
            <v>343.76000000000005</v>
          </cell>
        </row>
        <row r="33">
          <cell r="C33">
            <v>20.199999999999996</v>
          </cell>
          <cell r="D33">
            <v>21.494950000000006</v>
          </cell>
          <cell r="E33">
            <v>0</v>
          </cell>
          <cell r="F33">
            <v>22.189999999999998</v>
          </cell>
          <cell r="G33">
            <v>20.9</v>
          </cell>
        </row>
        <row r="37">
          <cell r="C37">
            <v>818146.99999999988</v>
          </cell>
          <cell r="D37">
            <v>797296.00000000012</v>
          </cell>
          <cell r="E37">
            <v>1085208</v>
          </cell>
          <cell r="F37">
            <v>607209</v>
          </cell>
          <cell r="G37">
            <v>1222793</v>
          </cell>
        </row>
        <row r="39">
          <cell r="C39">
            <v>2056707</v>
          </cell>
          <cell r="D39">
            <v>2205969</v>
          </cell>
          <cell r="E39">
            <v>1899114.9999999998</v>
          </cell>
          <cell r="F39">
            <v>2259600.98</v>
          </cell>
          <cell r="G39">
            <v>2139888</v>
          </cell>
        </row>
        <row r="50">
          <cell r="C50">
            <v>3112181.5300000007</v>
          </cell>
          <cell r="D50">
            <v>761292.37999999989</v>
          </cell>
          <cell r="E50">
            <v>2500000</v>
          </cell>
          <cell r="F50">
            <v>1434558.9999999998</v>
          </cell>
          <cell r="G50">
            <v>6053900.0000000009</v>
          </cell>
        </row>
        <row r="51">
          <cell r="G51">
            <v>0</v>
          </cell>
        </row>
        <row r="52">
          <cell r="C52">
            <v>1133958.0999999999</v>
          </cell>
          <cell r="D52">
            <v>571115.20999999985</v>
          </cell>
          <cell r="E52">
            <v>1875000</v>
          </cell>
          <cell r="F52">
            <v>1266559</v>
          </cell>
          <cell r="G52">
            <v>4838900</v>
          </cell>
        </row>
        <row r="53">
          <cell r="C53">
            <v>19659423</v>
          </cell>
          <cell r="D53">
            <v>20999480</v>
          </cell>
          <cell r="E53">
            <v>20000000</v>
          </cell>
          <cell r="F53">
            <v>32512399</v>
          </cell>
          <cell r="G53">
            <v>30311222</v>
          </cell>
        </row>
        <row r="54">
          <cell r="C54">
            <v>18116755</v>
          </cell>
          <cell r="D54">
            <v>16761355</v>
          </cell>
          <cell r="E54">
            <v>20500001</v>
          </cell>
          <cell r="F54">
            <v>15410411</v>
          </cell>
          <cell r="G54">
            <v>18349242</v>
          </cell>
        </row>
        <row r="55">
          <cell r="C55">
            <v>26589801.530000024</v>
          </cell>
          <cell r="D55">
            <v>29362477.870000005</v>
          </cell>
          <cell r="E55">
            <v>29989449.120000027</v>
          </cell>
          <cell r="F55">
            <v>41085916.220000029</v>
          </cell>
          <cell r="G55">
            <v>35036079.549999975</v>
          </cell>
        </row>
      </sheetData>
      <sheetData sheetId="7">
        <row r="7">
          <cell r="C7">
            <v>191002248.07000002</v>
          </cell>
          <cell r="D7">
            <v>183939753.97999996</v>
          </cell>
          <cell r="E7">
            <v>202715311.99999991</v>
          </cell>
          <cell r="F7">
            <v>215095726</v>
          </cell>
          <cell r="G7">
            <v>212753056.99999997</v>
          </cell>
        </row>
        <row r="8">
          <cell r="C8">
            <v>29647796.120000005</v>
          </cell>
          <cell r="D8">
            <v>27577499.630000003</v>
          </cell>
          <cell r="E8">
            <v>32244924</v>
          </cell>
          <cell r="F8">
            <v>0</v>
          </cell>
          <cell r="G8">
            <v>33428982</v>
          </cell>
        </row>
        <row r="9">
          <cell r="C9">
            <v>136526240.66999999</v>
          </cell>
          <cell r="D9">
            <v>131496975.64</v>
          </cell>
          <cell r="E9">
            <v>143526861</v>
          </cell>
          <cell r="F9">
            <v>215095726.34</v>
          </cell>
          <cell r="G9">
            <v>152625333</v>
          </cell>
        </row>
        <row r="10">
          <cell r="C10">
            <v>23942397.780000001</v>
          </cell>
          <cell r="D10">
            <v>23399655.359999999</v>
          </cell>
          <cell r="E10">
            <v>26043528</v>
          </cell>
          <cell r="F10">
            <v>0</v>
          </cell>
          <cell r="G10">
            <v>25671026.000000011</v>
          </cell>
        </row>
        <row r="11">
          <cell r="C11">
            <v>885812.07000000007</v>
          </cell>
          <cell r="D11">
            <v>1465626.3499999999</v>
          </cell>
          <cell r="E11">
            <v>900000</v>
          </cell>
          <cell r="F11">
            <v>0</v>
          </cell>
          <cell r="G11">
            <v>1027716</v>
          </cell>
        </row>
        <row r="13">
          <cell r="C13">
            <v>-3582372.7</v>
          </cell>
          <cell r="D13">
            <v>-3181006.87</v>
          </cell>
          <cell r="E13">
            <v>-3063211.9999999995</v>
          </cell>
          <cell r="F13">
            <v>-199112</v>
          </cell>
          <cell r="G13">
            <v>-2064534</v>
          </cell>
        </row>
        <row r="14">
          <cell r="C14">
            <v>-1562324.13</v>
          </cell>
          <cell r="D14">
            <v>-1686520.77</v>
          </cell>
          <cell r="E14">
            <v>-1754950.9999999998</v>
          </cell>
          <cell r="F14">
            <v>0</v>
          </cell>
          <cell r="G14">
            <v>-2063705.0000000007</v>
          </cell>
        </row>
        <row r="15">
          <cell r="C15">
            <v>-111365696.84</v>
          </cell>
          <cell r="D15">
            <v>-111365920.3</v>
          </cell>
          <cell r="E15">
            <v>-122195243.99999996</v>
          </cell>
          <cell r="F15">
            <v>-137308857</v>
          </cell>
          <cell r="G15">
            <v>-132000114.99999997</v>
          </cell>
        </row>
        <row r="16">
          <cell r="C16">
            <v>6143063.0700000003</v>
          </cell>
        </row>
        <row r="17">
          <cell r="C17">
            <v>80634917.470000029</v>
          </cell>
          <cell r="D17">
            <v>76811293.319999963</v>
          </cell>
          <cell r="E17">
            <v>82736959.999999955</v>
          </cell>
          <cell r="F17">
            <v>90555276</v>
          </cell>
          <cell r="G17">
            <v>87889674</v>
          </cell>
        </row>
        <row r="18">
          <cell r="C18">
            <v>87674696.970000029</v>
          </cell>
          <cell r="D18">
            <v>89180463.219999969</v>
          </cell>
          <cell r="E18">
            <v>90386881.999999955</v>
          </cell>
          <cell r="F18">
            <v>98545159.060000002</v>
          </cell>
          <cell r="G18">
            <v>94387634.280000001</v>
          </cell>
        </row>
        <row r="19">
          <cell r="C19">
            <v>85997750.849999994</v>
          </cell>
          <cell r="D19">
            <v>85844220.799999997</v>
          </cell>
          <cell r="E19">
            <v>88834101.000000015</v>
          </cell>
          <cell r="F19">
            <v>94012827.280000001</v>
          </cell>
          <cell r="G19">
            <v>93407053.260000005</v>
          </cell>
        </row>
        <row r="20">
          <cell r="C20">
            <v>1676946.1200000048</v>
          </cell>
          <cell r="D20">
            <v>3336242.4200000018</v>
          </cell>
          <cell r="E20">
            <v>1552781.0000000298</v>
          </cell>
          <cell r="F20">
            <v>4532331.7800000012</v>
          </cell>
          <cell r="G20">
            <v>980581.02000001073</v>
          </cell>
        </row>
        <row r="21">
          <cell r="C21">
            <v>940203.94000000006</v>
          </cell>
          <cell r="D21">
            <v>3945242.879999999</v>
          </cell>
          <cell r="E21">
            <v>586599</v>
          </cell>
          <cell r="F21">
            <v>4035970</v>
          </cell>
          <cell r="G21">
            <v>840527.75999999989</v>
          </cell>
        </row>
        <row r="22">
          <cell r="C22">
            <v>2617150.0600000047</v>
          </cell>
          <cell r="D22">
            <v>7281485.3000000007</v>
          </cell>
          <cell r="E22">
            <v>2139380.0000000298</v>
          </cell>
          <cell r="F22">
            <v>8568301.7800000012</v>
          </cell>
          <cell r="G22">
            <v>1821108.7800000105</v>
          </cell>
        </row>
        <row r="24">
          <cell r="C24">
            <v>25</v>
          </cell>
          <cell r="D24">
            <v>25</v>
          </cell>
          <cell r="E24">
            <v>0</v>
          </cell>
          <cell r="F24">
            <v>25</v>
          </cell>
          <cell r="G24">
            <v>25</v>
          </cell>
        </row>
        <row r="25">
          <cell r="C25">
            <v>1769</v>
          </cell>
          <cell r="D25">
            <v>1690</v>
          </cell>
          <cell r="E25">
            <v>0</v>
          </cell>
          <cell r="F25">
            <v>1673</v>
          </cell>
          <cell r="G25">
            <v>1611</v>
          </cell>
        </row>
        <row r="26">
          <cell r="C26">
            <v>74211.69</v>
          </cell>
          <cell r="D26">
            <v>49674</v>
          </cell>
          <cell r="E26">
            <v>0</v>
          </cell>
          <cell r="F26">
            <v>48566</v>
          </cell>
          <cell r="G26">
            <v>47736</v>
          </cell>
        </row>
        <row r="27">
          <cell r="C27">
            <v>55156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441.78000000000003</v>
          </cell>
          <cell r="D32">
            <v>405.41499999999996</v>
          </cell>
          <cell r="E32">
            <v>427.85999999999996</v>
          </cell>
          <cell r="F32">
            <v>427.98999999999984</v>
          </cell>
          <cell r="G32">
            <v>441.32</v>
          </cell>
        </row>
        <row r="33">
          <cell r="C33">
            <v>32.290000000000006</v>
          </cell>
          <cell r="D33">
            <v>29.525000000000006</v>
          </cell>
          <cell r="E33">
            <v>29.699999999999992</v>
          </cell>
          <cell r="F33">
            <v>31.170000000000012</v>
          </cell>
          <cell r="G33">
            <v>32.699999999999996</v>
          </cell>
        </row>
        <row r="37">
          <cell r="C37">
            <v>1562324.13</v>
          </cell>
          <cell r="D37">
            <v>1686520.77</v>
          </cell>
          <cell r="E37">
            <v>1754950.9999999998</v>
          </cell>
          <cell r="F37">
            <v>0</v>
          </cell>
          <cell r="G37">
            <v>2063705.0000000007</v>
          </cell>
        </row>
        <row r="39">
          <cell r="C39">
            <v>3582372.7</v>
          </cell>
          <cell r="D39">
            <v>3181006.87</v>
          </cell>
          <cell r="E39">
            <v>3063211.9999999995</v>
          </cell>
          <cell r="F39">
            <v>199112</v>
          </cell>
          <cell r="G39">
            <v>2064534</v>
          </cell>
        </row>
        <row r="50">
          <cell r="C50">
            <v>4848242.12</v>
          </cell>
          <cell r="D50">
            <v>2692115.5200000005</v>
          </cell>
          <cell r="E50">
            <v>3600000</v>
          </cell>
          <cell r="F50">
            <v>0</v>
          </cell>
          <cell r="G50">
            <v>4199999.9999999888</v>
          </cell>
        </row>
        <row r="51">
          <cell r="G51">
            <v>22000000</v>
          </cell>
        </row>
        <row r="52">
          <cell r="C52">
            <v>2286784.89</v>
          </cell>
          <cell r="D52">
            <v>1816051.83</v>
          </cell>
          <cell r="E52">
            <v>2850000</v>
          </cell>
          <cell r="F52">
            <v>0</v>
          </cell>
          <cell r="G52">
            <v>2850000</v>
          </cell>
        </row>
        <row r="53">
          <cell r="C53">
            <v>46742452.970000006</v>
          </cell>
          <cell r="D53">
            <v>49810416.969999999</v>
          </cell>
          <cell r="E53">
            <v>47200000</v>
          </cell>
          <cell r="F53">
            <v>59722151.450000003</v>
          </cell>
          <cell r="G53">
            <v>51706772.399999999</v>
          </cell>
        </row>
        <row r="54">
          <cell r="C54">
            <v>22280724.690000009</v>
          </cell>
          <cell r="D54">
            <v>22076144.989999987</v>
          </cell>
          <cell r="E54">
            <v>21499999.600000001</v>
          </cell>
          <cell r="F54">
            <v>23039013.950000007</v>
          </cell>
          <cell r="G54">
            <v>25615994.480000004</v>
          </cell>
        </row>
        <row r="55">
          <cell r="C55">
            <v>55606032.060000002</v>
          </cell>
          <cell r="D55">
            <v>63789956.159999989</v>
          </cell>
          <cell r="E55">
            <v>56148093.999999993</v>
          </cell>
          <cell r="F55">
            <v>79493250.780000001</v>
          </cell>
          <cell r="G55">
            <v>75686009.780000031</v>
          </cell>
        </row>
      </sheetData>
      <sheetData sheetId="8">
        <row r="7">
          <cell r="C7">
            <v>177779611</v>
          </cell>
          <cell r="D7">
            <v>169222081.00000009</v>
          </cell>
          <cell r="E7">
            <v>193629600</v>
          </cell>
          <cell r="F7">
            <v>194392185.99999997</v>
          </cell>
          <cell r="G7">
            <v>203382600</v>
          </cell>
        </row>
        <row r="8">
          <cell r="C8">
            <v>46279675</v>
          </cell>
          <cell r="D8">
            <v>40334651.999999993</v>
          </cell>
          <cell r="E8">
            <v>43966100</v>
          </cell>
          <cell r="F8">
            <v>37882771.000000015</v>
          </cell>
          <cell r="G8">
            <v>35607800.000000007</v>
          </cell>
        </row>
        <row r="9">
          <cell r="C9">
            <v>112026662.00000001</v>
          </cell>
          <cell r="D9">
            <v>110305754.00000001</v>
          </cell>
          <cell r="E9">
            <v>126455499.99999999</v>
          </cell>
          <cell r="F9">
            <v>135110363.00000003</v>
          </cell>
          <cell r="G9">
            <v>142497099.99999997</v>
          </cell>
        </row>
        <row r="10">
          <cell r="C10">
            <v>17795554.000000004</v>
          </cell>
          <cell r="D10">
            <v>16904689.000000004</v>
          </cell>
          <cell r="E10">
            <v>21398700.000000004</v>
          </cell>
          <cell r="F10">
            <v>19730734.000000004</v>
          </cell>
          <cell r="G10">
            <v>23441499.999999996</v>
          </cell>
        </row>
        <row r="11">
          <cell r="C11">
            <v>1677720.9999999998</v>
          </cell>
          <cell r="D11">
            <v>1676985.9999999998</v>
          </cell>
          <cell r="E11">
            <v>1809300</v>
          </cell>
          <cell r="F11">
            <v>1668320.0000000007</v>
          </cell>
          <cell r="G11">
            <v>1836200.0000000002</v>
          </cell>
        </row>
        <row r="13">
          <cell r="C13">
            <v>-3270151.9999999995</v>
          </cell>
          <cell r="D13">
            <v>-2570475</v>
          </cell>
          <cell r="E13">
            <v>-3773400</v>
          </cell>
          <cell r="F13">
            <v>-3384099</v>
          </cell>
          <cell r="G13">
            <v>-2879100</v>
          </cell>
        </row>
        <row r="14">
          <cell r="C14">
            <v>-3141595.0000000005</v>
          </cell>
          <cell r="D14">
            <v>-2623396</v>
          </cell>
          <cell r="E14">
            <v>-3013999.9999999995</v>
          </cell>
          <cell r="F14">
            <v>-1639818.9999999998</v>
          </cell>
          <cell r="G14">
            <v>-2843100</v>
          </cell>
        </row>
        <row r="15">
          <cell r="C15">
            <v>-86683122</v>
          </cell>
          <cell r="D15">
            <v>-84957374</v>
          </cell>
          <cell r="E15">
            <v>-104115900.00000001</v>
          </cell>
          <cell r="F15">
            <v>-105574674</v>
          </cell>
          <cell r="G15">
            <v>-108831266.00000001</v>
          </cell>
        </row>
        <row r="16">
          <cell r="C16">
            <v>0</v>
          </cell>
        </row>
        <row r="17">
          <cell r="C17">
            <v>84684742</v>
          </cell>
          <cell r="D17">
            <v>85775755.000000089</v>
          </cell>
          <cell r="E17">
            <v>90525299.999999985</v>
          </cell>
          <cell r="F17">
            <v>91407946.99999997</v>
          </cell>
          <cell r="G17">
            <v>97368787.999999985</v>
          </cell>
        </row>
        <row r="18">
          <cell r="C18">
            <v>88816877</v>
          </cell>
          <cell r="D18">
            <v>91886642.000000089</v>
          </cell>
          <cell r="E18">
            <v>95432699.999999985</v>
          </cell>
          <cell r="F18">
            <v>101590344.99999997</v>
          </cell>
          <cell r="G18">
            <v>101833887.99999999</v>
          </cell>
        </row>
        <row r="19">
          <cell r="C19">
            <v>87189683.999999985</v>
          </cell>
          <cell r="D19">
            <v>90705424</v>
          </cell>
          <cell r="E19">
            <v>93488000.000000045</v>
          </cell>
          <cell r="F19">
            <v>98663273</v>
          </cell>
          <cell r="G19">
            <v>99768850</v>
          </cell>
        </row>
        <row r="20">
          <cell r="C20">
            <v>1627193.0000000596</v>
          </cell>
          <cell r="D20">
            <v>1181218.0000000447</v>
          </cell>
          <cell r="E20">
            <v>1944699.9999999553</v>
          </cell>
          <cell r="F20">
            <v>2927071.9999999851</v>
          </cell>
          <cell r="G20">
            <v>2065037.9999999851</v>
          </cell>
        </row>
        <row r="21">
          <cell r="C21">
            <v>-37566.999999999993</v>
          </cell>
          <cell r="D21">
            <v>2418526</v>
          </cell>
          <cell r="E21">
            <v>0</v>
          </cell>
          <cell r="F21">
            <v>4145764.9999999986</v>
          </cell>
          <cell r="G21">
            <v>0</v>
          </cell>
        </row>
        <row r="22">
          <cell r="C22">
            <v>1589626.0000000596</v>
          </cell>
          <cell r="D22">
            <v>3599744.0000000447</v>
          </cell>
          <cell r="E22">
            <v>1944699.9999999553</v>
          </cell>
          <cell r="F22">
            <v>7072836.9999999832</v>
          </cell>
          <cell r="G22">
            <v>2065037.9999999851</v>
          </cell>
        </row>
        <row r="24">
          <cell r="C24">
            <v>23</v>
          </cell>
          <cell r="D24">
            <v>23</v>
          </cell>
          <cell r="E24">
            <v>0</v>
          </cell>
          <cell r="F24">
            <v>23</v>
          </cell>
          <cell r="G24">
            <v>23</v>
          </cell>
        </row>
        <row r="25">
          <cell r="C25">
            <v>1506</v>
          </cell>
          <cell r="D25">
            <v>1463.9999999999998</v>
          </cell>
          <cell r="E25">
            <v>0</v>
          </cell>
          <cell r="F25">
            <v>1488.9999999999998</v>
          </cell>
          <cell r="G25">
            <v>1465</v>
          </cell>
        </row>
        <row r="26">
          <cell r="C26">
            <v>66778.000000000015</v>
          </cell>
          <cell r="D26">
            <v>61530</v>
          </cell>
          <cell r="E26">
            <v>0</v>
          </cell>
          <cell r="F26">
            <v>74116</v>
          </cell>
          <cell r="G26">
            <v>81015</v>
          </cell>
        </row>
        <row r="27">
          <cell r="C27">
            <v>138381</v>
          </cell>
          <cell r="D27">
            <v>0</v>
          </cell>
          <cell r="E27">
            <v>0</v>
          </cell>
          <cell r="F27">
            <v>0</v>
          </cell>
          <cell r="G27">
            <v>42400</v>
          </cell>
        </row>
        <row r="32">
          <cell r="C32">
            <v>438.89999999999992</v>
          </cell>
          <cell r="D32">
            <v>435.89999999999992</v>
          </cell>
          <cell r="E32">
            <v>0</v>
          </cell>
          <cell r="F32">
            <v>473.30000000000013</v>
          </cell>
          <cell r="G32">
            <v>487.69999999999987</v>
          </cell>
        </row>
        <row r="33">
          <cell r="C33">
            <v>31.399999999999995</v>
          </cell>
          <cell r="D33">
            <v>31.199999999999992</v>
          </cell>
          <cell r="E33">
            <v>0</v>
          </cell>
          <cell r="F33">
            <v>30.899999999999995</v>
          </cell>
          <cell r="G33">
            <v>32.300000000000004</v>
          </cell>
        </row>
        <row r="37">
          <cell r="C37">
            <v>3141595.0000000005</v>
          </cell>
          <cell r="D37">
            <v>2623396</v>
          </cell>
          <cell r="E37">
            <v>3013999.9999999995</v>
          </cell>
          <cell r="F37">
            <v>1639818.9999999998</v>
          </cell>
          <cell r="G37">
            <v>2843100</v>
          </cell>
        </row>
        <row r="39">
          <cell r="C39">
            <v>3270151.9999999995</v>
          </cell>
          <cell r="D39">
            <v>2570475</v>
          </cell>
          <cell r="E39">
            <v>3773400</v>
          </cell>
          <cell r="F39">
            <v>3384099</v>
          </cell>
          <cell r="G39">
            <v>2879100</v>
          </cell>
        </row>
        <row r="50">
          <cell r="C50">
            <v>3076083</v>
          </cell>
          <cell r="D50">
            <v>5917516</v>
          </cell>
          <cell r="E50">
            <v>2028999.9999999998</v>
          </cell>
          <cell r="F50">
            <v>11853028.000000002</v>
          </cell>
          <cell r="G50">
            <v>5410173</v>
          </cell>
        </row>
        <row r="51">
          <cell r="G51">
            <v>250000.00000000003</v>
          </cell>
        </row>
        <row r="52">
          <cell r="C52">
            <v>2050211.0000000002</v>
          </cell>
          <cell r="D52">
            <v>3393985.9999999995</v>
          </cell>
          <cell r="E52">
            <v>1479000</v>
          </cell>
          <cell r="F52">
            <v>11481460.000000002</v>
          </cell>
          <cell r="G52">
            <v>2535173</v>
          </cell>
        </row>
        <row r="53">
          <cell r="C53">
            <v>18880553</v>
          </cell>
          <cell r="D53">
            <v>20793491</v>
          </cell>
          <cell r="E53">
            <v>19572233</v>
          </cell>
          <cell r="F53">
            <v>24807040</v>
          </cell>
          <cell r="G53">
            <v>24028949</v>
          </cell>
        </row>
        <row r="54">
          <cell r="C54">
            <v>23016182</v>
          </cell>
          <cell r="D54">
            <v>22455671.789999999</v>
          </cell>
          <cell r="E54">
            <v>22852685</v>
          </cell>
          <cell r="F54">
            <v>24760942</v>
          </cell>
          <cell r="G54">
            <v>26024017</v>
          </cell>
        </row>
        <row r="55">
          <cell r="C55">
            <v>42355119.000000037</v>
          </cell>
          <cell r="D55">
            <v>45943526.000000022</v>
          </cell>
          <cell r="E55">
            <v>43115314.999999985</v>
          </cell>
          <cell r="F55">
            <v>53392434</v>
          </cell>
          <cell r="G55">
            <v>53220070</v>
          </cell>
        </row>
      </sheetData>
      <sheetData sheetId="9">
        <row r="7">
          <cell r="C7">
            <v>210917710.00000003</v>
          </cell>
          <cell r="D7">
            <v>193051945.99999991</v>
          </cell>
          <cell r="E7">
            <v>244739208.00000003</v>
          </cell>
          <cell r="F7">
            <v>246224948</v>
          </cell>
          <cell r="G7">
            <v>245862205.99999991</v>
          </cell>
        </row>
        <row r="8">
          <cell r="C8">
            <v>41805667</v>
          </cell>
          <cell r="D8">
            <v>42806610</v>
          </cell>
          <cell r="E8">
            <v>48811418</v>
          </cell>
          <cell r="F8">
            <v>46384257</v>
          </cell>
          <cell r="G8">
            <v>42863327.999999993</v>
          </cell>
        </row>
        <row r="9">
          <cell r="C9">
            <v>125117385</v>
          </cell>
          <cell r="D9">
            <v>112378725</v>
          </cell>
          <cell r="E9">
            <v>150758166</v>
          </cell>
          <cell r="F9">
            <v>161193824</v>
          </cell>
          <cell r="G9">
            <v>163628635</v>
          </cell>
        </row>
        <row r="10">
          <cell r="C10">
            <v>43994658.000000007</v>
          </cell>
          <cell r="D10">
            <v>37380281.000000007</v>
          </cell>
          <cell r="E10">
            <v>44727221.999999993</v>
          </cell>
          <cell r="F10">
            <v>38115143</v>
          </cell>
          <cell r="G10">
            <v>39034022.999999993</v>
          </cell>
        </row>
        <row r="11">
          <cell r="C11">
            <v>0</v>
          </cell>
          <cell r="D11">
            <v>486330</v>
          </cell>
          <cell r="E11">
            <v>442401.99999999994</v>
          </cell>
          <cell r="F11">
            <v>531723.99999999988</v>
          </cell>
          <cell r="G11">
            <v>336220</v>
          </cell>
        </row>
        <row r="13">
          <cell r="C13">
            <v>-6899923.0000000037</v>
          </cell>
          <cell r="D13">
            <v>-8153915.0000000009</v>
          </cell>
          <cell r="E13">
            <v>-7797363</v>
          </cell>
          <cell r="F13">
            <v>-7261575</v>
          </cell>
          <cell r="G13">
            <v>-7748625</v>
          </cell>
        </row>
        <row r="14">
          <cell r="C14">
            <v>-1089452.9999999998</v>
          </cell>
          <cell r="D14">
            <v>-1317726</v>
          </cell>
          <cell r="E14">
            <v>-1419266</v>
          </cell>
          <cell r="F14">
            <v>-2056881</v>
          </cell>
          <cell r="G14">
            <v>-1565780.0000000002</v>
          </cell>
        </row>
        <row r="15">
          <cell r="C15">
            <v>-113232376</v>
          </cell>
          <cell r="D15">
            <v>-105891825.99999999</v>
          </cell>
          <cell r="E15">
            <v>-142282993.99999997</v>
          </cell>
          <cell r="F15">
            <v>-142687859</v>
          </cell>
          <cell r="G15">
            <v>-143099839.99999997</v>
          </cell>
        </row>
        <row r="16">
          <cell r="C16">
            <v>16833505.999999996</v>
          </cell>
        </row>
        <row r="17">
          <cell r="C17">
            <v>106529464.00000003</v>
          </cell>
          <cell r="D17">
            <v>98555638.999999925</v>
          </cell>
          <cell r="E17">
            <v>112015717.00000006</v>
          </cell>
          <cell r="F17">
            <v>118590140</v>
          </cell>
          <cell r="G17">
            <v>115925532.99999994</v>
          </cell>
        </row>
        <row r="18">
          <cell r="C18">
            <v>110824117.00000003</v>
          </cell>
          <cell r="D18">
            <v>119686823.99999993</v>
          </cell>
          <cell r="E18">
            <v>117489589.00000006</v>
          </cell>
          <cell r="F18">
            <v>129746697.37</v>
          </cell>
          <cell r="G18">
            <v>121615825.99999994</v>
          </cell>
        </row>
        <row r="19">
          <cell r="C19">
            <v>119729265</v>
          </cell>
          <cell r="D19">
            <v>120798339.99999999</v>
          </cell>
          <cell r="E19">
            <v>119362164.99999999</v>
          </cell>
          <cell r="F19">
            <v>123612022.33000001</v>
          </cell>
          <cell r="G19">
            <v>119163777.99999999</v>
          </cell>
        </row>
        <row r="20">
          <cell r="C20">
            <v>-8905148.0000000149</v>
          </cell>
          <cell r="D20">
            <v>-1111516</v>
          </cell>
          <cell r="E20">
            <v>-1872575.9999999255</v>
          </cell>
          <cell r="F20">
            <v>6134675.0399999619</v>
          </cell>
          <cell r="G20">
            <v>2452048.0000000298</v>
          </cell>
        </row>
        <row r="21">
          <cell r="C21">
            <v>411783.00000000023</v>
          </cell>
          <cell r="D21">
            <v>-260585.00000000023</v>
          </cell>
          <cell r="E21">
            <v>1673675.0000000002</v>
          </cell>
          <cell r="F21">
            <v>10019933.999999998</v>
          </cell>
          <cell r="G21">
            <v>1546334.9999999998</v>
          </cell>
        </row>
        <row r="22">
          <cell r="C22">
            <v>-8493365.0000000149</v>
          </cell>
          <cell r="D22">
            <v>-1372101.0000000002</v>
          </cell>
          <cell r="E22">
            <v>-198900.99999992526</v>
          </cell>
          <cell r="F22">
            <v>16154609.03999996</v>
          </cell>
          <cell r="G22">
            <v>3998383.0000000298</v>
          </cell>
        </row>
        <row r="24">
          <cell r="C24">
            <v>70</v>
          </cell>
          <cell r="D24">
            <v>70</v>
          </cell>
          <cell r="E24">
            <v>0</v>
          </cell>
          <cell r="F24">
            <v>70</v>
          </cell>
          <cell r="G24">
            <v>70</v>
          </cell>
        </row>
        <row r="25">
          <cell r="C25">
            <v>2348.0000000000005</v>
          </cell>
          <cell r="D25">
            <v>2253.9999999999995</v>
          </cell>
          <cell r="E25">
            <v>0</v>
          </cell>
          <cell r="F25">
            <v>2114.0000000000005</v>
          </cell>
          <cell r="G25">
            <v>2172.9999999999995</v>
          </cell>
        </row>
        <row r="26">
          <cell r="C26">
            <v>108834</v>
          </cell>
          <cell r="D26">
            <v>114257.00000000001</v>
          </cell>
          <cell r="E26">
            <v>0</v>
          </cell>
          <cell r="F26">
            <v>109406.00000000001</v>
          </cell>
          <cell r="G26">
            <v>104598.99999999999</v>
          </cell>
        </row>
        <row r="27">
          <cell r="C27">
            <v>226536</v>
          </cell>
          <cell r="D27">
            <v>259102.00000000003</v>
          </cell>
          <cell r="E27">
            <v>0</v>
          </cell>
          <cell r="F27">
            <v>266095.99999999994</v>
          </cell>
          <cell r="G27">
            <v>0</v>
          </cell>
        </row>
        <row r="32">
          <cell r="C32">
            <v>672.31999999999994</v>
          </cell>
          <cell r="D32">
            <v>607.22000000000014</v>
          </cell>
          <cell r="E32">
            <v>619.5200000000001</v>
          </cell>
          <cell r="F32">
            <v>603.1400000000001</v>
          </cell>
          <cell r="G32">
            <v>595.75000000000011</v>
          </cell>
        </row>
        <row r="33">
          <cell r="C33">
            <v>37.620000000000005</v>
          </cell>
          <cell r="D33">
            <v>37.69</v>
          </cell>
          <cell r="E33">
            <v>36.920000000000009</v>
          </cell>
          <cell r="F33">
            <v>37.83</v>
          </cell>
          <cell r="G33">
            <v>31.540000000000006</v>
          </cell>
        </row>
        <row r="37">
          <cell r="C37">
            <v>1089452.9999999998</v>
          </cell>
          <cell r="D37">
            <v>1317726</v>
          </cell>
          <cell r="E37">
            <v>1419266</v>
          </cell>
          <cell r="F37">
            <v>2056881</v>
          </cell>
          <cell r="G37">
            <v>1565780.0000000002</v>
          </cell>
        </row>
        <row r="39">
          <cell r="C39">
            <v>6899923.0000000037</v>
          </cell>
          <cell r="D39">
            <v>8153915.0000000009</v>
          </cell>
          <cell r="E39">
            <v>7797363</v>
          </cell>
          <cell r="F39">
            <v>7261575</v>
          </cell>
          <cell r="G39">
            <v>7748625</v>
          </cell>
        </row>
        <row r="50">
          <cell r="C50">
            <v>6517634.0000000028</v>
          </cell>
          <cell r="D50">
            <v>6754890.9999999972</v>
          </cell>
          <cell r="E50">
            <v>14749999.999999998</v>
          </cell>
          <cell r="F50">
            <v>4602232</v>
          </cell>
          <cell r="G50">
            <v>4568292.0000000028</v>
          </cell>
        </row>
        <row r="51">
          <cell r="G51">
            <v>6999999.9999999972</v>
          </cell>
        </row>
        <row r="52">
          <cell r="C52">
            <v>4137358.0000000014</v>
          </cell>
          <cell r="D52">
            <v>2186615.0000000005</v>
          </cell>
          <cell r="E52">
            <v>3082153</v>
          </cell>
          <cell r="F52">
            <v>1344977</v>
          </cell>
          <cell r="G52">
            <v>2343590</v>
          </cell>
        </row>
        <row r="53">
          <cell r="C53">
            <v>25172351</v>
          </cell>
          <cell r="D53">
            <v>25172514</v>
          </cell>
          <cell r="E53">
            <v>25625097</v>
          </cell>
          <cell r="F53">
            <v>9218423</v>
          </cell>
          <cell r="G53">
            <v>24800000</v>
          </cell>
        </row>
        <row r="54">
          <cell r="C54">
            <v>68211296</v>
          </cell>
          <cell r="D54">
            <v>70951932</v>
          </cell>
          <cell r="E54">
            <v>77260170</v>
          </cell>
          <cell r="F54">
            <v>68978337</v>
          </cell>
          <cell r="G54">
            <v>69569776</v>
          </cell>
        </row>
        <row r="55">
          <cell r="C55">
            <v>118914010.99999997</v>
          </cell>
          <cell r="D55">
            <v>116522874.99999994</v>
          </cell>
          <cell r="E55">
            <v>108834391.00000001</v>
          </cell>
          <cell r="F55">
            <v>132739539.04000001</v>
          </cell>
          <cell r="G55">
            <v>135172603</v>
          </cell>
        </row>
      </sheetData>
      <sheetData sheetId="10">
        <row r="7">
          <cell r="C7">
            <v>168352774.43000001</v>
          </cell>
          <cell r="D7">
            <v>155312235.87999997</v>
          </cell>
          <cell r="E7">
            <v>170761541.68894449</v>
          </cell>
          <cell r="F7">
            <v>175799846.91999999</v>
          </cell>
          <cell r="G7">
            <v>184556184.37</v>
          </cell>
        </row>
        <row r="8">
          <cell r="C8">
            <v>37851913</v>
          </cell>
          <cell r="D8">
            <v>33880363.870000005</v>
          </cell>
          <cell r="E8">
            <v>0</v>
          </cell>
          <cell r="F8">
            <v>31212265.93</v>
          </cell>
          <cell r="G8">
            <v>38175659.449875228</v>
          </cell>
        </row>
        <row r="9">
          <cell r="C9">
            <v>102920082.86</v>
          </cell>
          <cell r="D9">
            <v>97020820.950000003</v>
          </cell>
          <cell r="E9">
            <v>170761541.68894103</v>
          </cell>
          <cell r="F9">
            <v>117477476.47000001</v>
          </cell>
          <cell r="G9">
            <v>116470206.92803252</v>
          </cell>
        </row>
        <row r="10">
          <cell r="C10">
            <v>26885978.77</v>
          </cell>
          <cell r="D10">
            <v>22639357.900000002</v>
          </cell>
          <cell r="E10">
            <v>0</v>
          </cell>
          <cell r="F10">
            <v>25029874.320000004</v>
          </cell>
          <cell r="G10">
            <v>28562739.187413406</v>
          </cell>
        </row>
        <row r="11">
          <cell r="C11">
            <v>694799.68</v>
          </cell>
          <cell r="D11">
            <v>1771692.9999999998</v>
          </cell>
          <cell r="E11">
            <v>0</v>
          </cell>
          <cell r="F11">
            <v>2080230.2</v>
          </cell>
          <cell r="G11">
            <v>1347578.6441571454</v>
          </cell>
        </row>
        <row r="13">
          <cell r="C13">
            <v>-4386589</v>
          </cell>
          <cell r="D13">
            <v>-4584197.43</v>
          </cell>
          <cell r="E13">
            <v>-5038762.5099959997</v>
          </cell>
          <cell r="F13">
            <v>-3849597.7399999998</v>
          </cell>
          <cell r="G13">
            <v>-5888867.4047235958</v>
          </cell>
        </row>
        <row r="14">
          <cell r="C14">
            <v>-1492821.9699999997</v>
          </cell>
          <cell r="D14">
            <v>-882965.00000000012</v>
          </cell>
          <cell r="E14">
            <v>-1519777.724196</v>
          </cell>
          <cell r="F14">
            <v>-1013689.3799999999</v>
          </cell>
          <cell r="G14">
            <v>-1233525.6143794081</v>
          </cell>
        </row>
        <row r="15">
          <cell r="C15">
            <v>-93337928.999999985</v>
          </cell>
          <cell r="D15">
            <v>-90109187.520000011</v>
          </cell>
          <cell r="E15">
            <v>-95572146.0123</v>
          </cell>
          <cell r="F15">
            <v>-99922149.150000021</v>
          </cell>
          <cell r="G15">
            <v>-103982749.92577536</v>
          </cell>
        </row>
        <row r="16">
          <cell r="C16">
            <v>15825680.978635881</v>
          </cell>
        </row>
        <row r="17">
          <cell r="C17">
            <v>84961115.438635901</v>
          </cell>
          <cell r="D17">
            <v>77472727.509999946</v>
          </cell>
          <cell r="E17">
            <v>89810556.652452454</v>
          </cell>
          <cell r="F17">
            <v>91520952.639999971</v>
          </cell>
          <cell r="G17">
            <v>94168034.995045453</v>
          </cell>
        </row>
        <row r="18">
          <cell r="C18">
            <v>91354445.408635899</v>
          </cell>
          <cell r="D18">
            <v>89844115.389999941</v>
          </cell>
          <cell r="E18">
            <v>96718336.652452454</v>
          </cell>
          <cell r="F18">
            <v>99274397.60999997</v>
          </cell>
          <cell r="G18">
            <v>100376851.63137692</v>
          </cell>
        </row>
        <row r="19">
          <cell r="C19">
            <v>86649174.199999988</v>
          </cell>
          <cell r="D19">
            <v>86170515.439999998</v>
          </cell>
          <cell r="E19">
            <v>92343473.155759797</v>
          </cell>
          <cell r="F19">
            <v>91604669.579999983</v>
          </cell>
          <cell r="G19">
            <v>95215787.74446398</v>
          </cell>
        </row>
        <row r="20">
          <cell r="C20">
            <v>4705271.2086358964</v>
          </cell>
          <cell r="D20">
            <v>3673599.9499999583</v>
          </cell>
          <cell r="E20">
            <v>4374863.4966927022</v>
          </cell>
          <cell r="F20">
            <v>7669728.030000031</v>
          </cell>
          <cell r="G20">
            <v>5161063.886912927</v>
          </cell>
        </row>
        <row r="21">
          <cell r="C21">
            <v>698020.60000000009</v>
          </cell>
          <cell r="D21">
            <v>217040.57</v>
          </cell>
          <cell r="E21">
            <v>639746</v>
          </cell>
          <cell r="F21">
            <v>3352555.91</v>
          </cell>
          <cell r="G21">
            <v>777936.00000000012</v>
          </cell>
        </row>
        <row r="22">
          <cell r="C22">
            <v>5403291.8086358961</v>
          </cell>
          <cell r="D22">
            <v>3890640.5199999581</v>
          </cell>
          <cell r="E22">
            <v>5014609.4966927022</v>
          </cell>
          <cell r="F22">
            <v>11022283.940000031</v>
          </cell>
          <cell r="G22">
            <v>5938999.886912927</v>
          </cell>
        </row>
        <row r="24">
          <cell r="C24">
            <v>25</v>
          </cell>
          <cell r="D24">
            <v>25</v>
          </cell>
          <cell r="E24">
            <v>0</v>
          </cell>
          <cell r="F24">
            <v>25</v>
          </cell>
          <cell r="G24">
            <v>25</v>
          </cell>
        </row>
        <row r="25">
          <cell r="C25">
            <v>1575</v>
          </cell>
          <cell r="D25">
            <v>1433.9999999999998</v>
          </cell>
          <cell r="E25">
            <v>0</v>
          </cell>
          <cell r="F25">
            <v>1464</v>
          </cell>
          <cell r="G25">
            <v>1520.9792354378612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61612.000000000007</v>
          </cell>
          <cell r="D27">
            <v>56935.000000000007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427.73942951970002</v>
          </cell>
          <cell r="D32">
            <v>417.85259424721147</v>
          </cell>
          <cell r="E32">
            <v>438.37651390999991</v>
          </cell>
          <cell r="F32">
            <v>423.08738082191843</v>
          </cell>
          <cell r="G32">
            <v>449.92893277833986</v>
          </cell>
        </row>
        <row r="33">
          <cell r="C33">
            <v>38.618509204600002</v>
          </cell>
          <cell r="D33">
            <v>40.408022362612037</v>
          </cell>
          <cell r="E33">
            <v>41.632349320000003</v>
          </cell>
          <cell r="F33">
            <v>40.990622657663891</v>
          </cell>
          <cell r="G33">
            <v>42.359724833150672</v>
          </cell>
        </row>
        <row r="37">
          <cell r="C37">
            <v>1492821.9699999997</v>
          </cell>
          <cell r="D37">
            <v>882965.00000000012</v>
          </cell>
          <cell r="E37">
            <v>1519777.724196</v>
          </cell>
          <cell r="F37">
            <v>1013689.3799999999</v>
          </cell>
          <cell r="G37">
            <v>1233525.6143794081</v>
          </cell>
        </row>
        <row r="39">
          <cell r="C39">
            <v>4386589</v>
          </cell>
          <cell r="D39">
            <v>4584197.43</v>
          </cell>
          <cell r="E39">
            <v>5038762.5099959997</v>
          </cell>
          <cell r="F39">
            <v>3849597.7399999998</v>
          </cell>
          <cell r="G39">
            <v>5888867.4047235958</v>
          </cell>
        </row>
        <row r="50">
          <cell r="C50">
            <v>2210756.85</v>
          </cell>
          <cell r="D50">
            <v>1366466</v>
          </cell>
          <cell r="E50">
            <v>2543086</v>
          </cell>
          <cell r="F50">
            <v>2195485.33</v>
          </cell>
          <cell r="G50">
            <v>4912361.2374</v>
          </cell>
        </row>
        <row r="51">
          <cell r="G51">
            <v>1128600</v>
          </cell>
        </row>
        <row r="52">
          <cell r="C52">
            <v>1463140.9699999997</v>
          </cell>
          <cell r="D52">
            <v>876243.99999999953</v>
          </cell>
          <cell r="E52">
            <v>2291088</v>
          </cell>
          <cell r="F52">
            <v>1582741.57</v>
          </cell>
          <cell r="G52">
            <v>2565832</v>
          </cell>
        </row>
        <row r="53">
          <cell r="C53">
            <v>5517236.9900000002</v>
          </cell>
          <cell r="D53">
            <v>5882293.71</v>
          </cell>
          <cell r="E53">
            <v>11559437</v>
          </cell>
          <cell r="F53">
            <v>19205837.530000001</v>
          </cell>
          <cell r="G53">
            <v>14969133.101</v>
          </cell>
        </row>
        <row r="54">
          <cell r="C54">
            <v>18049160</v>
          </cell>
          <cell r="D54">
            <v>16732389.40000001</v>
          </cell>
          <cell r="E54">
            <v>17438754</v>
          </cell>
          <cell r="F54">
            <v>15562685.000000007</v>
          </cell>
          <cell r="G54">
            <v>16382067.909999996</v>
          </cell>
        </row>
        <row r="55">
          <cell r="C55">
            <v>39728117.938635893</v>
          </cell>
          <cell r="D55">
            <v>45047982.029999956</v>
          </cell>
          <cell r="E55">
            <v>44208669.496692672</v>
          </cell>
          <cell r="F55">
            <v>55044322.630000003</v>
          </cell>
          <cell r="G55">
            <v>50651454.886912897</v>
          </cell>
        </row>
      </sheetData>
      <sheetData sheetId="11">
        <row r="7">
          <cell r="C7">
            <v>567030638.00000012</v>
          </cell>
          <cell r="D7">
            <v>539440989.99999988</v>
          </cell>
          <cell r="E7">
            <v>578289096.99999988</v>
          </cell>
          <cell r="F7">
            <v>637836276.42000008</v>
          </cell>
          <cell r="G7">
            <v>639838632.00000012</v>
          </cell>
        </row>
        <row r="8">
          <cell r="C8">
            <v>203052508.99999997</v>
          </cell>
          <cell r="D8">
            <v>183480641</v>
          </cell>
          <cell r="E8">
            <v>194725235</v>
          </cell>
          <cell r="F8">
            <v>208796863.00000003</v>
          </cell>
          <cell r="G8">
            <v>209653759.00000003</v>
          </cell>
        </row>
        <row r="9">
          <cell r="C9">
            <v>299363718</v>
          </cell>
          <cell r="D9">
            <v>301057099</v>
          </cell>
          <cell r="E9">
            <v>325575607</v>
          </cell>
          <cell r="F9">
            <v>364249556.99999988</v>
          </cell>
          <cell r="G9">
            <v>367569300.99999982</v>
          </cell>
        </row>
        <row r="10">
          <cell r="C10">
            <v>64614410.999999993</v>
          </cell>
          <cell r="D10">
            <v>54903250.000000007</v>
          </cell>
          <cell r="E10">
            <v>57988255.000000007</v>
          </cell>
          <cell r="F10">
            <v>64789857</v>
          </cell>
          <cell r="G10">
            <v>62615572.000000007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3">
          <cell r="C13">
            <v>-7489965</v>
          </cell>
          <cell r="D13">
            <v>-9177446.410000002</v>
          </cell>
          <cell r="E13">
            <v>-8463885</v>
          </cell>
          <cell r="F13">
            <v>-5515479.0700000022</v>
          </cell>
          <cell r="G13">
            <v>-5859996.9999999991</v>
          </cell>
        </row>
        <row r="14">
          <cell r="C14">
            <v>-6929976.9999999991</v>
          </cell>
          <cell r="D14">
            <v>-5531925</v>
          </cell>
          <cell r="E14">
            <v>-6819470.0000000009</v>
          </cell>
          <cell r="F14">
            <v>0</v>
          </cell>
          <cell r="G14">
            <v>-4016431.9999999995</v>
          </cell>
        </row>
        <row r="15">
          <cell r="C15">
            <v>-295421034.99999994</v>
          </cell>
          <cell r="D15">
            <v>-284504202.49000001</v>
          </cell>
          <cell r="E15">
            <v>-314718838</v>
          </cell>
          <cell r="F15">
            <v>-356768949.12</v>
          </cell>
          <cell r="G15">
            <v>-358387025.00000006</v>
          </cell>
        </row>
        <row r="16">
          <cell r="C16">
            <v>-786759.00000000128</v>
          </cell>
        </row>
        <row r="17">
          <cell r="C17">
            <v>256402902.00000018</v>
          </cell>
          <cell r="D17">
            <v>239255341.09999985</v>
          </cell>
          <cell r="E17">
            <v>247487683.99999988</v>
          </cell>
          <cell r="F17">
            <v>276008217.84000009</v>
          </cell>
          <cell r="G17">
            <v>270361370.00000006</v>
          </cell>
        </row>
        <row r="18">
          <cell r="C18">
            <v>275188690.00000018</v>
          </cell>
          <cell r="D18">
            <v>281894987.09999985</v>
          </cell>
          <cell r="E18">
            <v>268471648.99999988</v>
          </cell>
          <cell r="F18">
            <v>311355898.19000012</v>
          </cell>
          <cell r="G18">
            <v>291107104.00000006</v>
          </cell>
        </row>
        <row r="19">
          <cell r="C19">
            <v>274016566.00000006</v>
          </cell>
          <cell r="D19">
            <v>281349495.65000004</v>
          </cell>
          <cell r="E19">
            <v>266770899</v>
          </cell>
          <cell r="F19">
            <v>304385834.55000007</v>
          </cell>
          <cell r="G19">
            <v>290985741</v>
          </cell>
        </row>
        <row r="20">
          <cell r="C20">
            <v>1172124</v>
          </cell>
          <cell r="D20">
            <v>545491.45000004768</v>
          </cell>
          <cell r="E20">
            <v>1700749.9999998808</v>
          </cell>
          <cell r="F20">
            <v>6970063.6399998665</v>
          </cell>
          <cell r="G20">
            <v>121363.00000011921</v>
          </cell>
        </row>
        <row r="21">
          <cell r="C21">
            <v>4782258</v>
          </cell>
          <cell r="D21">
            <v>14875237.999999998</v>
          </cell>
          <cell r="E21">
            <v>8380504.0000000037</v>
          </cell>
          <cell r="F21">
            <v>28607926.77</v>
          </cell>
          <cell r="G21">
            <v>6373863.9999999991</v>
          </cell>
        </row>
        <row r="22">
          <cell r="C22">
            <v>5954382</v>
          </cell>
          <cell r="D22">
            <v>15420729.450000046</v>
          </cell>
          <cell r="E22">
            <v>10081253.999999885</v>
          </cell>
          <cell r="F22">
            <v>35577990.409999862</v>
          </cell>
          <cell r="G22">
            <v>6495227.0000001183</v>
          </cell>
        </row>
        <row r="24">
          <cell r="C24">
            <v>109</v>
          </cell>
          <cell r="D24">
            <v>109</v>
          </cell>
          <cell r="E24">
            <v>0</v>
          </cell>
          <cell r="F24">
            <v>109</v>
          </cell>
          <cell r="G24">
            <v>109</v>
          </cell>
        </row>
        <row r="25">
          <cell r="C25">
            <v>6904.9999999999964</v>
          </cell>
          <cell r="D25">
            <v>5943.9999999999991</v>
          </cell>
          <cell r="E25">
            <v>0</v>
          </cell>
          <cell r="F25">
            <v>5946.9999999999991</v>
          </cell>
          <cell r="G25">
            <v>6537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244443</v>
          </cell>
          <cell r="D27">
            <v>240616.99999999997</v>
          </cell>
          <cell r="E27">
            <v>0</v>
          </cell>
          <cell r="F27">
            <v>0</v>
          </cell>
          <cell r="G27">
            <v>299194</v>
          </cell>
        </row>
        <row r="32">
          <cell r="C32">
            <v>1295.0200000000002</v>
          </cell>
          <cell r="D32">
            <v>1271.4400000000003</v>
          </cell>
          <cell r="E32">
            <v>0</v>
          </cell>
          <cell r="F32">
            <v>1280.2800000000002</v>
          </cell>
          <cell r="G32">
            <v>1287.82</v>
          </cell>
        </row>
        <row r="33">
          <cell r="C33">
            <v>69.559999999999988</v>
          </cell>
          <cell r="D33">
            <v>70.5</v>
          </cell>
          <cell r="E33">
            <v>0</v>
          </cell>
          <cell r="F33">
            <v>71.960000000000022</v>
          </cell>
          <cell r="G33">
            <v>72.48</v>
          </cell>
        </row>
        <row r="37">
          <cell r="C37">
            <v>6929976.9999999991</v>
          </cell>
          <cell r="D37">
            <v>5531925</v>
          </cell>
          <cell r="E37">
            <v>6819470.0000000009</v>
          </cell>
          <cell r="F37">
            <v>0</v>
          </cell>
          <cell r="G37">
            <v>4016431.9999999995</v>
          </cell>
        </row>
        <row r="39">
          <cell r="C39">
            <v>7489965</v>
          </cell>
          <cell r="D39">
            <v>9177446.410000002</v>
          </cell>
          <cell r="E39">
            <v>8463885</v>
          </cell>
          <cell r="F39">
            <v>5515479.0700000022</v>
          </cell>
          <cell r="G39">
            <v>5859996.9999999991</v>
          </cell>
        </row>
        <row r="50">
          <cell r="C50">
            <v>18967198</v>
          </cell>
          <cell r="D50">
            <v>24245031</v>
          </cell>
          <cell r="E50">
            <v>18702556</v>
          </cell>
          <cell r="F50">
            <v>12749497.839999996</v>
          </cell>
          <cell r="G50">
            <v>8236394</v>
          </cell>
        </row>
        <row r="51">
          <cell r="G51">
            <v>3219000</v>
          </cell>
        </row>
        <row r="52">
          <cell r="C52">
            <v>8199186.9999999991</v>
          </cell>
          <cell r="D52">
            <v>7381008.9999999972</v>
          </cell>
          <cell r="E52">
            <v>5801490.9999999991</v>
          </cell>
          <cell r="F52">
            <v>6175161.3000000007</v>
          </cell>
          <cell r="G52">
            <v>7320861</v>
          </cell>
        </row>
        <row r="53">
          <cell r="C53">
            <v>135944898</v>
          </cell>
          <cell r="D53">
            <v>148508586</v>
          </cell>
          <cell r="E53">
            <v>146616746</v>
          </cell>
          <cell r="F53">
            <v>174775400</v>
          </cell>
          <cell r="G53">
            <v>172918225</v>
          </cell>
        </row>
        <row r="54">
          <cell r="C54">
            <v>88201743</v>
          </cell>
          <cell r="D54">
            <v>99836449</v>
          </cell>
          <cell r="E54">
            <v>95955936</v>
          </cell>
          <cell r="F54">
            <v>99704646</v>
          </cell>
          <cell r="G54">
            <v>103109782</v>
          </cell>
        </row>
        <row r="55">
          <cell r="C55">
            <v>208273498.00000009</v>
          </cell>
          <cell r="D55">
            <v>220829250.44999999</v>
          </cell>
          <cell r="E55">
            <v>221941749.99999988</v>
          </cell>
          <cell r="F55">
            <v>260880767.30999997</v>
          </cell>
          <cell r="G55">
            <v>274762937.00000012</v>
          </cell>
        </row>
      </sheetData>
      <sheetData sheetId="12">
        <row r="7">
          <cell r="C7">
            <v>361468556.00000006</v>
          </cell>
          <cell r="D7">
            <v>347768561.00000018</v>
          </cell>
          <cell r="E7">
            <v>388122683.00000006</v>
          </cell>
          <cell r="F7">
            <v>403028513.00000006</v>
          </cell>
          <cell r="G7">
            <v>409982720.00000006</v>
          </cell>
        </row>
        <row r="8">
          <cell r="C8">
            <v>67154935.999999985</v>
          </cell>
          <cell r="D8">
            <v>62617396.999999993</v>
          </cell>
          <cell r="E8">
            <v>388122683.00000006</v>
          </cell>
          <cell r="F8">
            <v>73322663</v>
          </cell>
          <cell r="G8">
            <v>76530316</v>
          </cell>
        </row>
        <row r="9">
          <cell r="C9">
            <v>238678297.99999997</v>
          </cell>
          <cell r="D9">
            <v>234411487.00000003</v>
          </cell>
          <cell r="E9">
            <v>0</v>
          </cell>
          <cell r="F9">
            <v>274105172</v>
          </cell>
          <cell r="G9">
            <v>276933628.00000006</v>
          </cell>
        </row>
        <row r="10">
          <cell r="C10">
            <v>55635322.000000007</v>
          </cell>
          <cell r="D10">
            <v>50739676.999999993</v>
          </cell>
          <cell r="E10">
            <v>0</v>
          </cell>
          <cell r="F10">
            <v>55600678.000000007</v>
          </cell>
          <cell r="G10">
            <v>56518776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3">
          <cell r="C13">
            <v>-6109854.9999999991</v>
          </cell>
          <cell r="D13">
            <v>-6341573.0000000009</v>
          </cell>
          <cell r="E13">
            <v>-6750000</v>
          </cell>
          <cell r="F13">
            <v>-5282457</v>
          </cell>
          <cell r="G13">
            <v>-7400000.0000000009</v>
          </cell>
        </row>
        <row r="14">
          <cell r="C14">
            <v>-2145969</v>
          </cell>
          <cell r="D14">
            <v>-2729032</v>
          </cell>
          <cell r="E14">
            <v>-2500000</v>
          </cell>
          <cell r="F14">
            <v>-2252808.9999999995</v>
          </cell>
          <cell r="G14">
            <v>-2500000</v>
          </cell>
        </row>
        <row r="15">
          <cell r="C15">
            <v>-213036057.00000009</v>
          </cell>
          <cell r="D15">
            <v>-211680287.99999997</v>
          </cell>
          <cell r="E15">
            <v>-248833554.99999997</v>
          </cell>
          <cell r="F15">
            <v>-250173719.00000009</v>
          </cell>
          <cell r="G15">
            <v>-264488281.00000006</v>
          </cell>
        </row>
        <row r="16">
          <cell r="C16">
            <v>23775895</v>
          </cell>
        </row>
        <row r="17">
          <cell r="C17">
            <v>163952569.99999997</v>
          </cell>
          <cell r="D17">
            <v>154068253.00000021</v>
          </cell>
          <cell r="E17">
            <v>167089128.00000009</v>
          </cell>
          <cell r="F17">
            <v>176337631.99999997</v>
          </cell>
          <cell r="G17">
            <v>177594439</v>
          </cell>
        </row>
        <row r="18">
          <cell r="C18">
            <v>171361144.99999997</v>
          </cell>
          <cell r="D18">
            <v>172970759.00000021</v>
          </cell>
          <cell r="E18">
            <v>174594302.00000009</v>
          </cell>
          <cell r="F18">
            <v>189621674.99999997</v>
          </cell>
          <cell r="G18">
            <v>184388767</v>
          </cell>
        </row>
        <row r="19">
          <cell r="C19">
            <v>165778101</v>
          </cell>
          <cell r="D19">
            <v>168204278</v>
          </cell>
          <cell r="E19">
            <v>174402372</v>
          </cell>
          <cell r="F19">
            <v>181093941.86000001</v>
          </cell>
          <cell r="G19">
            <v>180760242</v>
          </cell>
        </row>
        <row r="20">
          <cell r="C20">
            <v>5583044</v>
          </cell>
          <cell r="D20">
            <v>4766481.0000001192</v>
          </cell>
          <cell r="E20">
            <v>191930</v>
          </cell>
          <cell r="F20">
            <v>8527733.1399998665</v>
          </cell>
          <cell r="G20">
            <v>3628525.0000000894</v>
          </cell>
        </row>
        <row r="21">
          <cell r="C21">
            <v>413312.00000000378</v>
          </cell>
          <cell r="D21">
            <v>3322690.0000000014</v>
          </cell>
          <cell r="E21">
            <v>450000</v>
          </cell>
          <cell r="F21">
            <v>-143974.00000000012</v>
          </cell>
          <cell r="G21">
            <v>-49234999.999999993</v>
          </cell>
        </row>
        <row r="22">
          <cell r="C22">
            <v>5996356.0000000037</v>
          </cell>
          <cell r="D22">
            <v>8089171.0000001211</v>
          </cell>
          <cell r="E22">
            <v>641930</v>
          </cell>
          <cell r="F22">
            <v>8383759.1399998665</v>
          </cell>
          <cell r="G22">
            <v>-45606474.999999903</v>
          </cell>
        </row>
        <row r="24">
          <cell r="C24">
            <v>80</v>
          </cell>
          <cell r="D24">
            <v>80</v>
          </cell>
          <cell r="E24">
            <v>0</v>
          </cell>
          <cell r="F24">
            <v>80</v>
          </cell>
          <cell r="G24">
            <v>80</v>
          </cell>
        </row>
        <row r="25">
          <cell r="C25">
            <v>3400.9999999999995</v>
          </cell>
          <cell r="D25">
            <v>2970</v>
          </cell>
          <cell r="E25">
            <v>0</v>
          </cell>
          <cell r="F25">
            <v>2994</v>
          </cell>
          <cell r="G25">
            <v>3136.9999999999995</v>
          </cell>
        </row>
        <row r="26">
          <cell r="C26">
            <v>144803</v>
          </cell>
          <cell r="D26">
            <v>122717.00000000001</v>
          </cell>
          <cell r="E26">
            <v>0</v>
          </cell>
          <cell r="F26">
            <v>124545</v>
          </cell>
          <cell r="G26">
            <v>130713.99999999999</v>
          </cell>
        </row>
        <row r="27">
          <cell r="C27">
            <v>289497</v>
          </cell>
          <cell r="D27">
            <v>263185.99999999994</v>
          </cell>
          <cell r="E27">
            <v>0</v>
          </cell>
          <cell r="F27">
            <v>316836</v>
          </cell>
          <cell r="G27">
            <v>305448</v>
          </cell>
        </row>
        <row r="32">
          <cell r="C32">
            <v>780.52999999999986</v>
          </cell>
          <cell r="D32">
            <v>746.30000000000007</v>
          </cell>
          <cell r="E32">
            <v>0</v>
          </cell>
          <cell r="F32">
            <v>799.20000000000016</v>
          </cell>
          <cell r="G32">
            <v>795.39999999999975</v>
          </cell>
        </row>
        <row r="33">
          <cell r="C33">
            <v>95.399999999999991</v>
          </cell>
          <cell r="D33">
            <v>102.3</v>
          </cell>
          <cell r="E33">
            <v>0</v>
          </cell>
          <cell r="F33">
            <v>102.36999999999999</v>
          </cell>
          <cell r="G33">
            <v>101.20000000000003</v>
          </cell>
        </row>
        <row r="37">
          <cell r="C37">
            <v>2145969</v>
          </cell>
          <cell r="D37">
            <v>2729032</v>
          </cell>
          <cell r="E37">
            <v>2500000</v>
          </cell>
          <cell r="F37">
            <v>2252808.9999999995</v>
          </cell>
          <cell r="G37">
            <v>2500000</v>
          </cell>
        </row>
        <row r="39">
          <cell r="C39">
            <v>6109854.9999999991</v>
          </cell>
          <cell r="D39">
            <v>6341573.0000000009</v>
          </cell>
          <cell r="E39">
            <v>6750000</v>
          </cell>
          <cell r="F39">
            <v>5282457</v>
          </cell>
          <cell r="G39">
            <v>7400000.0000000009</v>
          </cell>
        </row>
        <row r="50">
          <cell r="C50">
            <v>4257526.9999999991</v>
          </cell>
          <cell r="D50">
            <v>3852373.0000000014</v>
          </cell>
          <cell r="E50">
            <v>30000000.000000004</v>
          </cell>
          <cell r="F50">
            <v>8750508</v>
          </cell>
          <cell r="G50">
            <v>6000000.0000000065</v>
          </cell>
        </row>
        <row r="51">
          <cell r="G51">
            <v>6399999.9999999991</v>
          </cell>
        </row>
        <row r="52">
          <cell r="C52">
            <v>2519426</v>
          </cell>
          <cell r="D52">
            <v>1059757.0000000002</v>
          </cell>
          <cell r="E52">
            <v>4000000.0000000005</v>
          </cell>
          <cell r="F52">
            <v>3849516</v>
          </cell>
          <cell r="G52">
            <v>4000000.0000000005</v>
          </cell>
        </row>
        <row r="53">
          <cell r="C53">
            <v>7492748</v>
          </cell>
          <cell r="D53">
            <v>8177009</v>
          </cell>
          <cell r="E53">
            <v>7958000</v>
          </cell>
          <cell r="F53">
            <v>9322354</v>
          </cell>
          <cell r="G53">
            <v>9549237</v>
          </cell>
        </row>
        <row r="54">
          <cell r="C54">
            <v>37707493</v>
          </cell>
          <cell r="D54">
            <v>36226047</v>
          </cell>
          <cell r="E54">
            <v>35665688</v>
          </cell>
          <cell r="F54">
            <v>38231055.099999994</v>
          </cell>
          <cell r="G54">
            <v>43622338</v>
          </cell>
        </row>
        <row r="55">
          <cell r="C55">
            <v>35856215</v>
          </cell>
          <cell r="D55">
            <v>29946561.000000067</v>
          </cell>
          <cell r="E55">
            <v>26134644.000000037</v>
          </cell>
          <cell r="F55">
            <v>38330320.139999889</v>
          </cell>
          <cell r="G55">
            <v>50103183.000000052</v>
          </cell>
        </row>
      </sheetData>
      <sheetData sheetId="13">
        <row r="7">
          <cell r="C7">
            <v>110212736.00000001</v>
          </cell>
          <cell r="D7">
            <v>93130530.999999985</v>
          </cell>
          <cell r="E7">
            <v>110072655</v>
          </cell>
          <cell r="F7">
            <v>104813001</v>
          </cell>
          <cell r="G7">
            <v>120057960</v>
          </cell>
        </row>
        <row r="8">
          <cell r="C8">
            <v>22235732</v>
          </cell>
          <cell r="D8">
            <v>21002998</v>
          </cell>
          <cell r="E8">
            <v>22707363.999999996</v>
          </cell>
          <cell r="F8">
            <v>22239711</v>
          </cell>
          <cell r="G8">
            <v>22381610.999999996</v>
          </cell>
        </row>
        <row r="9">
          <cell r="C9">
            <v>81143669</v>
          </cell>
          <cell r="D9">
            <v>62599393.999999978</v>
          </cell>
          <cell r="E9">
            <v>76665600</v>
          </cell>
          <cell r="F9">
            <v>82573291</v>
          </cell>
          <cell r="G9">
            <v>86912424</v>
          </cell>
        </row>
        <row r="10">
          <cell r="C10">
            <v>6728691</v>
          </cell>
          <cell r="D10">
            <v>9528138.9999999981</v>
          </cell>
          <cell r="E10">
            <v>10699691</v>
          </cell>
          <cell r="F10">
            <v>0</v>
          </cell>
          <cell r="G10">
            <v>10763922</v>
          </cell>
        </row>
        <row r="11">
          <cell r="C11">
            <v>104640.99999999999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3">
          <cell r="C13">
            <v>-5313279</v>
          </cell>
          <cell r="D13">
            <v>-4046159</v>
          </cell>
          <cell r="E13">
            <v>-5010226</v>
          </cell>
          <cell r="F13">
            <v>-3464190</v>
          </cell>
          <cell r="G13">
            <v>-3601999.9999999995</v>
          </cell>
        </row>
        <row r="14">
          <cell r="C14">
            <v>-1565753.0000000002</v>
          </cell>
          <cell r="D14">
            <v>-918194.00000000047</v>
          </cell>
          <cell r="E14">
            <v>-1136260.0000000002</v>
          </cell>
          <cell r="F14">
            <v>-742182</v>
          </cell>
          <cell r="G14">
            <v>-900000</v>
          </cell>
        </row>
        <row r="15">
          <cell r="C15">
            <v>-55940879.999999978</v>
          </cell>
          <cell r="D15">
            <v>-48376075</v>
          </cell>
          <cell r="E15">
            <v>-53325859</v>
          </cell>
          <cell r="F15">
            <v>-50017939.999999993</v>
          </cell>
          <cell r="G15">
            <v>-60866047.000000007</v>
          </cell>
        </row>
        <row r="16">
          <cell r="C16">
            <v>0</v>
          </cell>
        </row>
        <row r="17">
          <cell r="C17">
            <v>47392824.000000037</v>
          </cell>
          <cell r="D17">
            <v>39790102.999999985</v>
          </cell>
          <cell r="E17">
            <v>50600310</v>
          </cell>
          <cell r="F17">
            <v>50588689.000000007</v>
          </cell>
          <cell r="G17">
            <v>54689912.999999993</v>
          </cell>
        </row>
        <row r="18">
          <cell r="C18">
            <v>49059327.000000037</v>
          </cell>
          <cell r="D18">
            <v>47281149.919999987</v>
          </cell>
          <cell r="E18">
            <v>52361782</v>
          </cell>
          <cell r="F18">
            <v>54614785.960000008</v>
          </cell>
          <cell r="G18">
            <v>57083912.999999993</v>
          </cell>
        </row>
        <row r="19">
          <cell r="C19">
            <v>58081280.00000003</v>
          </cell>
          <cell r="D19">
            <v>52595419.939999998</v>
          </cell>
          <cell r="E19">
            <v>51668107.970000021</v>
          </cell>
          <cell r="F19">
            <v>53974863.949999988</v>
          </cell>
          <cell r="G19">
            <v>55043929.000000007</v>
          </cell>
        </row>
        <row r="20">
          <cell r="C20">
            <v>-9021953.0000000224</v>
          </cell>
          <cell r="D20">
            <v>-5314270.0200000107</v>
          </cell>
          <cell r="E20">
            <v>693674.02999998629</v>
          </cell>
          <cell r="F20">
            <v>639922.01000002027</v>
          </cell>
          <cell r="G20">
            <v>2039983.9999999851</v>
          </cell>
        </row>
        <row r="21">
          <cell r="C21">
            <v>-7257867.9999999991</v>
          </cell>
          <cell r="D21">
            <v>-180912.99999999988</v>
          </cell>
          <cell r="E21">
            <v>-508934.00000000006</v>
          </cell>
          <cell r="F21">
            <v>17452967</v>
          </cell>
          <cell r="G21">
            <v>-689475</v>
          </cell>
        </row>
        <row r="22">
          <cell r="C22">
            <v>-16279821.000000022</v>
          </cell>
          <cell r="D22">
            <v>-5495183.0200000107</v>
          </cell>
          <cell r="E22">
            <v>184740.02999998623</v>
          </cell>
          <cell r="F22">
            <v>18092889.01000002</v>
          </cell>
          <cell r="G22">
            <v>1350508.9999999851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35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1154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319</v>
          </cell>
          <cell r="D32">
            <v>258.98</v>
          </cell>
          <cell r="E32">
            <v>0</v>
          </cell>
          <cell r="F32">
            <v>265.19999999999993</v>
          </cell>
          <cell r="G32">
            <v>289.94</v>
          </cell>
        </row>
        <row r="33">
          <cell r="C33">
            <v>16.900000000000002</v>
          </cell>
          <cell r="D33">
            <v>9.92</v>
          </cell>
          <cell r="E33">
            <v>0</v>
          </cell>
          <cell r="F33">
            <v>8.2999999999999989</v>
          </cell>
          <cell r="G33">
            <v>9.25</v>
          </cell>
        </row>
        <row r="37">
          <cell r="C37">
            <v>1565753.0000000002</v>
          </cell>
          <cell r="D37">
            <v>918194.00000000047</v>
          </cell>
          <cell r="E37">
            <v>1136260.0000000002</v>
          </cell>
          <cell r="F37">
            <v>742182</v>
          </cell>
          <cell r="G37">
            <v>900000</v>
          </cell>
        </row>
        <row r="39">
          <cell r="C39">
            <v>5313279</v>
          </cell>
          <cell r="D39">
            <v>4046159</v>
          </cell>
          <cell r="E39">
            <v>5010226</v>
          </cell>
          <cell r="F39">
            <v>3464190</v>
          </cell>
          <cell r="G39">
            <v>3601999.9999999995</v>
          </cell>
        </row>
        <row r="50">
          <cell r="C50">
            <v>1388218</v>
          </cell>
          <cell r="D50">
            <v>0</v>
          </cell>
          <cell r="E50">
            <v>977469</v>
          </cell>
          <cell r="F50">
            <v>0</v>
          </cell>
          <cell r="G50">
            <v>0</v>
          </cell>
        </row>
        <row r="51">
          <cell r="G51">
            <v>0</v>
          </cell>
        </row>
        <row r="52">
          <cell r="C52">
            <v>861838.00000000012</v>
          </cell>
          <cell r="D52">
            <v>0</v>
          </cell>
          <cell r="E52">
            <v>633845</v>
          </cell>
          <cell r="F52">
            <v>0</v>
          </cell>
          <cell r="G52">
            <v>0</v>
          </cell>
        </row>
        <row r="53">
          <cell r="C53">
            <v>356527</v>
          </cell>
          <cell r="D53">
            <v>359297</v>
          </cell>
          <cell r="E53">
            <v>353449</v>
          </cell>
          <cell r="F53">
            <v>49</v>
          </cell>
          <cell r="G53">
            <v>0</v>
          </cell>
        </row>
        <row r="54">
          <cell r="C54">
            <v>12042142.519999996</v>
          </cell>
          <cell r="D54">
            <v>10954631.889999999</v>
          </cell>
          <cell r="E54">
            <v>10391000</v>
          </cell>
          <cell r="F54">
            <v>9959647.4599999934</v>
          </cell>
          <cell r="G54">
            <v>11073000</v>
          </cell>
        </row>
        <row r="55">
          <cell r="C55">
            <v>-6843334.2400000021</v>
          </cell>
          <cell r="D55">
            <v>-12484965.110000003</v>
          </cell>
          <cell r="E55">
            <v>-10275798.130000008</v>
          </cell>
          <cell r="F55">
            <v>5653888.0100000165</v>
          </cell>
          <cell r="G55">
            <v>3065247.9999999925</v>
          </cell>
        </row>
      </sheetData>
      <sheetData sheetId="14">
        <row r="7">
          <cell r="C7">
            <v>2877767128.5200005</v>
          </cell>
          <cell r="D7">
            <v>2719070164.7000003</v>
          </cell>
          <cell r="E7">
            <v>3266603969.8729177</v>
          </cell>
          <cell r="F7">
            <v>3083748404.0699997</v>
          </cell>
          <cell r="G7">
            <v>3453151358.6300001</v>
          </cell>
        </row>
        <row r="8">
          <cell r="C8">
            <v>889971044.42000008</v>
          </cell>
          <cell r="D8">
            <v>961991066.32999992</v>
          </cell>
          <cell r="E8">
            <v>0</v>
          </cell>
          <cell r="F8">
            <v>1040515779.5000001</v>
          </cell>
          <cell r="G8">
            <v>1125868403.3300576</v>
          </cell>
        </row>
        <row r="9">
          <cell r="C9">
            <v>1336015058.8699999</v>
          </cell>
          <cell r="D9">
            <v>1199832824.7100003</v>
          </cell>
          <cell r="E9">
            <v>3266603970</v>
          </cell>
          <cell r="F9">
            <v>1423273080.0899999</v>
          </cell>
          <cell r="G9">
            <v>1596827571.808089</v>
          </cell>
        </row>
        <row r="10">
          <cell r="C10">
            <v>619293370.46000004</v>
          </cell>
          <cell r="D10">
            <v>534405278.57000005</v>
          </cell>
          <cell r="E10">
            <v>0</v>
          </cell>
          <cell r="F10">
            <v>601148187.74000001</v>
          </cell>
          <cell r="G10">
            <v>695348178.28755987</v>
          </cell>
        </row>
        <row r="11">
          <cell r="C11">
            <v>32487654.770000003</v>
          </cell>
          <cell r="D11">
            <v>22840995.09</v>
          </cell>
          <cell r="E11">
            <v>0</v>
          </cell>
          <cell r="F11">
            <v>18811356.739999998</v>
          </cell>
          <cell r="G11">
            <v>35107205.233719021</v>
          </cell>
        </row>
        <row r="13">
          <cell r="C13">
            <v>-32400667.770332199</v>
          </cell>
          <cell r="D13">
            <v>-28232761.169999994</v>
          </cell>
          <cell r="E13">
            <v>-35954810</v>
          </cell>
          <cell r="F13">
            <v>-25406329.709999997</v>
          </cell>
          <cell r="G13">
            <v>-38531145.711237207</v>
          </cell>
        </row>
        <row r="14">
          <cell r="C14">
            <v>-18150129.666933112</v>
          </cell>
          <cell r="D14">
            <v>-18202447.91</v>
          </cell>
          <cell r="E14">
            <v>-23305652</v>
          </cell>
          <cell r="F14">
            <v>-13208601.639999999</v>
          </cell>
          <cell r="G14">
            <v>-23803355.896892034</v>
          </cell>
        </row>
        <row r="15">
          <cell r="C15">
            <v>-1685466251.1500001</v>
          </cell>
          <cell r="D15">
            <v>-1639196492.5799999</v>
          </cell>
          <cell r="E15">
            <v>-2020108448.8694675</v>
          </cell>
          <cell r="F15">
            <v>-1911555109.6499999</v>
          </cell>
          <cell r="G15">
            <v>-2075103319.0490692</v>
          </cell>
        </row>
        <row r="16">
          <cell r="C16">
            <v>143484112.61000001</v>
          </cell>
        </row>
        <row r="17">
          <cell r="C17">
            <v>1285234192.5427351</v>
          </cell>
          <cell r="D17">
            <v>1199728235.1200001</v>
          </cell>
          <cell r="E17">
            <v>1415656433.0034502</v>
          </cell>
          <cell r="F17">
            <v>1307716231.8699996</v>
          </cell>
          <cell r="G17">
            <v>1500593927.711767</v>
          </cell>
        </row>
        <row r="18">
          <cell r="C18">
            <v>1436350203.2827353</v>
          </cell>
          <cell r="D18">
            <v>1458094545.3900001</v>
          </cell>
          <cell r="E18">
            <v>1601708175.5085762</v>
          </cell>
          <cell r="F18">
            <v>1608746674.4199996</v>
          </cell>
          <cell r="G18">
            <v>1714176988.2286568</v>
          </cell>
        </row>
        <row r="19">
          <cell r="C19">
            <v>1404942642</v>
          </cell>
          <cell r="D19">
            <v>1462101818.7600002</v>
          </cell>
          <cell r="E19">
            <v>1561665470.1758094</v>
          </cell>
          <cell r="F19">
            <v>1572224117.1000004</v>
          </cell>
          <cell r="G19">
            <v>1662751678.7042999</v>
          </cell>
        </row>
        <row r="20">
          <cell r="C20">
            <v>31407561.282734871</v>
          </cell>
          <cell r="D20">
            <v>-4007273.3700003624</v>
          </cell>
          <cell r="E20">
            <v>40042705.332767248</v>
          </cell>
          <cell r="F20">
            <v>36522557.319999695</v>
          </cell>
          <cell r="G20">
            <v>51425309.524356365</v>
          </cell>
        </row>
        <row r="21">
          <cell r="C21">
            <v>34396196.110000007</v>
          </cell>
          <cell r="D21">
            <v>-13736029.27</v>
          </cell>
          <cell r="E21">
            <v>13823607.918087699</v>
          </cell>
          <cell r="F21">
            <v>83240192.12000002</v>
          </cell>
          <cell r="G21">
            <v>20981261.941280391</v>
          </cell>
        </row>
        <row r="22">
          <cell r="C22">
            <v>65803757.392734878</v>
          </cell>
          <cell r="D22">
            <v>-17743302.640000362</v>
          </cell>
          <cell r="E22">
            <v>53866313.250854947</v>
          </cell>
          <cell r="F22">
            <v>119762749.43999971</v>
          </cell>
          <cell r="G22">
            <v>72406571.46563676</v>
          </cell>
        </row>
        <row r="24">
          <cell r="C24">
            <v>392</v>
          </cell>
          <cell r="D24">
            <v>433</v>
          </cell>
          <cell r="E24">
            <v>0</v>
          </cell>
          <cell r="F24">
            <v>450</v>
          </cell>
          <cell r="G24">
            <v>450</v>
          </cell>
        </row>
        <row r="25">
          <cell r="C25">
            <v>20539</v>
          </cell>
          <cell r="D25">
            <v>19812</v>
          </cell>
          <cell r="E25">
            <v>0</v>
          </cell>
          <cell r="F25">
            <v>19886</v>
          </cell>
          <cell r="G25">
            <v>21231.117118386581</v>
          </cell>
        </row>
        <row r="26">
          <cell r="C26">
            <v>749847</v>
          </cell>
          <cell r="D26">
            <v>624305</v>
          </cell>
          <cell r="E26">
            <v>0</v>
          </cell>
          <cell r="F26">
            <v>602974</v>
          </cell>
          <cell r="G26">
            <v>647411.91272282193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32">
          <cell r="C32">
            <v>6442.0917561646011</v>
          </cell>
          <cell r="D32">
            <v>6441.1096878415337</v>
          </cell>
          <cell r="E32">
            <v>6834.3525410000002</v>
          </cell>
          <cell r="F32">
            <v>6588.4548167808252</v>
          </cell>
          <cell r="G32">
            <v>6933.1269132165316</v>
          </cell>
        </row>
        <row r="33">
          <cell r="C33">
            <v>606.33973122309988</v>
          </cell>
          <cell r="D33">
            <v>623.89367251999101</v>
          </cell>
          <cell r="E33">
            <v>647.51599999999985</v>
          </cell>
          <cell r="F33">
            <v>628.15749868156047</v>
          </cell>
          <cell r="G33">
            <v>648.25326952438354</v>
          </cell>
        </row>
        <row r="37">
          <cell r="C37">
            <v>18150129.666933112</v>
          </cell>
          <cell r="D37">
            <v>18202447.91</v>
          </cell>
          <cell r="E37">
            <v>23305652</v>
          </cell>
          <cell r="F37">
            <v>13208601.639999999</v>
          </cell>
          <cell r="G37">
            <v>23803355.896892034</v>
          </cell>
        </row>
        <row r="39">
          <cell r="C39">
            <v>32400667.770332199</v>
          </cell>
          <cell r="D39">
            <v>28232761.169999994</v>
          </cell>
          <cell r="E39">
            <v>35954810</v>
          </cell>
          <cell r="F39">
            <v>25406329.709999997</v>
          </cell>
          <cell r="G39">
            <v>38531145.711237207</v>
          </cell>
        </row>
        <row r="50">
          <cell r="C50">
            <v>104919987.99999996</v>
          </cell>
          <cell r="D50">
            <v>29482901.999999996</v>
          </cell>
          <cell r="E50">
            <v>99878841.999999955</v>
          </cell>
          <cell r="F50">
            <v>66202721.960000016</v>
          </cell>
          <cell r="G50">
            <v>54686065.490000032</v>
          </cell>
        </row>
        <row r="51">
          <cell r="G51">
            <v>33895234.080000006</v>
          </cell>
        </row>
        <row r="52">
          <cell r="C52">
            <v>33075266.000000004</v>
          </cell>
          <cell r="D52">
            <v>15960092.999999998</v>
          </cell>
          <cell r="E52">
            <v>45362467.000000007</v>
          </cell>
          <cell r="F52">
            <v>51472249.719999991</v>
          </cell>
          <cell r="G52">
            <v>55372687.49000001</v>
          </cell>
        </row>
        <row r="53">
          <cell r="C53">
            <v>629357482.46000004</v>
          </cell>
          <cell r="D53">
            <v>616522788</v>
          </cell>
          <cell r="E53">
            <v>516577841</v>
          </cell>
          <cell r="F53">
            <v>713549786.47000015</v>
          </cell>
          <cell r="G53">
            <v>721177208.34000003</v>
          </cell>
        </row>
        <row r="54">
          <cell r="C54">
            <v>646093130.14999974</v>
          </cell>
          <cell r="D54">
            <v>640122581</v>
          </cell>
          <cell r="E54">
            <v>646684466</v>
          </cell>
          <cell r="F54">
            <v>620163345.73999703</v>
          </cell>
          <cell r="G54">
            <v>602671021.67000008</v>
          </cell>
        </row>
        <row r="55">
          <cell r="C55">
            <v>1033266597.6527344</v>
          </cell>
          <cell r="D55">
            <v>1022476408.8000001</v>
          </cell>
          <cell r="E55">
            <v>1125401355.2708547</v>
          </cell>
          <cell r="F55">
            <v>1153604222.3099997</v>
          </cell>
          <cell r="G55">
            <v>1218386309.4656363</v>
          </cell>
        </row>
      </sheetData>
      <sheetData sheetId="15">
        <row r="2">
          <cell r="A2" t="str">
            <v>Vermont Community Hospitals</v>
          </cell>
        </row>
        <row r="3">
          <cell r="A3" t="str">
            <v>Description:</v>
          </cell>
          <cell r="B3" t="str">
            <v>System Trends</v>
          </cell>
        </row>
        <row r="5">
          <cell r="A5" t="str">
            <v>Filters</v>
          </cell>
        </row>
        <row r="6">
          <cell r="A6" t="str">
            <v>Currency:</v>
          </cell>
          <cell r="B6" t="str">
            <v>United States of America, Dollars</v>
          </cell>
        </row>
        <row r="8">
          <cell r="A8" t="str">
            <v/>
          </cell>
          <cell r="B8" t="str">
            <v/>
          </cell>
          <cell r="C8" t="str">
            <v>Actuals</v>
          </cell>
          <cell r="E8" t="str">
            <v>Budget 2021 Approved</v>
          </cell>
          <cell r="F8" t="str">
            <v>Actuals</v>
          </cell>
          <cell r="G8" t="str">
            <v>Budget 2022 Approved Projection 2021</v>
          </cell>
        </row>
        <row r="9">
          <cell r="C9" t="str">
            <v>2019</v>
          </cell>
          <cell r="D9" t="str">
            <v>2020</v>
          </cell>
          <cell r="E9" t="str">
            <v>2021</v>
          </cell>
          <cell r="F9" t="str">
            <v>2021</v>
          </cell>
          <cell r="G9" t="str">
            <v>2022</v>
          </cell>
        </row>
        <row r="10">
          <cell r="A10" t="str">
            <v/>
          </cell>
          <cell r="B10" t="str">
            <v>Accounts</v>
          </cell>
        </row>
        <row r="11">
          <cell r="A11" t="str">
            <v/>
          </cell>
          <cell r="B11" t="str">
            <v>Gross Patient Care Revenue</v>
          </cell>
          <cell r="C11">
            <v>5620723473.9500008</v>
          </cell>
          <cell r="D11">
            <v>5331936652.5799999</v>
          </cell>
          <cell r="E11">
            <v>6226437732.5618629</v>
          </cell>
          <cell r="F11">
            <v>6151690822.6699991</v>
          </cell>
          <cell r="G11">
            <v>6636375599.7200003</v>
          </cell>
        </row>
        <row r="12">
          <cell r="A12" t="str">
            <v/>
          </cell>
          <cell r="B12" t="str">
            <v>Inpatient Care Revenue</v>
          </cell>
          <cell r="C12">
            <v>1542653708.9699998</v>
          </cell>
          <cell r="D12">
            <v>1569361693.9000001</v>
          </cell>
          <cell r="E12">
            <v>845115574.99000013</v>
          </cell>
          <cell r="F12">
            <v>1622112524.7699995</v>
          </cell>
          <cell r="G12">
            <v>1800167862.0220177</v>
          </cell>
        </row>
        <row r="13">
          <cell r="A13" t="str">
            <v/>
          </cell>
          <cell r="B13" t="str">
            <v>Outpatient Care Revenue</v>
          </cell>
          <cell r="C13">
            <v>3009536828.7400012</v>
          </cell>
          <cell r="D13">
            <v>2814967653.3799992</v>
          </cell>
          <cell r="E13">
            <v>5089214540.0739403</v>
          </cell>
          <cell r="F13">
            <v>3512354124.0700011</v>
          </cell>
          <cell r="G13">
            <v>3603596701.9542212</v>
          </cell>
        </row>
        <row r="14">
          <cell r="A14" t="str">
            <v/>
          </cell>
          <cell r="B14" t="str">
            <v>Outpatient Care Revenue - Physician</v>
          </cell>
          <cell r="C14">
            <v>980525340.27999973</v>
          </cell>
          <cell r="D14">
            <v>869236202.03999984</v>
          </cell>
          <cell r="E14">
            <v>255543655.95000002</v>
          </cell>
          <cell r="F14">
            <v>944103876.61000001</v>
          </cell>
          <cell r="G14">
            <v>1135570571.3895042</v>
          </cell>
        </row>
        <row r="15">
          <cell r="A15" t="str">
            <v/>
          </cell>
          <cell r="B15" t="str">
            <v>Chronic/SNF PT Care Revenue</v>
          </cell>
          <cell r="C15">
            <v>65893250.849999994</v>
          </cell>
          <cell r="D15">
            <v>55782616.870000005</v>
          </cell>
          <cell r="E15">
            <v>14612812.000000006</v>
          </cell>
          <cell r="F15">
            <v>51232120.050000004</v>
          </cell>
          <cell r="G15">
            <v>72894660.602969423</v>
          </cell>
        </row>
        <row r="16">
          <cell r="A16" t="str">
            <v/>
          </cell>
          <cell r="B16" t="str">
            <v>Swing Beds PT Care Revenue</v>
          </cell>
          <cell r="C16">
            <v>22114342.539999999</v>
          </cell>
          <cell r="D16">
            <v>22588489.09</v>
          </cell>
          <cell r="E16">
            <v>21951149.949999999</v>
          </cell>
          <cell r="F16">
            <v>21888180.419999998</v>
          </cell>
          <cell r="G16">
            <v>24145800.644157141</v>
          </cell>
        </row>
        <row r="17">
          <cell r="A17" t="str">
            <v/>
          </cell>
          <cell r="B17" t="str">
            <v/>
          </cell>
        </row>
        <row r="18">
          <cell r="A18" t="str">
            <v/>
          </cell>
          <cell r="B18" t="str">
            <v>Net Revenue Deductions</v>
          </cell>
          <cell r="C18">
            <v>-3297316984.317131</v>
          </cell>
          <cell r="D18">
            <v>-3224163143.77</v>
          </cell>
          <cell r="E18">
            <v>-3825444198.0842981</v>
          </cell>
          <cell r="F18">
            <v>-3749288453.6199999</v>
          </cell>
          <cell r="G18">
            <v>-4031583209.7134752</v>
          </cell>
        </row>
        <row r="19">
          <cell r="A19" t="str">
            <v/>
          </cell>
          <cell r="B19" t="str">
            <v>Fixed Prospective Payments and Reserves</v>
          </cell>
          <cell r="C19">
            <v>265017490.34863591</v>
          </cell>
          <cell r="D19">
            <v>319748460.58999997</v>
          </cell>
          <cell r="E19">
            <v>388963042.35439384</v>
          </cell>
          <cell r="F19">
            <v>343342378.09918761</v>
          </cell>
          <cell r="G19">
            <v>358065676.67891872</v>
          </cell>
        </row>
        <row r="20">
          <cell r="A20" t="str">
            <v/>
          </cell>
          <cell r="B20" t="str">
            <v>Net Patient Care Rev &amp; Fixed Payments &amp; Reserves</v>
          </cell>
          <cell r="C20">
            <v>2588423979.9815054</v>
          </cell>
          <cell r="D20">
            <v>2427521969.4000001</v>
          </cell>
          <cell r="E20">
            <v>2789956576.8319588</v>
          </cell>
          <cell r="F20">
            <v>2745744747.1491871</v>
          </cell>
          <cell r="G20">
            <v>2962858066.6854439</v>
          </cell>
        </row>
        <row r="21">
          <cell r="A21" t="str">
            <v/>
          </cell>
          <cell r="B21" t="str">
            <v>Total Operating Revenue</v>
          </cell>
          <cell r="C21">
            <v>2815761997.1915054</v>
          </cell>
          <cell r="D21">
            <v>2884606865.0700002</v>
          </cell>
          <cell r="E21">
            <v>3060180000.0370846</v>
          </cell>
          <cell r="F21">
            <v>3183687771.7591867</v>
          </cell>
          <cell r="G21">
            <v>3260031004.7079229</v>
          </cell>
        </row>
        <row r="22">
          <cell r="A22" t="str">
            <v/>
          </cell>
          <cell r="B22" t="str">
            <v>Operating Expense</v>
          </cell>
          <cell r="C22">
            <v>2795443999.79</v>
          </cell>
          <cell r="D22">
            <v>2882904085.7300005</v>
          </cell>
          <cell r="E22">
            <v>3008243215.8814044</v>
          </cell>
          <cell r="F22">
            <v>3095878632.6399999</v>
          </cell>
          <cell r="G22">
            <v>3185295499.1559935</v>
          </cell>
        </row>
        <row r="23">
          <cell r="A23" t="str">
            <v/>
          </cell>
          <cell r="B23" t="str">
            <v>Net Operating Income (Loss)</v>
          </cell>
          <cell r="C23">
            <v>20317997.401504993</v>
          </cell>
          <cell r="D23">
            <v>1702779.3399991989</v>
          </cell>
          <cell r="E23">
            <v>51936784.15568018</v>
          </cell>
          <cell r="F23">
            <v>87809139.119187832</v>
          </cell>
          <cell r="G23">
            <v>74735505.551930428</v>
          </cell>
        </row>
        <row r="24">
          <cell r="A24" t="str">
            <v/>
          </cell>
          <cell r="B24" t="str">
            <v>Non-Operating Revenue</v>
          </cell>
          <cell r="C24">
            <v>33603749.609999999</v>
          </cell>
          <cell r="D24">
            <v>41579845.839999996</v>
          </cell>
          <cell r="E24">
            <v>35319561.117716901</v>
          </cell>
          <cell r="F24">
            <v>203175735.73000005</v>
          </cell>
          <cell r="G24">
            <v>-7487848.5794503493</v>
          </cell>
        </row>
        <row r="25">
          <cell r="A25" t="str">
            <v/>
          </cell>
          <cell r="B25" t="str">
            <v>Excess (Deficit) of Revenue Over Expense</v>
          </cell>
          <cell r="C25">
            <v>53921747.011504993</v>
          </cell>
          <cell r="D25">
            <v>43282625.179999195</v>
          </cell>
          <cell r="E25">
            <v>87256345.273397088</v>
          </cell>
          <cell r="F25">
            <v>290984874.84918785</v>
          </cell>
          <cell r="G25">
            <v>67247656.972480074</v>
          </cell>
        </row>
        <row r="26">
          <cell r="A26" t="str">
            <v/>
          </cell>
          <cell r="B26" t="str">
            <v>Accounts</v>
          </cell>
        </row>
        <row r="27">
          <cell r="A27" t="str">
            <v/>
          </cell>
          <cell r="B27" t="str">
            <v>Acute Beds (Staffed)</v>
          </cell>
          <cell r="C27">
            <v>917</v>
          </cell>
          <cell r="D27">
            <v>958</v>
          </cell>
          <cell r="E27">
            <v>59</v>
          </cell>
          <cell r="F27">
            <v>975</v>
          </cell>
          <cell r="G27">
            <v>1010</v>
          </cell>
        </row>
        <row r="28">
          <cell r="A28" t="str">
            <v/>
          </cell>
          <cell r="B28" t="str">
            <v>Acute Admissions</v>
          </cell>
          <cell r="C28">
            <v>47164</v>
          </cell>
          <cell r="D28">
            <v>44154</v>
          </cell>
          <cell r="E28">
            <v>3690</v>
          </cell>
          <cell r="F28">
            <v>44308</v>
          </cell>
          <cell r="G28">
            <v>48025.934667031637</v>
          </cell>
        </row>
        <row r="29">
          <cell r="A29" t="str">
            <v/>
          </cell>
          <cell r="B29" t="str">
            <v>Acute Patient Days</v>
          </cell>
          <cell r="C29">
            <v>220827.50000073854</v>
          </cell>
          <cell r="D29">
            <v>209346</v>
          </cell>
          <cell r="E29">
            <v>9182</v>
          </cell>
          <cell r="F29">
            <v>219894.00000000009</v>
          </cell>
          <cell r="G29">
            <v>228537.86345386558</v>
          </cell>
        </row>
        <row r="30">
          <cell r="A30" t="str">
            <v/>
          </cell>
          <cell r="B30" t="str">
            <v>Physician Office Visits</v>
          </cell>
          <cell r="C30">
            <v>1736873.69</v>
          </cell>
          <cell r="D30">
            <v>1322235</v>
          </cell>
          <cell r="E30">
            <v>258936</v>
          </cell>
          <cell r="F30">
            <v>1314827</v>
          </cell>
          <cell r="G30">
            <v>1437006.8027559046</v>
          </cell>
        </row>
        <row r="31">
          <cell r="A31" t="str">
            <v/>
          </cell>
          <cell r="B31" t="str">
            <v>All Outpatient Visits</v>
          </cell>
          <cell r="C31">
            <v>1620775.9999999993</v>
          </cell>
          <cell r="D31">
            <v>1362088</v>
          </cell>
          <cell r="E31">
            <v>99936</v>
          </cell>
          <cell r="F31">
            <v>1195989</v>
          </cell>
          <cell r="G31">
            <v>1240746</v>
          </cell>
        </row>
        <row r="32">
          <cell r="A32" t="str">
            <v/>
          </cell>
          <cell r="B32" t="str">
            <v>Adjusted Admissions</v>
          </cell>
          <cell r="C32">
            <v>173654.70424574174</v>
          </cell>
          <cell r="D32">
            <v>151077.68828874445</v>
          </cell>
          <cell r="E32">
            <v>195040.61299518618</v>
          </cell>
          <cell r="F32">
            <v>2324060.9079603613</v>
          </cell>
          <cell r="G32">
            <v>768919.52082667954</v>
          </cell>
        </row>
        <row r="33">
          <cell r="A33" t="str">
            <v/>
          </cell>
          <cell r="B33" t="str">
            <v>Accounts</v>
          </cell>
        </row>
        <row r="34">
          <cell r="A34" t="str">
            <v/>
          </cell>
          <cell r="B34" t="str">
            <v>Non-MD Wages</v>
          </cell>
          <cell r="C34">
            <v>923661648.31000018</v>
          </cell>
          <cell r="D34">
            <v>971417646.73500001</v>
          </cell>
          <cell r="E34">
            <v>55138539.479999997</v>
          </cell>
          <cell r="F34">
            <v>0</v>
          </cell>
          <cell r="G34">
            <v>265105567.32000008</v>
          </cell>
        </row>
        <row r="35">
          <cell r="A35" t="str">
            <v/>
          </cell>
          <cell r="B35" t="str">
            <v>Wages as % of Total Expenses</v>
          </cell>
          <cell r="C35">
            <v>0.33041679546411507</v>
          </cell>
          <cell r="D35">
            <v>0.33695801797340075</v>
          </cell>
          <cell r="E35">
            <v>1.8329149448059041E-2</v>
          </cell>
          <cell r="F35">
            <v>0</v>
          </cell>
          <cell r="G35">
            <v>8.3227935175949924E-2</v>
          </cell>
        </row>
        <row r="36">
          <cell r="A36" t="str">
            <v/>
          </cell>
          <cell r="B36" t="str">
            <v>Total NON-MD $/FTE</v>
          </cell>
          <cell r="C36">
            <v>67848.876378762856</v>
          </cell>
          <cell r="D36">
            <v>72632.882586864042</v>
          </cell>
          <cell r="E36">
            <v>5311.6351868006413</v>
          </cell>
          <cell r="F36">
            <v>0</v>
          </cell>
          <cell r="G36">
            <v>18566.36021561336</v>
          </cell>
        </row>
        <row r="37">
          <cell r="A37" t="str">
            <v>FTE Class</v>
          </cell>
          <cell r="B37" t="str">
            <v>Accounts</v>
          </cell>
        </row>
        <row r="38">
          <cell r="A38" t="str">
            <v>Non-MD FTEs (Rollup)</v>
          </cell>
          <cell r="B38" t="str">
            <v>FT Equivalents (Heads)</v>
          </cell>
          <cell r="C38">
            <v>13613.51429246531</v>
          </cell>
          <cell r="D38">
            <v>13374.350736710056</v>
          </cell>
          <cell r="E38">
            <v>10380.709054910001</v>
          </cell>
          <cell r="F38">
            <v>13672.108668164381</v>
          </cell>
          <cell r="G38">
            <v>14278.812014918241</v>
          </cell>
        </row>
        <row r="39">
          <cell r="A39" t="str">
            <v>Physician FTEs</v>
          </cell>
          <cell r="B39" t="str">
            <v>FT Equivalents (Heads)</v>
          </cell>
          <cell r="C39">
            <v>1134.5735318818995</v>
          </cell>
          <cell r="D39">
            <v>1129.721743328668</v>
          </cell>
          <cell r="E39">
            <v>888.60834932000023</v>
          </cell>
          <cell r="F39">
            <v>1138.5242691259405</v>
          </cell>
          <cell r="G39">
            <v>1157.3596294375345</v>
          </cell>
        </row>
        <row r="40">
          <cell r="A40" t="str">
            <v/>
          </cell>
          <cell r="B40" t="str">
            <v>Accounts</v>
          </cell>
        </row>
        <row r="41">
          <cell r="A41" t="str">
            <v/>
          </cell>
          <cell r="B41" t="str">
            <v>Free Care</v>
          </cell>
          <cell r="C41">
            <v>-39639259.846783623</v>
          </cell>
          <cell r="D41">
            <v>-36966164.619999997</v>
          </cell>
          <cell r="E41">
            <v>-52388683.724196009</v>
          </cell>
          <cell r="F41">
            <v>-22198853.600000001</v>
          </cell>
          <cell r="G41">
            <v>-42836767.989756435</v>
          </cell>
        </row>
        <row r="42">
          <cell r="A42" t="str">
            <v/>
          </cell>
          <cell r="B42" t="str">
            <v>Free Care</v>
          </cell>
          <cell r="C42">
            <v>-5392206.7099335007</v>
          </cell>
          <cell r="D42">
            <v>-4688496.07</v>
          </cell>
          <cell r="E42">
            <v>-951620.99999999988</v>
          </cell>
          <cell r="F42">
            <v>-4162352.4800000004</v>
          </cell>
          <cell r="G42">
            <v>-7813191.7980008554</v>
          </cell>
        </row>
        <row r="43">
          <cell r="A43" t="str">
            <v/>
          </cell>
          <cell r="B43" t="str">
            <v>Free Care (Gross Revenue)</v>
          </cell>
          <cell r="C43">
            <v>45031466.556717128</v>
          </cell>
          <cell r="D43">
            <v>41654660.689999998</v>
          </cell>
          <cell r="E43">
            <v>53340304.724196009</v>
          </cell>
          <cell r="F43">
            <v>26361206.080000002</v>
          </cell>
          <cell r="G43">
            <v>50649959.787757292</v>
          </cell>
        </row>
        <row r="44">
          <cell r="A44" t="str">
            <v/>
          </cell>
          <cell r="B44" t="str">
            <v>Free Care %</v>
          </cell>
          <cell r="C44">
            <v>8.0116851087625139E-3</v>
          </cell>
          <cell r="D44">
            <v>7.8122947446954902E-3</v>
          </cell>
          <cell r="E44">
            <v>8.5667450660024801E-3</v>
          </cell>
          <cell r="F44">
            <v>4.2851968409814405E-3</v>
          </cell>
          <cell r="G44">
            <v>7.6321719629453008E-3</v>
          </cell>
        </row>
        <row r="45">
          <cell r="A45" t="str">
            <v/>
          </cell>
          <cell r="B45" t="str">
            <v>Bad Debt (pre 2012)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/>
          </cell>
          <cell r="B46" t="str">
            <v>Bad Debt</v>
          </cell>
          <cell r="C46">
            <v>85153847.540413469</v>
          </cell>
          <cell r="D46">
            <v>81505161.01000002</v>
          </cell>
          <cell r="E46">
            <v>93456590.509995997</v>
          </cell>
          <cell r="F46">
            <v>70872028.400000006</v>
          </cell>
          <cell r="G46">
            <v>92530279.731034681</v>
          </cell>
        </row>
        <row r="47">
          <cell r="A47" t="str">
            <v/>
          </cell>
          <cell r="B47" t="str">
            <v>Bad Debt %</v>
          </cell>
          <cell r="C47">
            <v>1.5149979879826938E-2</v>
          </cell>
          <cell r="D47">
            <v>1.5281984184971979E-2</v>
          </cell>
          <cell r="E47">
            <v>1.4954320831485301E-2</v>
          </cell>
          <cell r="F47">
            <v>1.2320592467146134E-2</v>
          </cell>
          <cell r="G47">
            <v>1.3942893879445088E-2</v>
          </cell>
        </row>
        <row r="48">
          <cell r="A48" t="str">
            <v/>
          </cell>
          <cell r="B48" t="str">
            <v>Medicare Gross as % of Tot Gross Rev</v>
          </cell>
          <cell r="C48">
            <v>0.4627916218890854</v>
          </cell>
          <cell r="D48">
            <v>0.4588852662544452</v>
          </cell>
          <cell r="E48">
            <v>0.4539933190165904</v>
          </cell>
          <cell r="F48">
            <v>0.46176989083894204</v>
          </cell>
          <cell r="G48">
            <v>0.45870281251631512</v>
          </cell>
        </row>
        <row r="49">
          <cell r="A49" t="str">
            <v/>
          </cell>
          <cell r="B49" t="str">
            <v>Medicaid Gross as % of Tot Gross Rev</v>
          </cell>
          <cell r="C49">
            <v>0.16214764469390205</v>
          </cell>
          <cell r="D49">
            <v>0.16452422207629036</v>
          </cell>
          <cell r="E49">
            <v>0.15822257131802417</v>
          </cell>
          <cell r="F49">
            <v>0.16939700634486204</v>
          </cell>
          <cell r="G49">
            <v>0.16400689102204993</v>
          </cell>
        </row>
        <row r="50">
          <cell r="A50" t="str">
            <v/>
          </cell>
          <cell r="B50" t="str">
            <v>Comm/self Gross as % of Tot Gross Rev</v>
          </cell>
          <cell r="C50">
            <v>0.37506073341701279</v>
          </cell>
          <cell r="D50">
            <v>0.37659051166926399</v>
          </cell>
          <cell r="E50">
            <v>0.38778410966538529</v>
          </cell>
          <cell r="F50">
            <v>0.36883310281619586</v>
          </cell>
          <cell r="G50">
            <v>0.37729029646163487</v>
          </cell>
        </row>
        <row r="51">
          <cell r="A51" t="str">
            <v/>
          </cell>
          <cell r="B51" t="str">
            <v>Physician Gross as % of Ttl Gross Rev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/>
          </cell>
          <cell r="B52" t="str">
            <v>Medicare % of Net Rev (less dispr)</v>
          </cell>
          <cell r="C52">
            <v>0.34964054913107367</v>
          </cell>
          <cell r="D52">
            <v>0.34574942913910689</v>
          </cell>
          <cell r="E52">
            <v>0.33860151824328122</v>
          </cell>
          <cell r="F52">
            <v>0.34348201571414544</v>
          </cell>
          <cell r="G52">
            <v>0.33649325833813298</v>
          </cell>
        </row>
        <row r="53">
          <cell r="A53" t="str">
            <v/>
          </cell>
          <cell r="B53" t="str">
            <v>Medicaid % of Net Rev (less dispr)</v>
          </cell>
          <cell r="C53">
            <v>0.10635245242075415</v>
          </cell>
          <cell r="D53">
            <v>0.11699131005700249</v>
          </cell>
          <cell r="E53">
            <v>0.10651549789292528</v>
          </cell>
          <cell r="F53">
            <v>0.12021594980000601</v>
          </cell>
          <cell r="G53">
            <v>0.11657622624823534</v>
          </cell>
        </row>
        <row r="54">
          <cell r="A54" t="str">
            <v/>
          </cell>
          <cell r="B54" t="str">
            <v>Comm/self % of Net Rev (less dispr)</v>
          </cell>
          <cell r="C54">
            <v>0.54400699844817235</v>
          </cell>
          <cell r="D54">
            <v>0.53725926080389075</v>
          </cell>
          <cell r="E54">
            <v>0.5548829838637932</v>
          </cell>
          <cell r="F54">
            <v>0.53630203448584857</v>
          </cell>
          <cell r="G54">
            <v>0.5469305154136318</v>
          </cell>
        </row>
        <row r="55">
          <cell r="A55" t="str">
            <v/>
          </cell>
          <cell r="B55" t="str">
            <v>Physician % of Net Rev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/>
          </cell>
          <cell r="B56" t="str">
            <v>Accounts</v>
          </cell>
        </row>
        <row r="57">
          <cell r="A57" t="str">
            <v/>
          </cell>
          <cell r="B57" t="str">
            <v>Total Capital Purchases</v>
          </cell>
          <cell r="C57">
            <v>163804454.29999998</v>
          </cell>
          <cell r="D57">
            <v>88057166.090000004</v>
          </cell>
          <cell r="E57">
            <v>213818776.99999997</v>
          </cell>
          <cell r="F57">
            <v>125628640.11000001</v>
          </cell>
          <cell r="G57">
            <v>199457821.54439998</v>
          </cell>
        </row>
        <row r="58">
          <cell r="A58" t="str">
            <v/>
          </cell>
          <cell r="B58" t="str">
            <v>Certificate of Need Capital Plans</v>
          </cell>
          <cell r="C58">
            <v>76154493</v>
          </cell>
          <cell r="D58">
            <v>31976406.279999997</v>
          </cell>
          <cell r="E58">
            <v>126824532</v>
          </cell>
          <cell r="F58">
            <v>29493122.000000004</v>
          </cell>
          <cell r="G58">
            <v>80125963.080000013</v>
          </cell>
        </row>
        <row r="59">
          <cell r="A59" t="str">
            <v/>
          </cell>
          <cell r="B59" t="str">
            <v>Major Movable Equipment Total</v>
          </cell>
          <cell r="C59">
            <v>60833782.480000012</v>
          </cell>
          <cell r="D59">
            <v>37755042.429999992</v>
          </cell>
          <cell r="E59">
            <v>74785801.999999985</v>
          </cell>
          <cell r="F59">
            <v>83201272.939999998</v>
          </cell>
          <cell r="G59">
            <v>99718428.540000007</v>
          </cell>
        </row>
        <row r="60">
          <cell r="A60" t="str">
            <v/>
          </cell>
          <cell r="B60" t="str">
            <v>Board Designated Assets</v>
          </cell>
          <cell r="C60">
            <v>1019180389.87</v>
          </cell>
          <cell r="D60">
            <v>1040631614.64</v>
          </cell>
          <cell r="E60">
            <v>932128455</v>
          </cell>
          <cell r="F60">
            <v>1203302925.3900001</v>
          </cell>
          <cell r="G60">
            <v>1205673850.9810002</v>
          </cell>
        </row>
        <row r="61">
          <cell r="A61" t="str">
            <v/>
          </cell>
          <cell r="B61" t="str">
            <v>Net, Property, Plant And Equipment</v>
          </cell>
          <cell r="C61">
            <v>1092218916.2299995</v>
          </cell>
          <cell r="D61">
            <v>1092001686.6599998</v>
          </cell>
          <cell r="E61">
            <v>1132817468.76</v>
          </cell>
          <cell r="F61">
            <v>1079781130.3199973</v>
          </cell>
          <cell r="G61">
            <v>1098102620.2800007</v>
          </cell>
        </row>
        <row r="62">
          <cell r="A62" t="str">
            <v/>
          </cell>
          <cell r="B62" t="str">
            <v>Fund Balance</v>
          </cell>
          <cell r="C62">
            <v>1795870784.0315051</v>
          </cell>
          <cell r="D62">
            <v>1827132168.96</v>
          </cell>
          <cell r="E62">
            <v>1918013645.1333971</v>
          </cell>
          <cell r="F62">
            <v>2142748027.349998</v>
          </cell>
          <cell r="G62">
            <v>2203704515.8724785</v>
          </cell>
        </row>
        <row r="63">
          <cell r="A63" t="str">
            <v/>
          </cell>
          <cell r="B63" t="str">
            <v>Accounts</v>
          </cell>
        </row>
        <row r="64">
          <cell r="A64" t="str">
            <v/>
          </cell>
          <cell r="B64" t="str">
            <v>Compensation Ratio</v>
          </cell>
          <cell r="C64">
            <v>0.57612566135136645</v>
          </cell>
          <cell r="D64">
            <v>0.58506553494909108</v>
          </cell>
          <cell r="E64">
            <v>0.57422043426436675</v>
          </cell>
          <cell r="F64">
            <v>0.57073800322321344</v>
          </cell>
          <cell r="G64">
            <v>0.57113145804237975</v>
          </cell>
        </row>
        <row r="65">
          <cell r="A65" t="str">
            <v/>
          </cell>
          <cell r="B65" t="str">
            <v>Capital Cost % of Total Expense</v>
          </cell>
          <cell r="C65">
            <v>4.6944560599267361E-2</v>
          </cell>
          <cell r="D65">
            <v>5.0977474924486232E-2</v>
          </cell>
          <cell r="E65">
            <v>4.8721817772861567E-2</v>
          </cell>
          <cell r="F65">
            <v>4.6100727585142477E-2</v>
          </cell>
          <cell r="G65">
            <v>4.7464530321271722E-2</v>
          </cell>
        </row>
        <row r="66">
          <cell r="A66" t="str">
            <v/>
          </cell>
          <cell r="B66" t="str">
            <v>Days Cash on Hand</v>
          </cell>
          <cell r="C66">
            <v>154.73360326425407</v>
          </cell>
          <cell r="D66">
            <v>197.72599084540511</v>
          </cell>
          <cell r="E66">
            <v>165.22317070700646</v>
          </cell>
          <cell r="F66">
            <v>196.20323574346608</v>
          </cell>
          <cell r="G66">
            <v>176.1036698557954</v>
          </cell>
        </row>
        <row r="67">
          <cell r="A67" t="str">
            <v/>
          </cell>
          <cell r="B67" t="str">
            <v>Accounts</v>
          </cell>
        </row>
        <row r="68">
          <cell r="A68" t="str">
            <v/>
          </cell>
          <cell r="B68" t="str">
            <v>Submitted Rate</v>
          </cell>
          <cell r="C68">
            <v>0.15900000000000003</v>
          </cell>
          <cell r="D68">
            <v>0.23450000000000007</v>
          </cell>
          <cell r="E68">
            <v>0.76800000000000024</v>
          </cell>
          <cell r="F68">
            <v>0.25969999999999999</v>
          </cell>
          <cell r="G68">
            <v>0.68259999999999987</v>
          </cell>
        </row>
        <row r="69">
          <cell r="A69" t="str">
            <v/>
          </cell>
          <cell r="B69" t="str">
            <v>Submitted_Commercial Ask Rate</v>
          </cell>
          <cell r="C69">
            <v>3.3399999999999992E-2</v>
          </cell>
          <cell r="D69">
            <v>4.99E-2</v>
          </cell>
          <cell r="E69">
            <v>6.2346153846153836E-2</v>
          </cell>
          <cell r="F69">
            <v>7.5550000000000006E-2</v>
          </cell>
          <cell r="G69">
            <v>4.6123076923076926E-2</v>
          </cell>
        </row>
        <row r="70">
          <cell r="A70" t="str">
            <v/>
          </cell>
          <cell r="B70" t="str">
            <v>Approved Rate per Latest Order</v>
          </cell>
          <cell r="C70">
            <v>0.20299999999999999</v>
          </cell>
          <cell r="D70">
            <v>0.18000000000000005</v>
          </cell>
          <cell r="E70">
            <v>0.38199999999999995</v>
          </cell>
          <cell r="F70">
            <v>0.22000000000000006</v>
          </cell>
          <cell r="G70">
            <v>0.36650000000000005</v>
          </cell>
        </row>
        <row r="71">
          <cell r="A71" t="str">
            <v/>
          </cell>
          <cell r="B71" t="str">
            <v>Approved Commercial Ask Rate per Latest Order</v>
          </cell>
          <cell r="C71">
            <v>0.121</v>
          </cell>
          <cell r="D71">
            <v>0.124</v>
          </cell>
          <cell r="E71">
            <v>0.3600000000000001</v>
          </cell>
          <cell r="F71">
            <v>0.22999999999999998</v>
          </cell>
          <cell r="G71">
            <v>0.20049999999999998</v>
          </cell>
        </row>
        <row r="74">
          <cell r="A74" t="str">
            <v>Generated By: Lori Perry, Green Mountain Care Board</v>
          </cell>
        </row>
        <row r="75">
          <cell r="A75" t="str">
            <v>Mar 8, 2022 3:11:05 PM EST</v>
          </cell>
        </row>
        <row r="76">
          <cell r="A76" t="str">
            <v>Confidential Information. Do not distribute without permission.</v>
          </cell>
        </row>
      </sheetData>
      <sheetData sheetId="16"/>
      <sheetData sheetId="17">
        <row r="3">
          <cell r="B3" t="str">
            <v>System Trends</v>
          </cell>
        </row>
        <row r="6">
          <cell r="B6" t="str">
            <v>United States of America, Dollars</v>
          </cell>
        </row>
        <row r="8">
          <cell r="B8" t="str">
            <v/>
          </cell>
          <cell r="E8" t="str">
            <v>Budget 2021 Approved</v>
          </cell>
          <cell r="G8" t="str">
            <v>Budget 2022 Approved Projection 2021</v>
          </cell>
        </row>
        <row r="9">
          <cell r="E9" t="str">
            <v>2021</v>
          </cell>
          <cell r="G9" t="str">
            <v>2022</v>
          </cell>
        </row>
        <row r="10">
          <cell r="B10" t="str">
            <v>Accounts</v>
          </cell>
        </row>
        <row r="11">
          <cell r="B11" t="str">
            <v>Gross Patient Care Revenue</v>
          </cell>
          <cell r="E11">
            <v>195374454</v>
          </cell>
          <cell r="G11">
            <v>211533512.00000012</v>
          </cell>
        </row>
        <row r="12">
          <cell r="B12" t="str">
            <v>Inpatient Care Revenue</v>
          </cell>
          <cell r="E12">
            <v>42198446</v>
          </cell>
          <cell r="G12">
            <v>45123667.999999993</v>
          </cell>
        </row>
        <row r="13">
          <cell r="B13" t="str">
            <v>Outpatient Care Revenue</v>
          </cell>
          <cell r="E13">
            <v>135226885.99999994</v>
          </cell>
          <cell r="G13">
            <v>142091396.00000003</v>
          </cell>
        </row>
        <row r="14">
          <cell r="B14" t="str">
            <v>Outpatient Care Revenue - Physician</v>
          </cell>
          <cell r="E14">
            <v>17949118.999999996</v>
          </cell>
          <cell r="G14">
            <v>24318448</v>
          </cell>
        </row>
        <row r="15">
          <cell r="B15" t="str">
            <v>Chronic/SNF PT Care Revenue</v>
          </cell>
          <cell r="E15">
            <v>0</v>
          </cell>
          <cell r="G15">
            <v>0</v>
          </cell>
        </row>
        <row r="16">
          <cell r="B16" t="str">
            <v>Swing Beds PT Care Revenue</v>
          </cell>
          <cell r="E16">
            <v>0</v>
          </cell>
          <cell r="G16">
            <v>0</v>
          </cell>
        </row>
        <row r="17">
          <cell r="B17" t="str">
            <v/>
          </cell>
        </row>
        <row r="18">
          <cell r="B18" t="str">
            <v>Net Revenue Deductions</v>
          </cell>
          <cell r="E18">
            <v>-116411850.99999999</v>
          </cell>
          <cell r="G18">
            <v>-132338182.99999994</v>
          </cell>
        </row>
        <row r="19">
          <cell r="B19" t="str">
            <v>Fixed Prospective Payments and Reserves</v>
          </cell>
          <cell r="E19">
            <v>13839826.000000002</v>
          </cell>
          <cell r="G19">
            <v>13892893.999999998</v>
          </cell>
        </row>
        <row r="20">
          <cell r="B20" t="str">
            <v>Net Patient Care Rev &amp; Fixed Payments &amp; Reserves</v>
          </cell>
          <cell r="E20">
            <v>92802429.000000015</v>
          </cell>
          <cell r="G20">
            <v>93088223.000000179</v>
          </cell>
        </row>
        <row r="21">
          <cell r="B21" t="str">
            <v>Total Operating Revenue</v>
          </cell>
          <cell r="E21">
            <v>96497283.000000015</v>
          </cell>
          <cell r="G21">
            <v>97529814.000000179</v>
          </cell>
        </row>
        <row r="22">
          <cell r="B22" t="str">
            <v>Operating Expense</v>
          </cell>
          <cell r="E22">
            <v>96055094</v>
          </cell>
          <cell r="G22">
            <v>96860486</v>
          </cell>
        </row>
        <row r="23">
          <cell r="B23" t="str">
            <v>Net Operating Income (Loss)</v>
          </cell>
          <cell r="E23">
            <v>442188.9999999851</v>
          </cell>
          <cell r="G23">
            <v>669328.00000016391</v>
          </cell>
        </row>
        <row r="24">
          <cell r="B24" t="str">
            <v>Non-Operating Revenue</v>
          </cell>
          <cell r="E24">
            <v>700000.00000000012</v>
          </cell>
          <cell r="G24">
            <v>504999.99999999983</v>
          </cell>
        </row>
        <row r="25">
          <cell r="B25" t="str">
            <v>Excess (Deficit) of Revenue Over Expense</v>
          </cell>
          <cell r="E25">
            <v>1142188.9999999851</v>
          </cell>
          <cell r="G25">
            <v>1174328.0000001637</v>
          </cell>
        </row>
        <row r="26">
          <cell r="B26" t="str">
            <v>Accounts</v>
          </cell>
        </row>
        <row r="27">
          <cell r="B27" t="str">
            <v>Acute Beds (Staffed)</v>
          </cell>
          <cell r="E27">
            <v>38</v>
          </cell>
          <cell r="G27">
            <v>38</v>
          </cell>
        </row>
        <row r="28">
          <cell r="B28" t="str">
            <v>Acute Admissions</v>
          </cell>
          <cell r="E28">
            <v>1905</v>
          </cell>
          <cell r="G28">
            <v>1895.0000000000007</v>
          </cell>
        </row>
        <row r="29">
          <cell r="B29" t="str">
            <v>Acute Patient Days</v>
          </cell>
          <cell r="E29">
            <v>4831.9999999999991</v>
          </cell>
          <cell r="G29">
            <v>5737</v>
          </cell>
        </row>
        <row r="30">
          <cell r="B30" t="str">
            <v>Physician Office Visits</v>
          </cell>
          <cell r="E30">
            <v>237055.00000000003</v>
          </cell>
          <cell r="G30">
            <v>72600</v>
          </cell>
        </row>
        <row r="31">
          <cell r="B31" t="str">
            <v>All Outpatient Visits</v>
          </cell>
          <cell r="E31">
            <v>0</v>
          </cell>
          <cell r="G31">
            <v>0</v>
          </cell>
        </row>
        <row r="32">
          <cell r="B32" t="str">
            <v>Adjusted Admissions</v>
          </cell>
          <cell r="E32">
            <v>8819.9531620215021</v>
          </cell>
          <cell r="G32">
            <v>8741.5974790731543</v>
          </cell>
        </row>
        <row r="33">
          <cell r="B33" t="str">
            <v>Accounts</v>
          </cell>
        </row>
        <row r="34">
          <cell r="B34" t="str">
            <v>Non-MD Wages</v>
          </cell>
          <cell r="E34">
            <v>0</v>
          </cell>
          <cell r="G34">
            <v>33974517.999999993</v>
          </cell>
        </row>
        <row r="35">
          <cell r="B35" t="str">
            <v>Wages as % of Total Expenses</v>
          </cell>
          <cell r="E35">
            <v>0</v>
          </cell>
          <cell r="G35">
            <v>0.35075725306602318</v>
          </cell>
        </row>
        <row r="36">
          <cell r="B36" t="str">
            <v>Total NON-MD $/FTE</v>
          </cell>
          <cell r="E36">
            <v>0</v>
          </cell>
          <cell r="G36">
            <v>64904.991880790898</v>
          </cell>
        </row>
        <row r="37">
          <cell r="B37" t="str">
            <v>Accounts</v>
          </cell>
        </row>
        <row r="38">
          <cell r="B38" t="str">
            <v>FT Equivalents (Heads)</v>
          </cell>
          <cell r="E38">
            <v>0</v>
          </cell>
          <cell r="G38">
            <v>523.44999999999993</v>
          </cell>
        </row>
        <row r="39">
          <cell r="B39" t="str">
            <v>FT Equivalents (Heads)</v>
          </cell>
          <cell r="E39">
            <v>0</v>
          </cell>
          <cell r="G39">
            <v>27.209999999999997</v>
          </cell>
        </row>
        <row r="40">
          <cell r="B40" t="str">
            <v>Accounts</v>
          </cell>
        </row>
        <row r="41">
          <cell r="B41" t="str">
            <v>Free Care</v>
          </cell>
          <cell r="E41">
            <v>-2606776</v>
          </cell>
          <cell r="G41">
            <v>-2456747.0000000005</v>
          </cell>
        </row>
        <row r="42">
          <cell r="B42" t="str">
            <v>Free Care</v>
          </cell>
          <cell r="E42">
            <v>-323841</v>
          </cell>
          <cell r="G42">
            <v>-365006.00000000006</v>
          </cell>
        </row>
        <row r="43">
          <cell r="B43" t="str">
            <v>Free Care (Gross Revenue)</v>
          </cell>
          <cell r="E43">
            <v>2930617</v>
          </cell>
          <cell r="G43">
            <v>2821753.0000000005</v>
          </cell>
        </row>
        <row r="44">
          <cell r="B44" t="str">
            <v>Free Care %</v>
          </cell>
          <cell r="E44">
            <v>1.5000000972491521E-2</v>
          </cell>
          <cell r="G44">
            <v>1.3339508115385514E-2</v>
          </cell>
        </row>
        <row r="45">
          <cell r="B45" t="str">
            <v>Bad Debt (pre 2012)</v>
          </cell>
          <cell r="E45">
            <v>0</v>
          </cell>
          <cell r="G45">
            <v>0</v>
          </cell>
        </row>
        <row r="46">
          <cell r="B46" t="str">
            <v>Bad Debt</v>
          </cell>
          <cell r="E46">
            <v>3388273.9999999995</v>
          </cell>
          <cell r="G46">
            <v>3635638.0000000005</v>
          </cell>
        </row>
        <row r="47">
          <cell r="B47" t="str">
            <v>Bad Debt %</v>
          </cell>
          <cell r="E47">
            <v>1.7342461773431243E-2</v>
          </cell>
          <cell r="G47">
            <v>1.7187054503212697E-2</v>
          </cell>
        </row>
        <row r="48">
          <cell r="B48" t="str">
            <v>Medicare Gross as % of Tot Gross Rev</v>
          </cell>
          <cell r="E48">
            <v>0.48357792698288882</v>
          </cell>
          <cell r="G48">
            <v>0.45991635122098296</v>
          </cell>
        </row>
        <row r="49">
          <cell r="B49" t="str">
            <v>Medicaid Gross as % of Tot Gross Rev</v>
          </cell>
          <cell r="E49">
            <v>0.16878632713342856</v>
          </cell>
          <cell r="G49">
            <v>0.17960800934463761</v>
          </cell>
        </row>
        <row r="50">
          <cell r="B50" t="str">
            <v>Comm/self Gross as % of Tot Gross Rev</v>
          </cell>
          <cell r="E50">
            <v>0.34763574588368268</v>
          </cell>
          <cell r="G50">
            <v>0.36047563943437944</v>
          </cell>
        </row>
        <row r="51">
          <cell r="B51" t="str">
            <v>Physician Gross as % of Ttl Gross Rev</v>
          </cell>
          <cell r="E51">
            <v>0</v>
          </cell>
          <cell r="G51">
            <v>0</v>
          </cell>
        </row>
        <row r="52">
          <cell r="B52" t="str">
            <v>Medicare % of Net Rev (less dispr)</v>
          </cell>
          <cell r="E52">
            <v>0.40864616309477347</v>
          </cell>
          <cell r="G52">
            <v>0.37962182846135994</v>
          </cell>
        </row>
        <row r="53">
          <cell r="B53" t="str">
            <v>Medicaid % of Net Rev (less dispr)</v>
          </cell>
          <cell r="E53">
            <v>0.12211630961282609</v>
          </cell>
          <cell r="G53">
            <v>0.14119257201820432</v>
          </cell>
        </row>
        <row r="54">
          <cell r="B54" t="str">
            <v>Comm/self % of Net Rev (less dispr)</v>
          </cell>
          <cell r="E54">
            <v>0.46923752729240059</v>
          </cell>
          <cell r="G54">
            <v>0.47918559952043532</v>
          </cell>
        </row>
        <row r="55">
          <cell r="B55" t="str">
            <v>Physician % of Net Rev</v>
          </cell>
          <cell r="E55">
            <v>0</v>
          </cell>
          <cell r="G55">
            <v>0</v>
          </cell>
        </row>
        <row r="56">
          <cell r="B56" t="str">
            <v>Accounts</v>
          </cell>
        </row>
        <row r="57">
          <cell r="B57" t="str">
            <v>Total Capital Purchases</v>
          </cell>
          <cell r="E57">
            <v>19849549</v>
          </cell>
          <cell r="G57">
            <v>4485275.7300000014</v>
          </cell>
        </row>
        <row r="58">
          <cell r="B58" t="str">
            <v>Certificate of Need Capital Plans</v>
          </cell>
          <cell r="E58">
            <v>17717095.000000004</v>
          </cell>
          <cell r="G58">
            <v>1244429</v>
          </cell>
        </row>
        <row r="59">
          <cell r="B59" t="str">
            <v>Major Movable Equipment Total</v>
          </cell>
          <cell r="E59">
            <v>2132454</v>
          </cell>
          <cell r="G59">
            <v>3964644.7300000009</v>
          </cell>
        </row>
        <row r="60">
          <cell r="B60" t="str">
            <v>Board Designated Assets</v>
          </cell>
          <cell r="E60">
            <v>41344641</v>
          </cell>
          <cell r="G60">
            <v>38248698</v>
          </cell>
        </row>
        <row r="61">
          <cell r="B61" t="str">
            <v>Net, Property, Plant And Equipment</v>
          </cell>
          <cell r="E61">
            <v>39997144</v>
          </cell>
          <cell r="G61">
            <v>41543470</v>
          </cell>
        </row>
        <row r="62">
          <cell r="B62" t="str">
            <v>Fund Balance</v>
          </cell>
          <cell r="E62">
            <v>72333749</v>
          </cell>
          <cell r="G62">
            <v>73428102.000000149</v>
          </cell>
        </row>
        <row r="63">
          <cell r="B63" t="str">
            <v>Accounts</v>
          </cell>
        </row>
        <row r="64">
          <cell r="B64" t="str">
            <v>Compensation Ratio</v>
          </cell>
          <cell r="E64">
            <v>0.63564661193621375</v>
          </cell>
          <cell r="G64">
            <v>0.63957920600566176</v>
          </cell>
        </row>
        <row r="65">
          <cell r="B65" t="str">
            <v>Capital Cost % of Total Expense</v>
          </cell>
          <cell r="E65">
            <v>5.1675083468243767E-2</v>
          </cell>
          <cell r="G65">
            <v>4.8726298978099276E-2</v>
          </cell>
        </row>
        <row r="66">
          <cell r="B66" t="str">
            <v>Days Cash on Hand</v>
          </cell>
          <cell r="E66">
            <v>170.99159940946376</v>
          </cell>
          <cell r="G66">
            <v>160.13195356913687</v>
          </cell>
        </row>
        <row r="67">
          <cell r="B67" t="str">
            <v>Accounts</v>
          </cell>
        </row>
        <row r="68">
          <cell r="B68" t="str">
            <v>Submitted Rate</v>
          </cell>
          <cell r="E68">
            <v>4.929999999999999E-2</v>
          </cell>
          <cell r="G68">
            <v>4.5999999999999992E-2</v>
          </cell>
        </row>
        <row r="69">
          <cell r="B69" t="str">
            <v>Submitted_Commercial Ask Rate</v>
          </cell>
          <cell r="E69">
            <v>4.9300000000000004E-2</v>
          </cell>
          <cell r="G69">
            <v>4.5999999999999992E-2</v>
          </cell>
        </row>
        <row r="70">
          <cell r="B70" t="str">
            <v>Approved Rate per Latest Order</v>
          </cell>
          <cell r="E70">
            <v>0</v>
          </cell>
          <cell r="G70">
            <v>0</v>
          </cell>
        </row>
        <row r="71">
          <cell r="B71" t="str">
            <v>Approved Commercial Ask Rate per Latest Order</v>
          </cell>
          <cell r="E71">
            <v>0</v>
          </cell>
          <cell r="G7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"/>
  <sheetViews>
    <sheetView tabSelected="1" zoomScale="55" zoomScaleNormal="55" workbookViewId="0">
      <selection activeCell="G42" sqref="G42"/>
    </sheetView>
  </sheetViews>
  <sheetFormatPr defaultRowHeight="12.75"/>
  <cols>
    <col min="1" max="1" width="38.140625" customWidth="1"/>
    <col min="2" max="2" width="29.7109375" customWidth="1"/>
    <col min="3" max="3" width="16.42578125" customWidth="1"/>
    <col min="6" max="6" width="16.5703125" customWidth="1"/>
    <col min="8" max="8" width="40.5703125" customWidth="1"/>
    <col min="9" max="9" width="48.7109375" customWidth="1"/>
    <col min="11" max="11" width="29.140625" customWidth="1"/>
    <col min="12" max="12" width="64.7109375" customWidth="1"/>
  </cols>
  <sheetData>
    <row r="1" spans="1:12" ht="45" thickTop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ht="56.25">
      <c r="A2" s="312" t="s">
        <v>111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4"/>
    </row>
    <row r="3" spans="1:12" ht="44.25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ht="55.5">
      <c r="A4" s="315" t="s">
        <v>112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7"/>
    </row>
    <row r="5" spans="1:12" ht="55.5">
      <c r="A5" s="315" t="s">
        <v>113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7"/>
    </row>
    <row r="6" spans="1:12" ht="35.25" thickBot="1">
      <c r="A6" s="318" t="s">
        <v>415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20"/>
    </row>
    <row r="7" spans="1:12" ht="15.75" thickTop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10" spans="1:12" ht="20.25">
      <c r="A10" s="172" t="s">
        <v>399</v>
      </c>
    </row>
  </sheetData>
  <mergeCells count="4">
    <mergeCell ref="A2:L2"/>
    <mergeCell ref="A4:L4"/>
    <mergeCell ref="A5:L5"/>
    <mergeCell ref="A6:L6"/>
  </mergeCells>
  <pageMargins left="0.7" right="0.7" top="0.75" bottom="0.75" header="0.3" footer="0.3"/>
  <pageSetup scale="39" orientation="landscape" r:id="rId1"/>
  <headerFooter differentFirst="1">
    <oddFooter xml:space="preserve">&amp;L&amp;D&amp;CGreen Mountain Care Board&amp;R&amp;P 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Acute Admissions</v>
      </c>
    </row>
    <row r="3" spans="1:25" ht="15.75">
      <c r="A3" s="82" t="s">
        <v>104</v>
      </c>
    </row>
    <row r="4" spans="1:25" ht="15.75">
      <c r="A4" s="170" t="s">
        <v>355</v>
      </c>
      <c r="B4" s="324" t="str">
        <f>MID(A4,FIND("]",A4)+2,LEN(A4)-FIND("]",A4)+2)</f>
        <v>Acute Admissions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/>
      <c r="D5" s="330"/>
      <c r="E5" s="323" t="s">
        <v>36</v>
      </c>
      <c r="F5" s="323"/>
      <c r="G5" s="323"/>
      <c r="H5" s="330"/>
      <c r="I5" s="323" t="s">
        <v>36</v>
      </c>
      <c r="J5" s="323"/>
      <c r="K5" s="323"/>
      <c r="L5" s="330"/>
      <c r="M5" s="323" t="s">
        <v>36</v>
      </c>
      <c r="N5" s="323"/>
      <c r="O5" s="323"/>
      <c r="P5" s="330"/>
      <c r="Q5" s="323" t="s">
        <v>36</v>
      </c>
      <c r="R5" s="323"/>
      <c r="S5" s="323"/>
      <c r="T5" s="330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52">
        <f>SUMIFS('INTERIM REPORT'!C:C,'INTERIM REPORT'!$A:$A,'PAGE 10'!$A8,'INTERIM REPORT'!$B:$B,'PAGE 10'!$A$4)</f>
        <v>1707</v>
      </c>
      <c r="E8" s="200">
        <f>RANK(D8,D$8:D$15,1)</f>
        <v>7</v>
      </c>
      <c r="F8" s="200">
        <f>RANK(D8,D$8:D$17,1)</f>
        <v>7</v>
      </c>
      <c r="G8" s="200">
        <f>RANK(D8,D$8:D$25,1)</f>
        <v>7</v>
      </c>
      <c r="H8" s="152">
        <f>SUMIFS('INTERIM REPORT'!D:D,'INTERIM REPORT'!$A:$A,'PAGE 10'!$A8,'INTERIM REPORT'!$B:$B,'PAGE 10'!$A$4)</f>
        <v>1560.9999999999998</v>
      </c>
      <c r="I8" s="200">
        <f>RANK(H8,H$8:H$15,1)</f>
        <v>7</v>
      </c>
      <c r="J8" s="200">
        <f>RANK(H8,H$8:H$17,1)</f>
        <v>7</v>
      </c>
      <c r="K8" s="200">
        <f>RANK(H8,H$8:H$25,1)</f>
        <v>7</v>
      </c>
      <c r="L8" s="152">
        <f>SUMIFS('INTERIM REPORT'!E:E,'INTERIM REPORT'!$A:$A,'PAGE 10'!$A8,'INTERIM REPORT'!$B:$B,'PAGE 10'!$A$4)</f>
        <v>1785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10'!$A8,'INTERIM REPORT'!$B:$B,'PAGE 10'!$A$4)</f>
        <v>1581.9999999999998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52">
        <f>SUMIFS('INTERIM REPORT'!G:G,'INTERIM REPORT'!$A:$A,'PAGE 10'!$A8,'INTERIM REPORT'!$B:$B,'PAGE 10'!$A$4)</f>
        <v>1578</v>
      </c>
      <c r="U8" s="200">
        <f>RANK(T8,T$8:T$15,1)</f>
        <v>7</v>
      </c>
      <c r="V8" s="200">
        <f>RANK(T8,T$8:T$17,1)</f>
        <v>7</v>
      </c>
      <c r="W8" s="200">
        <f>RANK(T8,T$8:T$25,1)</f>
        <v>7</v>
      </c>
      <c r="X8" s="95">
        <f t="shared" ref="X8:X17" si="0">IF(H8&gt;0,((L8/H8)-1),IF(AND(H8=0,L8&gt;0),100%,IF(AND(H8=0,L8&lt;0),-100%,IF(AND(H8=0,L8=0),0%,((L8/(H8))-1)*-1))))</f>
        <v>0.14349775784753382</v>
      </c>
      <c r="Y8" s="95">
        <f t="shared" ref="Y8:Y17" si="1">IF(L8&gt;0,((T8/L8)-1),IF(AND(L8=0,T8&gt;0),100%,IF(AND(L8=0,T8&lt;0),-100%,IF(AND(L8=0,T8=0),0%,((T8/(L8))-1)*-1))))</f>
        <v>-0.11596638655462188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52">
        <f>SUMIFS('INTERIM REPORT'!C:C,'INTERIM REPORT'!$A:$A,'PAGE 10'!$A9,'INTERIM REPORT'!$B:$B,'PAGE 10'!$A$4)</f>
        <v>1198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10'!$A9,'INTERIM REPORT'!$B:$B,'PAGE 10'!$A$4)</f>
        <v>1328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10'!$A9,'INTERIM REPORT'!$B:$B,'PAGE 10'!$A$4)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10'!$A9,'INTERIM REPORT'!$B:$B,'PAGE 10'!$A$4)</f>
        <v>1328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52">
        <f>SUMIFS('INTERIM REPORT'!G:G,'INTERIM REPORT'!$A:$A,'PAGE 10'!$A9,'INTERIM REPORT'!$B:$B,'PAGE 10'!$A$4)</f>
        <v>1288</v>
      </c>
      <c r="U9" s="200">
        <f t="shared" ref="U9:U15" si="15">RANK(T9,T$8:T$15,1)</f>
        <v>4</v>
      </c>
      <c r="V9" s="200">
        <f t="shared" ref="V9:V17" si="16">RANK(T9,T$8:T$17,1)</f>
        <v>4</v>
      </c>
      <c r="W9" s="200">
        <f t="shared" ref="W9:W17" si="17">RANK(T9,T$8:T$25,1)</f>
        <v>4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52">
        <f>SUMIFS('INTERIM REPORT'!C:C,'INTERIM REPORT'!$A:$A,'PAGE 10'!$A10,'INTERIM REPORT'!$B:$B,'PAGE 10'!$A$4)</f>
        <v>123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10'!$A10,'INTERIM REPORT'!$B:$B,'PAGE 10'!$A$4)</f>
        <v>123.99999999999999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10'!$A10,'INTERIM REPORT'!$B:$B,'PAGE 10'!$A$4)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10'!$A10,'INTERIM REPORT'!$B:$B,'PAGE 10'!$A$4)</f>
        <v>93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52">
        <f>SUMIFS('INTERIM REPORT'!G:G,'INTERIM REPORT'!$A:$A,'PAGE 10'!$A10,'INTERIM REPORT'!$B:$B,'PAGE 10'!$A$4)</f>
        <v>90.999999999999986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52">
        <f>SUMIFS('INTERIM REPORT'!C:C,'INTERIM REPORT'!$A:$A,'PAGE 10'!$A11,'INTERIM REPORT'!$B:$B,'PAGE 10'!$A$4)</f>
        <v>422.00000000000006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52">
        <f>SUMIFS('INTERIM REPORT'!D:D,'INTERIM REPORT'!$A:$A,'PAGE 10'!$A11,'INTERIM REPORT'!$B:$B,'PAGE 10'!$A$4)</f>
        <v>453.99999999999994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52">
        <f>SUMIFS('INTERIM REPORT'!E:E,'INTERIM REPORT'!$A:$A,'PAGE 10'!$A11,'INTERIM REPORT'!$B:$B,'PAGE 10'!$A$4)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10'!$A11,'INTERIM REPORT'!$B:$B,'PAGE 10'!$A$4)</f>
        <v>459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52">
        <f>SUMIFS('INTERIM REPORT'!G:G,'INTERIM REPORT'!$A:$A,'PAGE 10'!$A11,'INTERIM REPORT'!$B:$B,'PAGE 10'!$A$4)</f>
        <v>426.99999999999994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52">
        <f>SUMIFS('INTERIM REPORT'!C:C,'INTERIM REPORT'!$A:$A,'PAGE 10'!$A12,'INTERIM REPORT'!$B:$B,'PAGE 10'!$A$4)</f>
        <v>1769</v>
      </c>
      <c r="E12" s="200">
        <f t="shared" si="3"/>
        <v>8</v>
      </c>
      <c r="F12" s="200">
        <f t="shared" si="4"/>
        <v>8</v>
      </c>
      <c r="G12" s="200">
        <f t="shared" si="5"/>
        <v>8</v>
      </c>
      <c r="H12" s="152">
        <f>SUMIFS('INTERIM REPORT'!D:D,'INTERIM REPORT'!$A:$A,'PAGE 10'!$A12,'INTERIM REPORT'!$B:$B,'PAGE 10'!$A$4)</f>
        <v>1690</v>
      </c>
      <c r="I12" s="200">
        <f t="shared" si="6"/>
        <v>8</v>
      </c>
      <c r="J12" s="200">
        <f t="shared" si="7"/>
        <v>9</v>
      </c>
      <c r="K12" s="200">
        <f t="shared" si="8"/>
        <v>9</v>
      </c>
      <c r="L12" s="152">
        <f>SUMIFS('INTERIM REPORT'!E:E,'INTERIM REPORT'!$A:$A,'PAGE 10'!$A12,'INTERIM REPORT'!$B:$B,'PAGE 10'!$A$4)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10'!$A12,'INTERIM REPORT'!$B:$B,'PAGE 10'!$A$4)</f>
        <v>1673</v>
      </c>
      <c r="Q12" s="200">
        <f t="shared" si="12"/>
        <v>8</v>
      </c>
      <c r="R12" s="200">
        <f t="shared" si="13"/>
        <v>9</v>
      </c>
      <c r="S12" s="200">
        <f t="shared" si="14"/>
        <v>9</v>
      </c>
      <c r="T12" s="152">
        <f>SUMIFS('INTERIM REPORT'!G:G,'INTERIM REPORT'!$A:$A,'PAGE 10'!$A12,'INTERIM REPORT'!$B:$B,'PAGE 10'!$A$4)</f>
        <v>1611</v>
      </c>
      <c r="U12" s="200">
        <f t="shared" si="15"/>
        <v>8</v>
      </c>
      <c r="V12" s="200">
        <f t="shared" si="16"/>
        <v>8</v>
      </c>
      <c r="W12" s="200">
        <f t="shared" si="17"/>
        <v>8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52">
        <f>SUMIFS('INTERIM REPORT'!C:C,'INTERIM REPORT'!$A:$A,'PAGE 10'!$A13,'INTERIM REPORT'!$B:$B,'PAGE 10'!$A$4)</f>
        <v>1506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10'!$A13,'INTERIM REPORT'!$B:$B,'PAGE 10'!$A$4)</f>
        <v>1463.9999999999998</v>
      </c>
      <c r="I13" s="200">
        <f t="shared" si="6"/>
        <v>6</v>
      </c>
      <c r="J13" s="200">
        <f t="shared" si="7"/>
        <v>6</v>
      </c>
      <c r="K13" s="200">
        <f t="shared" si="8"/>
        <v>6</v>
      </c>
      <c r="L13" s="152">
        <f>SUMIFS('INTERIM REPORT'!E:E,'INTERIM REPORT'!$A:$A,'PAGE 10'!$A13,'INTERIM REPORT'!$B:$B,'PAGE 10'!$A$4)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10'!$A13,'INTERIM REPORT'!$B:$B,'PAGE 10'!$A$4)</f>
        <v>1488.9999999999998</v>
      </c>
      <c r="Q13" s="200">
        <f t="shared" si="12"/>
        <v>6</v>
      </c>
      <c r="R13" s="200">
        <f t="shared" si="13"/>
        <v>6</v>
      </c>
      <c r="S13" s="200">
        <f t="shared" si="14"/>
        <v>6</v>
      </c>
      <c r="T13" s="152">
        <f>SUMIFS('INTERIM REPORT'!G:G,'INTERIM REPORT'!$A:$A,'PAGE 10'!$A13,'INTERIM REPORT'!$B:$B,'PAGE 10'!$A$4)</f>
        <v>1465</v>
      </c>
      <c r="U13" s="200">
        <f t="shared" si="15"/>
        <v>5</v>
      </c>
      <c r="V13" s="200">
        <f t="shared" si="16"/>
        <v>5</v>
      </c>
      <c r="W13" s="200">
        <f t="shared" si="17"/>
        <v>5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52">
        <f>SUMIFS('INTERIM REPORT'!C:C,'INTERIM REPORT'!$A:$A,'PAGE 10'!$A14,'INTERIM REPORT'!$B:$B,'PAGE 10'!$A$4)</f>
        <v>1575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10'!$A14,'INTERIM REPORT'!$B:$B,'PAGE 10'!$A$4)</f>
        <v>1433.9999999999998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52">
        <f>SUMIFS('INTERIM REPORT'!E:E,'INTERIM REPORT'!$A:$A,'PAGE 10'!$A14,'INTERIM REPORT'!$B:$B,'PAGE 10'!$A$4)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10'!$A14,'INTERIM REPORT'!$B:$B,'PAGE 10'!$A$4)</f>
        <v>1464</v>
      </c>
      <c r="Q14" s="200">
        <f t="shared" si="12"/>
        <v>5</v>
      </c>
      <c r="R14" s="200">
        <f t="shared" si="13"/>
        <v>5</v>
      </c>
      <c r="S14" s="200">
        <f t="shared" si="14"/>
        <v>5</v>
      </c>
      <c r="T14" s="152">
        <f>SUMIFS('INTERIM REPORT'!G:G,'INTERIM REPORT'!$A:$A,'PAGE 10'!$A14,'INTERIM REPORT'!$B:$B,'PAGE 10'!$A$4)</f>
        <v>1520.9792354378612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53">
        <f>SUMIFS('INTERIM REPORT'!C:C,'INTERIM REPORT'!$A:$A,'PAGE 10'!$A15,'INTERIM REPORT'!$B:$B,'PAGE 10'!$A$4)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10'!$A15,'INTERIM REPORT'!$B:$B,'PAGE 10'!$A$4)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10'!$A15,'INTERIM REPORT'!$B:$B,'PAGE 10'!$A$4)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10'!$A15,'INTERIM REPORT'!$B:$B,'PAGE 10'!$A$4)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10'!$A15,'INTERIM REPORT'!$B:$B,'PAGE 10'!$A$4)</f>
        <v>1154</v>
      </c>
      <c r="U15" s="201">
        <f t="shared" si="15"/>
        <v>3</v>
      </c>
      <c r="V15" s="201">
        <f t="shared" si="16"/>
        <v>3</v>
      </c>
      <c r="W15" s="201">
        <f t="shared" si="17"/>
        <v>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10'!$A16,'INTERIM REPORT'!$B:$B,'PAGE 10'!$A$4)</f>
        <v>1779.9999999999998</v>
      </c>
      <c r="E16" s="202"/>
      <c r="F16" s="203">
        <f t="shared" si="4"/>
        <v>9</v>
      </c>
      <c r="G16" s="203">
        <f t="shared" si="5"/>
        <v>9</v>
      </c>
      <c r="H16" s="154">
        <f>SUMIFS('INTERIM REPORT'!D:D,'INTERIM REPORT'!$A:$A,'PAGE 10'!$A16,'INTERIM REPORT'!$B:$B,'PAGE 10'!$A$4)</f>
        <v>1565.0000000000002</v>
      </c>
      <c r="I16" s="202"/>
      <c r="J16" s="203">
        <f t="shared" si="7"/>
        <v>8</v>
      </c>
      <c r="K16" s="203">
        <f t="shared" si="8"/>
        <v>8</v>
      </c>
      <c r="L16" s="154">
        <f>SUMIFS('INTERIM REPORT'!E:E,'INTERIM REPORT'!$A:$A,'PAGE 10'!$A16,'INTERIM REPORT'!$B:$B,'PAGE 10'!$A$4)</f>
        <v>1905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10'!$A16,'INTERIM REPORT'!$B:$B,'PAGE 10'!$A$4)</f>
        <v>1611.9999999999998</v>
      </c>
      <c r="Q16" s="202"/>
      <c r="R16" s="203">
        <f t="shared" si="13"/>
        <v>8</v>
      </c>
      <c r="S16" s="203">
        <f t="shared" si="14"/>
        <v>8</v>
      </c>
      <c r="T16" s="154">
        <f>SUMIFS('INTERIM REPORT'!G:G,'INTERIM REPORT'!$A:$A,'PAGE 10'!$A16,'INTERIM REPORT'!$B:$B,'PAGE 10'!$A$4)</f>
        <v>1895.0000000000007</v>
      </c>
      <c r="U16" s="202"/>
      <c r="V16" s="203">
        <f t="shared" si="16"/>
        <v>9</v>
      </c>
      <c r="W16" s="203">
        <f t="shared" si="17"/>
        <v>9</v>
      </c>
      <c r="X16" s="99">
        <f t="shared" si="0"/>
        <v>0.2172523961661339</v>
      </c>
      <c r="Y16" s="99">
        <f t="shared" si="1"/>
        <v>-5.249343832020692E-3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10'!$A17,'INTERIM REPORT'!$B:$B,'PAGE 10'!$A$4)</f>
        <v>2348.0000000000005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10'!$A17,'INTERIM REPORT'!$B:$B,'PAGE 10'!$A$4)</f>
        <v>2253.9999999999995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10'!$A17,'INTERIM REPORT'!$B:$B,'PAGE 10'!$A$4)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10'!$A17,'INTERIM REPORT'!$B:$B,'PAGE 10'!$A$4)</f>
        <v>2114.0000000000005</v>
      </c>
      <c r="Q17" s="204"/>
      <c r="R17" s="200">
        <f t="shared" si="13"/>
        <v>10</v>
      </c>
      <c r="S17" s="200">
        <f t="shared" si="14"/>
        <v>10</v>
      </c>
      <c r="T17" s="152">
        <f>SUMIFS('INTERIM REPORT'!G:G,'INTERIM REPORT'!$A:$A,'PAGE 10'!$A17,'INTERIM REPORT'!$B:$B,'PAGE 10'!$A$4)</f>
        <v>2172.9999999999995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10'!$A20,'INTERIM REPORT'!$B:$B,'PAGE 10'!$A$4)</f>
        <v>3891</v>
      </c>
      <c r="E20" s="202"/>
      <c r="F20" s="203">
        <f>RANK(D20,D$20:D$22,1)</f>
        <v>2</v>
      </c>
      <c r="G20" s="203">
        <f t="shared" ref="G20:G22" si="19">RANK(D20,D$8:D$25,1)</f>
        <v>12</v>
      </c>
      <c r="H20" s="154">
        <f>SUMIFS('INTERIM REPORT'!D:D,'INTERIM REPORT'!$A:$A,'PAGE 10'!$A20,'INTERIM REPORT'!$B:$B,'PAGE 10'!$A$4)</f>
        <v>3554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10'!$A20,'INTERIM REPORT'!$B:$B,'PAGE 10'!$A$4)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10'!$A20,'INTERIM REPORT'!$B:$B,'PAGE 10'!$A$4)</f>
        <v>3667</v>
      </c>
      <c r="Q20" s="202"/>
      <c r="R20" s="203">
        <f>RANK(P20,P$20:P$22,1)</f>
        <v>2</v>
      </c>
      <c r="S20" s="203">
        <f t="shared" ref="S20:S22" si="22">RANK(P20,P$8:P$25,1)</f>
        <v>12</v>
      </c>
      <c r="T20" s="154">
        <f>SUMIFS('INTERIM REPORT'!G:G,'INTERIM REPORT'!$A:$A,'PAGE 10'!$A20,'INTERIM REPORT'!$B:$B,'PAGE 10'!$A$4)</f>
        <v>3917.8383132071904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10'!$A21,'INTERIM REPORT'!$B:$B,'PAGE 10'!$A$4)</f>
        <v>6904.9999999999964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10'!$A21,'INTERIM REPORT'!$B:$B,'PAGE 10'!$A$4)</f>
        <v>5943.9999999999991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10'!$A21,'INTERIM REPORT'!$B:$B,'PAGE 10'!$A$4)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10'!$A21,'INTERIM REPORT'!$B:$B,'PAGE 10'!$A$4)</f>
        <v>5946.9999999999991</v>
      </c>
      <c r="Q21" s="204"/>
      <c r="R21" s="200">
        <f t="shared" ref="R21:R22" si="27">RANK(P21,P$20:P$22,1)</f>
        <v>3</v>
      </c>
      <c r="S21" s="200">
        <f t="shared" si="22"/>
        <v>13</v>
      </c>
      <c r="T21" s="152">
        <f>SUMIFS('INTERIM REPORT'!G:G,'INTERIM REPORT'!$A:$A,'PAGE 10'!$A21,'INTERIM REPORT'!$B:$B,'PAGE 10'!$A$4)</f>
        <v>6537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10'!$A22,'INTERIM REPORT'!$B:$B,'PAGE 10'!$A$4)</f>
        <v>3400.9999999999995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10'!$A22,'INTERIM REPORT'!$B:$B,'PAGE 10'!$A$4)</f>
        <v>2970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10'!$A22,'INTERIM REPORT'!$B:$B,'PAGE 10'!$A$4)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10'!$A22,'INTERIM REPORT'!$B:$B,'PAGE 10'!$A$4)</f>
        <v>2994</v>
      </c>
      <c r="Q22" s="204"/>
      <c r="R22" s="200">
        <f t="shared" si="27"/>
        <v>1</v>
      </c>
      <c r="S22" s="200">
        <f t="shared" si="22"/>
        <v>11</v>
      </c>
      <c r="T22" s="152">
        <f>SUMIFS('INTERIM REPORT'!G:G,'INTERIM REPORT'!$A:$A,'PAGE 10'!$A22,'INTERIM REPORT'!$B:$B,'PAGE 10'!$A$4)</f>
        <v>3136.9999999999995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6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10'!$A25,'INTERIM REPORT'!$B:$B,'PAGE 10'!$A$4)</f>
        <v>20539</v>
      </c>
      <c r="E25" s="202"/>
      <c r="F25" s="202"/>
      <c r="G25" s="203">
        <f>RANK(D25,D$8:D$25,1)</f>
        <v>14</v>
      </c>
      <c r="H25" s="154">
        <f>SUMIFS('INTERIM REPORT'!D:D,'INTERIM REPORT'!$A:$A,'PAGE 10'!$A25,'INTERIM REPORT'!$B:$B,'PAGE 10'!$A$4)</f>
        <v>19812</v>
      </c>
      <c r="I25" s="202"/>
      <c r="J25" s="202"/>
      <c r="K25" s="203">
        <f>RANK(H25,H$8:H$25,1)</f>
        <v>14</v>
      </c>
      <c r="L25" s="154">
        <f>SUMIFS('INTERIM REPORT'!E:E,'INTERIM REPORT'!$A:$A,'PAGE 10'!$A25,'INTERIM REPORT'!$B:$B,'PAGE 10'!$A$4)</f>
        <v>0</v>
      </c>
      <c r="M25" s="202"/>
      <c r="N25" s="202"/>
      <c r="O25" s="203">
        <f>RANK(L25,L$8:L$25,1)</f>
        <v>1</v>
      </c>
      <c r="P25" s="154">
        <f>SUMIFS('INTERIM REPORT'!F:F,'INTERIM REPORT'!$A:$A,'PAGE 10'!$A25,'INTERIM REPORT'!$B:$B,'PAGE 10'!$A$4)</f>
        <v>19886</v>
      </c>
      <c r="Q25" s="202"/>
      <c r="R25" s="202"/>
      <c r="S25" s="203">
        <f>RANK(P25,P$8:P$25,1)</f>
        <v>14</v>
      </c>
      <c r="T25" s="154">
        <f>SUMIFS('INTERIM REPORT'!G:G,'INTERIM REPORT'!$A:$A,'PAGE 10'!$A25,'INTERIM REPORT'!$B:$B,'PAGE 10'!$A$4)</f>
        <v>21231.117118386581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54">
        <f>SUMIFS('INTERIM REPORT'!C:C,'INTERIM REPORT'!$A:$A,'PAGE 10'!$A28,'INTERIM REPORT'!$B:$B,'PAGE 10'!$A$4)</f>
        <v>47164</v>
      </c>
      <c r="E28" s="204"/>
      <c r="F28" s="200"/>
      <c r="G28" s="200"/>
      <c r="H28" s="154">
        <f>SUMIFS('INTERIM REPORT'!D:D,'INTERIM REPORT'!$A:$A,'PAGE 10'!$A28,'INTERIM REPORT'!$B:$B,'PAGE 10'!$A$4)</f>
        <v>44154</v>
      </c>
      <c r="I28" s="204"/>
      <c r="J28" s="200"/>
      <c r="K28" s="200"/>
      <c r="L28" s="154">
        <f>SUMIFS('INTERIM REPORT'!E:E,'INTERIM REPORT'!$A:$A,'PAGE 10'!$A28,'INTERIM REPORT'!$B:$B,'PAGE 10'!$A$4)</f>
        <v>3690</v>
      </c>
      <c r="M28" s="204"/>
      <c r="N28" s="200"/>
      <c r="O28" s="200"/>
      <c r="P28" s="154">
        <f>SUMIFS('INTERIM REPORT'!F:F,'INTERIM REPORT'!$A:$A,'PAGE 10'!$A28,'INTERIM REPORT'!$B:$B,'PAGE 10'!$A$4)</f>
        <v>44308</v>
      </c>
      <c r="Q28" s="204"/>
      <c r="R28" s="200"/>
      <c r="S28" s="200"/>
      <c r="T28" s="154">
        <f>SUMIFS('INTERIM REPORT'!G:G,'INTERIM REPORT'!$A:$A,'PAGE 10'!$A28,'INTERIM REPORT'!$B:$B,'PAGE 10'!$A$4)</f>
        <v>48025.934667031637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-0.91642886261720347</v>
      </c>
      <c r="Y28" s="103">
        <f>IF(L28&gt;0,((T28/L28)-1),IF(AND(L28=0,T28&gt;0),100%,IF(AND(L28=0,T28&lt;0),-100%,IF(AND(L28=0,T28=0),0%,((T28/(L28))-1)*-1))))</f>
        <v>12.015158446350037</v>
      </c>
    </row>
    <row r="29" spans="1:25" ht="28.35" customHeight="1">
      <c r="C29" s="94" t="s">
        <v>28</v>
      </c>
      <c r="D29" s="152">
        <f>MEDIAN(D25,D20:D22,D8:D17)</f>
        <v>1738</v>
      </c>
      <c r="E29" s="208"/>
      <c r="F29" s="208"/>
      <c r="G29" s="208"/>
      <c r="H29" s="152">
        <f>MEDIAN(H25,H20:H22,H8:H17)</f>
        <v>1563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1596.9999999999998</v>
      </c>
      <c r="Q29" s="208"/>
      <c r="R29" s="208"/>
      <c r="S29" s="208"/>
      <c r="T29" s="152">
        <f>MEDIAN(T25,T20:T22,T8:T17)</f>
        <v>1594.5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1352</v>
      </c>
      <c r="E30" s="208"/>
      <c r="F30" s="208"/>
      <c r="G30" s="208"/>
      <c r="H30" s="152">
        <f>MEDIAN(H8:H15)</f>
        <v>1381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1396</v>
      </c>
      <c r="Q30" s="208"/>
      <c r="R30" s="208"/>
      <c r="S30" s="208"/>
      <c r="T30" s="152">
        <f>MEDIAN(T8:T15)</f>
        <v>1376.5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10'!$A33,'INTERIM REPORT'!$B:$B,'PAGE 10'!$A$5)=0,"",SUMIFS('INTERIM REPORT'!C:C,'INTERIM REPORT'!$A:$A,'PAGE 10'!$A33,'INTERIM REPORT'!$B:$B,'PAGE 10'!$A$5))</f>
        <v/>
      </c>
      <c r="E33" s="120"/>
      <c r="F33" s="120"/>
      <c r="G33" s="121"/>
      <c r="H33" s="154" t="str">
        <f>IF(SUMIFS('INTERIM REPORT'!D:D,'INTERIM REPORT'!$A:$A,'PAGE 10'!$A33,'INTERIM REPORT'!$B:$B,'PAGE 10'!$A$5)=0,"",SUMIFS('INTERIM REPORT'!D:D,'INTERIM REPORT'!$A:$A,'PAGE 10'!$A33,'INTERIM REPORT'!$B:$B,'PAGE 10'!$A$5))</f>
        <v/>
      </c>
      <c r="I33" s="120"/>
      <c r="J33" s="120"/>
      <c r="K33" s="121"/>
      <c r="L33" s="154" t="str">
        <f>IF(SUMIFS('INTERIM REPORT'!E:E,'INTERIM REPORT'!$A:$A,'PAGE 10'!$A33,'INTERIM REPORT'!$B:$B,'PAGE 10'!$A$5)=0,"",SUMIFS('INTERIM REPORT'!E:E,'INTERIM REPORT'!$A:$A,'PAGE 10'!$A33,'INTERIM REPORT'!$B:$B,'PAGE 10'!$A$5))</f>
        <v/>
      </c>
      <c r="M33" s="120"/>
      <c r="N33" s="120"/>
      <c r="O33" s="121"/>
      <c r="P33" s="154" t="str">
        <f>IF(SUMIFS('INTERIM REPORT'!F:F,'INTERIM REPORT'!$A:$A,'PAGE 10'!$A33,'INTERIM REPORT'!$B:$B,'PAGE 10'!$A$5)=0,"",SUMIFS('INTERIM REPORT'!F:F,'INTERIM REPORT'!$A:$A,'PAGE 10'!$A33,'INTERIM REPORT'!$B:$B,'PAGE 10'!$A$5))</f>
        <v/>
      </c>
      <c r="Q33" s="120"/>
      <c r="R33" s="120"/>
      <c r="S33" s="121"/>
      <c r="T33" s="154" t="str">
        <f>IF(SUMIFS('INTERIM REPORT'!G:G,'INTERIM REPORT'!$A:$A,'PAGE 10'!$A33,'INTERIM REPORT'!$B:$B,'PAGE 10'!$A$5)=0,"",SUMIFS('INTERIM REPORT'!G:G,'INTERIM REPORT'!$A:$A,'PAGE 10'!$A33,'INTERIM REPORT'!$B:$B,'PAGE 10'!$A$5))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10'!$A34,'INTERIM REPORT'!$B:$B,'PAGE 10'!$A$5)=0,"",SUMIFS('INTERIM REPORT'!C:C,'INTERIM REPORT'!$A:$A,'PAGE 10'!$A34,'INTERIM REPORT'!$B:$B,'PAGE 10'!$A$5))</f>
        <v/>
      </c>
      <c r="E34" s="124"/>
      <c r="F34" s="124"/>
      <c r="G34" s="125"/>
      <c r="H34" s="154" t="str">
        <f>IF(SUMIFS('INTERIM REPORT'!D:D,'INTERIM REPORT'!$A:$A,'PAGE 10'!$A34,'INTERIM REPORT'!$B:$B,'PAGE 10'!$A$5)=0,"",SUMIFS('INTERIM REPORT'!D:D,'INTERIM REPORT'!$A:$A,'PAGE 10'!$A34,'INTERIM REPORT'!$B:$B,'PAGE 10'!$A$5))</f>
        <v/>
      </c>
      <c r="I34" s="124"/>
      <c r="J34" s="124"/>
      <c r="K34" s="125"/>
      <c r="L34" s="154" t="str">
        <f>IF(SUMIFS('INTERIM REPORT'!E:E,'INTERIM REPORT'!$A:$A,'PAGE 10'!$A34,'INTERIM REPORT'!$B:$B,'PAGE 10'!$A$5)=0,"",SUMIFS('INTERIM REPORT'!E:E,'INTERIM REPORT'!$A:$A,'PAGE 10'!$A34,'INTERIM REPORT'!$B:$B,'PAGE 10'!$A$5))</f>
        <v/>
      </c>
      <c r="M34" s="124"/>
      <c r="N34" s="124"/>
      <c r="O34" s="125"/>
      <c r="P34" s="154" t="str">
        <f>IF(SUMIFS('INTERIM REPORT'!F:F,'INTERIM REPORT'!$A:$A,'PAGE 10'!$A34,'INTERIM REPORT'!$B:$B,'PAGE 10'!$A$5)=0,"",SUMIFS('INTERIM REPORT'!F:F,'INTERIM REPORT'!$A:$A,'PAGE 10'!$A34,'INTERIM REPORT'!$B:$B,'PAGE 10'!$A$5))</f>
        <v/>
      </c>
      <c r="Q34" s="124"/>
      <c r="R34" s="124"/>
      <c r="S34" s="125"/>
      <c r="T34" s="154" t="str">
        <f>IF(SUMIFS('INTERIM REPORT'!G:G,'INTERIM REPORT'!$A:$A,'PAGE 10'!$A34,'INTERIM REPORT'!$B:$B,'PAGE 10'!$A$5)=0,"",SUMIFS('INTERIM REPORT'!G:G,'INTERIM REPORT'!$A:$A,'PAGE 10'!$A34,'INTERIM REPORT'!$B:$B,'PAGE 10'!$A$5))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10'!$A35,'INTERIM REPORT'!$B:$B,'PAGE 10'!$A$5)=0,"",SUMIFS('INTERIM REPORT'!C:C,'INTERIM REPORT'!$A:$A,'PAGE 10'!$A35,'INTERIM REPORT'!$B:$B,'PAGE 10'!$A$5))</f>
        <v/>
      </c>
      <c r="E35" s="124"/>
      <c r="F35" s="124"/>
      <c r="G35" s="125"/>
      <c r="H35" s="154" t="str">
        <f>IF(SUMIFS('INTERIM REPORT'!D:D,'INTERIM REPORT'!$A:$A,'PAGE 10'!$A35,'INTERIM REPORT'!$B:$B,'PAGE 10'!$A$5)=0,"",SUMIFS('INTERIM REPORT'!D:D,'INTERIM REPORT'!$A:$A,'PAGE 10'!$A35,'INTERIM REPORT'!$B:$B,'PAGE 10'!$A$5))</f>
        <v/>
      </c>
      <c r="I35" s="124"/>
      <c r="J35" s="124"/>
      <c r="K35" s="125"/>
      <c r="L35" s="154" t="str">
        <f>IF(SUMIFS('INTERIM REPORT'!E:E,'INTERIM REPORT'!$A:$A,'PAGE 10'!$A35,'INTERIM REPORT'!$B:$B,'PAGE 10'!$A$5)=0,"",SUMIFS('INTERIM REPORT'!E:E,'INTERIM REPORT'!$A:$A,'PAGE 10'!$A35,'INTERIM REPORT'!$B:$B,'PAGE 10'!$A$5))</f>
        <v/>
      </c>
      <c r="M35" s="124"/>
      <c r="N35" s="124"/>
      <c r="O35" s="125"/>
      <c r="P35" s="154" t="str">
        <f>IF(SUMIFS('INTERIM REPORT'!F:F,'INTERIM REPORT'!$A:$A,'PAGE 10'!$A35,'INTERIM REPORT'!$B:$B,'PAGE 10'!$A$5)=0,"",SUMIFS('INTERIM REPORT'!F:F,'INTERIM REPORT'!$A:$A,'PAGE 10'!$A35,'INTERIM REPORT'!$B:$B,'PAGE 10'!$A$5))</f>
        <v/>
      </c>
      <c r="Q35" s="124"/>
      <c r="R35" s="124"/>
      <c r="S35" s="125"/>
      <c r="T35" s="154" t="str">
        <f>IF(SUMIFS('INTERIM REPORT'!G:G,'INTERIM REPORT'!$A:$A,'PAGE 10'!$A35,'INTERIM REPORT'!$B:$B,'PAGE 10'!$A$5)=0,"",SUMIFS('INTERIM REPORT'!G:G,'INTERIM REPORT'!$A:$A,'PAGE 10'!$A35,'INTERIM REPORT'!$B:$B,'PAGE 10'!$A$5))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10'!$A36,'INTERIM REPORT'!$B:$B,'PAGE 10'!$A$5)=0,"",SUMIFS('INTERIM REPORT'!C:C,'INTERIM REPORT'!$A:$A,'PAGE 10'!$A36,'INTERIM REPORT'!$B:$B,'PAGE 10'!$A$5))</f>
        <v/>
      </c>
      <c r="E36" s="124"/>
      <c r="F36" s="124"/>
      <c r="G36" s="125"/>
      <c r="H36" s="154" t="str">
        <f>IF(SUMIFS('INTERIM REPORT'!D:D,'INTERIM REPORT'!$A:$A,'PAGE 10'!$A36,'INTERIM REPORT'!$B:$B,'PAGE 10'!$A$5)=0,"",SUMIFS('INTERIM REPORT'!D:D,'INTERIM REPORT'!$A:$A,'PAGE 10'!$A36,'INTERIM REPORT'!$B:$B,'PAGE 10'!$A$5))</f>
        <v/>
      </c>
      <c r="I36" s="124"/>
      <c r="J36" s="124"/>
      <c r="K36" s="125"/>
      <c r="L36" s="154" t="str">
        <f>IF(SUMIFS('INTERIM REPORT'!E:E,'INTERIM REPORT'!$A:$A,'PAGE 10'!$A36,'INTERIM REPORT'!$B:$B,'PAGE 10'!$A$5)=0,"",SUMIFS('INTERIM REPORT'!E:E,'INTERIM REPORT'!$A:$A,'PAGE 10'!$A36,'INTERIM REPORT'!$B:$B,'PAGE 10'!$A$5))</f>
        <v/>
      </c>
      <c r="M36" s="124"/>
      <c r="N36" s="124"/>
      <c r="O36" s="125"/>
      <c r="P36" s="154" t="str">
        <f>IF(SUMIFS('INTERIM REPORT'!F:F,'INTERIM REPORT'!$A:$A,'PAGE 10'!$A36,'INTERIM REPORT'!$B:$B,'PAGE 10'!$A$5)=0,"",SUMIFS('INTERIM REPORT'!F:F,'INTERIM REPORT'!$A:$A,'PAGE 10'!$A36,'INTERIM REPORT'!$B:$B,'PAGE 10'!$A$5))</f>
        <v/>
      </c>
      <c r="Q36" s="124"/>
      <c r="R36" s="124"/>
      <c r="S36" s="125"/>
      <c r="T36" s="154" t="str">
        <f>IF(SUMIFS('INTERIM REPORT'!G:G,'INTERIM REPORT'!$A:$A,'PAGE 10'!$A36,'INTERIM REPORT'!$B:$B,'PAGE 10'!$A$5)=0,"",SUMIFS('INTERIM REPORT'!G:G,'INTERIM REPORT'!$A:$A,'PAGE 10'!$A36,'INTERIM REPORT'!$B:$B,'PAGE 10'!$A$5))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9" t="s">
        <v>216</v>
      </c>
      <c r="C37" s="94" t="s">
        <v>217</v>
      </c>
      <c r="D37" s="154" t="str">
        <f>IF(SUMIFS('INTERIM REPORT'!C:C,'INTERIM REPORT'!$A:$A,'PAGE 10'!$A37,'INTERIM REPORT'!$B:$B,'PAGE 10'!$A$5)=0,"",SUMIFS('INTERIM REPORT'!C:C,'INTERIM REPORT'!$A:$A,'PAGE 10'!$A37,'INTERIM REPORT'!$B:$B,'PAGE 10'!$A$5))</f>
        <v/>
      </c>
      <c r="E37" s="124"/>
      <c r="F37" s="124"/>
      <c r="G37" s="125"/>
      <c r="H37" s="154" t="str">
        <f>IF(SUMIFS('INTERIM REPORT'!D:D,'INTERIM REPORT'!$A:$A,'PAGE 10'!$A37,'INTERIM REPORT'!$B:$B,'PAGE 10'!$A$5)=0,"",SUMIFS('INTERIM REPORT'!D:D,'INTERIM REPORT'!$A:$A,'PAGE 10'!$A37,'INTERIM REPORT'!$B:$B,'PAGE 10'!$A$5))</f>
        <v/>
      </c>
      <c r="I37" s="124"/>
      <c r="J37" s="124"/>
      <c r="K37" s="125"/>
      <c r="L37" s="154" t="str">
        <f>IF(SUMIFS('INTERIM REPORT'!E:E,'INTERIM REPORT'!$A:$A,'PAGE 10'!$A37,'INTERIM REPORT'!$B:$B,'PAGE 10'!$A$5)=0,"",SUMIFS('INTERIM REPORT'!E:E,'INTERIM REPORT'!$A:$A,'PAGE 10'!$A37,'INTERIM REPORT'!$B:$B,'PAGE 10'!$A$5))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10'!$A38,'INTERIM REPORT'!$B:$B,'PAGE 10'!$A$5)=0,"",SUMIFS('INTERIM REPORT'!C:C,'INTERIM REPORT'!$A:$A,'PAGE 10'!$A38,'INTERIM REPORT'!$B:$B,'PAGE 10'!$A$5))</f>
        <v/>
      </c>
      <c r="E38" s="124"/>
      <c r="F38" s="124"/>
      <c r="G38" s="125"/>
      <c r="H38" s="154" t="str">
        <f>IF(SUMIFS('INTERIM REPORT'!D:D,'INTERIM REPORT'!$A:$A,'PAGE 10'!$A38,'INTERIM REPORT'!$B:$B,'PAGE 10'!$A$5)=0,"",SUMIFS('INTERIM REPORT'!D:D,'INTERIM REPORT'!$A:$A,'PAGE 10'!$A38,'INTERIM REPORT'!$B:$B,'PAGE 10'!$A$5))</f>
        <v/>
      </c>
      <c r="I38" s="124"/>
      <c r="J38" s="124"/>
      <c r="K38" s="125"/>
      <c r="L38" s="154" t="str">
        <f>IF(SUMIFS('INTERIM REPORT'!E:E,'INTERIM REPORT'!$A:$A,'PAGE 10'!$A38,'INTERIM REPORT'!$B:$B,'PAGE 10'!$A$5)=0,"",SUMIFS('INTERIM REPORT'!E:E,'INTERIM REPORT'!$A:$A,'PAGE 10'!$A38,'INTERIM REPORT'!$B:$B,'PAGE 10'!$A$5))</f>
        <v/>
      </c>
      <c r="M38" s="124"/>
      <c r="N38" s="124"/>
      <c r="O38" s="125"/>
      <c r="P38" s="154" t="str">
        <f>IF(SUMIFS('INTERIM REPORT'!F:F,'INTERIM REPORT'!$A:$A,'PAGE 10'!$A38,'INTERIM REPORT'!$B:$B,'PAGE 10'!$A$5)=0,"",SUMIFS('INTERIM REPORT'!F:F,'INTERIM REPORT'!$A:$A,'PAGE 10'!$A38,'INTERIM REPORT'!$B:$B,'PAGE 10'!$A$5))</f>
        <v/>
      </c>
      <c r="Q38" s="124"/>
      <c r="R38" s="124"/>
      <c r="S38" s="125"/>
      <c r="T38" s="154" t="str">
        <f>IF(SUMIFS('INTERIM REPORT'!G:G,'INTERIM REPORT'!$A:$A,'PAGE 10'!$A38,'INTERIM REPORT'!$B:$B,'PAGE 10'!$A$5)=0,"",SUMIFS('INTERIM REPORT'!G:G,'INTERIM REPORT'!$A:$A,'PAGE 10'!$A38,'INTERIM REPORT'!$B:$B,'PAGE 10'!$A$5))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 hidden="1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</mergeCells>
  <conditionalFormatting sqref="A37">
    <cfRule type="cellIs" dxfId="111" priority="3" operator="notEqual">
      <formula>""" """</formula>
    </cfRule>
    <cfRule type="cellIs" dxfId="110" priority="4" operator="equal">
      <formula>" "</formula>
    </cfRule>
  </conditionalFormatting>
  <conditionalFormatting sqref="A4">
    <cfRule type="cellIs" dxfId="109" priority="1" operator="notEqual">
      <formula>""" """</formula>
    </cfRule>
    <cfRule type="cellIs" dxfId="10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4" width="9.28515625" style="80" bestFit="1" customWidth="1"/>
    <col min="25" max="25" width="1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Acute Patient Days</v>
      </c>
    </row>
    <row r="3" spans="1:25" ht="15.75">
      <c r="A3" s="82" t="s">
        <v>104</v>
      </c>
    </row>
    <row r="4" spans="1:25" ht="15.75">
      <c r="A4" s="170" t="s">
        <v>353</v>
      </c>
      <c r="B4" s="324" t="str">
        <f>MID(A4,FIND("]",A4)+2,LEN(A4)-FIND("]",A4)+2)</f>
        <v>Acute Patient Days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/>
      <c r="D5" s="330"/>
      <c r="E5" s="323" t="s">
        <v>36</v>
      </c>
      <c r="F5" s="323"/>
      <c r="G5" s="323"/>
      <c r="H5" s="330"/>
      <c r="I5" s="323" t="s">
        <v>36</v>
      </c>
      <c r="J5" s="323"/>
      <c r="K5" s="323"/>
      <c r="L5" s="330"/>
      <c r="M5" s="323" t="s">
        <v>36</v>
      </c>
      <c r="N5" s="323"/>
      <c r="O5" s="323"/>
      <c r="P5" s="330"/>
      <c r="Q5" s="323" t="s">
        <v>36</v>
      </c>
      <c r="R5" s="323"/>
      <c r="S5" s="323"/>
      <c r="T5" s="330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52">
        <f>SUMIFS('INTERIM REPORT'!C:C,'INTERIM REPORT'!$A:$A,'PAGE 11'!$A8,'INTERIM REPORT'!$B:$B,'PAGE 11'!$A$4)</f>
        <v>4221</v>
      </c>
      <c r="E8" s="200">
        <f>RANK(D8,D$8:D$15,1)</f>
        <v>5</v>
      </c>
      <c r="F8" s="200">
        <f>RANK(D8,D$8:D$17,1)</f>
        <v>5</v>
      </c>
      <c r="G8" s="200">
        <f>RANK(D8,D$8:D$25,1)</f>
        <v>5</v>
      </c>
      <c r="H8" s="152">
        <f>SUMIFS('INTERIM REPORT'!D:D,'INTERIM REPORT'!$A:$A,'PAGE 11'!$A8,'INTERIM REPORT'!$B:$B,'PAGE 11'!$A$4)</f>
        <v>4092</v>
      </c>
      <c r="I8" s="200">
        <f>RANK(H8,H$8:H$15,1)</f>
        <v>6</v>
      </c>
      <c r="J8" s="200">
        <f>RANK(H8,H$8:H$17,1)</f>
        <v>6</v>
      </c>
      <c r="K8" s="200">
        <f>RANK(H8,H$8:H$25,1)</f>
        <v>6</v>
      </c>
      <c r="L8" s="152">
        <f>SUMIFS('INTERIM REPORT'!E:E,'INTERIM REPORT'!$A:$A,'PAGE 11'!$A8,'INTERIM REPORT'!$B:$B,'PAGE 11'!$A$4)</f>
        <v>4350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11'!$A8,'INTERIM REPORT'!$B:$B,'PAGE 11'!$A$4)</f>
        <v>4645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52">
        <f>SUMIFS('INTERIM REPORT'!G:G,'INTERIM REPORT'!$A:$A,'PAGE 11'!$A8,'INTERIM REPORT'!$B:$B,'PAGE 11'!$A$4)</f>
        <v>4378.0000000000009</v>
      </c>
      <c r="U8" s="200">
        <f>RANK(T8,T$8:T$15,1)</f>
        <v>5</v>
      </c>
      <c r="V8" s="200">
        <f>RANK(T8,T$8:T$17,1)</f>
        <v>5</v>
      </c>
      <c r="W8" s="200">
        <f>RANK(T8,T$8:T$25,1)</f>
        <v>5</v>
      </c>
      <c r="X8" s="95">
        <f t="shared" ref="X8:X17" si="0">IF(H8&gt;0,((L8/H8)-1),IF(AND(H8=0,L8&gt;0),100%,IF(AND(H8=0,L8&lt;0),-100%,IF(AND(H8=0,L8=0),0%,((L8/(H8))-1)*-1))))</f>
        <v>6.3049853372433962E-2</v>
      </c>
      <c r="Y8" s="95">
        <f t="shared" ref="Y8:Y17" si="1">IF(L8&gt;0,((T8/L8)-1),IF(AND(L8=0,T8&gt;0),100%,IF(AND(L8=0,T8&lt;0),-100%,IF(AND(L8=0,T8=0),0%,((T8/(L8))-1)*-1))))</f>
        <v>6.4367816091956964E-3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52">
        <f>SUMIFS('INTERIM REPORT'!C:C,'INTERIM REPORT'!$A:$A,'PAGE 11'!$A9,'INTERIM REPORT'!$B:$B,'PAGE 11'!$A$4)</f>
        <v>3613.9999999999986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11'!$A9,'INTERIM REPORT'!$B:$B,'PAGE 11'!$A$4)</f>
        <v>3310.0000000000005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11'!$A9,'INTERIM REPORT'!$B:$B,'PAGE 11'!$A$4)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11'!$A9,'INTERIM REPORT'!$B:$B,'PAGE 11'!$A$4)</f>
        <v>3298.9999999999995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52">
        <f>SUMIFS('INTERIM REPORT'!G:G,'INTERIM REPORT'!$A:$A,'PAGE 11'!$A9,'INTERIM REPORT'!$B:$B,'PAGE 11'!$A$4)</f>
        <v>3277.9999999999995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52">
        <f>SUMIFS('INTERIM REPORT'!C:C,'INTERIM REPORT'!$A:$A,'PAGE 11'!$A10,'INTERIM REPORT'!$B:$B,'PAGE 11'!$A$4)</f>
        <v>353.00000000000006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11'!$A10,'INTERIM REPORT'!$B:$B,'PAGE 11'!$A$4)</f>
        <v>368.00000000000006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11'!$A10,'INTERIM REPORT'!$B:$B,'PAGE 11'!$A$4)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11'!$A10,'INTERIM REPORT'!$B:$B,'PAGE 11'!$A$4)</f>
        <v>264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52">
        <f>SUMIFS('INTERIM REPORT'!G:G,'INTERIM REPORT'!$A:$A,'PAGE 11'!$A10,'INTERIM REPORT'!$B:$B,'PAGE 11'!$A$4)</f>
        <v>285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52">
        <f>SUMIFS('INTERIM REPORT'!C:C,'INTERIM REPORT'!$A:$A,'PAGE 11'!$A11,'INTERIM REPORT'!$B:$B,'PAGE 11'!$A$4)</f>
        <v>1541.0000000000002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52">
        <f>SUMIFS('INTERIM REPORT'!D:D,'INTERIM REPORT'!$A:$A,'PAGE 11'!$A11,'INTERIM REPORT'!$B:$B,'PAGE 11'!$A$4)</f>
        <v>1743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52">
        <f>SUMIFS('INTERIM REPORT'!E:E,'INTERIM REPORT'!$A:$A,'PAGE 11'!$A11,'INTERIM REPORT'!$B:$B,'PAGE 11'!$A$4)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11'!$A11,'INTERIM REPORT'!$B:$B,'PAGE 11'!$A$4)</f>
        <v>1793.0000000000002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52">
        <f>SUMIFS('INTERIM REPORT'!G:G,'INTERIM REPORT'!$A:$A,'PAGE 11'!$A11,'INTERIM REPORT'!$B:$B,'PAGE 11'!$A$4)</f>
        <v>1599.9999999999998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52">
        <f>SUMIFS('INTERIM REPORT'!C:C,'INTERIM REPORT'!$A:$A,'PAGE 11'!$A12,'INTERIM REPORT'!$B:$B,'PAGE 11'!$A$4)</f>
        <v>4860.5</v>
      </c>
      <c r="E12" s="200">
        <f t="shared" si="3"/>
        <v>6</v>
      </c>
      <c r="F12" s="200">
        <f t="shared" si="4"/>
        <v>6</v>
      </c>
      <c r="G12" s="200">
        <f t="shared" si="5"/>
        <v>6</v>
      </c>
      <c r="H12" s="152">
        <f>SUMIFS('INTERIM REPORT'!D:D,'INTERIM REPORT'!$A:$A,'PAGE 11'!$A12,'INTERIM REPORT'!$B:$B,'PAGE 11'!$A$4)</f>
        <v>3614</v>
      </c>
      <c r="I12" s="200">
        <f t="shared" si="6"/>
        <v>5</v>
      </c>
      <c r="J12" s="200">
        <f t="shared" si="7"/>
        <v>5</v>
      </c>
      <c r="K12" s="200">
        <f t="shared" si="8"/>
        <v>5</v>
      </c>
      <c r="L12" s="152">
        <f>SUMIFS('INTERIM REPORT'!E:E,'INTERIM REPORT'!$A:$A,'PAGE 11'!$A12,'INTERIM REPORT'!$B:$B,'PAGE 11'!$A$4)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11'!$A12,'INTERIM REPORT'!$B:$B,'PAGE 11'!$A$4)</f>
        <v>4217</v>
      </c>
      <c r="Q12" s="200">
        <f t="shared" si="12"/>
        <v>5</v>
      </c>
      <c r="R12" s="200">
        <f t="shared" si="13"/>
        <v>5</v>
      </c>
      <c r="S12" s="200">
        <f t="shared" si="14"/>
        <v>5</v>
      </c>
      <c r="T12" s="152">
        <f>SUMIFS('INTERIM REPORT'!G:G,'INTERIM REPORT'!$A:$A,'PAGE 11'!$A12,'INTERIM REPORT'!$B:$B,'PAGE 11'!$A$4)</f>
        <v>4011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52">
        <f>SUMIFS('INTERIM REPORT'!C:C,'INTERIM REPORT'!$A:$A,'PAGE 11'!$A13,'INTERIM REPORT'!$B:$B,'PAGE 11'!$A$4)</f>
        <v>5626</v>
      </c>
      <c r="E13" s="200">
        <f t="shared" si="3"/>
        <v>8</v>
      </c>
      <c r="F13" s="200">
        <f t="shared" si="4"/>
        <v>9</v>
      </c>
      <c r="G13" s="200">
        <f t="shared" si="5"/>
        <v>9</v>
      </c>
      <c r="H13" s="152">
        <f>SUMIFS('INTERIM REPORT'!D:D,'INTERIM REPORT'!$A:$A,'PAGE 11'!$A13,'INTERIM REPORT'!$B:$B,'PAGE 11'!$A$4)</f>
        <v>4541</v>
      </c>
      <c r="I13" s="200">
        <f t="shared" si="6"/>
        <v>8</v>
      </c>
      <c r="J13" s="200">
        <f t="shared" si="7"/>
        <v>8</v>
      </c>
      <c r="K13" s="200">
        <f t="shared" si="8"/>
        <v>8</v>
      </c>
      <c r="L13" s="152">
        <f>SUMIFS('INTERIM REPORT'!E:E,'INTERIM REPORT'!$A:$A,'PAGE 11'!$A13,'INTERIM REPORT'!$B:$B,'PAGE 11'!$A$4)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11'!$A13,'INTERIM REPORT'!$B:$B,'PAGE 11'!$A$4)</f>
        <v>4827</v>
      </c>
      <c r="Q13" s="200">
        <f t="shared" si="12"/>
        <v>8</v>
      </c>
      <c r="R13" s="200">
        <f t="shared" si="13"/>
        <v>9</v>
      </c>
      <c r="S13" s="200">
        <f t="shared" si="14"/>
        <v>9</v>
      </c>
      <c r="T13" s="152">
        <f>SUMIFS('INTERIM REPORT'!G:G,'INTERIM REPORT'!$A:$A,'PAGE 11'!$A13,'INTERIM REPORT'!$B:$B,'PAGE 11'!$A$4)</f>
        <v>4732</v>
      </c>
      <c r="U13" s="200">
        <f t="shared" si="15"/>
        <v>7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52">
        <f>SUMIFS('INTERIM REPORT'!C:C,'INTERIM REPORT'!$A:$A,'PAGE 11'!$A14,'INTERIM REPORT'!$B:$B,'PAGE 11'!$A$4)</f>
        <v>5049</v>
      </c>
      <c r="E14" s="200">
        <f t="shared" si="3"/>
        <v>7</v>
      </c>
      <c r="F14" s="200">
        <f t="shared" si="4"/>
        <v>7</v>
      </c>
      <c r="G14" s="200">
        <f t="shared" si="5"/>
        <v>7</v>
      </c>
      <c r="H14" s="152">
        <f>SUMIFS('INTERIM REPORT'!D:D,'INTERIM REPORT'!$A:$A,'PAGE 11'!$A14,'INTERIM REPORT'!$B:$B,'PAGE 11'!$A$4)</f>
        <v>4249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52">
        <f>SUMIFS('INTERIM REPORT'!E:E,'INTERIM REPORT'!$A:$A,'PAGE 11'!$A14,'INTERIM REPORT'!$B:$B,'PAGE 11'!$A$4)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11'!$A14,'INTERIM REPORT'!$B:$B,'PAGE 11'!$A$4)</f>
        <v>4273</v>
      </c>
      <c r="Q14" s="200">
        <f t="shared" si="12"/>
        <v>6</v>
      </c>
      <c r="R14" s="200">
        <f t="shared" si="13"/>
        <v>6</v>
      </c>
      <c r="S14" s="200">
        <f t="shared" si="14"/>
        <v>6</v>
      </c>
      <c r="T14" s="152">
        <f>SUMIFS('INTERIM REPORT'!G:G,'INTERIM REPORT'!$A:$A,'PAGE 11'!$A14,'INTERIM REPORT'!$B:$B,'PAGE 11'!$A$4)</f>
        <v>4616.1376999626746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53">
        <f>SUMIFS('INTERIM REPORT'!C:C,'INTERIM REPORT'!$A:$A,'PAGE 11'!$A15,'INTERIM REPORT'!$B:$B,'PAGE 11'!$A$4)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11'!$A15,'INTERIM REPORT'!$B:$B,'PAGE 11'!$A$4)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11'!$A15,'INTERIM REPORT'!$B:$B,'PAGE 11'!$A$4)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11'!$A15,'INTERIM REPORT'!$B:$B,'PAGE 11'!$A$4)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11'!$A15,'INTERIM REPORT'!$B:$B,'PAGE 11'!$A$4)</f>
        <v>6747.9999999999991</v>
      </c>
      <c r="U15" s="201">
        <f t="shared" si="15"/>
        <v>8</v>
      </c>
      <c r="V15" s="201">
        <f t="shared" si="16"/>
        <v>9</v>
      </c>
      <c r="W15" s="201">
        <f t="shared" si="17"/>
        <v>9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11'!$A16,'INTERIM REPORT'!$B:$B,'PAGE 11'!$A$4)</f>
        <v>5580</v>
      </c>
      <c r="E16" s="202"/>
      <c r="F16" s="203">
        <f t="shared" si="4"/>
        <v>8</v>
      </c>
      <c r="G16" s="203">
        <f t="shared" si="5"/>
        <v>8</v>
      </c>
      <c r="H16" s="154">
        <f>SUMIFS('INTERIM REPORT'!D:D,'INTERIM REPORT'!$A:$A,'PAGE 11'!$A16,'INTERIM REPORT'!$B:$B,'PAGE 11'!$A$4)</f>
        <v>4779</v>
      </c>
      <c r="I16" s="202"/>
      <c r="J16" s="203">
        <f t="shared" si="7"/>
        <v>9</v>
      </c>
      <c r="K16" s="203">
        <f t="shared" si="8"/>
        <v>9</v>
      </c>
      <c r="L16" s="154">
        <f>SUMIFS('INTERIM REPORT'!E:E,'INTERIM REPORT'!$A:$A,'PAGE 11'!$A16,'INTERIM REPORT'!$B:$B,'PAGE 11'!$A$4)</f>
        <v>4831.9999999999991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11'!$A16,'INTERIM REPORT'!$B:$B,'PAGE 11'!$A$4)</f>
        <v>4718</v>
      </c>
      <c r="Q16" s="202"/>
      <c r="R16" s="203">
        <f t="shared" si="13"/>
        <v>8</v>
      </c>
      <c r="S16" s="203">
        <f t="shared" si="14"/>
        <v>8</v>
      </c>
      <c r="T16" s="154">
        <f>SUMIFS('INTERIM REPORT'!G:G,'INTERIM REPORT'!$A:$A,'PAGE 11'!$A16,'INTERIM REPORT'!$B:$B,'PAGE 11'!$A$4)</f>
        <v>5737</v>
      </c>
      <c r="U16" s="202"/>
      <c r="V16" s="203">
        <f t="shared" si="16"/>
        <v>8</v>
      </c>
      <c r="W16" s="203">
        <f t="shared" si="17"/>
        <v>8</v>
      </c>
      <c r="X16" s="99">
        <f t="shared" si="0"/>
        <v>1.1090186231428989E-2</v>
      </c>
      <c r="Y16" s="99">
        <f t="shared" si="1"/>
        <v>0.18729304635761612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11'!$A17,'INTERIM REPORT'!$B:$B,'PAGE 11'!$A$4)</f>
        <v>7782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11'!$A17,'INTERIM REPORT'!$B:$B,'PAGE 11'!$A$4)</f>
        <v>6849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11'!$A17,'INTERIM REPORT'!$B:$B,'PAGE 11'!$A$4)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11'!$A17,'INTERIM REPORT'!$B:$B,'PAGE 11'!$A$4)</f>
        <v>7060.9999999999964</v>
      </c>
      <c r="Q17" s="204"/>
      <c r="R17" s="200">
        <f t="shared" si="13"/>
        <v>10</v>
      </c>
      <c r="S17" s="200">
        <f t="shared" si="14"/>
        <v>10</v>
      </c>
      <c r="T17" s="152">
        <f>SUMIFS('INTERIM REPORT'!G:G,'INTERIM REPORT'!$A:$A,'PAGE 11'!$A17,'INTERIM REPORT'!$B:$B,'PAGE 11'!$A$4)</f>
        <v>7310.0000000000009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11'!$A20,'INTERIM REPORT'!$B:$B,'PAGE 11'!$A$4)</f>
        <v>19931</v>
      </c>
      <c r="E20" s="202"/>
      <c r="F20" s="203">
        <f>RANK(D20,D$20:D$22,1)</f>
        <v>2</v>
      </c>
      <c r="G20" s="203">
        <f t="shared" ref="G20:G22" si="19">RANK(D20,D$8:D$25,1)</f>
        <v>12</v>
      </c>
      <c r="H20" s="154">
        <f>SUMIFS('INTERIM REPORT'!D:D,'INTERIM REPORT'!$A:$A,'PAGE 11'!$A20,'INTERIM REPORT'!$B:$B,'PAGE 11'!$A$4)</f>
        <v>17838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11'!$A20,'INTERIM REPORT'!$B:$B,'PAGE 11'!$A$4)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11'!$A20,'INTERIM REPORT'!$B:$B,'PAGE 11'!$A$4)</f>
        <v>17884</v>
      </c>
      <c r="Q20" s="202"/>
      <c r="R20" s="203">
        <f>RANK(P20,P$20:P$22,1)</f>
        <v>2</v>
      </c>
      <c r="S20" s="203">
        <f t="shared" ref="S20:S22" si="22">RANK(P20,P$8:P$25,1)</f>
        <v>12</v>
      </c>
      <c r="T20" s="154">
        <f>SUMIFS('INTERIM REPORT'!G:G,'INTERIM REPORT'!$A:$A,'PAGE 11'!$A20,'INTERIM REPORT'!$B:$B,'PAGE 11'!$A$4)</f>
        <v>18614.376846451953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11'!$A21,'INTERIM REPORT'!$B:$B,'PAGE 11'!$A$4)</f>
        <v>32160.999999999989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11'!$A21,'INTERIM REPORT'!$B:$B,'PAGE 11'!$A$4)</f>
        <v>28986.999999999996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11'!$A21,'INTERIM REPORT'!$B:$B,'PAGE 11'!$A$4)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11'!$A21,'INTERIM REPORT'!$B:$B,'PAGE 11'!$A$4)</f>
        <v>29981.000000000011</v>
      </c>
      <c r="Q21" s="204"/>
      <c r="R21" s="200">
        <f t="shared" ref="R21:R22" si="27">RANK(P21,P$20:P$22,1)</f>
        <v>3</v>
      </c>
      <c r="S21" s="200">
        <f t="shared" si="22"/>
        <v>13</v>
      </c>
      <c r="T21" s="152">
        <f>SUMIFS('INTERIM REPORT'!G:G,'INTERIM REPORT'!$A:$A,'PAGE 11'!$A21,'INTERIM REPORT'!$B:$B,'PAGE 11'!$A$4)</f>
        <v>31743.999999999989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11'!$A22,'INTERIM REPORT'!$B:$B,'PAGE 11'!$A$4)</f>
        <v>11606.999999999998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11'!$A22,'INTERIM REPORT'!$B:$B,'PAGE 11'!$A$4)</f>
        <v>10098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11'!$A22,'INTERIM REPORT'!$B:$B,'PAGE 11'!$A$4)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11'!$A22,'INTERIM REPORT'!$B:$B,'PAGE 11'!$A$4)</f>
        <v>12109.999999999998</v>
      </c>
      <c r="Q22" s="204"/>
      <c r="R22" s="200">
        <f t="shared" si="27"/>
        <v>1</v>
      </c>
      <c r="S22" s="200">
        <f t="shared" si="22"/>
        <v>11</v>
      </c>
      <c r="T22" s="152">
        <f>SUMIFS('INTERIM REPORT'!G:G,'INTERIM REPORT'!$A:$A,'PAGE 11'!$A22,'INTERIM REPORT'!$B:$B,'PAGE 11'!$A$4)</f>
        <v>11196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6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11'!$A25,'INTERIM REPORT'!$B:$B,'PAGE 11'!$A$4)</f>
        <v>118502.0000007386</v>
      </c>
      <c r="E25" s="202"/>
      <c r="F25" s="202"/>
      <c r="G25" s="203">
        <f>RANK(D25,D$8:D$25,1)</f>
        <v>14</v>
      </c>
      <c r="H25" s="154">
        <f>SUMIFS('INTERIM REPORT'!D:D,'INTERIM REPORT'!$A:$A,'PAGE 11'!$A25,'INTERIM REPORT'!$B:$B,'PAGE 11'!$A$4)</f>
        <v>118878</v>
      </c>
      <c r="I25" s="202"/>
      <c r="J25" s="202"/>
      <c r="K25" s="203">
        <f>RANK(H25,H$8:H$25,1)</f>
        <v>14</v>
      </c>
      <c r="L25" s="154">
        <f>SUMIFS('INTERIM REPORT'!E:E,'INTERIM REPORT'!$A:$A,'PAGE 11'!$A25,'INTERIM REPORT'!$B:$B,'PAGE 11'!$A$4)</f>
        <v>0</v>
      </c>
      <c r="M25" s="202"/>
      <c r="N25" s="202"/>
      <c r="O25" s="203">
        <f>RANK(L25,L$8:L$25,1)</f>
        <v>1</v>
      </c>
      <c r="P25" s="154">
        <f>SUMIFS('INTERIM REPORT'!F:F,'INTERIM REPORT'!$A:$A,'PAGE 11'!$A25,'INTERIM REPORT'!$B:$B,'PAGE 11'!$A$4)</f>
        <v>124822</v>
      </c>
      <c r="Q25" s="202"/>
      <c r="R25" s="202"/>
      <c r="S25" s="203">
        <f>RANK(P25,P$8:P$25,1)</f>
        <v>14</v>
      </c>
      <c r="T25" s="154">
        <f>SUMIFS('INTERIM REPORT'!G:G,'INTERIM REPORT'!$A:$A,'PAGE 11'!$A25,'INTERIM REPORT'!$B:$B,'PAGE 11'!$A$4)</f>
        <v>124288.34890745094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54">
        <f>SUMIFS('INTERIM REPORT'!C:C,'INTERIM REPORT'!$A:$A,'PAGE 11'!$A28,'INTERIM REPORT'!$B:$B,'PAGE 11'!$A$4)</f>
        <v>220827.50000073854</v>
      </c>
      <c r="E28" s="204"/>
      <c r="F28" s="200"/>
      <c r="G28" s="200"/>
      <c r="H28" s="154">
        <f>SUMIFS('INTERIM REPORT'!D:D,'INTERIM REPORT'!$A:$A,'PAGE 11'!$A28,'INTERIM REPORT'!$B:$B,'PAGE 11'!$A$4)</f>
        <v>209346</v>
      </c>
      <c r="I28" s="204"/>
      <c r="J28" s="200"/>
      <c r="K28" s="200"/>
      <c r="L28" s="154">
        <f>SUMIFS('INTERIM REPORT'!E:E,'INTERIM REPORT'!$A:$A,'PAGE 11'!$A28,'INTERIM REPORT'!$B:$B,'PAGE 11'!$A$4)</f>
        <v>9182</v>
      </c>
      <c r="M28" s="204"/>
      <c r="N28" s="200"/>
      <c r="O28" s="200"/>
      <c r="P28" s="154">
        <f>SUMIFS('INTERIM REPORT'!F:F,'INTERIM REPORT'!$A:$A,'PAGE 11'!$A28,'INTERIM REPORT'!$B:$B,'PAGE 11'!$A$4)</f>
        <v>219894.00000000009</v>
      </c>
      <c r="Q28" s="204"/>
      <c r="R28" s="200"/>
      <c r="S28" s="200"/>
      <c r="T28" s="154">
        <f>SUMIFS('INTERIM REPORT'!G:G,'INTERIM REPORT'!$A:$A,'PAGE 11'!$A28,'INTERIM REPORT'!$B:$B,'PAGE 11'!$A$4)</f>
        <v>228537.86345386558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-0.95613959664861048</v>
      </c>
      <c r="Y28" s="103">
        <f>IF(L28&gt;0,((T28/L28)-1),IF(AND(L28=0,T28&gt;0),100%,IF(AND(L28=0,T28&lt;0),-100%,IF(AND(L28=0,T28=0),0%,((T28/(L28))-1)*-1))))</f>
        <v>23.889769489639029</v>
      </c>
    </row>
    <row r="29" spans="1:25" ht="28.35" customHeight="1">
      <c r="C29" s="94" t="s">
        <v>28</v>
      </c>
      <c r="D29" s="152">
        <f>MEDIAN(D25,D20:D22,D8:D17)</f>
        <v>5314.5</v>
      </c>
      <c r="E29" s="208"/>
      <c r="F29" s="208"/>
      <c r="G29" s="208"/>
      <c r="H29" s="152">
        <f>MEDIAN(H25,H20:H22,H8:H17)</f>
        <v>4395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4681.5</v>
      </c>
      <c r="Q29" s="208"/>
      <c r="R29" s="208"/>
      <c r="S29" s="208"/>
      <c r="T29" s="152">
        <f>MEDIAN(T25,T20:T22,T8:T17)</f>
        <v>5234.5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3917.4999999999991</v>
      </c>
      <c r="E30" s="208"/>
      <c r="F30" s="208"/>
      <c r="G30" s="208"/>
      <c r="H30" s="152">
        <f>MEDIAN(H8:H15)</f>
        <v>3462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3758</v>
      </c>
      <c r="Q30" s="208"/>
      <c r="R30" s="208"/>
      <c r="S30" s="208"/>
      <c r="T30" s="152">
        <f>MEDIAN(T8:T15)</f>
        <v>4194.5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11'!$A33,'INTERIM REPORT'!$B:$B,'PAGE 11'!$A$5)=0,"",SUMIFS('INTERIM REPORT'!C:C,'INTERIM REPORT'!$A:$A,'PAGE 11'!$A33,'INTERIM REPORT'!$B:$B,'PAGE 11'!$A$5))</f>
        <v/>
      </c>
      <c r="E33" s="120"/>
      <c r="F33" s="120"/>
      <c r="G33" s="121"/>
      <c r="H33" s="154" t="str">
        <f>IF(SUMIFS('INTERIM REPORT'!D:D,'INTERIM REPORT'!$A:$A,'PAGE 11'!$A33,'INTERIM REPORT'!$B:$B,'PAGE 11'!$A$5)=0,"",SUMIFS('INTERIM REPORT'!D:D,'INTERIM REPORT'!$A:$A,'PAGE 11'!$A33,'INTERIM REPORT'!$B:$B,'PAGE 11'!$A$5))</f>
        <v/>
      </c>
      <c r="I33" s="120"/>
      <c r="J33" s="120"/>
      <c r="K33" s="121"/>
      <c r="L33" s="154" t="str">
        <f>IF(SUMIFS('INTERIM REPORT'!E:E,'INTERIM REPORT'!$A:$A,'PAGE 11'!$A33,'INTERIM REPORT'!$B:$B,'PAGE 11'!$A$5)=0,"",SUMIFS('INTERIM REPORT'!E:E,'INTERIM REPORT'!$A:$A,'PAGE 11'!$A33,'INTERIM REPORT'!$B:$B,'PAGE 11'!$A$5))</f>
        <v/>
      </c>
      <c r="M33" s="120"/>
      <c r="N33" s="120"/>
      <c r="O33" s="121"/>
      <c r="P33" s="154" t="str">
        <f>IF(SUMIFS('INTERIM REPORT'!F:F,'INTERIM REPORT'!$A:$A,'PAGE 11'!$A33,'INTERIM REPORT'!$B:$B,'PAGE 11'!$A$5)=0,"",SUMIFS('INTERIM REPORT'!F:F,'INTERIM REPORT'!$A:$A,'PAGE 11'!$A33,'INTERIM REPORT'!$B:$B,'PAGE 11'!$A$5))</f>
        <v/>
      </c>
      <c r="Q33" s="120"/>
      <c r="R33" s="120"/>
      <c r="S33" s="121"/>
      <c r="T33" s="154" t="str">
        <f>IF(SUMIFS('INTERIM REPORT'!G:G,'INTERIM REPORT'!$A:$A,'PAGE 11'!$A33,'INTERIM REPORT'!$B:$B,'PAGE 11'!$A$5)=0,"",SUMIFS('INTERIM REPORT'!G:G,'INTERIM REPORT'!$A:$A,'PAGE 11'!$A33,'INTERIM REPORT'!$B:$B,'PAGE 11'!$A$5))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11'!$A34,'INTERIM REPORT'!$B:$B,'PAGE 11'!$A$5)=0,"",SUMIFS('INTERIM REPORT'!C:C,'INTERIM REPORT'!$A:$A,'PAGE 11'!$A34,'INTERIM REPORT'!$B:$B,'PAGE 11'!$A$5))</f>
        <v/>
      </c>
      <c r="E34" s="124"/>
      <c r="F34" s="124"/>
      <c r="G34" s="125"/>
      <c r="H34" s="154" t="str">
        <f>IF(SUMIFS('INTERIM REPORT'!D:D,'INTERIM REPORT'!$A:$A,'PAGE 11'!$A34,'INTERIM REPORT'!$B:$B,'PAGE 11'!$A$5)=0,"",SUMIFS('INTERIM REPORT'!D:D,'INTERIM REPORT'!$A:$A,'PAGE 11'!$A34,'INTERIM REPORT'!$B:$B,'PAGE 11'!$A$5))</f>
        <v/>
      </c>
      <c r="I34" s="124"/>
      <c r="J34" s="124"/>
      <c r="K34" s="125"/>
      <c r="L34" s="154" t="str">
        <f>IF(SUMIFS('INTERIM REPORT'!E:E,'INTERIM REPORT'!$A:$A,'PAGE 11'!$A34,'INTERIM REPORT'!$B:$B,'PAGE 11'!$A$5)=0,"",SUMIFS('INTERIM REPORT'!E:E,'INTERIM REPORT'!$A:$A,'PAGE 11'!$A34,'INTERIM REPORT'!$B:$B,'PAGE 11'!$A$5))</f>
        <v/>
      </c>
      <c r="M34" s="124"/>
      <c r="N34" s="124"/>
      <c r="O34" s="125"/>
      <c r="P34" s="154" t="str">
        <f>IF(SUMIFS('INTERIM REPORT'!F:F,'INTERIM REPORT'!$A:$A,'PAGE 11'!$A34,'INTERIM REPORT'!$B:$B,'PAGE 11'!$A$5)=0,"",SUMIFS('INTERIM REPORT'!F:F,'INTERIM REPORT'!$A:$A,'PAGE 11'!$A34,'INTERIM REPORT'!$B:$B,'PAGE 11'!$A$5))</f>
        <v/>
      </c>
      <c r="Q34" s="124"/>
      <c r="R34" s="124"/>
      <c r="S34" s="125"/>
      <c r="T34" s="154" t="str">
        <f>IF(SUMIFS('INTERIM REPORT'!G:G,'INTERIM REPORT'!$A:$A,'PAGE 11'!$A34,'INTERIM REPORT'!$B:$B,'PAGE 11'!$A$5)=0,"",SUMIFS('INTERIM REPORT'!G:G,'INTERIM REPORT'!$A:$A,'PAGE 11'!$A34,'INTERIM REPORT'!$B:$B,'PAGE 11'!$A$5))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11'!$A35,'INTERIM REPORT'!$B:$B,'PAGE 11'!$A$5)=0,"",SUMIFS('INTERIM REPORT'!C:C,'INTERIM REPORT'!$A:$A,'PAGE 11'!$A35,'INTERIM REPORT'!$B:$B,'PAGE 11'!$A$5))</f>
        <v/>
      </c>
      <c r="E35" s="124"/>
      <c r="F35" s="124"/>
      <c r="G35" s="125"/>
      <c r="H35" s="154" t="str">
        <f>IF(SUMIFS('INTERIM REPORT'!D:D,'INTERIM REPORT'!$A:$A,'PAGE 11'!$A35,'INTERIM REPORT'!$B:$B,'PAGE 11'!$A$5)=0,"",SUMIFS('INTERIM REPORT'!D:D,'INTERIM REPORT'!$A:$A,'PAGE 11'!$A35,'INTERIM REPORT'!$B:$B,'PAGE 11'!$A$5))</f>
        <v/>
      </c>
      <c r="I35" s="124"/>
      <c r="J35" s="124"/>
      <c r="K35" s="125"/>
      <c r="L35" s="154" t="str">
        <f>IF(SUMIFS('INTERIM REPORT'!E:E,'INTERIM REPORT'!$A:$A,'PAGE 11'!$A35,'INTERIM REPORT'!$B:$B,'PAGE 11'!$A$5)=0,"",SUMIFS('INTERIM REPORT'!E:E,'INTERIM REPORT'!$A:$A,'PAGE 11'!$A35,'INTERIM REPORT'!$B:$B,'PAGE 11'!$A$5))</f>
        <v/>
      </c>
      <c r="M35" s="124"/>
      <c r="N35" s="124"/>
      <c r="O35" s="125"/>
      <c r="P35" s="154" t="str">
        <f>IF(SUMIFS('INTERIM REPORT'!F:F,'INTERIM REPORT'!$A:$A,'PAGE 11'!$A35,'INTERIM REPORT'!$B:$B,'PAGE 11'!$A$5)=0,"",SUMIFS('INTERIM REPORT'!F:F,'INTERIM REPORT'!$A:$A,'PAGE 11'!$A35,'INTERIM REPORT'!$B:$B,'PAGE 11'!$A$5))</f>
        <v/>
      </c>
      <c r="Q35" s="124"/>
      <c r="R35" s="124"/>
      <c r="S35" s="125"/>
      <c r="T35" s="154" t="str">
        <f>IF(SUMIFS('INTERIM REPORT'!G:G,'INTERIM REPORT'!$A:$A,'PAGE 11'!$A35,'INTERIM REPORT'!$B:$B,'PAGE 11'!$A$5)=0,"",SUMIFS('INTERIM REPORT'!G:G,'INTERIM REPORT'!$A:$A,'PAGE 11'!$A35,'INTERIM REPORT'!$B:$B,'PAGE 11'!$A$5))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11'!$A36,'INTERIM REPORT'!$B:$B,'PAGE 11'!$A$5)=0,"",SUMIFS('INTERIM REPORT'!C:C,'INTERIM REPORT'!$A:$A,'PAGE 11'!$A36,'INTERIM REPORT'!$B:$B,'PAGE 11'!$A$5))</f>
        <v/>
      </c>
      <c r="E36" s="124"/>
      <c r="F36" s="124"/>
      <c r="G36" s="125"/>
      <c r="H36" s="154" t="str">
        <f>IF(SUMIFS('INTERIM REPORT'!D:D,'INTERIM REPORT'!$A:$A,'PAGE 11'!$A36,'INTERIM REPORT'!$B:$B,'PAGE 11'!$A$5)=0,"",SUMIFS('INTERIM REPORT'!D:D,'INTERIM REPORT'!$A:$A,'PAGE 11'!$A36,'INTERIM REPORT'!$B:$B,'PAGE 11'!$A$5))</f>
        <v/>
      </c>
      <c r="I36" s="124"/>
      <c r="J36" s="124"/>
      <c r="K36" s="125"/>
      <c r="L36" s="154" t="str">
        <f>IF(SUMIFS('INTERIM REPORT'!E:E,'INTERIM REPORT'!$A:$A,'PAGE 11'!$A36,'INTERIM REPORT'!$B:$B,'PAGE 11'!$A$5)=0,"",SUMIFS('INTERIM REPORT'!E:E,'INTERIM REPORT'!$A:$A,'PAGE 11'!$A36,'INTERIM REPORT'!$B:$B,'PAGE 11'!$A$5))</f>
        <v/>
      </c>
      <c r="M36" s="124"/>
      <c r="N36" s="124"/>
      <c r="O36" s="125"/>
      <c r="P36" s="154" t="str">
        <f>IF(SUMIFS('INTERIM REPORT'!F:F,'INTERIM REPORT'!$A:$A,'PAGE 11'!$A36,'INTERIM REPORT'!$B:$B,'PAGE 11'!$A$5)=0,"",SUMIFS('INTERIM REPORT'!F:F,'INTERIM REPORT'!$A:$A,'PAGE 11'!$A36,'INTERIM REPORT'!$B:$B,'PAGE 11'!$A$5))</f>
        <v/>
      </c>
      <c r="Q36" s="124"/>
      <c r="R36" s="124"/>
      <c r="S36" s="125"/>
      <c r="T36" s="154" t="str">
        <f>IF(SUMIFS('INTERIM REPORT'!G:G,'INTERIM REPORT'!$A:$A,'PAGE 11'!$A36,'INTERIM REPORT'!$B:$B,'PAGE 11'!$A$5)=0,"",SUMIFS('INTERIM REPORT'!G:G,'INTERIM REPORT'!$A:$A,'PAGE 11'!$A36,'INTERIM REPORT'!$B:$B,'PAGE 11'!$A$5))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9" t="s">
        <v>216</v>
      </c>
      <c r="C37" s="94" t="s">
        <v>217</v>
      </c>
      <c r="D37" s="154" t="str">
        <f>IF(SUMIFS('INTERIM REPORT'!C:C,'INTERIM REPORT'!$A:$A,'PAGE 11'!$A37,'INTERIM REPORT'!$B:$B,'PAGE 11'!$A$5)=0,"",SUMIFS('INTERIM REPORT'!C:C,'INTERIM REPORT'!$A:$A,'PAGE 11'!$A37,'INTERIM REPORT'!$B:$B,'PAGE 11'!$A$5))</f>
        <v/>
      </c>
      <c r="E37" s="124"/>
      <c r="F37" s="124"/>
      <c r="G37" s="125"/>
      <c r="H37" s="154" t="str">
        <f>IF(SUMIFS('INTERIM REPORT'!D:D,'INTERIM REPORT'!$A:$A,'PAGE 11'!$A37,'INTERIM REPORT'!$B:$B,'PAGE 11'!$A$5)=0,"",SUMIFS('INTERIM REPORT'!D:D,'INTERIM REPORT'!$A:$A,'PAGE 11'!$A37,'INTERIM REPORT'!$B:$B,'PAGE 11'!$A$5))</f>
        <v/>
      </c>
      <c r="I37" s="124"/>
      <c r="J37" s="124"/>
      <c r="K37" s="125"/>
      <c r="L37" s="154" t="str">
        <f>IF(SUMIFS('INTERIM REPORT'!E:E,'INTERIM REPORT'!$A:$A,'PAGE 11'!$A37,'INTERIM REPORT'!$B:$B,'PAGE 11'!$A$5)=0,"",SUMIFS('INTERIM REPORT'!E:E,'INTERIM REPORT'!$A:$A,'PAGE 11'!$A37,'INTERIM REPORT'!$B:$B,'PAGE 11'!$A$5))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11'!$A38,'INTERIM REPORT'!$B:$B,'PAGE 11'!$A$5)=0,"",SUMIFS('INTERIM REPORT'!C:C,'INTERIM REPORT'!$A:$A,'PAGE 11'!$A38,'INTERIM REPORT'!$B:$B,'PAGE 11'!$A$5))</f>
        <v/>
      </c>
      <c r="E38" s="124"/>
      <c r="F38" s="124"/>
      <c r="G38" s="125"/>
      <c r="H38" s="154" t="str">
        <f>IF(SUMIFS('INTERIM REPORT'!D:D,'INTERIM REPORT'!$A:$A,'PAGE 11'!$A38,'INTERIM REPORT'!$B:$B,'PAGE 11'!$A$5)=0,"",SUMIFS('INTERIM REPORT'!D:D,'INTERIM REPORT'!$A:$A,'PAGE 11'!$A38,'INTERIM REPORT'!$B:$B,'PAGE 11'!$A$5))</f>
        <v/>
      </c>
      <c r="I38" s="124"/>
      <c r="J38" s="124"/>
      <c r="K38" s="125"/>
      <c r="L38" s="154" t="str">
        <f>IF(SUMIFS('INTERIM REPORT'!E:E,'INTERIM REPORT'!$A:$A,'PAGE 11'!$A38,'INTERIM REPORT'!$B:$B,'PAGE 11'!$A$5)=0,"",SUMIFS('INTERIM REPORT'!E:E,'INTERIM REPORT'!$A:$A,'PAGE 11'!$A38,'INTERIM REPORT'!$B:$B,'PAGE 11'!$A$5))</f>
        <v/>
      </c>
      <c r="M38" s="124"/>
      <c r="N38" s="124"/>
      <c r="O38" s="125"/>
      <c r="P38" s="154" t="str">
        <f>IF(SUMIFS('INTERIM REPORT'!F:F,'INTERIM REPORT'!$A:$A,'PAGE 11'!$A38,'INTERIM REPORT'!$B:$B,'PAGE 11'!$A$5)=0,"",SUMIFS('INTERIM REPORT'!F:F,'INTERIM REPORT'!$A:$A,'PAGE 11'!$A38,'INTERIM REPORT'!$B:$B,'PAGE 11'!$A$5))</f>
        <v/>
      </c>
      <c r="Q38" s="124"/>
      <c r="R38" s="124"/>
      <c r="S38" s="125"/>
      <c r="T38" s="154" t="str">
        <f>IF(SUMIFS('INTERIM REPORT'!G:G,'INTERIM REPORT'!$A:$A,'PAGE 11'!$A38,'INTERIM REPORT'!$B:$B,'PAGE 11'!$A$5)=0,"",SUMIFS('INTERIM REPORT'!G:G,'INTERIM REPORT'!$A:$A,'PAGE 11'!$A38,'INTERIM REPORT'!$B:$B,'PAGE 11'!$A$5))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</mergeCells>
  <conditionalFormatting sqref="A37">
    <cfRule type="cellIs" dxfId="107" priority="1" operator="notEqual">
      <formula>""" """</formula>
    </cfRule>
    <cfRule type="cellIs" dxfId="10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Acute Care Ave Daily Census</v>
      </c>
    </row>
    <row r="3" spans="1:25" ht="15.75">
      <c r="A3" s="82" t="s">
        <v>104</v>
      </c>
    </row>
    <row r="4" spans="1:25" ht="15.75">
      <c r="A4" s="85" t="s">
        <v>51</v>
      </c>
      <c r="B4" s="324" t="str">
        <f>MID(A4,FIND("]",A4)+2,LEN(A4)-FIND("]",A4)+2)</f>
        <v>Acute Care Ave Daily Census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223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12'!$A8,'INTERIM REPORT'!$B:$B,'PAGE 12'!$A$4)</f>
        <v>11.564383561643835</v>
      </c>
      <c r="E8" s="200">
        <f>RANK(D8,D$8:D$15,1)</f>
        <v>5</v>
      </c>
      <c r="F8" s="200">
        <f>RANK(D8,D$8:D$17,1)</f>
        <v>5</v>
      </c>
      <c r="G8" s="200">
        <f>RANK(D8,D$8:D$25,1)</f>
        <v>5</v>
      </c>
      <c r="H8" s="120">
        <f>SUMIFS('INTERIM REPORT'!D:D,'INTERIM REPORT'!$A:$A,'PAGE 12'!$A8,'INTERIM REPORT'!$B:$B,'PAGE 12'!$A$4)</f>
        <v>11.180327868852459</v>
      </c>
      <c r="I8" s="200">
        <f>RANK(H8,H$8:H$15,1)</f>
        <v>6</v>
      </c>
      <c r="J8" s="200">
        <f>RANK(H8,H$8:H$17,1)</f>
        <v>6</v>
      </c>
      <c r="K8" s="200">
        <f>RANK(H8,H$8:H$25,1)</f>
        <v>6</v>
      </c>
      <c r="L8" s="120">
        <f>SUMIFS('INTERIM REPORT'!E:E,'INTERIM REPORT'!$A:$A,'PAGE 12'!$A8,'INTERIM REPORT'!$B:$B,'PAGE 12'!$A$4)</f>
        <v>11.917808219178083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12'!$A8,'INTERIM REPORT'!$B:$B,'PAGE 12'!$A$4)</f>
        <v>12.726027397260275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20">
        <f>SUMIFS('INTERIM REPORT'!G:G,'INTERIM REPORT'!$A:$A,'PAGE 12'!$A8,'INTERIM REPORT'!$B:$B,'PAGE 12'!$A$4)</f>
        <v>11.994520547945209</v>
      </c>
      <c r="U8" s="200">
        <f>RANK(T8,T$8:T$15,1)</f>
        <v>5</v>
      </c>
      <c r="V8" s="200">
        <f>RANK(T8,T$8:T$17,1)</f>
        <v>5</v>
      </c>
      <c r="W8" s="200">
        <f>RANK(T8,T$8:T$25,1)</f>
        <v>5</v>
      </c>
      <c r="X8" s="95">
        <f t="shared" ref="X8:X17" si="0">IF(H8&gt;0,((L8/H8)-1),IF(AND(H8=0,L8&gt;0),100%,IF(AND(H8=0,L8&lt;0),-100%,IF(AND(H8=0,L8=0),0%,((L8/(H8))-1)*-1))))</f>
        <v>6.5962318724139379E-2</v>
      </c>
      <c r="Y8" s="95">
        <f t="shared" ref="Y8:Y17" si="1">IF(L8&gt;0,((T8/L8)-1),IF(AND(L8=0,T8&gt;0),100%,IF(AND(L8=0,T8&lt;0),-100%,IF(AND(L8=0,T8=0),0%,((T8/(L8))-1)*-1))))</f>
        <v>6.4367816091956964E-3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12'!$A9,'INTERIM REPORT'!$B:$B,'PAGE 12'!$A$4)</f>
        <v>9.901369863013695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20">
        <f>SUMIFS('INTERIM REPORT'!D:D,'INTERIM REPORT'!$A:$A,'PAGE 12'!$A9,'INTERIM REPORT'!$B:$B,'PAGE 12'!$A$4)</f>
        <v>9.0437158469945373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20">
        <f>SUMIFS('INTERIM REPORT'!E:E,'INTERIM REPORT'!$A:$A,'PAGE 12'!$A9,'INTERIM REPORT'!$B:$B,'PAGE 12'!$A$4)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12'!$A9,'INTERIM REPORT'!$B:$B,'PAGE 12'!$A$4)</f>
        <v>9.0383561643835613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20">
        <f>SUMIFS('INTERIM REPORT'!G:G,'INTERIM REPORT'!$A:$A,'PAGE 12'!$A9,'INTERIM REPORT'!$B:$B,'PAGE 12'!$A$4)</f>
        <v>8.9808219178082176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12'!$A10,'INTERIM REPORT'!$B:$B,'PAGE 12'!$A$4)</f>
        <v>0.96712328767123301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20">
        <f>SUMIFS('INTERIM REPORT'!D:D,'INTERIM REPORT'!$A:$A,'PAGE 12'!$A10,'INTERIM REPORT'!$B:$B,'PAGE 12'!$A$4)</f>
        <v>1.0054644808743172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20">
        <f>SUMIFS('INTERIM REPORT'!E:E,'INTERIM REPORT'!$A:$A,'PAGE 12'!$A10,'INTERIM REPORT'!$B:$B,'PAGE 12'!$A$4)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12'!$A10,'INTERIM REPORT'!$B:$B,'PAGE 12'!$A$4)</f>
        <v>0.72328767123287674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20">
        <f>SUMIFS('INTERIM REPORT'!G:G,'INTERIM REPORT'!$A:$A,'PAGE 12'!$A10,'INTERIM REPORT'!$B:$B,'PAGE 12'!$A$4)</f>
        <v>0.78082191780821919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12'!$A11,'INTERIM REPORT'!$B:$B,'PAGE 12'!$A$4)</f>
        <v>4.2219178082191791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20">
        <f>SUMIFS('INTERIM REPORT'!D:D,'INTERIM REPORT'!$A:$A,'PAGE 12'!$A11,'INTERIM REPORT'!$B:$B,'PAGE 12'!$A$4)</f>
        <v>4.7622950819672134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20">
        <f>SUMIFS('INTERIM REPORT'!E:E,'INTERIM REPORT'!$A:$A,'PAGE 12'!$A11,'INTERIM REPORT'!$B:$B,'PAGE 12'!$A$4)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12'!$A11,'INTERIM REPORT'!$B:$B,'PAGE 12'!$A$4)</f>
        <v>4.912328767123288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20">
        <f>SUMIFS('INTERIM REPORT'!G:G,'INTERIM REPORT'!$A:$A,'PAGE 12'!$A11,'INTERIM REPORT'!$B:$B,'PAGE 12'!$A$4)</f>
        <v>4.3835616438356162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12'!$A12,'INTERIM REPORT'!$B:$B,'PAGE 12'!$A$4)</f>
        <v>13.316438356164383</v>
      </c>
      <c r="E12" s="200">
        <f t="shared" si="3"/>
        <v>6</v>
      </c>
      <c r="F12" s="200">
        <f t="shared" si="4"/>
        <v>6</v>
      </c>
      <c r="G12" s="200">
        <f t="shared" si="5"/>
        <v>6</v>
      </c>
      <c r="H12" s="120">
        <f>SUMIFS('INTERIM REPORT'!D:D,'INTERIM REPORT'!$A:$A,'PAGE 12'!$A12,'INTERIM REPORT'!$B:$B,'PAGE 12'!$A$4)</f>
        <v>9.8743169398907096</v>
      </c>
      <c r="I12" s="200">
        <f t="shared" si="6"/>
        <v>5</v>
      </c>
      <c r="J12" s="200">
        <f t="shared" si="7"/>
        <v>5</v>
      </c>
      <c r="K12" s="200">
        <f t="shared" si="8"/>
        <v>5</v>
      </c>
      <c r="L12" s="120">
        <f>SUMIFS('INTERIM REPORT'!E:E,'INTERIM REPORT'!$A:$A,'PAGE 12'!$A12,'INTERIM REPORT'!$B:$B,'PAGE 12'!$A$4)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12'!$A12,'INTERIM REPORT'!$B:$B,'PAGE 12'!$A$4)</f>
        <v>11.553424657534247</v>
      </c>
      <c r="Q12" s="200">
        <f t="shared" si="12"/>
        <v>5</v>
      </c>
      <c r="R12" s="200">
        <f t="shared" si="13"/>
        <v>5</v>
      </c>
      <c r="S12" s="200">
        <f t="shared" si="14"/>
        <v>5</v>
      </c>
      <c r="T12" s="120">
        <f>SUMIFS('INTERIM REPORT'!G:G,'INTERIM REPORT'!$A:$A,'PAGE 12'!$A12,'INTERIM REPORT'!$B:$B,'PAGE 12'!$A$4)</f>
        <v>10.989041095890411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12'!$A13,'INTERIM REPORT'!$B:$B,'PAGE 12'!$A$4)</f>
        <v>15.413698630136986</v>
      </c>
      <c r="E13" s="200">
        <f t="shared" si="3"/>
        <v>8</v>
      </c>
      <c r="F13" s="200">
        <f t="shared" si="4"/>
        <v>9</v>
      </c>
      <c r="G13" s="200">
        <f t="shared" si="5"/>
        <v>9</v>
      </c>
      <c r="H13" s="120">
        <f>SUMIFS('INTERIM REPORT'!D:D,'INTERIM REPORT'!$A:$A,'PAGE 12'!$A13,'INTERIM REPORT'!$B:$B,'PAGE 12'!$A$4)</f>
        <v>12.407103825136613</v>
      </c>
      <c r="I13" s="200">
        <f t="shared" si="6"/>
        <v>8</v>
      </c>
      <c r="J13" s="200">
        <f t="shared" si="7"/>
        <v>8</v>
      </c>
      <c r="K13" s="200">
        <f t="shared" si="8"/>
        <v>8</v>
      </c>
      <c r="L13" s="120">
        <f>SUMIFS('INTERIM REPORT'!E:E,'INTERIM REPORT'!$A:$A,'PAGE 12'!$A13,'INTERIM REPORT'!$B:$B,'PAGE 12'!$A$4)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12'!$A13,'INTERIM REPORT'!$B:$B,'PAGE 12'!$A$4)</f>
        <v>13.224657534246575</v>
      </c>
      <c r="Q13" s="200">
        <f t="shared" si="12"/>
        <v>8</v>
      </c>
      <c r="R13" s="200">
        <f t="shared" si="13"/>
        <v>9</v>
      </c>
      <c r="S13" s="200">
        <f t="shared" si="14"/>
        <v>9</v>
      </c>
      <c r="T13" s="120">
        <f>SUMIFS('INTERIM REPORT'!G:G,'INTERIM REPORT'!$A:$A,'PAGE 12'!$A13,'INTERIM REPORT'!$B:$B,'PAGE 12'!$A$4)</f>
        <v>12.964383561643835</v>
      </c>
      <c r="U13" s="200">
        <f t="shared" si="15"/>
        <v>7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12'!$A14,'INTERIM REPORT'!$B:$B,'PAGE 12'!$A$4)</f>
        <v>13.832876712328767</v>
      </c>
      <c r="E14" s="200">
        <f t="shared" si="3"/>
        <v>7</v>
      </c>
      <c r="F14" s="200">
        <f t="shared" si="4"/>
        <v>7</v>
      </c>
      <c r="G14" s="200">
        <f t="shared" si="5"/>
        <v>7</v>
      </c>
      <c r="H14" s="120">
        <f>SUMIFS('INTERIM REPORT'!D:D,'INTERIM REPORT'!$A:$A,'PAGE 12'!$A14,'INTERIM REPORT'!$B:$B,'PAGE 12'!$A$4)</f>
        <v>11.609289617486338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20">
        <f>SUMIFS('INTERIM REPORT'!E:E,'INTERIM REPORT'!$A:$A,'PAGE 12'!$A14,'INTERIM REPORT'!$B:$B,'PAGE 12'!$A$4)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12'!$A14,'INTERIM REPORT'!$B:$B,'PAGE 12'!$A$4)</f>
        <v>11.706849315068494</v>
      </c>
      <c r="Q14" s="200">
        <f t="shared" si="12"/>
        <v>6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12'!$A14,'INTERIM REPORT'!$B:$B,'PAGE 12'!$A$4)</f>
        <v>12.646952602637464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12'!$A15,'INTERIM REPORT'!$B:$B,'PAGE 12'!$A$4)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12'!$A15,'INTERIM REPORT'!$B:$B,'PAGE 12'!$A$4)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12'!$A15,'INTERIM REPORT'!$B:$B,'PAGE 12'!$A$4)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12'!$A15,'INTERIM REPORT'!$B:$B,'PAGE 12'!$A$4)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12'!$A15,'INTERIM REPORT'!$B:$B,'PAGE 12'!$A$4)</f>
        <v>18.487671232876711</v>
      </c>
      <c r="U15" s="201">
        <f t="shared" si="15"/>
        <v>8</v>
      </c>
      <c r="V15" s="201">
        <f t="shared" si="16"/>
        <v>9</v>
      </c>
      <c r="W15" s="201">
        <f t="shared" si="17"/>
        <v>9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12'!$A16,'INTERIM REPORT'!$B:$B,'PAGE 12'!$A$4)</f>
        <v>15.287671232876713</v>
      </c>
      <c r="E16" s="202"/>
      <c r="F16" s="203">
        <f t="shared" si="4"/>
        <v>8</v>
      </c>
      <c r="G16" s="203">
        <f t="shared" si="5"/>
        <v>8</v>
      </c>
      <c r="H16" s="124">
        <f>SUMIFS('INTERIM REPORT'!D:D,'INTERIM REPORT'!$A:$A,'PAGE 12'!$A16,'INTERIM REPORT'!$B:$B,'PAGE 12'!$A$4)</f>
        <v>13.057377049180328</v>
      </c>
      <c r="I16" s="202"/>
      <c r="J16" s="203">
        <f t="shared" si="7"/>
        <v>9</v>
      </c>
      <c r="K16" s="203">
        <f t="shared" si="8"/>
        <v>9</v>
      </c>
      <c r="L16" s="124">
        <f>SUMIFS('INTERIM REPORT'!E:E,'INTERIM REPORT'!$A:$A,'PAGE 12'!$A16,'INTERIM REPORT'!$B:$B,'PAGE 12'!$A$4)</f>
        <v>13.238356164383559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12'!$A16,'INTERIM REPORT'!$B:$B,'PAGE 12'!$A$4)</f>
        <v>12.926027397260274</v>
      </c>
      <c r="Q16" s="202"/>
      <c r="R16" s="203">
        <f t="shared" si="13"/>
        <v>8</v>
      </c>
      <c r="S16" s="203">
        <f t="shared" si="14"/>
        <v>8</v>
      </c>
      <c r="T16" s="124">
        <f>SUMIFS('INTERIM REPORT'!G:G,'INTERIM REPORT'!$A:$A,'PAGE 12'!$A16,'INTERIM REPORT'!$B:$B,'PAGE 12'!$A$4)</f>
        <v>15.717808219178082</v>
      </c>
      <c r="U16" s="202"/>
      <c r="V16" s="203">
        <f t="shared" si="16"/>
        <v>8</v>
      </c>
      <c r="W16" s="203">
        <f t="shared" si="17"/>
        <v>8</v>
      </c>
      <c r="X16" s="99">
        <f t="shared" si="0"/>
        <v>1.3860296330693078E-2</v>
      </c>
      <c r="Y16" s="99">
        <f t="shared" si="1"/>
        <v>0.18729304635761612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12'!$A17,'INTERIM REPORT'!$B:$B,'PAGE 12'!$A$4)</f>
        <v>21.32054794520548</v>
      </c>
      <c r="E17" s="204"/>
      <c r="F17" s="200">
        <f t="shared" si="4"/>
        <v>10</v>
      </c>
      <c r="G17" s="200">
        <f t="shared" si="5"/>
        <v>10</v>
      </c>
      <c r="H17" s="120">
        <f>SUMIFS('INTERIM REPORT'!D:D,'INTERIM REPORT'!$A:$A,'PAGE 12'!$A17,'INTERIM REPORT'!$B:$B,'PAGE 12'!$A$4)</f>
        <v>18.71311475409836</v>
      </c>
      <c r="I17" s="204"/>
      <c r="J17" s="200">
        <f t="shared" si="7"/>
        <v>10</v>
      </c>
      <c r="K17" s="200">
        <f t="shared" si="8"/>
        <v>10</v>
      </c>
      <c r="L17" s="120">
        <f>SUMIFS('INTERIM REPORT'!E:E,'INTERIM REPORT'!$A:$A,'PAGE 12'!$A17,'INTERIM REPORT'!$B:$B,'PAGE 12'!$A$4)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12'!$A17,'INTERIM REPORT'!$B:$B,'PAGE 12'!$A$4)</f>
        <v>19.345205479452044</v>
      </c>
      <c r="Q17" s="204"/>
      <c r="R17" s="200">
        <f t="shared" si="13"/>
        <v>10</v>
      </c>
      <c r="S17" s="200">
        <f t="shared" si="14"/>
        <v>10</v>
      </c>
      <c r="T17" s="120">
        <f>SUMIFS('INTERIM REPORT'!G:G,'INTERIM REPORT'!$A:$A,'PAGE 12'!$A17,'INTERIM REPORT'!$B:$B,'PAGE 12'!$A$4)</f>
        <v>20.027397260273975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12'!$A20,'INTERIM REPORT'!$B:$B,'PAGE 12'!$A$4)</f>
        <v>54.605479452054794</v>
      </c>
      <c r="E20" s="202"/>
      <c r="F20" s="203">
        <f>RANK(D20,D$20:D$22,1)</f>
        <v>2</v>
      </c>
      <c r="G20" s="203">
        <f t="shared" ref="G20:G22" si="19">RANK(D20,D$8:D$25,1)</f>
        <v>12</v>
      </c>
      <c r="H20" s="124">
        <f>SUMIFS('INTERIM REPORT'!D:D,'INTERIM REPORT'!$A:$A,'PAGE 12'!$A20,'INTERIM REPORT'!$B:$B,'PAGE 12'!$A$4)</f>
        <v>48.73770491803279</v>
      </c>
      <c r="I20" s="202"/>
      <c r="J20" s="203">
        <f>RANK(H20,H$20:H$22,1)</f>
        <v>2</v>
      </c>
      <c r="K20" s="203">
        <f t="shared" ref="K20:K22" si="20">RANK(H20,H$8:H$25,1)</f>
        <v>12</v>
      </c>
      <c r="L20" s="124">
        <f>SUMIFS('INTERIM REPORT'!E:E,'INTERIM REPORT'!$A:$A,'PAGE 12'!$A20,'INTERIM REPORT'!$B:$B,'PAGE 12'!$A$4)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12'!$A20,'INTERIM REPORT'!$B:$B,'PAGE 12'!$A$4)</f>
        <v>48.9972602739726</v>
      </c>
      <c r="Q20" s="202"/>
      <c r="R20" s="203">
        <f>RANK(P20,P$20:P$22,1)</f>
        <v>2</v>
      </c>
      <c r="S20" s="203">
        <f t="shared" ref="S20:S22" si="22">RANK(P20,P$8:P$25,1)</f>
        <v>12</v>
      </c>
      <c r="T20" s="124">
        <f>SUMIFS('INTERIM REPORT'!G:G,'INTERIM REPORT'!$A:$A,'PAGE 12'!$A20,'INTERIM REPORT'!$B:$B,'PAGE 12'!$A$4)</f>
        <v>50.998292730005346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12'!$A21,'INTERIM REPORT'!$B:$B,'PAGE 12'!$A$4)</f>
        <v>88.112328767123259</v>
      </c>
      <c r="E21" s="204"/>
      <c r="F21" s="200">
        <f t="shared" ref="F21:F22" si="24">RANK(D21,D$20:D$22,1)</f>
        <v>3</v>
      </c>
      <c r="G21" s="200">
        <f t="shared" si="19"/>
        <v>13</v>
      </c>
      <c r="H21" s="120">
        <f>SUMIFS('INTERIM REPORT'!D:D,'INTERIM REPORT'!$A:$A,'PAGE 12'!$A21,'INTERIM REPORT'!$B:$B,'PAGE 12'!$A$4)</f>
        <v>79.199453551912555</v>
      </c>
      <c r="I21" s="204"/>
      <c r="J21" s="200">
        <f t="shared" ref="J21:J22" si="25">RANK(H21,H$20:H$22,1)</f>
        <v>3</v>
      </c>
      <c r="K21" s="200">
        <f t="shared" si="20"/>
        <v>13</v>
      </c>
      <c r="L21" s="120">
        <f>SUMIFS('INTERIM REPORT'!E:E,'INTERIM REPORT'!$A:$A,'PAGE 12'!$A21,'INTERIM REPORT'!$B:$B,'PAGE 12'!$A$4)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12'!$A21,'INTERIM REPORT'!$B:$B,'PAGE 12'!$A$4)</f>
        <v>82.139726027397288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12'!$A21,'INTERIM REPORT'!$B:$B,'PAGE 12'!$A$4)</f>
        <v>86.9698630136986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12'!$A22,'INTERIM REPORT'!$B:$B,'PAGE 12'!$A$4)</f>
        <v>31.799999999999994</v>
      </c>
      <c r="E22" s="204"/>
      <c r="F22" s="200">
        <f t="shared" si="24"/>
        <v>1</v>
      </c>
      <c r="G22" s="200">
        <f t="shared" si="19"/>
        <v>11</v>
      </c>
      <c r="H22" s="120">
        <f>SUMIFS('INTERIM REPORT'!D:D,'INTERIM REPORT'!$A:$A,'PAGE 12'!$A22,'INTERIM REPORT'!$B:$B,'PAGE 12'!$A$4)</f>
        <v>27.590163934426229</v>
      </c>
      <c r="I22" s="204"/>
      <c r="J22" s="200">
        <f t="shared" si="25"/>
        <v>1</v>
      </c>
      <c r="K22" s="200">
        <f t="shared" si="20"/>
        <v>11</v>
      </c>
      <c r="L22" s="120">
        <f>SUMIFS('INTERIM REPORT'!E:E,'INTERIM REPORT'!$A:$A,'PAGE 12'!$A22,'INTERIM REPORT'!$B:$B,'PAGE 12'!$A$4)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12'!$A22,'INTERIM REPORT'!$B:$B,'PAGE 12'!$A$4)</f>
        <v>33.178082191780817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12'!$A22,'INTERIM REPORT'!$B:$B,'PAGE 12'!$A$4)</f>
        <v>30.673972602739727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12'!$A25,'INTERIM REPORT'!$B:$B,'PAGE 12'!$A$4)</f>
        <v>324.66301370065366</v>
      </c>
      <c r="E25" s="202"/>
      <c r="F25" s="202"/>
      <c r="G25" s="203">
        <f>RANK(D25,D$8:D$25,1)</f>
        <v>14</v>
      </c>
      <c r="H25" s="124">
        <f>SUMIFS('INTERIM REPORT'!D:D,'INTERIM REPORT'!$A:$A,'PAGE 12'!$A25,'INTERIM REPORT'!$B:$B,'PAGE 12'!$A$4)</f>
        <v>324.80327868852459</v>
      </c>
      <c r="I25" s="202"/>
      <c r="J25" s="202"/>
      <c r="K25" s="203">
        <f>RANK(H25,H$8:H$25,1)</f>
        <v>14</v>
      </c>
      <c r="L25" s="124">
        <f>SUMIFS('INTERIM REPORT'!E:E,'INTERIM REPORT'!$A:$A,'PAGE 12'!$A25,'INTERIM REPORT'!$B:$B,'PAGE 12'!$A$4)</f>
        <v>0</v>
      </c>
      <c r="M25" s="202"/>
      <c r="N25" s="202"/>
      <c r="O25" s="203">
        <f>RANK(L25,L$8:L$25,1)</f>
        <v>1</v>
      </c>
      <c r="P25" s="124">
        <f>SUMIFS('INTERIM REPORT'!F:F,'INTERIM REPORT'!$A:$A,'PAGE 12'!$A25,'INTERIM REPORT'!$B:$B,'PAGE 12'!$A$4)</f>
        <v>341.9780821917808</v>
      </c>
      <c r="Q25" s="202"/>
      <c r="R25" s="202"/>
      <c r="S25" s="203">
        <f>RANK(P25,P$8:P$25,1)</f>
        <v>14</v>
      </c>
      <c r="T25" s="124">
        <f>SUMIFS('INTERIM REPORT'!G:G,'INTERIM REPORT'!$A:$A,'PAGE 12'!$A25,'INTERIM REPORT'!$B:$B,'PAGE 12'!$A$4)</f>
        <v>340.51602440397517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24">
        <f>SUMIFS('INTERIM REPORT'!C:C,'INTERIM REPORT'!$A:$A,'PAGE 12'!$A28,'INTERIM REPORT'!$B:$B,'PAGE 12'!$A$4)</f>
        <v>605.00684931709179</v>
      </c>
      <c r="E28" s="204"/>
      <c r="F28" s="200"/>
      <c r="G28" s="200"/>
      <c r="H28" s="124">
        <f>SUMIFS('INTERIM REPORT'!D:D,'INTERIM REPORT'!$A:$A,'PAGE 12'!$A28,'INTERIM REPORT'!$B:$B,'PAGE 12'!$A$4)</f>
        <v>571.98360655737702</v>
      </c>
      <c r="I28" s="204"/>
      <c r="J28" s="200"/>
      <c r="K28" s="200"/>
      <c r="L28" s="124">
        <f>SUMIFS('INTERIM REPORT'!E:E,'INTERIM REPORT'!$A:$A,'PAGE 12'!$A28,'INTERIM REPORT'!$B:$B,'PAGE 12'!$A$4)</f>
        <v>25.156164383561649</v>
      </c>
      <c r="M28" s="204"/>
      <c r="N28" s="200"/>
      <c r="O28" s="200"/>
      <c r="P28" s="124">
        <f>SUMIFS('INTERIM REPORT'!F:F,'INTERIM REPORT'!$A:$A,'PAGE 12'!$A28,'INTERIM REPORT'!$B:$B,'PAGE 12'!$A$4)</f>
        <v>602.44931506849321</v>
      </c>
      <c r="Q28" s="204"/>
      <c r="R28" s="200"/>
      <c r="S28" s="200"/>
      <c r="T28" s="124">
        <f>SUMIFS('INTERIM REPORT'!G:G,'INTERIM REPORT'!$A:$A,'PAGE 12'!$A28,'INTERIM REPORT'!$B:$B,'PAGE 12'!$A$4)</f>
        <v>626.13113275031662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-0.95601943115997645</v>
      </c>
      <c r="Y28" s="103">
        <f>IF(L28&gt;0,((T28/L28)-1),IF(AND(L28=0,T28&gt;0),100%,IF(AND(L28=0,T28&lt;0),-100%,IF(AND(L28=0,T28=0),0%,((T28/(L28))-1)*-1))))</f>
        <v>23.889769489639026</v>
      </c>
    </row>
    <row r="29" spans="1:25" ht="28.35" customHeight="1">
      <c r="C29" s="94" t="s">
        <v>28</v>
      </c>
      <c r="D29" s="120">
        <f>MEDIAN(D25,D20:D22,D8:D17)</f>
        <v>14.56027397260274</v>
      </c>
      <c r="E29" s="208"/>
      <c r="F29" s="208"/>
      <c r="G29" s="208"/>
      <c r="H29" s="120">
        <f>MEDIAN(H25,H20:H22,H8:H17)</f>
        <v>12.008196721311474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12.826027397260274</v>
      </c>
      <c r="Q29" s="208"/>
      <c r="R29" s="208"/>
      <c r="S29" s="208"/>
      <c r="T29" s="120">
        <f>MEDIAN(T25,T20:T22,T8:T17)</f>
        <v>14.341095890410958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10.732876712328764</v>
      </c>
      <c r="E30" s="208"/>
      <c r="F30" s="208"/>
      <c r="G30" s="208"/>
      <c r="H30" s="120">
        <f>MEDIAN(H8:H15)</f>
        <v>9.4590163934426243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10.295890410958904</v>
      </c>
      <c r="Q30" s="208"/>
      <c r="R30" s="208"/>
      <c r="S30" s="208"/>
      <c r="T30" s="120">
        <f>MEDIAN(T8:T15)</f>
        <v>11.491780821917811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12'!$A33,'INTERIM REPORT'!$B:$B,'PAGE 12'!$A$5)=0,"",SUMIFS('INTERIM REPORT'!C:C,'INTERIM REPORT'!$A:$A,'PAGE 12'!$A33,'INTERIM REPORT'!$B:$B,'PAGE 12'!$A$5))</f>
        <v/>
      </c>
      <c r="E33" s="120"/>
      <c r="F33" s="120"/>
      <c r="G33" s="121"/>
      <c r="H33" s="124" t="str">
        <f>IF(SUMIFS('INTERIM REPORT'!D:D,'INTERIM REPORT'!$A:$A,'PAGE 12'!$A33,'INTERIM REPORT'!$B:$B,'PAGE 12'!$A$5)=0,"",SUMIFS('INTERIM REPORT'!D:D,'INTERIM REPORT'!$A:$A,'PAGE 12'!$A33,'INTERIM REPORT'!$B:$B,'PAGE 12'!$A$5))</f>
        <v/>
      </c>
      <c r="I33" s="120"/>
      <c r="J33" s="120"/>
      <c r="K33" s="121"/>
      <c r="L33" s="124" t="str">
        <f>IF(SUMIFS('INTERIM REPORT'!E:E,'INTERIM REPORT'!$A:$A,'PAGE 12'!$A33,'INTERIM REPORT'!$B:$B,'PAGE 12'!$A$5)=0,"",SUMIFS('INTERIM REPORT'!E:E,'INTERIM REPORT'!$A:$A,'PAGE 12'!$A33,'INTERIM REPORT'!$B:$B,'PAGE 12'!$A$5))</f>
        <v/>
      </c>
      <c r="M33" s="120"/>
      <c r="N33" s="120"/>
      <c r="O33" s="121"/>
      <c r="P33" s="124" t="str">
        <f>IF(SUMIFS('INTERIM REPORT'!F:F,'INTERIM REPORT'!$A:$A,'PAGE 12'!$A33,'INTERIM REPORT'!$B:$B,'PAGE 12'!$A$5)=0,"",SUMIFS('INTERIM REPORT'!F:F,'INTERIM REPORT'!$A:$A,'PAGE 12'!$A33,'INTERIM REPORT'!$B:$B,'PAGE 12'!$A$5))</f>
        <v/>
      </c>
      <c r="Q33" s="120"/>
      <c r="R33" s="120"/>
      <c r="S33" s="121"/>
      <c r="T33" s="124" t="str">
        <f>IF(SUMIFS('INTERIM REPORT'!G:G,'INTERIM REPORT'!$A:$A,'PAGE 12'!$A33,'INTERIM REPORT'!$B:$B,'PAGE 12'!$A$5)=0,"",SUMIFS('INTERIM REPORT'!G:G,'INTERIM REPORT'!$A:$A,'PAGE 12'!$A33,'INTERIM REPORT'!$B:$B,'PAGE 12'!$A$5))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12'!$A34,'INTERIM REPORT'!$B:$B,'PAGE 12'!$A$5)=0,"",SUMIFS('INTERIM REPORT'!C:C,'INTERIM REPORT'!$A:$A,'PAGE 12'!$A34,'INTERIM REPORT'!$B:$B,'PAGE 12'!$A$5))</f>
        <v/>
      </c>
      <c r="E34" s="124"/>
      <c r="F34" s="124"/>
      <c r="G34" s="125"/>
      <c r="H34" s="124" t="str">
        <f>IF(SUMIFS('INTERIM REPORT'!D:D,'INTERIM REPORT'!$A:$A,'PAGE 12'!$A34,'INTERIM REPORT'!$B:$B,'PAGE 12'!$A$5)=0,"",SUMIFS('INTERIM REPORT'!D:D,'INTERIM REPORT'!$A:$A,'PAGE 12'!$A34,'INTERIM REPORT'!$B:$B,'PAGE 12'!$A$5))</f>
        <v/>
      </c>
      <c r="I34" s="124"/>
      <c r="J34" s="124"/>
      <c r="K34" s="125"/>
      <c r="L34" s="124" t="str">
        <f>IF(SUMIFS('INTERIM REPORT'!E:E,'INTERIM REPORT'!$A:$A,'PAGE 12'!$A34,'INTERIM REPORT'!$B:$B,'PAGE 12'!$A$5)=0,"",SUMIFS('INTERIM REPORT'!E:E,'INTERIM REPORT'!$A:$A,'PAGE 12'!$A34,'INTERIM REPORT'!$B:$B,'PAGE 12'!$A$5))</f>
        <v/>
      </c>
      <c r="M34" s="124"/>
      <c r="N34" s="124"/>
      <c r="O34" s="125"/>
      <c r="P34" s="124" t="str">
        <f>IF(SUMIFS('INTERIM REPORT'!F:F,'INTERIM REPORT'!$A:$A,'PAGE 12'!$A34,'INTERIM REPORT'!$B:$B,'PAGE 12'!$A$5)=0,"",SUMIFS('INTERIM REPORT'!F:F,'INTERIM REPORT'!$A:$A,'PAGE 12'!$A34,'INTERIM REPORT'!$B:$B,'PAGE 12'!$A$5))</f>
        <v/>
      </c>
      <c r="Q34" s="124"/>
      <c r="R34" s="124"/>
      <c r="S34" s="125"/>
      <c r="T34" s="124" t="str">
        <f>IF(SUMIFS('INTERIM REPORT'!G:G,'INTERIM REPORT'!$A:$A,'PAGE 12'!$A34,'INTERIM REPORT'!$B:$B,'PAGE 12'!$A$5)=0,"",SUMIFS('INTERIM REPORT'!G:G,'INTERIM REPORT'!$A:$A,'PAGE 12'!$A34,'INTERIM REPORT'!$B:$B,'PAGE 12'!$A$5))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12'!$A35,'INTERIM REPORT'!$B:$B,'PAGE 12'!$A$5)=0,"",SUMIFS('INTERIM REPORT'!C:C,'INTERIM REPORT'!$A:$A,'PAGE 12'!$A35,'INTERIM REPORT'!$B:$B,'PAGE 12'!$A$5))</f>
        <v/>
      </c>
      <c r="E35" s="124"/>
      <c r="F35" s="124"/>
      <c r="G35" s="125"/>
      <c r="H35" s="124" t="str">
        <f>IF(SUMIFS('INTERIM REPORT'!D:D,'INTERIM REPORT'!$A:$A,'PAGE 12'!$A35,'INTERIM REPORT'!$B:$B,'PAGE 12'!$A$5)=0,"",SUMIFS('INTERIM REPORT'!D:D,'INTERIM REPORT'!$A:$A,'PAGE 12'!$A35,'INTERIM REPORT'!$B:$B,'PAGE 12'!$A$5))</f>
        <v/>
      </c>
      <c r="I35" s="124"/>
      <c r="J35" s="124"/>
      <c r="K35" s="125"/>
      <c r="L35" s="124" t="str">
        <f>IF(SUMIFS('INTERIM REPORT'!E:E,'INTERIM REPORT'!$A:$A,'PAGE 12'!$A35,'INTERIM REPORT'!$B:$B,'PAGE 12'!$A$5)=0,"",SUMIFS('INTERIM REPORT'!E:E,'INTERIM REPORT'!$A:$A,'PAGE 12'!$A35,'INTERIM REPORT'!$B:$B,'PAGE 12'!$A$5))</f>
        <v/>
      </c>
      <c r="M35" s="124"/>
      <c r="N35" s="124"/>
      <c r="O35" s="125"/>
      <c r="P35" s="124" t="str">
        <f>IF(SUMIFS('INTERIM REPORT'!F:F,'INTERIM REPORT'!$A:$A,'PAGE 12'!$A35,'INTERIM REPORT'!$B:$B,'PAGE 12'!$A$5)=0,"",SUMIFS('INTERIM REPORT'!F:F,'INTERIM REPORT'!$A:$A,'PAGE 12'!$A35,'INTERIM REPORT'!$B:$B,'PAGE 12'!$A$5))</f>
        <v/>
      </c>
      <c r="Q35" s="124"/>
      <c r="R35" s="124"/>
      <c r="S35" s="125"/>
      <c r="T35" s="124" t="str">
        <f>IF(SUMIFS('INTERIM REPORT'!G:G,'INTERIM REPORT'!$A:$A,'PAGE 12'!$A35,'INTERIM REPORT'!$B:$B,'PAGE 12'!$A$5)=0,"",SUMIFS('INTERIM REPORT'!G:G,'INTERIM REPORT'!$A:$A,'PAGE 12'!$A35,'INTERIM REPORT'!$B:$B,'PAGE 12'!$A$5))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12'!$A36,'INTERIM REPORT'!$B:$B,'PAGE 12'!$A$5)=0,"",SUMIFS('INTERIM REPORT'!C:C,'INTERIM REPORT'!$A:$A,'PAGE 12'!$A36,'INTERIM REPORT'!$B:$B,'PAGE 12'!$A$5))</f>
        <v/>
      </c>
      <c r="E36" s="124"/>
      <c r="F36" s="124"/>
      <c r="G36" s="125"/>
      <c r="H36" s="124" t="str">
        <f>IF(SUMIFS('INTERIM REPORT'!D:D,'INTERIM REPORT'!$A:$A,'PAGE 12'!$A36,'INTERIM REPORT'!$B:$B,'PAGE 12'!$A$5)=0,"",SUMIFS('INTERIM REPORT'!D:D,'INTERIM REPORT'!$A:$A,'PAGE 12'!$A36,'INTERIM REPORT'!$B:$B,'PAGE 12'!$A$5))</f>
        <v/>
      </c>
      <c r="I36" s="124"/>
      <c r="J36" s="124"/>
      <c r="K36" s="125"/>
      <c r="L36" s="124" t="str">
        <f>IF(SUMIFS('INTERIM REPORT'!E:E,'INTERIM REPORT'!$A:$A,'PAGE 12'!$A36,'INTERIM REPORT'!$B:$B,'PAGE 12'!$A$5)=0,"",SUMIFS('INTERIM REPORT'!E:E,'INTERIM REPORT'!$A:$A,'PAGE 12'!$A36,'INTERIM REPORT'!$B:$B,'PAGE 12'!$A$5))</f>
        <v/>
      </c>
      <c r="M36" s="124"/>
      <c r="N36" s="124"/>
      <c r="O36" s="125"/>
      <c r="P36" s="124" t="str">
        <f>IF(SUMIFS('INTERIM REPORT'!F:F,'INTERIM REPORT'!$A:$A,'PAGE 12'!$A36,'INTERIM REPORT'!$B:$B,'PAGE 12'!$A$5)=0,"",SUMIFS('INTERIM REPORT'!F:F,'INTERIM REPORT'!$A:$A,'PAGE 12'!$A36,'INTERIM REPORT'!$B:$B,'PAGE 12'!$A$5))</f>
        <v/>
      </c>
      <c r="Q36" s="124"/>
      <c r="R36" s="124"/>
      <c r="S36" s="125"/>
      <c r="T36" s="124" t="str">
        <f>IF(SUMIFS('INTERIM REPORT'!G:G,'INTERIM REPORT'!$A:$A,'PAGE 12'!$A36,'INTERIM REPORT'!$B:$B,'PAGE 12'!$A$5)=0,"",SUMIFS('INTERIM REPORT'!G:G,'INTERIM REPORT'!$A:$A,'PAGE 12'!$A36,'INTERIM REPORT'!$B:$B,'PAGE 12'!$A$5))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12'!$A37,'INTERIM REPORT'!$B:$B,'PAGE 12'!$A$5)=0,"",SUMIFS('INTERIM REPORT'!C:C,'INTERIM REPORT'!$A:$A,'PAGE 12'!$A37,'INTERIM REPORT'!$B:$B,'PAGE 12'!$A$5))</f>
        <v/>
      </c>
      <c r="E37" s="124"/>
      <c r="F37" s="124"/>
      <c r="G37" s="125"/>
      <c r="H37" s="124" t="str">
        <f>IF(SUMIFS('INTERIM REPORT'!D:D,'INTERIM REPORT'!$A:$A,'PAGE 12'!$A37,'INTERIM REPORT'!$B:$B,'PAGE 12'!$A$5)=0,"",SUMIFS('INTERIM REPORT'!D:D,'INTERIM REPORT'!$A:$A,'PAGE 12'!$A37,'INTERIM REPORT'!$B:$B,'PAGE 12'!$A$5))</f>
        <v/>
      </c>
      <c r="I37" s="124"/>
      <c r="J37" s="124"/>
      <c r="K37" s="125"/>
      <c r="L37" s="124" t="str">
        <f>IF(SUMIFS('INTERIM REPORT'!E:E,'INTERIM REPORT'!$A:$A,'PAGE 12'!$A37,'INTERIM REPORT'!$B:$B,'PAGE 12'!$A$5)=0,"",SUMIFS('INTERIM REPORT'!E:E,'INTERIM REPORT'!$A:$A,'PAGE 12'!$A37,'INTERIM REPORT'!$B:$B,'PAGE 12'!$A$5))</f>
        <v/>
      </c>
      <c r="M37" s="124"/>
      <c r="N37" s="124"/>
      <c r="O37" s="125"/>
      <c r="P37" s="124" t="str">
        <f>IF(SUMIFS('INTERIM REPORT'!F:F,'INTERIM REPORT'!$A:$A,'PAGE 12'!$A37,'INTERIM REPORT'!$B:$B,'PAGE 12'!$A$5)=0,"",SUMIFS('INTERIM REPORT'!F:F,'INTERIM REPORT'!$A:$A,'PAGE 12'!$A37,'INTERIM REPORT'!$B:$B,'PAGE 12'!$A$5))</f>
        <v/>
      </c>
      <c r="Q37" s="124"/>
      <c r="R37" s="124"/>
      <c r="S37" s="125"/>
      <c r="T37" s="124" t="str">
        <f>IF(SUMIFS('INTERIM REPORT'!G:G,'INTERIM REPORT'!$A:$A,'PAGE 12'!$A37,'INTERIM REPORT'!$B:$B,'PAGE 12'!$A$5)=0,"",SUMIFS('INTERIM REPORT'!G:G,'INTERIM REPORT'!$A:$A,'PAGE 12'!$A37,'INTERIM REPORT'!$B:$B,'PAGE 12'!$A$5))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12'!$A38,'INTERIM REPORT'!$B:$B,'PAGE 12'!$A$5)=0,"",SUMIFS('INTERIM REPORT'!C:C,'INTERIM REPORT'!$A:$A,'PAGE 12'!$A38,'INTERIM REPORT'!$B:$B,'PAGE 12'!$A$5))</f>
        <v/>
      </c>
      <c r="E38" s="124"/>
      <c r="F38" s="124"/>
      <c r="G38" s="125"/>
      <c r="H38" s="124" t="str">
        <f>IF(SUMIFS('INTERIM REPORT'!D:D,'INTERIM REPORT'!$A:$A,'PAGE 12'!$A38,'INTERIM REPORT'!$B:$B,'PAGE 12'!$A$5)=0,"",SUMIFS('INTERIM REPORT'!D:D,'INTERIM REPORT'!$A:$A,'PAGE 12'!$A38,'INTERIM REPORT'!$B:$B,'PAGE 12'!$A$5))</f>
        <v/>
      </c>
      <c r="I38" s="124"/>
      <c r="J38" s="124"/>
      <c r="K38" s="125"/>
      <c r="L38" s="124" t="str">
        <f>IF(SUMIFS('INTERIM REPORT'!E:E,'INTERIM REPORT'!$A:$A,'PAGE 12'!$A38,'INTERIM REPORT'!$B:$B,'PAGE 12'!$A$5)=0,"",SUMIFS('INTERIM REPORT'!E:E,'INTERIM REPORT'!$A:$A,'PAGE 12'!$A38,'INTERIM REPORT'!$B:$B,'PAGE 12'!$A$5))</f>
        <v/>
      </c>
      <c r="M38" s="124"/>
      <c r="N38" s="124"/>
      <c r="O38" s="125"/>
      <c r="P38" s="124" t="str">
        <f>IF(SUMIFS('INTERIM REPORT'!F:F,'INTERIM REPORT'!$A:$A,'PAGE 12'!$A38,'INTERIM REPORT'!$B:$B,'PAGE 12'!$A$5)=0,"",SUMIFS('INTERIM REPORT'!F:F,'INTERIM REPORT'!$A:$A,'PAGE 12'!$A38,'INTERIM REPORT'!$B:$B,'PAGE 12'!$A$5))</f>
        <v/>
      </c>
      <c r="Q38" s="124"/>
      <c r="R38" s="124"/>
      <c r="S38" s="125"/>
      <c r="T38" s="124" t="str">
        <f>IF(SUMIFS('INTERIM REPORT'!G:G,'INTERIM REPORT'!$A:$A,'PAGE 12'!$A38,'INTERIM REPORT'!$B:$B,'PAGE 12'!$A$5)=0,"",SUMIFS('INTERIM REPORT'!G:G,'INTERIM REPORT'!$A:$A,'PAGE 12'!$A38,'INTERIM REPORT'!$B:$B,'PAGE 12'!$A$5))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05" priority="1" operator="notEqual">
      <formula>""" """</formula>
    </cfRule>
    <cfRule type="cellIs" dxfId="10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</v>
      </c>
    </row>
    <row r="3" spans="1:25" ht="15.75">
      <c r="A3" s="82" t="s">
        <v>104</v>
      </c>
    </row>
    <row r="4" spans="1:25" ht="15.75">
      <c r="A4" s="85" t="s">
        <v>52</v>
      </c>
      <c r="B4" s="324" t="str">
        <f>MID(A4,FIND("]",A4)+2,LEN(A4)-FIND("]",A4)+2)</f>
        <v>Age of Plant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224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13'!$A8,'INTERIM REPORT'!$B:$B,'PAGE 13'!$A$4)</f>
        <v>11.167027290768257</v>
      </c>
      <c r="E8" s="200">
        <f>RANK(D8,D$8:D$15,1)</f>
        <v>1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13'!$A8,'INTERIM REPORT'!$B:$B,'PAGE 13'!$A$4)</f>
        <v>11.819078895488962</v>
      </c>
      <c r="I8" s="200">
        <f>RANK(H8,H$8:H$15,1)</f>
        <v>2</v>
      </c>
      <c r="J8" s="200">
        <f>RANK(H8,H$8:H$17,1)</f>
        <v>2</v>
      </c>
      <c r="K8" s="200">
        <f>RANK(H8,H$8:H$25,1)</f>
        <v>3</v>
      </c>
      <c r="L8" s="120">
        <f>SUMIFS('INTERIM REPORT'!E:E,'INTERIM REPORT'!$A:$A,'PAGE 13'!$A8,'INTERIM REPORT'!$B:$B,'PAGE 13'!$A$4)</f>
        <v>12.771900243872047</v>
      </c>
      <c r="M8" s="200">
        <f>RANK(L8,L$8:L$15,1)</f>
        <v>7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13'!$A8,'INTERIM REPORT'!$B:$B,'PAGE 13'!$A$4)</f>
        <v>4.3980818524879375</v>
      </c>
      <c r="Q8" s="200">
        <f>RANK(P8,P$8:P$15,1)</f>
        <v>1</v>
      </c>
      <c r="R8" s="200">
        <f>RANK(P8,P$8:P$17,1)</f>
        <v>1</v>
      </c>
      <c r="S8" s="200">
        <f>RANK(P8,P$8:P$25,1)</f>
        <v>1</v>
      </c>
      <c r="T8" s="120">
        <f>SUMIFS('INTERIM REPORT'!G:G,'INTERIM REPORT'!$A:$A,'PAGE 13'!$A8,'INTERIM REPORT'!$B:$B,'PAGE 13'!$A$4)</f>
        <v>10.908921285879293</v>
      </c>
      <c r="U8" s="200">
        <f>RANK(T8,T$8:T$15,1)</f>
        <v>1</v>
      </c>
      <c r="V8" s="200">
        <f>RANK(T8,T$8:T$17,1)</f>
        <v>1</v>
      </c>
      <c r="W8" s="200">
        <f>RANK(T8,T$8:T$25,1)</f>
        <v>1</v>
      </c>
      <c r="X8" s="95">
        <f t="shared" ref="X8:X17" si="0">IF(H8&gt;0,((L8/H8)-1),IF(AND(H8=0,L8&gt;0),100%,IF(AND(H8=0,L8&lt;0),-100%,IF(AND(H8=0,L8=0),0%,((L8/(H8))-1)*-1))))</f>
        <v>8.0617225488422095E-2</v>
      </c>
      <c r="Y8" s="95">
        <f t="shared" ref="Y8:Y17" si="1">IF(L8&gt;0,((T8/L8)-1),IF(AND(L8=0,T8&gt;0),100%,IF(AND(L8=0,T8&lt;0),-100%,IF(AND(L8=0,T8=0),0%,((T8/(L8))-1)*-1))))</f>
        <v>-0.14586544855661632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13'!$A9,'INTERIM REPORT'!$B:$B,'PAGE 13'!$A$4)</f>
        <v>18.737857792198735</v>
      </c>
      <c r="E9" s="200">
        <f t="shared" ref="E9:E15" si="3">RANK(D9,D$8:D$15,1)</f>
        <v>7</v>
      </c>
      <c r="F9" s="200">
        <f t="shared" ref="F9:F17" si="4">RANK(D9,D$8:D$17,1)</f>
        <v>9</v>
      </c>
      <c r="G9" s="200">
        <f t="shared" ref="G9:G17" si="5">RANK(D9,D$8:D$25,1)</f>
        <v>13</v>
      </c>
      <c r="H9" s="120">
        <f>SUMIFS('INTERIM REPORT'!D:D,'INTERIM REPORT'!$A:$A,'PAGE 13'!$A9,'INTERIM REPORT'!$B:$B,'PAGE 13'!$A$4)</f>
        <v>17.372693909194865</v>
      </c>
      <c r="I9" s="200">
        <f t="shared" ref="I9:I15" si="6">RANK(H9,H$8:H$15,1)</f>
        <v>6</v>
      </c>
      <c r="J9" s="200">
        <f t="shared" ref="J9:J17" si="7">RANK(H9,H$8:H$17,1)</f>
        <v>8</v>
      </c>
      <c r="K9" s="200">
        <f t="shared" ref="K9:K17" si="8">RANK(H9,H$8:H$25,1)</f>
        <v>11</v>
      </c>
      <c r="L9" s="120">
        <f>SUMIFS('INTERIM REPORT'!E:E,'INTERIM REPORT'!$A:$A,'PAGE 13'!$A9,'INTERIM REPORT'!$B:$B,'PAGE 13'!$A$4)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13'!$A9,'INTERIM REPORT'!$B:$B,'PAGE 13'!$A$4)</f>
        <v>16.59574022411514</v>
      </c>
      <c r="Q9" s="200">
        <f t="shared" ref="Q9:Q15" si="12">RANK(P9,P$8:P$15,1)</f>
        <v>6</v>
      </c>
      <c r="R9" s="200">
        <f t="shared" ref="R9:R17" si="13">RANK(P9,P$8:P$17,1)</f>
        <v>8</v>
      </c>
      <c r="S9" s="200">
        <f t="shared" ref="S9:S17" si="14">RANK(P9,P$8:P$25,1)</f>
        <v>11</v>
      </c>
      <c r="T9" s="120">
        <f>SUMIFS('INTERIM REPORT'!G:G,'INTERIM REPORT'!$A:$A,'PAGE 13'!$A9,'INTERIM REPORT'!$B:$B,'PAGE 13'!$A$4)</f>
        <v>16.542344695457292</v>
      </c>
      <c r="U9" s="200">
        <f t="shared" ref="U9:U15" si="15">RANK(T9,T$8:T$15,1)</f>
        <v>6</v>
      </c>
      <c r="V9" s="200">
        <f t="shared" ref="V9:V17" si="16">RANK(T9,T$8:T$17,1)</f>
        <v>8</v>
      </c>
      <c r="W9" s="20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13'!$A10,'INTERIM REPORT'!$B:$B,'PAGE 13'!$A$4)</f>
        <v>20.486468076487057</v>
      </c>
      <c r="E10" s="200">
        <f t="shared" si="3"/>
        <v>8</v>
      </c>
      <c r="F10" s="200">
        <f t="shared" si="4"/>
        <v>10</v>
      </c>
      <c r="G10" s="200">
        <f t="shared" si="5"/>
        <v>14</v>
      </c>
      <c r="H10" s="120">
        <f>SUMIFS('INTERIM REPORT'!D:D,'INTERIM REPORT'!$A:$A,'PAGE 13'!$A10,'INTERIM REPORT'!$B:$B,'PAGE 13'!$A$4)</f>
        <v>20.446019221073275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20">
        <f>SUMIFS('INTERIM REPORT'!E:E,'INTERIM REPORT'!$A:$A,'PAGE 13'!$A10,'INTERIM REPORT'!$B:$B,'PAGE 13'!$A$4)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13'!$A10,'INTERIM REPORT'!$B:$B,'PAGE 13'!$A$4)</f>
        <v>16.896353896260209</v>
      </c>
      <c r="Q10" s="200">
        <f t="shared" si="12"/>
        <v>7</v>
      </c>
      <c r="R10" s="200">
        <f t="shared" si="13"/>
        <v>9</v>
      </c>
      <c r="S10" s="200">
        <f t="shared" si="14"/>
        <v>12</v>
      </c>
      <c r="T10" s="120">
        <f>SUMIFS('INTERIM REPORT'!G:G,'INTERIM REPORT'!$A:$A,'PAGE 13'!$A10,'INTERIM REPORT'!$B:$B,'PAGE 13'!$A$4)</f>
        <v>16.647434844732224</v>
      </c>
      <c r="U10" s="200">
        <f t="shared" si="15"/>
        <v>7</v>
      </c>
      <c r="V10" s="200">
        <f t="shared" si="16"/>
        <v>9</v>
      </c>
      <c r="W10" s="200">
        <f t="shared" si="17"/>
        <v>12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13'!$A11,'INTERIM REPORT'!$B:$B,'PAGE 13'!$A$4)</f>
        <v>11.664814210898275</v>
      </c>
      <c r="E11" s="200">
        <f t="shared" si="3"/>
        <v>2</v>
      </c>
      <c r="F11" s="200">
        <f t="shared" si="4"/>
        <v>3</v>
      </c>
      <c r="G11" s="200">
        <f t="shared" si="5"/>
        <v>3</v>
      </c>
      <c r="H11" s="120">
        <f>SUMIFS('INTERIM REPORT'!D:D,'INTERIM REPORT'!$A:$A,'PAGE 13'!$A11,'INTERIM REPORT'!$B:$B,'PAGE 13'!$A$4)</f>
        <v>11.40152568283975</v>
      </c>
      <c r="I11" s="200">
        <f t="shared" si="6"/>
        <v>1</v>
      </c>
      <c r="J11" s="200">
        <f t="shared" si="7"/>
        <v>1</v>
      </c>
      <c r="K11" s="200">
        <f t="shared" si="8"/>
        <v>1</v>
      </c>
      <c r="L11" s="120">
        <f>SUMIFS('INTERIM REPORT'!E:E,'INTERIM REPORT'!$A:$A,'PAGE 13'!$A11,'INTERIM REPORT'!$B:$B,'PAGE 13'!$A$4)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13'!$A11,'INTERIM REPORT'!$B:$B,'PAGE 13'!$A$4)</f>
        <v>11.189277763818755</v>
      </c>
      <c r="Q11" s="200">
        <f t="shared" si="12"/>
        <v>2</v>
      </c>
      <c r="R11" s="200">
        <f t="shared" si="13"/>
        <v>2</v>
      </c>
      <c r="S11" s="200">
        <f t="shared" si="14"/>
        <v>2</v>
      </c>
      <c r="T11" s="120">
        <f>SUMIFS('INTERIM REPORT'!G:G,'INTERIM REPORT'!$A:$A,'PAGE 13'!$A11,'INTERIM REPORT'!$B:$B,'PAGE 13'!$A$4)</f>
        <v>11.154383838057669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13'!$A12,'INTERIM REPORT'!$B:$B,'PAGE 13'!$A$4)</f>
        <v>14.029622169727922</v>
      </c>
      <c r="E12" s="200">
        <f t="shared" si="3"/>
        <v>5</v>
      </c>
      <c r="F12" s="200">
        <f t="shared" si="4"/>
        <v>7</v>
      </c>
      <c r="G12" s="200">
        <f t="shared" si="5"/>
        <v>10</v>
      </c>
      <c r="H12" s="120">
        <f>SUMIFS('INTERIM REPORT'!D:D,'INTERIM REPORT'!$A:$A,'PAGE 13'!$A12,'INTERIM REPORT'!$B:$B,'PAGE 13'!$A$4)</f>
        <v>13.988548745975956</v>
      </c>
      <c r="I12" s="200">
        <f t="shared" si="6"/>
        <v>4</v>
      </c>
      <c r="J12" s="200">
        <f t="shared" si="7"/>
        <v>6</v>
      </c>
      <c r="K12" s="200">
        <f t="shared" si="8"/>
        <v>7</v>
      </c>
      <c r="L12" s="120">
        <f>SUMIFS('INTERIM REPORT'!E:E,'INTERIM REPORT'!$A:$A,'PAGE 13'!$A12,'INTERIM REPORT'!$B:$B,'PAGE 13'!$A$4)</f>
        <v>13.790429239337383</v>
      </c>
      <c r="M12" s="200">
        <f t="shared" si="9"/>
        <v>8</v>
      </c>
      <c r="N12" s="200">
        <f t="shared" si="10"/>
        <v>10</v>
      </c>
      <c r="O12" s="200">
        <f t="shared" si="11"/>
        <v>14</v>
      </c>
      <c r="P12" s="120">
        <f>SUMIFS('INTERIM REPORT'!F:F,'INTERIM REPORT'!$A:$A,'PAGE 13'!$A12,'INTERIM REPORT'!$B:$B,'PAGE 13'!$A$4)</f>
        <v>15.501250959429512</v>
      </c>
      <c r="Q12" s="200">
        <f t="shared" si="12"/>
        <v>4</v>
      </c>
      <c r="R12" s="200">
        <f t="shared" si="13"/>
        <v>6</v>
      </c>
      <c r="S12" s="200">
        <f t="shared" si="14"/>
        <v>9</v>
      </c>
      <c r="T12" s="120">
        <f>SUMIFS('INTERIM REPORT'!G:G,'INTERIM REPORT'!$A:$A,'PAGE 13'!$A12,'INTERIM REPORT'!$B:$B,'PAGE 13'!$A$4)</f>
        <v>15.394281016690993</v>
      </c>
      <c r="U12" s="200">
        <f t="shared" si="15"/>
        <v>4</v>
      </c>
      <c r="V12" s="200">
        <f t="shared" si="16"/>
        <v>6</v>
      </c>
      <c r="W12" s="200">
        <f t="shared" si="17"/>
        <v>7</v>
      </c>
      <c r="X12" s="95">
        <f t="shared" si="0"/>
        <v>-1.4162977892582695E-2</v>
      </c>
      <c r="Y12" s="95">
        <f t="shared" si="1"/>
        <v>0.11630180246881672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13'!$A13,'INTERIM REPORT'!$B:$B,'PAGE 13'!$A$4)</f>
        <v>13.827997245917166</v>
      </c>
      <c r="E13" s="200">
        <f t="shared" si="3"/>
        <v>4</v>
      </c>
      <c r="F13" s="200">
        <f t="shared" si="4"/>
        <v>6</v>
      </c>
      <c r="G13" s="200">
        <f t="shared" si="5"/>
        <v>8</v>
      </c>
      <c r="H13" s="120">
        <f>SUMIFS('INTERIM REPORT'!D:D,'INTERIM REPORT'!$A:$A,'PAGE 13'!$A13,'INTERIM REPORT'!$B:$B,'PAGE 13'!$A$4)</f>
        <v>15.407834694140673</v>
      </c>
      <c r="I13" s="200">
        <f t="shared" si="6"/>
        <v>5</v>
      </c>
      <c r="J13" s="200">
        <f t="shared" si="7"/>
        <v>7</v>
      </c>
      <c r="K13" s="200">
        <f t="shared" si="8"/>
        <v>10</v>
      </c>
      <c r="L13" s="120">
        <f>SUMIFS('INTERIM REPORT'!E:E,'INTERIM REPORT'!$A:$A,'PAGE 13'!$A13,'INTERIM REPORT'!$B:$B,'PAGE 13'!$A$4)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13'!$A13,'INTERIM REPORT'!$B:$B,'PAGE 13'!$A$4)</f>
        <v>15.573236081755933</v>
      </c>
      <c r="Q13" s="200">
        <f t="shared" si="12"/>
        <v>5</v>
      </c>
      <c r="R13" s="200">
        <f t="shared" si="13"/>
        <v>7</v>
      </c>
      <c r="S13" s="200">
        <f t="shared" si="14"/>
        <v>10</v>
      </c>
      <c r="T13" s="120">
        <f>SUMIFS('INTERIM REPORT'!G:G,'INTERIM REPORT'!$A:$A,'PAGE 13'!$A13,'INTERIM REPORT'!$B:$B,'PAGE 13'!$A$4)</f>
        <v>15.893480979062224</v>
      </c>
      <c r="U13" s="200">
        <f t="shared" si="15"/>
        <v>5</v>
      </c>
      <c r="V13" s="200">
        <f t="shared" si="16"/>
        <v>7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13'!$A14,'INTERIM REPORT'!$B:$B,'PAGE 13'!$A$4)</f>
        <v>13.225662807725147</v>
      </c>
      <c r="E14" s="200">
        <f t="shared" si="3"/>
        <v>3</v>
      </c>
      <c r="F14" s="200">
        <f t="shared" si="4"/>
        <v>5</v>
      </c>
      <c r="G14" s="200">
        <f t="shared" si="5"/>
        <v>6</v>
      </c>
      <c r="H14" s="120">
        <f>SUMIFS('INTERIM REPORT'!D:D,'INTERIM REPORT'!$A:$A,'PAGE 13'!$A14,'INTERIM REPORT'!$B:$B,'PAGE 13'!$A$4)</f>
        <v>13.727454031999123</v>
      </c>
      <c r="I14" s="200">
        <f t="shared" si="6"/>
        <v>3</v>
      </c>
      <c r="J14" s="200">
        <f t="shared" si="7"/>
        <v>5</v>
      </c>
      <c r="K14" s="200">
        <f t="shared" si="8"/>
        <v>6</v>
      </c>
      <c r="L14" s="120">
        <f>SUMIFS('INTERIM REPORT'!E:E,'INTERIM REPORT'!$A:$A,'PAGE 13'!$A14,'INTERIM REPORT'!$B:$B,'PAGE 13'!$A$4)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13'!$A14,'INTERIM REPORT'!$B:$B,'PAGE 13'!$A$4)</f>
        <v>15.207605242709391</v>
      </c>
      <c r="Q14" s="200">
        <f t="shared" si="12"/>
        <v>3</v>
      </c>
      <c r="R14" s="200">
        <f t="shared" si="13"/>
        <v>5</v>
      </c>
      <c r="S14" s="200">
        <f t="shared" si="14"/>
        <v>7</v>
      </c>
      <c r="T14" s="120">
        <f>SUMIFS('INTERIM REPORT'!G:G,'INTERIM REPORT'!$A:$A,'PAGE 13'!$A14,'INTERIM REPORT'!$B:$B,'PAGE 13'!$A$4)</f>
        <v>14.899376719803026</v>
      </c>
      <c r="U14" s="200">
        <f t="shared" si="15"/>
        <v>3</v>
      </c>
      <c r="V14" s="200">
        <f t="shared" si="16"/>
        <v>3</v>
      </c>
      <c r="W14" s="200">
        <f t="shared" si="17"/>
        <v>4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13'!$A15,'INTERIM REPORT'!$B:$B,'PAGE 13'!$A$4)</f>
        <v>17.165819151255509</v>
      </c>
      <c r="E15" s="201">
        <f t="shared" si="3"/>
        <v>6</v>
      </c>
      <c r="F15" s="201">
        <f t="shared" si="4"/>
        <v>8</v>
      </c>
      <c r="G15" s="201">
        <f t="shared" si="5"/>
        <v>11</v>
      </c>
      <c r="H15" s="122">
        <f>SUMIFS('INTERIM REPORT'!D:D,'INTERIM REPORT'!$A:$A,'PAGE 13'!$A15,'INTERIM REPORT'!$B:$B,'PAGE 13'!$A$4)</f>
        <v>18.996876922993909</v>
      </c>
      <c r="I15" s="201">
        <f t="shared" si="6"/>
        <v>7</v>
      </c>
      <c r="J15" s="201">
        <f t="shared" si="7"/>
        <v>9</v>
      </c>
      <c r="K15" s="201">
        <f t="shared" si="8"/>
        <v>12</v>
      </c>
      <c r="L15" s="122">
        <f>SUMIFS('INTERIM REPORT'!E:E,'INTERIM REPORT'!$A:$A,'PAGE 13'!$A15,'INTERIM REPORT'!$B:$B,'PAGE 13'!$A$4)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13'!$A15,'INTERIM REPORT'!$B:$B,'PAGE 13'!$A$4)</f>
        <v>20.928741872112518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22">
        <f>SUMIFS('INTERIM REPORT'!G:G,'INTERIM REPORT'!$A:$A,'PAGE 13'!$A15,'INTERIM REPORT'!$B:$B,'PAGE 13'!$A$4)</f>
        <v>26.128163265306121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13'!$A16,'INTERIM REPORT'!$B:$B,'PAGE 13'!$A$4)</f>
        <v>12.090447930489042</v>
      </c>
      <c r="E16" s="202"/>
      <c r="F16" s="203">
        <f t="shared" si="4"/>
        <v>4</v>
      </c>
      <c r="G16" s="203">
        <f t="shared" si="5"/>
        <v>4</v>
      </c>
      <c r="H16" s="124">
        <f>SUMIFS('INTERIM REPORT'!D:D,'INTERIM REPORT'!$A:$A,'PAGE 13'!$A16,'INTERIM REPORT'!$B:$B,'PAGE 13'!$A$4)</f>
        <v>12.997650348522544</v>
      </c>
      <c r="I16" s="202"/>
      <c r="J16" s="203">
        <f t="shared" si="7"/>
        <v>4</v>
      </c>
      <c r="K16" s="203">
        <f t="shared" si="8"/>
        <v>5</v>
      </c>
      <c r="L16" s="124">
        <f>SUMIFS('INTERIM REPORT'!E:E,'INTERIM REPORT'!$A:$A,'PAGE 13'!$A16,'INTERIM REPORT'!$B:$B,'PAGE 13'!$A$4)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13'!$A16,'INTERIM REPORT'!$B:$B,'PAGE 13'!$A$4)</f>
        <v>14.940472836349835</v>
      </c>
      <c r="Q16" s="202"/>
      <c r="R16" s="203">
        <f t="shared" si="13"/>
        <v>4</v>
      </c>
      <c r="S16" s="203">
        <f t="shared" si="14"/>
        <v>6</v>
      </c>
      <c r="T16" s="124">
        <f>SUMIFS('INTERIM REPORT'!G:G,'INTERIM REPORT'!$A:$A,'PAGE 13'!$A16,'INTERIM REPORT'!$B:$B,'PAGE 13'!$A$4)</f>
        <v>15.189992530192923</v>
      </c>
      <c r="U16" s="202"/>
      <c r="V16" s="203">
        <f t="shared" si="16"/>
        <v>5</v>
      </c>
      <c r="W16" s="203">
        <f t="shared" si="17"/>
        <v>6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13'!$A17,'INTERIM REPORT'!$B:$B,'PAGE 13'!$A$4)</f>
        <v>10.960270951768377</v>
      </c>
      <c r="E17" s="204"/>
      <c r="F17" s="200">
        <f t="shared" si="4"/>
        <v>1</v>
      </c>
      <c r="G17" s="200">
        <f t="shared" si="5"/>
        <v>1</v>
      </c>
      <c r="H17" s="120">
        <f>SUMIFS('INTERIM REPORT'!D:D,'INTERIM REPORT'!$A:$A,'PAGE 13'!$A17,'INTERIM REPORT'!$B:$B,'PAGE 13'!$A$4)</f>
        <v>11.838410620022779</v>
      </c>
      <c r="I17" s="204"/>
      <c r="J17" s="200">
        <f t="shared" si="7"/>
        <v>3</v>
      </c>
      <c r="K17" s="200">
        <f t="shared" si="8"/>
        <v>4</v>
      </c>
      <c r="L17" s="120">
        <f>SUMIFS('INTERIM REPORT'!E:E,'INTERIM REPORT'!$A:$A,'PAGE 13'!$A17,'INTERIM REPORT'!$B:$B,'PAGE 13'!$A$4)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13'!$A17,'INTERIM REPORT'!$B:$B,'PAGE 13'!$A$4)</f>
        <v>12.084137043247255</v>
      </c>
      <c r="Q17" s="204"/>
      <c r="R17" s="200">
        <f t="shared" si="13"/>
        <v>3</v>
      </c>
      <c r="S17" s="200">
        <f t="shared" si="14"/>
        <v>3</v>
      </c>
      <c r="T17" s="120">
        <f>SUMIFS('INTERIM REPORT'!G:G,'INTERIM REPORT'!$A:$A,'PAGE 13'!$A17,'INTERIM REPORT'!$B:$B,'PAGE 13'!$A$4)</f>
        <v>15.02284435155501</v>
      </c>
      <c r="U17" s="204"/>
      <c r="V17" s="200">
        <f t="shared" si="16"/>
        <v>4</v>
      </c>
      <c r="W17" s="200">
        <f t="shared" si="17"/>
        <v>5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13'!$A20,'INTERIM REPORT'!$B:$B,'PAGE 13'!$A$4)</f>
        <v>12.204821167630202</v>
      </c>
      <c r="E20" s="202"/>
      <c r="F20" s="203">
        <f>RANK(D20,D$20:D$22,1)</f>
        <v>1</v>
      </c>
      <c r="G20" s="203">
        <f t="shared" ref="G20:G22" si="19">RANK(D20,D$8:D$25,1)</f>
        <v>5</v>
      </c>
      <c r="H20" s="124">
        <f>SUMIFS('INTERIM REPORT'!D:D,'INTERIM REPORT'!$A:$A,'PAGE 13'!$A20,'INTERIM REPORT'!$B:$B,'PAGE 13'!$A$4)</f>
        <v>14.032018393792516</v>
      </c>
      <c r="I20" s="202"/>
      <c r="J20" s="203">
        <f>RANK(H20,H$20:H$22,1)</f>
        <v>1</v>
      </c>
      <c r="K20" s="203">
        <f t="shared" ref="K20:K22" si="20">RANK(H20,H$8:H$25,1)</f>
        <v>8</v>
      </c>
      <c r="L20" s="124">
        <f>SUMIFS('INTERIM REPORT'!E:E,'INTERIM REPORT'!$A:$A,'PAGE 13'!$A20,'INTERIM REPORT'!$B:$B,'PAGE 13'!$A$4)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13'!$A20,'INTERIM REPORT'!$B:$B,'PAGE 13'!$A$4)</f>
        <v>14.830367662241782</v>
      </c>
      <c r="Q20" s="202"/>
      <c r="R20" s="203">
        <f>RANK(P20,P$20:P$22,1)</f>
        <v>1</v>
      </c>
      <c r="S20" s="203">
        <f t="shared" ref="S20:S22" si="22">RANK(P20,P$8:P$25,1)</f>
        <v>5</v>
      </c>
      <c r="T20" s="124">
        <f>SUMIFS('INTERIM REPORT'!G:G,'INTERIM REPORT'!$A:$A,'PAGE 13'!$A20,'INTERIM REPORT'!$B:$B,'PAGE 13'!$A$4)</f>
        <v>16.072676159386294</v>
      </c>
      <c r="U20" s="202"/>
      <c r="V20" s="203">
        <f>RANK(T20,T$20:T$22,1)</f>
        <v>1</v>
      </c>
      <c r="W20" s="20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13'!$A21,'INTERIM REPORT'!$B:$B,'PAGE 13'!$A$4)</f>
        <v>13.89075265507813</v>
      </c>
      <c r="E21" s="204"/>
      <c r="F21" s="200">
        <f t="shared" ref="F21:F22" si="24">RANK(D21,D$20:D$22,1)</f>
        <v>2</v>
      </c>
      <c r="G21" s="200">
        <f t="shared" si="19"/>
        <v>9</v>
      </c>
      <c r="H21" s="120">
        <f>SUMIFS('INTERIM REPORT'!D:D,'INTERIM REPORT'!$A:$A,'PAGE 13'!$A21,'INTERIM REPORT'!$B:$B,'PAGE 13'!$A$4)</f>
        <v>14.356260320164381</v>
      </c>
      <c r="I21" s="204"/>
      <c r="J21" s="200">
        <f t="shared" ref="J21:J22" si="25">RANK(H21,H$20:H$22,1)</f>
        <v>2</v>
      </c>
      <c r="K21" s="200">
        <f t="shared" si="20"/>
        <v>9</v>
      </c>
      <c r="L21" s="120">
        <f>SUMIFS('INTERIM REPORT'!E:E,'INTERIM REPORT'!$A:$A,'PAGE 13'!$A21,'INTERIM REPORT'!$B:$B,'PAGE 13'!$A$4)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13'!$A21,'INTERIM REPORT'!$B:$B,'PAGE 13'!$A$4)</f>
        <v>15.222104933532588</v>
      </c>
      <c r="Q21" s="204"/>
      <c r="R21" s="200">
        <f t="shared" ref="R21:R22" si="27">RANK(P21,P$20:P$22,1)</f>
        <v>2</v>
      </c>
      <c r="S21" s="200">
        <f t="shared" si="22"/>
        <v>8</v>
      </c>
      <c r="T21" s="120">
        <f>SUMIFS('INTERIM REPORT'!G:G,'INTERIM REPORT'!$A:$A,'PAGE 13'!$A21,'INTERIM REPORT'!$B:$B,'PAGE 13'!$A$4)</f>
        <v>16.222451038989298</v>
      </c>
      <c r="U21" s="204"/>
      <c r="V21" s="200">
        <f t="shared" ref="V21:V22" si="28">RANK(T21,T$20:T$22,1)</f>
        <v>2</v>
      </c>
      <c r="W21" s="200">
        <f t="shared" si="23"/>
        <v>10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13'!$A22,'INTERIM REPORT'!$B:$B,'PAGE 13'!$A$4)</f>
        <v>18.338610334576781</v>
      </c>
      <c r="E22" s="204"/>
      <c r="F22" s="200">
        <f t="shared" si="24"/>
        <v>3</v>
      </c>
      <c r="G22" s="200">
        <f t="shared" si="19"/>
        <v>12</v>
      </c>
      <c r="H22" s="120">
        <f>SUMIFS('INTERIM REPORT'!D:D,'INTERIM REPORT'!$A:$A,'PAGE 13'!$A22,'INTERIM REPORT'!$B:$B,'PAGE 13'!$A$4)</f>
        <v>19.423940012673842</v>
      </c>
      <c r="I22" s="204"/>
      <c r="J22" s="200">
        <f t="shared" si="25"/>
        <v>3</v>
      </c>
      <c r="K22" s="200">
        <f t="shared" si="20"/>
        <v>13</v>
      </c>
      <c r="L22" s="120">
        <f>SUMIFS('INTERIM REPORT'!E:E,'INTERIM REPORT'!$A:$A,'PAGE 13'!$A22,'INTERIM REPORT'!$B:$B,'PAGE 13'!$A$4)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13'!$A22,'INTERIM REPORT'!$B:$B,'PAGE 13'!$A$4)</f>
        <v>19.042764960175315</v>
      </c>
      <c r="Q22" s="204"/>
      <c r="R22" s="200">
        <f t="shared" si="27"/>
        <v>3</v>
      </c>
      <c r="S22" s="200">
        <f t="shared" si="22"/>
        <v>13</v>
      </c>
      <c r="T22" s="120">
        <f>SUMIFS('INTERIM REPORT'!G:G,'INTERIM REPORT'!$A:$A,'PAGE 13'!$A22,'INTERIM REPORT'!$B:$B,'PAGE 13'!$A$4)</f>
        <v>22.061622472833662</v>
      </c>
      <c r="U22" s="204"/>
      <c r="V22" s="200">
        <f t="shared" si="28"/>
        <v>3</v>
      </c>
      <c r="W22" s="200">
        <f t="shared" si="23"/>
        <v>13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13'!$A25,'INTERIM REPORT'!$B:$B,'PAGE 13'!$A$4)</f>
        <v>13.366825439822758</v>
      </c>
      <c r="E25" s="202"/>
      <c r="F25" s="202"/>
      <c r="G25" s="203">
        <f>RANK(D25,D$8:D$25,1)</f>
        <v>7</v>
      </c>
      <c r="H25" s="124">
        <f>SUMIFS('INTERIM REPORT'!D:D,'INTERIM REPORT'!$A:$A,'PAGE 13'!$A25,'INTERIM REPORT'!$B:$B,'PAGE 13'!$A$4)</f>
        <v>11.641299172938922</v>
      </c>
      <c r="I25" s="202"/>
      <c r="J25" s="202"/>
      <c r="K25" s="203">
        <f>RANK(H25,H$8:H$25,1)</f>
        <v>2</v>
      </c>
      <c r="L25" s="124">
        <f>SUMIFS('INTERIM REPORT'!E:E,'INTERIM REPORT'!$A:$A,'PAGE 13'!$A25,'INTERIM REPORT'!$B:$B,'PAGE 13'!$A$4)</f>
        <v>0</v>
      </c>
      <c r="M25" s="202"/>
      <c r="N25" s="202"/>
      <c r="O25" s="203">
        <f>RANK(L25,L$8:L$25,1)</f>
        <v>1</v>
      </c>
      <c r="P25" s="124">
        <f>SUMIFS('INTERIM REPORT'!F:F,'INTERIM REPORT'!$A:$A,'PAGE 13'!$A25,'INTERIM REPORT'!$B:$B,'PAGE 13'!$A$4)</f>
        <v>13.260042710505457</v>
      </c>
      <c r="Q25" s="202"/>
      <c r="R25" s="202"/>
      <c r="S25" s="203">
        <f>RANK(P25,P$8:P$25,1)</f>
        <v>4</v>
      </c>
      <c r="T25" s="124">
        <f>SUMIFS('INTERIM REPORT'!G:G,'INTERIM REPORT'!$A:$A,'PAGE 13'!$A25,'INTERIM REPORT'!$B:$B,'PAGE 13'!$A$4)</f>
        <v>12.792657838269525</v>
      </c>
      <c r="U25" s="202"/>
      <c r="V25" s="202"/>
      <c r="W25" s="203">
        <f>RANK(T25,T$8:T$25,1)</f>
        <v>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13'!$A28,'INTERIM REPORT'!$B:$B,'PAGE 13'!$A$4)</f>
        <v>13.601136156350668</v>
      </c>
      <c r="E28" s="204"/>
      <c r="F28" s="200"/>
      <c r="G28" s="200"/>
      <c r="H28" s="124">
        <f>SUMIFS('INTERIM REPORT'!D:D,'INTERIM REPORT'!$A:$A,'PAGE 13'!$A28,'INTERIM REPORT'!$B:$B,'PAGE 13'!$A$4)</f>
        <v>13.000755274645057</v>
      </c>
      <c r="I28" s="204"/>
      <c r="J28" s="200"/>
      <c r="K28" s="200"/>
      <c r="L28" s="124">
        <f>SUMIFS('INTERIM REPORT'!E:E,'INTERIM REPORT'!$A:$A,'PAGE 13'!$A28,'INTERIM REPORT'!$B:$B,'PAGE 13'!$A$4)</f>
        <v>108.07883813752167</v>
      </c>
      <c r="M28" s="204"/>
      <c r="N28" s="200"/>
      <c r="O28" s="200"/>
      <c r="P28" s="124">
        <f>SUMIFS('INTERIM REPORT'!F:F,'INTERIM REPORT'!$A:$A,'PAGE 13'!$A28,'INTERIM REPORT'!$B:$B,'PAGE 13'!$A$4)</f>
        <v>13.877952587169386</v>
      </c>
      <c r="Q28" s="204"/>
      <c r="R28" s="200"/>
      <c r="S28" s="200"/>
      <c r="T28" s="124">
        <f>SUMIFS('INTERIM REPORT'!G:G,'INTERIM REPORT'!$A:$A,'PAGE 13'!$A28,'INTERIM REPORT'!$B:$B,'PAGE 13'!$A$4)</f>
        <v>14.299077763649024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7.3132737948159257</v>
      </c>
      <c r="Y28" s="103">
        <f>IF(L28&gt;0,((T28/L28)-1),IF(AND(L28=0,T28&gt;0),100%,IF(AND(L28=0,T28&lt;0),-100%,IF(AND(L28=0,T28=0),0%,((T28/(L28))-1)*-1))))</f>
        <v>-0.86769771020803732</v>
      </c>
    </row>
    <row r="29" spans="1:25" ht="28.35" customHeight="1">
      <c r="C29" s="94" t="s">
        <v>28</v>
      </c>
      <c r="D29" s="120">
        <f>MEDIAN(D25,D20:D22,D8:D17)</f>
        <v>13.597411342869961</v>
      </c>
      <c r="E29" s="208"/>
      <c r="F29" s="208"/>
      <c r="G29" s="208"/>
      <c r="H29" s="120">
        <f>MEDIAN(H25,H20:H22,H8:H17)</f>
        <v>14.010283569884237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15.21485508812099</v>
      </c>
      <c r="Q29" s="208"/>
      <c r="R29" s="208"/>
      <c r="S29" s="208"/>
      <c r="T29" s="120">
        <f>MEDIAN(T25,T20:T22,T8:T17)</f>
        <v>15.643880997876607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13.928809707822545</v>
      </c>
      <c r="E30" s="208"/>
      <c r="F30" s="208"/>
      <c r="G30" s="208"/>
      <c r="H30" s="120">
        <f>MEDIAN(H8:H15)</f>
        <v>14.698191720058315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15.537243520592723</v>
      </c>
      <c r="Q30" s="208"/>
      <c r="R30" s="208"/>
      <c r="S30" s="208"/>
      <c r="T30" s="120">
        <f>MEDIAN(T8:T15)</f>
        <v>15.643880997876607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13'!$A33,'INTERIM REPORT'!$B:$B,'PAGE 13'!$A$5)=0,"",SUMIFS('INTERIM REPORT'!C:C,'INTERIM REPORT'!$A:$A,'PAGE 13'!$A33,'INTERIM REPORT'!$B:$B,'PAGE 13'!$A$5))</f>
        <v>14.610000000000005</v>
      </c>
      <c r="E33" s="120"/>
      <c r="F33" s="120"/>
      <c r="G33" s="121"/>
      <c r="H33" s="124" t="str">
        <f>IF(SUMIFS('INTERIM REPORT'!D:D,'INTERIM REPORT'!$A:$A,'PAGE 13'!$A33,'INTERIM REPORT'!$B:$B,'PAGE 13'!$A$5)=0,"",SUMIFS('INTERIM REPORT'!D:D,'INTERIM REPORT'!$A:$A,'PAGE 13'!$A33,'INTERIM REPORT'!$B:$B,'PAGE 13'!$A$5))</f>
        <v/>
      </c>
      <c r="I33" s="120"/>
      <c r="J33" s="120"/>
      <c r="K33" s="121"/>
      <c r="L33" s="124" t="str">
        <f>IF(SUMIFS('INTERIM REPORT'!E:E,'INTERIM REPORT'!$A:$A,'PAGE 13'!$A33,'INTERIM REPORT'!$B:$B,'PAGE 13'!$A$5)=0,"",SUMIFS('INTERIM REPORT'!E:E,'INTERIM REPORT'!$A:$A,'PAGE 13'!$A33,'INTERIM REPORT'!$B:$B,'PAGE 13'!$A$5))</f>
        <v/>
      </c>
      <c r="M33" s="120"/>
      <c r="N33" s="120"/>
      <c r="O33" s="121"/>
      <c r="P33" s="124" t="str">
        <f>IF(SUMIFS('INTERIM REPORT'!F:F,'INTERIM REPORT'!$A:$A,'PAGE 13'!$A33,'INTERIM REPORT'!$B:$B,'PAGE 13'!$A$5)=0,"",SUMIFS('INTERIM REPORT'!F:F,'INTERIM REPORT'!$A:$A,'PAGE 13'!$A33,'INTERIM REPORT'!$B:$B,'PAGE 13'!$A$5))</f>
        <v/>
      </c>
      <c r="Q33" s="120"/>
      <c r="R33" s="120"/>
      <c r="S33" s="121"/>
      <c r="T33" s="124" t="str">
        <f>IF(SUMIFS('INTERIM REPORT'!G:G,'INTERIM REPORT'!$A:$A,'PAGE 13'!$A33,'INTERIM REPORT'!$B:$B,'PAGE 13'!$A$5)=0,"",SUMIFS('INTERIM REPORT'!G:G,'INTERIM REPORT'!$A:$A,'PAGE 13'!$A33,'INTERIM REPORT'!$B:$B,'PAGE 13'!$A$5))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13'!$A34,'INTERIM REPORT'!$B:$B,'PAGE 13'!$A$5)=0,"",SUMIFS('INTERIM REPORT'!C:C,'INTERIM REPORT'!$A:$A,'PAGE 13'!$A34,'INTERIM REPORT'!$B:$B,'PAGE 13'!$A$5))</f>
        <v/>
      </c>
      <c r="E34" s="124"/>
      <c r="F34" s="124"/>
      <c r="G34" s="125"/>
      <c r="H34" s="124" t="str">
        <f>IF(SUMIFS('INTERIM REPORT'!D:D,'INTERIM REPORT'!$A:$A,'PAGE 13'!$A34,'INTERIM REPORT'!$B:$B,'PAGE 13'!$A$5)=0,"",SUMIFS('INTERIM REPORT'!D:D,'INTERIM REPORT'!$A:$A,'PAGE 13'!$A34,'INTERIM REPORT'!$B:$B,'PAGE 13'!$A$5))</f>
        <v/>
      </c>
      <c r="I34" s="124"/>
      <c r="J34" s="124"/>
      <c r="K34" s="125"/>
      <c r="L34" s="124" t="str">
        <f>IF(SUMIFS('INTERIM REPORT'!E:E,'INTERIM REPORT'!$A:$A,'PAGE 13'!$A34,'INTERIM REPORT'!$B:$B,'PAGE 13'!$A$5)=0,"",SUMIFS('INTERIM REPORT'!E:E,'INTERIM REPORT'!$A:$A,'PAGE 13'!$A34,'INTERIM REPORT'!$B:$B,'PAGE 13'!$A$5))</f>
        <v/>
      </c>
      <c r="M34" s="124"/>
      <c r="N34" s="124"/>
      <c r="O34" s="125"/>
      <c r="P34" s="124" t="str">
        <f>IF(SUMIFS('INTERIM REPORT'!F:F,'INTERIM REPORT'!$A:$A,'PAGE 13'!$A34,'INTERIM REPORT'!$B:$B,'PAGE 13'!$A$5)=0,"",SUMIFS('INTERIM REPORT'!F:F,'INTERIM REPORT'!$A:$A,'PAGE 13'!$A34,'INTERIM REPORT'!$B:$B,'PAGE 13'!$A$5))</f>
        <v/>
      </c>
      <c r="Q34" s="124"/>
      <c r="R34" s="124"/>
      <c r="S34" s="125"/>
      <c r="T34" s="124" t="str">
        <f>IF(SUMIFS('INTERIM REPORT'!G:G,'INTERIM REPORT'!$A:$A,'PAGE 13'!$A34,'INTERIM REPORT'!$B:$B,'PAGE 13'!$A$5)=0,"",SUMIFS('INTERIM REPORT'!G:G,'INTERIM REPORT'!$A:$A,'PAGE 13'!$A34,'INTERIM REPORT'!$B:$B,'PAGE 13'!$A$5))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13'!$A35,'INTERIM REPORT'!$B:$B,'PAGE 13'!$A$5)=0,"",SUMIFS('INTERIM REPORT'!C:C,'INTERIM REPORT'!$A:$A,'PAGE 13'!$A35,'INTERIM REPORT'!$B:$B,'PAGE 13'!$A$5))</f>
        <v/>
      </c>
      <c r="E35" s="124"/>
      <c r="F35" s="124"/>
      <c r="G35" s="125"/>
      <c r="H35" s="124" t="str">
        <f>IF(SUMIFS('INTERIM REPORT'!D:D,'INTERIM REPORT'!$A:$A,'PAGE 13'!$A35,'INTERIM REPORT'!$B:$B,'PAGE 13'!$A$5)=0,"",SUMIFS('INTERIM REPORT'!D:D,'INTERIM REPORT'!$A:$A,'PAGE 13'!$A35,'INTERIM REPORT'!$B:$B,'PAGE 13'!$A$5))</f>
        <v/>
      </c>
      <c r="I35" s="124"/>
      <c r="J35" s="124"/>
      <c r="K35" s="125"/>
      <c r="L35" s="124" t="str">
        <f>IF(SUMIFS('INTERIM REPORT'!E:E,'INTERIM REPORT'!$A:$A,'PAGE 13'!$A35,'INTERIM REPORT'!$B:$B,'PAGE 13'!$A$5)=0,"",SUMIFS('INTERIM REPORT'!E:E,'INTERIM REPORT'!$A:$A,'PAGE 13'!$A35,'INTERIM REPORT'!$B:$B,'PAGE 13'!$A$5))</f>
        <v/>
      </c>
      <c r="M35" s="124"/>
      <c r="N35" s="124"/>
      <c r="O35" s="125"/>
      <c r="P35" s="124" t="str">
        <f>IF(SUMIFS('INTERIM REPORT'!F:F,'INTERIM REPORT'!$A:$A,'PAGE 13'!$A35,'INTERIM REPORT'!$B:$B,'PAGE 13'!$A$5)=0,"",SUMIFS('INTERIM REPORT'!F:F,'INTERIM REPORT'!$A:$A,'PAGE 13'!$A35,'INTERIM REPORT'!$B:$B,'PAGE 13'!$A$5))</f>
        <v/>
      </c>
      <c r="Q35" s="124"/>
      <c r="R35" s="124"/>
      <c r="S35" s="125"/>
      <c r="T35" s="124" t="str">
        <f>IF(SUMIFS('INTERIM REPORT'!G:G,'INTERIM REPORT'!$A:$A,'PAGE 13'!$A35,'INTERIM REPORT'!$B:$B,'PAGE 13'!$A$5)=0,"",SUMIFS('INTERIM REPORT'!G:G,'INTERIM REPORT'!$A:$A,'PAGE 13'!$A35,'INTERIM REPORT'!$B:$B,'PAGE 13'!$A$5))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13'!$A36,'INTERIM REPORT'!$B:$B,'PAGE 13'!$A$5)=0,"",SUMIFS('INTERIM REPORT'!C:C,'INTERIM REPORT'!$A:$A,'PAGE 13'!$A36,'INTERIM REPORT'!$B:$B,'PAGE 13'!$A$5))</f>
        <v/>
      </c>
      <c r="E36" s="124"/>
      <c r="F36" s="124"/>
      <c r="G36" s="125"/>
      <c r="H36" s="124" t="str">
        <f>IF(SUMIFS('INTERIM REPORT'!D:D,'INTERIM REPORT'!$A:$A,'PAGE 13'!$A36,'INTERIM REPORT'!$B:$B,'PAGE 13'!$A$5)=0,"",SUMIFS('INTERIM REPORT'!D:D,'INTERIM REPORT'!$A:$A,'PAGE 13'!$A36,'INTERIM REPORT'!$B:$B,'PAGE 13'!$A$5))</f>
        <v/>
      </c>
      <c r="I36" s="124"/>
      <c r="J36" s="124"/>
      <c r="K36" s="125"/>
      <c r="L36" s="124" t="str">
        <f>IF(SUMIFS('INTERIM REPORT'!E:E,'INTERIM REPORT'!$A:$A,'PAGE 13'!$A36,'INTERIM REPORT'!$B:$B,'PAGE 13'!$A$5)=0,"",SUMIFS('INTERIM REPORT'!E:E,'INTERIM REPORT'!$A:$A,'PAGE 13'!$A36,'INTERIM REPORT'!$B:$B,'PAGE 13'!$A$5))</f>
        <v/>
      </c>
      <c r="M36" s="124"/>
      <c r="N36" s="124"/>
      <c r="O36" s="125"/>
      <c r="P36" s="124" t="str">
        <f>IF(SUMIFS('INTERIM REPORT'!F:F,'INTERIM REPORT'!$A:$A,'PAGE 13'!$A36,'INTERIM REPORT'!$B:$B,'PAGE 13'!$A$5)=0,"",SUMIFS('INTERIM REPORT'!F:F,'INTERIM REPORT'!$A:$A,'PAGE 13'!$A36,'INTERIM REPORT'!$B:$B,'PAGE 13'!$A$5))</f>
        <v/>
      </c>
      <c r="Q36" s="124"/>
      <c r="R36" s="124"/>
      <c r="S36" s="125"/>
      <c r="T36" s="124" t="str">
        <f>IF(SUMIFS('INTERIM REPORT'!G:G,'INTERIM REPORT'!$A:$A,'PAGE 13'!$A36,'INTERIM REPORT'!$B:$B,'PAGE 13'!$A$5)=0,"",SUMIFS('INTERIM REPORT'!G:G,'INTERIM REPORT'!$A:$A,'PAGE 13'!$A36,'INTERIM REPORT'!$B:$B,'PAGE 13'!$A$5))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13'!$A37,'INTERIM REPORT'!$B:$B,'PAGE 13'!$A$5)=0,"",SUMIFS('INTERIM REPORT'!C:C,'INTERIM REPORT'!$A:$A,'PAGE 13'!$A37,'INTERIM REPORT'!$B:$B,'PAGE 13'!$A$5))</f>
        <v/>
      </c>
      <c r="E37" s="124"/>
      <c r="F37" s="124"/>
      <c r="G37" s="125"/>
      <c r="H37" s="124" t="str">
        <f>IF(SUMIFS('INTERIM REPORT'!D:D,'INTERIM REPORT'!$A:$A,'PAGE 13'!$A37,'INTERIM REPORT'!$B:$B,'PAGE 13'!$A$5)=0,"",SUMIFS('INTERIM REPORT'!D:D,'INTERIM REPORT'!$A:$A,'PAGE 13'!$A37,'INTERIM REPORT'!$B:$B,'PAGE 13'!$A$5))</f>
        <v/>
      </c>
      <c r="I37" s="124"/>
      <c r="J37" s="124"/>
      <c r="K37" s="125"/>
      <c r="L37" s="124" t="str">
        <f>IF(SUMIFS('INTERIM REPORT'!E:E,'INTERIM REPORT'!$A:$A,'PAGE 13'!$A37,'INTERIM REPORT'!$B:$B,'PAGE 13'!$A$5)=0,"",SUMIFS('INTERIM REPORT'!E:E,'INTERIM REPORT'!$A:$A,'PAGE 13'!$A37,'INTERIM REPORT'!$B:$B,'PAGE 13'!$A$5))</f>
        <v/>
      </c>
      <c r="M37" s="124"/>
      <c r="N37" s="124"/>
      <c r="O37" s="125"/>
      <c r="P37" s="124" t="str">
        <f>IF(SUMIFS('INTERIM REPORT'!F:F,'INTERIM REPORT'!$A:$A,'PAGE 13'!$A37,'INTERIM REPORT'!$B:$B,'PAGE 13'!$A$5)=0,"",SUMIFS('INTERIM REPORT'!F:F,'INTERIM REPORT'!$A:$A,'PAGE 13'!$A37,'INTERIM REPORT'!$B:$B,'PAGE 13'!$A$5))</f>
        <v/>
      </c>
      <c r="Q37" s="124"/>
      <c r="R37" s="124"/>
      <c r="S37" s="125"/>
      <c r="T37" s="124" t="str">
        <f>IF(SUMIFS('INTERIM REPORT'!G:G,'INTERIM REPORT'!$A:$A,'PAGE 13'!$A37,'INTERIM REPORT'!$B:$B,'PAGE 13'!$A$5)=0,"",SUMIFS('INTERIM REPORT'!G:G,'INTERIM REPORT'!$A:$A,'PAGE 13'!$A37,'INTERIM REPORT'!$B:$B,'PAGE 13'!$A$5))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13'!$A38,'INTERIM REPORT'!$B:$B,'PAGE 13'!$A$5)=0,"",SUMIFS('INTERIM REPORT'!C:C,'INTERIM REPORT'!$A:$A,'PAGE 13'!$A38,'INTERIM REPORT'!$B:$B,'PAGE 13'!$A$5))</f>
        <v/>
      </c>
      <c r="E38" s="124"/>
      <c r="F38" s="124"/>
      <c r="G38" s="125"/>
      <c r="H38" s="124" t="str">
        <f>IF(SUMIFS('INTERIM REPORT'!D:D,'INTERIM REPORT'!$A:$A,'PAGE 13'!$A38,'INTERIM REPORT'!$B:$B,'PAGE 13'!$A$5)=0,"",SUMIFS('INTERIM REPORT'!D:D,'INTERIM REPORT'!$A:$A,'PAGE 13'!$A38,'INTERIM REPORT'!$B:$B,'PAGE 13'!$A$5))</f>
        <v/>
      </c>
      <c r="I38" s="124"/>
      <c r="J38" s="124"/>
      <c r="K38" s="125"/>
      <c r="L38" s="124" t="str">
        <f>IF(SUMIFS('INTERIM REPORT'!E:E,'INTERIM REPORT'!$A:$A,'PAGE 13'!$A38,'INTERIM REPORT'!$B:$B,'PAGE 13'!$A$5)=0,"",SUMIFS('INTERIM REPORT'!E:E,'INTERIM REPORT'!$A:$A,'PAGE 13'!$A38,'INTERIM REPORT'!$B:$B,'PAGE 13'!$A$5))</f>
        <v/>
      </c>
      <c r="M38" s="124"/>
      <c r="N38" s="124"/>
      <c r="O38" s="125"/>
      <c r="P38" s="124" t="str">
        <f>IF(SUMIFS('INTERIM REPORT'!F:F,'INTERIM REPORT'!$A:$A,'PAGE 13'!$A38,'INTERIM REPORT'!$B:$B,'PAGE 13'!$A$5)=0,"",SUMIFS('INTERIM REPORT'!F:F,'INTERIM REPORT'!$A:$A,'PAGE 13'!$A38,'INTERIM REPORT'!$B:$B,'PAGE 13'!$A$5))</f>
        <v/>
      </c>
      <c r="Q38" s="124"/>
      <c r="R38" s="124"/>
      <c r="S38" s="125"/>
      <c r="T38" s="124" t="str">
        <f>IF(SUMIFS('INTERIM REPORT'!G:G,'INTERIM REPORT'!$A:$A,'PAGE 13'!$A38,'INTERIM REPORT'!$B:$B,'PAGE 13'!$A$5)=0,"",SUMIFS('INTERIM REPORT'!G:G,'INTERIM REPORT'!$A:$A,'PAGE 13'!$A38,'INTERIM REPORT'!$B:$B,'PAGE 13'!$A$5))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03" priority="1" operator="notEqual">
      <formula>""" """</formula>
    </cfRule>
    <cfRule type="cellIs" dxfId="10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 Building</v>
      </c>
    </row>
    <row r="3" spans="1:25" ht="15.75">
      <c r="A3" s="82" t="s">
        <v>104</v>
      </c>
    </row>
    <row r="4" spans="1:25" ht="15.75">
      <c r="A4" s="85" t="s">
        <v>53</v>
      </c>
      <c r="B4" s="324" t="str">
        <f>MID(A4,FIND("]",A4)+2,LEN(A4)-FIND("]",A4)+2)</f>
        <v>Age of Plant Building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225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14'!$A8,'INTERIM REPORT'!$B:$B,'PAGE 14'!$A$4)</f>
        <v>10.570334531466273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14'!$A8,'INTERIM REPORT'!$B:$B,'PAGE 14'!$A$4)</f>
        <v>11.577877303650471</v>
      </c>
      <c r="I8" s="200">
        <f>RANK(H8,H$8:H$15,1)</f>
        <v>2</v>
      </c>
      <c r="J8" s="200">
        <f>RANK(H8,H$8:H$17,1)</f>
        <v>2</v>
      </c>
      <c r="K8" s="200">
        <f>RANK(H8,H$8:H$25,1)</f>
        <v>2</v>
      </c>
      <c r="L8" s="120">
        <f>SUMIFS('INTERIM REPORT'!E:E,'INTERIM REPORT'!$A:$A,'PAGE 14'!$A8,'INTERIM REPORT'!$B:$B,'PAGE 14'!$A$4)</f>
        <v>12.3082473246638</v>
      </c>
      <c r="M8" s="200">
        <f>RANK(L8,L$8:L$15,1)</f>
        <v>7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14'!$A8,'INTERIM REPORT'!$B:$B,'PAGE 14'!$A$4)</f>
        <v>0</v>
      </c>
      <c r="Q8" s="200">
        <f>RANK(P8,P$8:P$15,1)</f>
        <v>1</v>
      </c>
      <c r="R8" s="200">
        <f>RANK(P8,P$8:P$17,1)</f>
        <v>1</v>
      </c>
      <c r="S8" s="200">
        <f>RANK(P8,P$8:P$25,1)</f>
        <v>1</v>
      </c>
      <c r="T8" s="120">
        <f>SUMIFS('INTERIM REPORT'!G:G,'INTERIM REPORT'!$A:$A,'PAGE 14'!$A8,'INTERIM REPORT'!$B:$B,'PAGE 14'!$A$4)</f>
        <v>11.990300633054012</v>
      </c>
      <c r="U8" s="200">
        <f>RANK(T8,T$8:T$15,1)</f>
        <v>1</v>
      </c>
      <c r="V8" s="200">
        <f>RANK(T8,T$8:T$17,1)</f>
        <v>1</v>
      </c>
      <c r="W8" s="200">
        <f>RANK(T8,T$8:T$25,1)</f>
        <v>1</v>
      </c>
      <c r="X8" s="95">
        <f t="shared" ref="X8:X17" si="0">IF(H8&gt;0,((L8/H8)-1),IF(AND(H8=0,L8&gt;0),100%,IF(AND(H8=0,L8&lt;0),-100%,IF(AND(H8=0,L8=0),0%,((L8/(H8))-1)*-1))))</f>
        <v>6.30832407234998E-2</v>
      </c>
      <c r="Y8" s="95">
        <f t="shared" ref="Y8:Y17" si="1">IF(L8&gt;0,((T8/L8)-1),IF(AND(L8=0,T8&gt;0),100%,IF(AND(L8=0,T8&lt;0),-100%,IF(AND(L8=0,T8=0),0%,((T8/(L8))-1)*-1))))</f>
        <v>-2.5832003795753455E-2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14'!$A9,'INTERIM REPORT'!$B:$B,'PAGE 14'!$A$4)</f>
        <v>17.035497387428343</v>
      </c>
      <c r="E9" s="200">
        <f t="shared" ref="E9:E15" si="3">RANK(D9,D$8:D$15,1)</f>
        <v>4</v>
      </c>
      <c r="F9" s="200">
        <f t="shared" ref="F9:F17" si="4">RANK(D9,D$8:D$17,1)</f>
        <v>5</v>
      </c>
      <c r="G9" s="200">
        <f t="shared" ref="G9:G17" si="5">RANK(D9,D$8:D$25,1)</f>
        <v>7</v>
      </c>
      <c r="H9" s="120">
        <f>SUMIFS('INTERIM REPORT'!D:D,'INTERIM REPORT'!$A:$A,'PAGE 14'!$A9,'INTERIM REPORT'!$B:$B,'PAGE 14'!$A$4)</f>
        <v>21.394740333717351</v>
      </c>
      <c r="I9" s="200">
        <f t="shared" ref="I9:I15" si="6">RANK(H9,H$8:H$15,1)</f>
        <v>6</v>
      </c>
      <c r="J9" s="200">
        <f t="shared" ref="J9:J17" si="7">RANK(H9,H$8:H$17,1)</f>
        <v>8</v>
      </c>
      <c r="K9" s="200">
        <f t="shared" ref="K9:K17" si="8">RANK(H9,H$8:H$25,1)</f>
        <v>11</v>
      </c>
      <c r="L9" s="120">
        <f>SUMIFS('INTERIM REPORT'!E:E,'INTERIM REPORT'!$A:$A,'PAGE 14'!$A9,'INTERIM REPORT'!$B:$B,'PAGE 14'!$A$4)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14'!$A9,'INTERIM REPORT'!$B:$B,'PAGE 14'!$A$4)</f>
        <v>20.030737930631044</v>
      </c>
      <c r="Q9" s="200">
        <f t="shared" ref="Q9:Q15" si="12">RANK(P9,P$8:P$15,1)</f>
        <v>6</v>
      </c>
      <c r="R9" s="200">
        <f t="shared" ref="R9:R17" si="13">RANK(P9,P$8:P$17,1)</f>
        <v>8</v>
      </c>
      <c r="S9" s="200">
        <f t="shared" ref="S9:S17" si="14">RANK(P9,P$8:P$25,1)</f>
        <v>11</v>
      </c>
      <c r="T9" s="120">
        <f>SUMIFS('INTERIM REPORT'!G:G,'INTERIM REPORT'!$A:$A,'PAGE 14'!$A9,'INTERIM REPORT'!$B:$B,'PAGE 14'!$A$4)</f>
        <v>15.644638324178008</v>
      </c>
      <c r="U9" s="200">
        <f t="shared" ref="U9:U15" si="15">RANK(T9,T$8:T$15,1)</f>
        <v>2</v>
      </c>
      <c r="V9" s="200">
        <f t="shared" ref="V9:V17" si="16">RANK(T9,T$8:T$17,1)</f>
        <v>3</v>
      </c>
      <c r="W9" s="20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14'!$A10,'INTERIM REPORT'!$B:$B,'PAGE 14'!$A$4)</f>
        <v>18.31805668505616</v>
      </c>
      <c r="E10" s="200">
        <f t="shared" si="3"/>
        <v>6</v>
      </c>
      <c r="F10" s="200">
        <f t="shared" si="4"/>
        <v>8</v>
      </c>
      <c r="G10" s="200">
        <f t="shared" si="5"/>
        <v>11</v>
      </c>
      <c r="H10" s="120">
        <f>SUMIFS('INTERIM REPORT'!D:D,'INTERIM REPORT'!$A:$A,'PAGE 14'!$A10,'INTERIM REPORT'!$B:$B,'PAGE 14'!$A$4)</f>
        <v>18.933896365921164</v>
      </c>
      <c r="I10" s="200">
        <f t="shared" si="6"/>
        <v>4</v>
      </c>
      <c r="J10" s="200">
        <f t="shared" si="7"/>
        <v>5</v>
      </c>
      <c r="K10" s="200">
        <f t="shared" si="8"/>
        <v>8</v>
      </c>
      <c r="L10" s="120">
        <f>SUMIFS('INTERIM REPORT'!E:E,'INTERIM REPORT'!$A:$A,'PAGE 14'!$A10,'INTERIM REPORT'!$B:$B,'PAGE 14'!$A$4)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14'!$A10,'INTERIM REPORT'!$B:$B,'PAGE 14'!$A$4)</f>
        <v>19.385540888068519</v>
      </c>
      <c r="Q10" s="200">
        <f t="shared" si="12"/>
        <v>5</v>
      </c>
      <c r="R10" s="200">
        <f t="shared" si="13"/>
        <v>7</v>
      </c>
      <c r="S10" s="200">
        <f t="shared" si="14"/>
        <v>10</v>
      </c>
      <c r="T10" s="120">
        <f>SUMIFS('INTERIM REPORT'!G:G,'INTERIM REPORT'!$A:$A,'PAGE 14'!$A10,'INTERIM REPORT'!$B:$B,'PAGE 14'!$A$4)</f>
        <v>18.814222710920415</v>
      </c>
      <c r="U10" s="200">
        <f t="shared" si="15"/>
        <v>5</v>
      </c>
      <c r="V10" s="200">
        <f t="shared" si="16"/>
        <v>6</v>
      </c>
      <c r="W10" s="200">
        <f t="shared" si="17"/>
        <v>8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14'!$A11,'INTERIM REPORT'!$B:$B,'PAGE 14'!$A$4)</f>
        <v>12.880271998346156</v>
      </c>
      <c r="E11" s="200">
        <f t="shared" si="3"/>
        <v>3</v>
      </c>
      <c r="F11" s="200">
        <f t="shared" si="4"/>
        <v>4</v>
      </c>
      <c r="G11" s="200">
        <f t="shared" si="5"/>
        <v>4</v>
      </c>
      <c r="H11" s="120">
        <f>SUMIFS('INTERIM REPORT'!D:D,'INTERIM REPORT'!$A:$A,'PAGE 14'!$A11,'INTERIM REPORT'!$B:$B,'PAGE 14'!$A$4)</f>
        <v>13.668091938408438</v>
      </c>
      <c r="I11" s="200">
        <f t="shared" si="6"/>
        <v>3</v>
      </c>
      <c r="J11" s="200">
        <f t="shared" si="7"/>
        <v>4</v>
      </c>
      <c r="K11" s="200">
        <f t="shared" si="8"/>
        <v>5</v>
      </c>
      <c r="L11" s="120">
        <f>SUMIFS('INTERIM REPORT'!E:E,'INTERIM REPORT'!$A:$A,'PAGE 14'!$A11,'INTERIM REPORT'!$B:$B,'PAGE 14'!$A$4)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14'!$A11,'INTERIM REPORT'!$B:$B,'PAGE 14'!$A$4)</f>
        <v>15.474345216266716</v>
      </c>
      <c r="Q11" s="200">
        <f t="shared" si="12"/>
        <v>3</v>
      </c>
      <c r="R11" s="200">
        <f t="shared" si="13"/>
        <v>5</v>
      </c>
      <c r="S11" s="200">
        <f t="shared" si="14"/>
        <v>7</v>
      </c>
      <c r="T11" s="120">
        <f>SUMIFS('INTERIM REPORT'!G:G,'INTERIM REPORT'!$A:$A,'PAGE 14'!$A11,'INTERIM REPORT'!$B:$B,'PAGE 14'!$A$4)</f>
        <v>16.617014255702401</v>
      </c>
      <c r="U11" s="200">
        <f t="shared" si="15"/>
        <v>3</v>
      </c>
      <c r="V11" s="200">
        <f t="shared" si="16"/>
        <v>4</v>
      </c>
      <c r="W11" s="200">
        <f t="shared" si="17"/>
        <v>6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14'!$A12,'INTERIM REPORT'!$B:$B,'PAGE 14'!$A$4)</f>
        <v>18.027659813147949</v>
      </c>
      <c r="E12" s="200">
        <f t="shared" si="3"/>
        <v>5</v>
      </c>
      <c r="F12" s="200">
        <f t="shared" si="4"/>
        <v>7</v>
      </c>
      <c r="G12" s="200">
        <f t="shared" si="5"/>
        <v>10</v>
      </c>
      <c r="H12" s="120">
        <f>SUMIFS('INTERIM REPORT'!D:D,'INTERIM REPORT'!$A:$A,'PAGE 14'!$A12,'INTERIM REPORT'!$B:$B,'PAGE 14'!$A$4)</f>
        <v>21.912531132183652</v>
      </c>
      <c r="I12" s="200">
        <f t="shared" si="6"/>
        <v>7</v>
      </c>
      <c r="J12" s="200">
        <f t="shared" si="7"/>
        <v>9</v>
      </c>
      <c r="K12" s="200">
        <f t="shared" si="8"/>
        <v>12</v>
      </c>
      <c r="L12" s="120">
        <f>SUMIFS('INTERIM REPORT'!E:E,'INTERIM REPORT'!$A:$A,'PAGE 14'!$A12,'INTERIM REPORT'!$B:$B,'PAGE 14'!$A$4)</f>
        <v>18.941198894817749</v>
      </c>
      <c r="M12" s="200">
        <f t="shared" si="9"/>
        <v>8</v>
      </c>
      <c r="N12" s="200">
        <f t="shared" si="10"/>
        <v>10</v>
      </c>
      <c r="O12" s="200">
        <f t="shared" si="11"/>
        <v>14</v>
      </c>
      <c r="P12" s="120">
        <f>SUMIFS('INTERIM REPORT'!F:F,'INTERIM REPORT'!$A:$A,'PAGE 14'!$A12,'INTERIM REPORT'!$B:$B,'PAGE 14'!$A$4)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20">
        <f>SUMIFS('INTERIM REPORT'!G:G,'INTERIM REPORT'!$A:$A,'PAGE 14'!$A12,'INTERIM REPORT'!$B:$B,'PAGE 14'!$A$4)</f>
        <v>22.519161321127513</v>
      </c>
      <c r="U12" s="200">
        <f t="shared" si="15"/>
        <v>6</v>
      </c>
      <c r="V12" s="200">
        <f t="shared" si="16"/>
        <v>8</v>
      </c>
      <c r="W12" s="200">
        <f t="shared" si="17"/>
        <v>12</v>
      </c>
      <c r="X12" s="95">
        <f t="shared" si="0"/>
        <v>-0.13559968127104272</v>
      </c>
      <c r="Y12" s="95">
        <f t="shared" si="1"/>
        <v>0.18889841377932437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14'!$A13,'INTERIM REPORT'!$B:$B,'PAGE 14'!$A$4)</f>
        <v>21.002342165646329</v>
      </c>
      <c r="E13" s="200">
        <f t="shared" si="3"/>
        <v>7</v>
      </c>
      <c r="F13" s="200">
        <f t="shared" si="4"/>
        <v>9</v>
      </c>
      <c r="G13" s="200">
        <f t="shared" si="5"/>
        <v>12</v>
      </c>
      <c r="H13" s="120">
        <f>SUMIFS('INTERIM REPORT'!D:D,'INTERIM REPORT'!$A:$A,'PAGE 14'!$A13,'INTERIM REPORT'!$B:$B,'PAGE 14'!$A$4)</f>
        <v>24.67869470291188</v>
      </c>
      <c r="I13" s="200">
        <f t="shared" si="6"/>
        <v>8</v>
      </c>
      <c r="J13" s="200">
        <f t="shared" si="7"/>
        <v>10</v>
      </c>
      <c r="K13" s="200">
        <f t="shared" si="8"/>
        <v>14</v>
      </c>
      <c r="L13" s="120">
        <f>SUMIFS('INTERIM REPORT'!E:E,'INTERIM REPORT'!$A:$A,'PAGE 14'!$A13,'INTERIM REPORT'!$B:$B,'PAGE 14'!$A$4)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14'!$A13,'INTERIM REPORT'!$B:$B,'PAGE 14'!$A$4)</f>
        <v>23.003128031084028</v>
      </c>
      <c r="Q13" s="200">
        <f t="shared" si="12"/>
        <v>8</v>
      </c>
      <c r="R13" s="200">
        <f t="shared" si="13"/>
        <v>10</v>
      </c>
      <c r="S13" s="200">
        <f t="shared" si="14"/>
        <v>13</v>
      </c>
      <c r="T13" s="120">
        <f>SUMIFS('INTERIM REPORT'!G:G,'INTERIM REPORT'!$A:$A,'PAGE 14'!$A13,'INTERIM REPORT'!$B:$B,'PAGE 14'!$A$4)</f>
        <v>24.493689426655255</v>
      </c>
      <c r="U13" s="200">
        <f t="shared" si="15"/>
        <v>7</v>
      </c>
      <c r="V13" s="200">
        <f t="shared" si="16"/>
        <v>9</v>
      </c>
      <c r="W13" s="20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14'!$A14,'INTERIM REPORT'!$B:$B,'PAGE 14'!$A$4)</f>
        <v>7.2216158678306863</v>
      </c>
      <c r="E14" s="200">
        <f t="shared" si="3"/>
        <v>1</v>
      </c>
      <c r="F14" s="200">
        <f t="shared" si="4"/>
        <v>1</v>
      </c>
      <c r="G14" s="200">
        <f t="shared" si="5"/>
        <v>1</v>
      </c>
      <c r="H14" s="120">
        <f>SUMIFS('INTERIM REPORT'!D:D,'INTERIM REPORT'!$A:$A,'PAGE 14'!$A14,'INTERIM REPORT'!$B:$B,'PAGE 14'!$A$4)</f>
        <v>7.4579151934727363</v>
      </c>
      <c r="I14" s="200">
        <f t="shared" si="6"/>
        <v>1</v>
      </c>
      <c r="J14" s="200">
        <f t="shared" si="7"/>
        <v>1</v>
      </c>
      <c r="K14" s="200">
        <f t="shared" si="8"/>
        <v>1</v>
      </c>
      <c r="L14" s="120">
        <f>SUMIFS('INTERIM REPORT'!E:E,'INTERIM REPORT'!$A:$A,'PAGE 14'!$A14,'INTERIM REPORT'!$B:$B,'PAGE 14'!$A$4)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14'!$A14,'INTERIM REPORT'!$B:$B,'PAGE 14'!$A$4)</f>
        <v>17.616674035209975</v>
      </c>
      <c r="Q14" s="200">
        <f t="shared" si="12"/>
        <v>4</v>
      </c>
      <c r="R14" s="200">
        <f t="shared" si="13"/>
        <v>6</v>
      </c>
      <c r="S14" s="200">
        <f t="shared" si="14"/>
        <v>8</v>
      </c>
      <c r="T14" s="120">
        <f>SUMIFS('INTERIM REPORT'!G:G,'INTERIM REPORT'!$A:$A,'PAGE 14'!$A14,'INTERIM REPORT'!$B:$B,'PAGE 14'!$A$4)</f>
        <v>17.72108089658526</v>
      </c>
      <c r="U14" s="200">
        <f t="shared" si="15"/>
        <v>4</v>
      </c>
      <c r="V14" s="200">
        <f t="shared" si="16"/>
        <v>5</v>
      </c>
      <c r="W14" s="200">
        <f t="shared" si="17"/>
        <v>7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14'!$A15,'INTERIM REPORT'!$B:$B,'PAGE 14'!$A$4)</f>
        <v>32.22242290947441</v>
      </c>
      <c r="E15" s="201">
        <f t="shared" si="3"/>
        <v>8</v>
      </c>
      <c r="F15" s="201">
        <f t="shared" si="4"/>
        <v>10</v>
      </c>
      <c r="G15" s="201">
        <f t="shared" si="5"/>
        <v>14</v>
      </c>
      <c r="H15" s="122">
        <f>SUMIFS('INTERIM REPORT'!D:D,'INTERIM REPORT'!$A:$A,'PAGE 14'!$A15,'INTERIM REPORT'!$B:$B,'PAGE 14'!$A$4)</f>
        <v>20.005628752121648</v>
      </c>
      <c r="I15" s="201">
        <f t="shared" si="6"/>
        <v>5</v>
      </c>
      <c r="J15" s="201">
        <f t="shared" si="7"/>
        <v>7</v>
      </c>
      <c r="K15" s="201">
        <f t="shared" si="8"/>
        <v>10</v>
      </c>
      <c r="L15" s="122">
        <f>SUMIFS('INTERIM REPORT'!E:E,'INTERIM REPORT'!$A:$A,'PAGE 14'!$A15,'INTERIM REPORT'!$B:$B,'PAGE 14'!$A$4)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14'!$A15,'INTERIM REPORT'!$B:$B,'PAGE 14'!$A$4)</f>
        <v>21.146467953546509</v>
      </c>
      <c r="Q15" s="201">
        <f t="shared" si="12"/>
        <v>7</v>
      </c>
      <c r="R15" s="201">
        <f t="shared" si="13"/>
        <v>9</v>
      </c>
      <c r="S15" s="201">
        <f t="shared" si="14"/>
        <v>12</v>
      </c>
      <c r="T15" s="122">
        <f>SUMIFS('INTERIM REPORT'!G:G,'INTERIM REPORT'!$A:$A,'PAGE 14'!$A15,'INTERIM REPORT'!$B:$B,'PAGE 14'!$A$4)</f>
        <v>25.869654774656009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14'!$A16,'INTERIM REPORT'!$B:$B,'PAGE 14'!$A$4)</f>
        <v>17.793551317517068</v>
      </c>
      <c r="E16" s="202"/>
      <c r="F16" s="203">
        <f t="shared" si="4"/>
        <v>6</v>
      </c>
      <c r="G16" s="203">
        <f t="shared" si="5"/>
        <v>9</v>
      </c>
      <c r="H16" s="124">
        <f>SUMIFS('INTERIM REPORT'!D:D,'INTERIM REPORT'!$A:$A,'PAGE 14'!$A16,'INTERIM REPORT'!$B:$B,'PAGE 14'!$A$4)</f>
        <v>19.715410776815411</v>
      </c>
      <c r="I16" s="202"/>
      <c r="J16" s="203">
        <f t="shared" si="7"/>
        <v>6</v>
      </c>
      <c r="K16" s="203">
        <f t="shared" si="8"/>
        <v>9</v>
      </c>
      <c r="L16" s="124">
        <f>SUMIFS('INTERIM REPORT'!E:E,'INTERIM REPORT'!$A:$A,'PAGE 14'!$A16,'INTERIM REPORT'!$B:$B,'PAGE 14'!$A$4)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14'!$A16,'INTERIM REPORT'!$B:$B,'PAGE 14'!$A$4)</f>
        <v>0</v>
      </c>
      <c r="Q16" s="202"/>
      <c r="R16" s="203">
        <f t="shared" si="13"/>
        <v>1</v>
      </c>
      <c r="S16" s="203">
        <f t="shared" si="14"/>
        <v>1</v>
      </c>
      <c r="T16" s="124">
        <f>SUMIFS('INTERIM REPORT'!G:G,'INTERIM REPORT'!$A:$A,'PAGE 14'!$A16,'INTERIM REPORT'!$B:$B,'PAGE 14'!$A$4)</f>
        <v>19.029611980075188</v>
      </c>
      <c r="U16" s="202"/>
      <c r="V16" s="203">
        <f t="shared" si="16"/>
        <v>7</v>
      </c>
      <c r="W16" s="203">
        <f t="shared" si="17"/>
        <v>9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14'!$A17,'INTERIM REPORT'!$B:$B,'PAGE 14'!$A$4)</f>
        <v>11.37127257042463</v>
      </c>
      <c r="E17" s="204"/>
      <c r="F17" s="200">
        <f t="shared" si="4"/>
        <v>3</v>
      </c>
      <c r="G17" s="200">
        <f t="shared" si="5"/>
        <v>3</v>
      </c>
      <c r="H17" s="120">
        <f>SUMIFS('INTERIM REPORT'!D:D,'INTERIM REPORT'!$A:$A,'PAGE 14'!$A17,'INTERIM REPORT'!$B:$B,'PAGE 14'!$A$4)</f>
        <v>12.319605284562211</v>
      </c>
      <c r="I17" s="204"/>
      <c r="J17" s="200">
        <f t="shared" si="7"/>
        <v>3</v>
      </c>
      <c r="K17" s="200">
        <f t="shared" si="8"/>
        <v>3</v>
      </c>
      <c r="L17" s="120">
        <f>SUMIFS('INTERIM REPORT'!E:E,'INTERIM REPORT'!$A:$A,'PAGE 14'!$A17,'INTERIM REPORT'!$B:$B,'PAGE 14'!$A$4)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14'!$A17,'INTERIM REPORT'!$B:$B,'PAGE 14'!$A$4)</f>
        <v>12.657903272994504</v>
      </c>
      <c r="Q17" s="204"/>
      <c r="R17" s="200">
        <f t="shared" si="13"/>
        <v>4</v>
      </c>
      <c r="S17" s="200">
        <f t="shared" si="14"/>
        <v>4</v>
      </c>
      <c r="T17" s="120">
        <f>SUMIFS('INTERIM REPORT'!G:G,'INTERIM REPORT'!$A:$A,'PAGE 14'!$A17,'INTERIM REPORT'!$B:$B,'PAGE 14'!$A$4)</f>
        <v>14.932022640849818</v>
      </c>
      <c r="U17" s="204"/>
      <c r="V17" s="200">
        <f t="shared" si="16"/>
        <v>2</v>
      </c>
      <c r="W17" s="200">
        <f t="shared" si="17"/>
        <v>4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14'!$A20,'INTERIM REPORT'!$B:$B,'PAGE 14'!$A$4)</f>
        <v>17.327099660851143</v>
      </c>
      <c r="E20" s="202"/>
      <c r="F20" s="203">
        <f>RANK(D20,D$20:D$22,1)</f>
        <v>2</v>
      </c>
      <c r="G20" s="203">
        <f t="shared" ref="G20:G22" si="19">RANK(D20,D$8:D$25,1)</f>
        <v>8</v>
      </c>
      <c r="H20" s="124">
        <f>SUMIFS('INTERIM REPORT'!D:D,'INTERIM REPORT'!$A:$A,'PAGE 14'!$A20,'INTERIM REPORT'!$B:$B,'PAGE 14'!$A$4)</f>
        <v>18.038999798801044</v>
      </c>
      <c r="I20" s="202"/>
      <c r="J20" s="203">
        <f>RANK(H20,H$20:H$22,1)</f>
        <v>2</v>
      </c>
      <c r="K20" s="203">
        <f t="shared" ref="K20:K22" si="20">RANK(H20,H$8:H$25,1)</f>
        <v>7</v>
      </c>
      <c r="L20" s="124">
        <f>SUMIFS('INTERIM REPORT'!E:E,'INTERIM REPORT'!$A:$A,'PAGE 14'!$A20,'INTERIM REPORT'!$B:$B,'PAGE 14'!$A$4)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14'!$A20,'INTERIM REPORT'!$B:$B,'PAGE 14'!$A$4)</f>
        <v>17.704262412166511</v>
      </c>
      <c r="Q20" s="202"/>
      <c r="R20" s="203">
        <f>RANK(P20,P$20:P$22,1)</f>
        <v>2</v>
      </c>
      <c r="S20" s="203">
        <f t="shared" ref="S20:S22" si="22">RANK(P20,P$8:P$25,1)</f>
        <v>9</v>
      </c>
      <c r="T20" s="124">
        <f>SUMIFS('INTERIM REPORT'!G:G,'INTERIM REPORT'!$A:$A,'PAGE 14'!$A20,'INTERIM REPORT'!$B:$B,'PAGE 14'!$A$4)</f>
        <v>20.459821926742642</v>
      </c>
      <c r="U20" s="202"/>
      <c r="V20" s="203">
        <f>RANK(T20,T$20:T$22,1)</f>
        <v>2</v>
      </c>
      <c r="W20" s="20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14'!$A21,'INTERIM REPORT'!$B:$B,'PAGE 14'!$A$4)</f>
        <v>13.773943533901665</v>
      </c>
      <c r="E21" s="204"/>
      <c r="F21" s="200">
        <f t="shared" ref="F21:F22" si="24">RANK(D21,D$20:D$22,1)</f>
        <v>1</v>
      </c>
      <c r="G21" s="200">
        <f t="shared" si="19"/>
        <v>6</v>
      </c>
      <c r="H21" s="120">
        <f>SUMIFS('INTERIM REPORT'!D:D,'INTERIM REPORT'!$A:$A,'PAGE 14'!$A21,'INTERIM REPORT'!$B:$B,'PAGE 14'!$A$4)</f>
        <v>14.131904559326404</v>
      </c>
      <c r="I21" s="204"/>
      <c r="J21" s="200">
        <f t="shared" ref="J21:J22" si="25">RANK(H21,H$20:H$22,1)</f>
        <v>1</v>
      </c>
      <c r="K21" s="200">
        <f t="shared" si="20"/>
        <v>6</v>
      </c>
      <c r="L21" s="120">
        <f>SUMIFS('INTERIM REPORT'!E:E,'INTERIM REPORT'!$A:$A,'PAGE 14'!$A21,'INTERIM REPORT'!$B:$B,'PAGE 14'!$A$4)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14'!$A21,'INTERIM REPORT'!$B:$B,'PAGE 14'!$A$4)</f>
        <v>14.465569382290711</v>
      </c>
      <c r="Q21" s="204"/>
      <c r="R21" s="200">
        <f t="shared" ref="R21:R22" si="27">RANK(P21,P$20:P$22,1)</f>
        <v>1</v>
      </c>
      <c r="S21" s="200">
        <f t="shared" si="22"/>
        <v>6</v>
      </c>
      <c r="T21" s="120">
        <f>SUMIFS('INTERIM REPORT'!G:G,'INTERIM REPORT'!$A:$A,'PAGE 14'!$A21,'INTERIM REPORT'!$B:$B,'PAGE 14'!$A$4)</f>
        <v>12.619325721488609</v>
      </c>
      <c r="U21" s="204"/>
      <c r="V21" s="200">
        <f t="shared" ref="V21:V22" si="28">RANK(T21,T$20:T$22,1)</f>
        <v>1</v>
      </c>
      <c r="W21" s="200">
        <f t="shared" si="23"/>
        <v>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14'!$A22,'INTERIM REPORT'!$B:$B,'PAGE 14'!$A$4)</f>
        <v>23.586574391665714</v>
      </c>
      <c r="E22" s="204"/>
      <c r="F22" s="200">
        <f t="shared" si="24"/>
        <v>3</v>
      </c>
      <c r="G22" s="200">
        <f t="shared" si="19"/>
        <v>13</v>
      </c>
      <c r="H22" s="120">
        <f>SUMIFS('INTERIM REPORT'!D:D,'INTERIM REPORT'!$A:$A,'PAGE 14'!$A22,'INTERIM REPORT'!$B:$B,'PAGE 14'!$A$4)</f>
        <v>24.347204076981821</v>
      </c>
      <c r="I22" s="204"/>
      <c r="J22" s="200">
        <f t="shared" si="25"/>
        <v>3</v>
      </c>
      <c r="K22" s="200">
        <f t="shared" si="20"/>
        <v>13</v>
      </c>
      <c r="L22" s="120">
        <f>SUMIFS('INTERIM REPORT'!E:E,'INTERIM REPORT'!$A:$A,'PAGE 14'!$A22,'INTERIM REPORT'!$B:$B,'PAGE 14'!$A$4)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14'!$A22,'INTERIM REPORT'!$B:$B,'PAGE 14'!$A$4)</f>
        <v>25.316307095582012</v>
      </c>
      <c r="Q22" s="204"/>
      <c r="R22" s="200">
        <f t="shared" si="27"/>
        <v>3</v>
      </c>
      <c r="S22" s="200">
        <f t="shared" si="22"/>
        <v>14</v>
      </c>
      <c r="T22" s="120">
        <f>SUMIFS('INTERIM REPORT'!G:G,'INTERIM REPORT'!$A:$A,'PAGE 14'!$A22,'INTERIM REPORT'!$B:$B,'PAGE 14'!$A$4)</f>
        <v>21.820791025485537</v>
      </c>
      <c r="U22" s="204"/>
      <c r="V22" s="200">
        <f t="shared" si="28"/>
        <v>3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14'!$A25,'INTERIM REPORT'!$B:$B,'PAGE 14'!$A$4)</f>
        <v>13.471426523438748</v>
      </c>
      <c r="E25" s="202"/>
      <c r="F25" s="202"/>
      <c r="G25" s="203">
        <f>RANK(D25,D$8:D$25,1)</f>
        <v>5</v>
      </c>
      <c r="H25" s="124">
        <f>SUMIFS('INTERIM REPORT'!D:D,'INTERIM REPORT'!$A:$A,'PAGE 14'!$A25,'INTERIM REPORT'!$B:$B,'PAGE 14'!$A$4)</f>
        <v>13.141315268937895</v>
      </c>
      <c r="I25" s="202"/>
      <c r="J25" s="202"/>
      <c r="K25" s="203">
        <f>RANK(H25,H$8:H$25,1)</f>
        <v>4</v>
      </c>
      <c r="L25" s="124">
        <f>SUMIFS('INTERIM REPORT'!E:E,'INTERIM REPORT'!$A:$A,'PAGE 14'!$A25,'INTERIM REPORT'!$B:$B,'PAGE 14'!$A$4)</f>
        <v>0</v>
      </c>
      <c r="M25" s="202"/>
      <c r="N25" s="202"/>
      <c r="O25" s="203">
        <f>RANK(L25,L$8:L$25,1)</f>
        <v>1</v>
      </c>
      <c r="P25" s="124">
        <f>SUMIFS('INTERIM REPORT'!F:F,'INTERIM REPORT'!$A:$A,'PAGE 14'!$A25,'INTERIM REPORT'!$B:$B,'PAGE 14'!$A$4)</f>
        <v>14.156597984887515</v>
      </c>
      <c r="Q25" s="202"/>
      <c r="R25" s="202"/>
      <c r="S25" s="203">
        <f>RANK(P25,P$8:P$25,1)</f>
        <v>5</v>
      </c>
      <c r="T25" s="124">
        <f>SUMIFS('INTERIM REPORT'!G:G,'INTERIM REPORT'!$A:$A,'PAGE 14'!$A25,'INTERIM REPORT'!$B:$B,'PAGE 14'!$A$4)</f>
        <v>14.557910897791091</v>
      </c>
      <c r="U25" s="202"/>
      <c r="V25" s="202"/>
      <c r="W25" s="203">
        <f>RANK(T25,T$8:T$25,1)</f>
        <v>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14'!$A28,'INTERIM REPORT'!$B:$B,'PAGE 14'!$A$4)</f>
        <v>14.390265735995936</v>
      </c>
      <c r="E28" s="204"/>
      <c r="F28" s="200"/>
      <c r="G28" s="200"/>
      <c r="H28" s="124">
        <f>SUMIFS('INTERIM REPORT'!D:D,'INTERIM REPORT'!$A:$A,'PAGE 14'!$A28,'INTERIM REPORT'!$B:$B,'PAGE 14'!$A$4)</f>
        <v>14.658610205733318</v>
      </c>
      <c r="I28" s="204"/>
      <c r="J28" s="200"/>
      <c r="K28" s="200"/>
      <c r="L28" s="124">
        <f>SUMIFS('INTERIM REPORT'!E:E,'INTERIM REPORT'!$A:$A,'PAGE 14'!$A28,'INTERIM REPORT'!$B:$B,'PAGE 14'!$A$4)</f>
        <v>118.35268126152907</v>
      </c>
      <c r="M28" s="204"/>
      <c r="N28" s="200"/>
      <c r="O28" s="200"/>
      <c r="P28" s="124">
        <f>SUMIFS('INTERIM REPORT'!F:F,'INTERIM REPORT'!$A:$A,'PAGE 14'!$A28,'INTERIM REPORT'!$B:$B,'PAGE 14'!$A$4)</f>
        <v>15.954248531754438</v>
      </c>
      <c r="Q28" s="204"/>
      <c r="R28" s="200"/>
      <c r="S28" s="200"/>
      <c r="T28" s="124">
        <f>SUMIFS('INTERIM REPORT'!G:G,'INTERIM REPORT'!$A:$A,'PAGE 14'!$A28,'INTERIM REPORT'!$B:$B,'PAGE 14'!$A$4)</f>
        <v>15.813367316375723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7.0739360417155126</v>
      </c>
      <c r="Y28" s="103">
        <f>IF(L28&gt;0,((T28/L28)-1),IF(AND(L28=0,T28&gt;0),100%,IF(AND(L28=0,T28&lt;0),-100%,IF(AND(L28=0,T28=0),0%,((T28/(L28))-1)*-1))))</f>
        <v>-0.8663877560878217</v>
      </c>
    </row>
    <row r="29" spans="1:25" ht="28.35" customHeight="1">
      <c r="C29" s="94" t="s">
        <v>28</v>
      </c>
      <c r="D29" s="120">
        <f>MEDIAN(D25,D20:D22,D8:D17)</f>
        <v>17.181298524139741</v>
      </c>
      <c r="E29" s="208"/>
      <c r="F29" s="208"/>
      <c r="G29" s="208"/>
      <c r="H29" s="120">
        <f>MEDIAN(H25,H20:H22,H8:H17)</f>
        <v>18.486448082361104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16.545509625738347</v>
      </c>
      <c r="Q29" s="208"/>
      <c r="R29" s="208"/>
      <c r="S29" s="208"/>
      <c r="T29" s="120">
        <f>MEDIAN(T25,T20:T22,T8:T17)</f>
        <v>18.267651803752837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17.531578600288146</v>
      </c>
      <c r="E30" s="208"/>
      <c r="F30" s="208"/>
      <c r="G30" s="208"/>
      <c r="H30" s="120">
        <f>MEDIAN(H8:H15)</f>
        <v>19.469762559021405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18.501107461639247</v>
      </c>
      <c r="Q30" s="208"/>
      <c r="R30" s="208"/>
      <c r="S30" s="208"/>
      <c r="T30" s="120">
        <f>MEDIAN(T8:T15)</f>
        <v>18.267651803752837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14'!$A33,'INTERIM REPORT'!$B:$B,'PAGE 14'!$A$5)=0,"",SUMIFS('INTERIM REPORT'!C:C,'INTERIM REPORT'!$A:$A,'PAGE 14'!$A33,'INTERIM REPORT'!$B:$B,'PAGE 14'!$A$5))</f>
        <v/>
      </c>
      <c r="E33" s="120"/>
      <c r="F33" s="120"/>
      <c r="G33" s="121"/>
      <c r="H33" s="124" t="str">
        <f>IF(SUMIFS('INTERIM REPORT'!D:D,'INTERIM REPORT'!$A:$A,'PAGE 14'!$A33,'INTERIM REPORT'!$B:$B,'PAGE 14'!$A$5)=0,"",SUMIFS('INTERIM REPORT'!D:D,'INTERIM REPORT'!$A:$A,'PAGE 14'!$A33,'INTERIM REPORT'!$B:$B,'PAGE 14'!$A$5))</f>
        <v/>
      </c>
      <c r="I33" s="120"/>
      <c r="J33" s="120"/>
      <c r="K33" s="121"/>
      <c r="L33" s="124" t="str">
        <f>IF(SUMIFS('INTERIM REPORT'!E:E,'INTERIM REPORT'!$A:$A,'PAGE 14'!$A33,'INTERIM REPORT'!$B:$B,'PAGE 14'!$A$5)=0,"",SUMIFS('INTERIM REPORT'!E:E,'INTERIM REPORT'!$A:$A,'PAGE 14'!$A33,'INTERIM REPORT'!$B:$B,'PAGE 14'!$A$5))</f>
        <v/>
      </c>
      <c r="M33" s="120"/>
      <c r="N33" s="120"/>
      <c r="O33" s="121"/>
      <c r="P33" s="124" t="str">
        <f>IF(SUMIFS('INTERIM REPORT'!F:F,'INTERIM REPORT'!$A:$A,'PAGE 14'!$A33,'INTERIM REPORT'!$B:$B,'PAGE 14'!$A$5)=0,"",SUMIFS('INTERIM REPORT'!F:F,'INTERIM REPORT'!$A:$A,'PAGE 14'!$A33,'INTERIM REPORT'!$B:$B,'PAGE 14'!$A$5))</f>
        <v/>
      </c>
      <c r="Q33" s="120"/>
      <c r="R33" s="120"/>
      <c r="S33" s="121"/>
      <c r="T33" s="124" t="str">
        <f>IF(SUMIFS('INTERIM REPORT'!G:G,'INTERIM REPORT'!$A:$A,'PAGE 14'!$A33,'INTERIM REPORT'!$B:$B,'PAGE 14'!$A$5)=0,"",SUMIFS('INTERIM REPORT'!G:G,'INTERIM REPORT'!$A:$A,'PAGE 14'!$A33,'INTERIM REPORT'!$B:$B,'PAGE 14'!$A$5))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14'!$A34,'INTERIM REPORT'!$B:$B,'PAGE 14'!$A$5)=0,"",SUMIFS('INTERIM REPORT'!C:C,'INTERIM REPORT'!$A:$A,'PAGE 14'!$A34,'INTERIM REPORT'!$B:$B,'PAGE 14'!$A$5))</f>
        <v/>
      </c>
      <c r="E34" s="124"/>
      <c r="F34" s="124"/>
      <c r="G34" s="125"/>
      <c r="H34" s="124" t="str">
        <f>IF(SUMIFS('INTERIM REPORT'!D:D,'INTERIM REPORT'!$A:$A,'PAGE 14'!$A34,'INTERIM REPORT'!$B:$B,'PAGE 14'!$A$5)=0,"",SUMIFS('INTERIM REPORT'!D:D,'INTERIM REPORT'!$A:$A,'PAGE 14'!$A34,'INTERIM REPORT'!$B:$B,'PAGE 14'!$A$5))</f>
        <v/>
      </c>
      <c r="I34" s="124"/>
      <c r="J34" s="124"/>
      <c r="K34" s="125"/>
      <c r="L34" s="124" t="str">
        <f>IF(SUMIFS('INTERIM REPORT'!E:E,'INTERIM REPORT'!$A:$A,'PAGE 14'!$A34,'INTERIM REPORT'!$B:$B,'PAGE 14'!$A$5)=0,"",SUMIFS('INTERIM REPORT'!E:E,'INTERIM REPORT'!$A:$A,'PAGE 14'!$A34,'INTERIM REPORT'!$B:$B,'PAGE 14'!$A$5))</f>
        <v/>
      </c>
      <c r="M34" s="124"/>
      <c r="N34" s="124"/>
      <c r="O34" s="125"/>
      <c r="P34" s="124" t="str">
        <f>IF(SUMIFS('INTERIM REPORT'!F:F,'INTERIM REPORT'!$A:$A,'PAGE 14'!$A34,'INTERIM REPORT'!$B:$B,'PAGE 14'!$A$5)=0,"",SUMIFS('INTERIM REPORT'!F:F,'INTERIM REPORT'!$A:$A,'PAGE 14'!$A34,'INTERIM REPORT'!$B:$B,'PAGE 14'!$A$5))</f>
        <v/>
      </c>
      <c r="Q34" s="124"/>
      <c r="R34" s="124"/>
      <c r="S34" s="125"/>
      <c r="T34" s="124" t="str">
        <f>IF(SUMIFS('INTERIM REPORT'!G:G,'INTERIM REPORT'!$A:$A,'PAGE 14'!$A34,'INTERIM REPORT'!$B:$B,'PAGE 14'!$A$5)=0,"",SUMIFS('INTERIM REPORT'!G:G,'INTERIM REPORT'!$A:$A,'PAGE 14'!$A34,'INTERIM REPORT'!$B:$B,'PAGE 14'!$A$5))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14'!$A35,'INTERIM REPORT'!$B:$B,'PAGE 14'!$A$5)=0,"",SUMIFS('INTERIM REPORT'!C:C,'INTERIM REPORT'!$A:$A,'PAGE 14'!$A35,'INTERIM REPORT'!$B:$B,'PAGE 14'!$A$5))</f>
        <v/>
      </c>
      <c r="E35" s="124"/>
      <c r="F35" s="124"/>
      <c r="G35" s="125"/>
      <c r="H35" s="124" t="str">
        <f>IF(SUMIFS('INTERIM REPORT'!D:D,'INTERIM REPORT'!$A:$A,'PAGE 14'!$A35,'INTERIM REPORT'!$B:$B,'PAGE 14'!$A$5)=0,"",SUMIFS('INTERIM REPORT'!D:D,'INTERIM REPORT'!$A:$A,'PAGE 14'!$A35,'INTERIM REPORT'!$B:$B,'PAGE 14'!$A$5))</f>
        <v/>
      </c>
      <c r="I35" s="124"/>
      <c r="J35" s="124"/>
      <c r="K35" s="125"/>
      <c r="L35" s="124" t="str">
        <f>IF(SUMIFS('INTERIM REPORT'!E:E,'INTERIM REPORT'!$A:$A,'PAGE 14'!$A35,'INTERIM REPORT'!$B:$B,'PAGE 14'!$A$5)=0,"",SUMIFS('INTERIM REPORT'!E:E,'INTERIM REPORT'!$A:$A,'PAGE 14'!$A35,'INTERIM REPORT'!$B:$B,'PAGE 14'!$A$5))</f>
        <v/>
      </c>
      <c r="M35" s="124"/>
      <c r="N35" s="124"/>
      <c r="O35" s="125"/>
      <c r="P35" s="124" t="str">
        <f>IF(SUMIFS('INTERIM REPORT'!F:F,'INTERIM REPORT'!$A:$A,'PAGE 14'!$A35,'INTERIM REPORT'!$B:$B,'PAGE 14'!$A$5)=0,"",SUMIFS('INTERIM REPORT'!F:F,'INTERIM REPORT'!$A:$A,'PAGE 14'!$A35,'INTERIM REPORT'!$B:$B,'PAGE 14'!$A$5))</f>
        <v/>
      </c>
      <c r="Q35" s="124"/>
      <c r="R35" s="124"/>
      <c r="S35" s="125"/>
      <c r="T35" s="124" t="str">
        <f>IF(SUMIFS('INTERIM REPORT'!G:G,'INTERIM REPORT'!$A:$A,'PAGE 14'!$A35,'INTERIM REPORT'!$B:$B,'PAGE 14'!$A$5)=0,"",SUMIFS('INTERIM REPORT'!G:G,'INTERIM REPORT'!$A:$A,'PAGE 14'!$A35,'INTERIM REPORT'!$B:$B,'PAGE 14'!$A$5))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14'!$A36,'INTERIM REPORT'!$B:$B,'PAGE 14'!$A$5)=0,"",SUMIFS('INTERIM REPORT'!C:C,'INTERIM REPORT'!$A:$A,'PAGE 14'!$A36,'INTERIM REPORT'!$B:$B,'PAGE 14'!$A$5))</f>
        <v/>
      </c>
      <c r="E36" s="124"/>
      <c r="F36" s="124"/>
      <c r="G36" s="125"/>
      <c r="H36" s="124" t="str">
        <f>IF(SUMIFS('INTERIM REPORT'!D:D,'INTERIM REPORT'!$A:$A,'PAGE 14'!$A36,'INTERIM REPORT'!$B:$B,'PAGE 14'!$A$5)=0,"",SUMIFS('INTERIM REPORT'!D:D,'INTERIM REPORT'!$A:$A,'PAGE 14'!$A36,'INTERIM REPORT'!$B:$B,'PAGE 14'!$A$5))</f>
        <v/>
      </c>
      <c r="I36" s="124"/>
      <c r="J36" s="124"/>
      <c r="K36" s="125"/>
      <c r="L36" s="124" t="str">
        <f>IF(SUMIFS('INTERIM REPORT'!E:E,'INTERIM REPORT'!$A:$A,'PAGE 14'!$A36,'INTERIM REPORT'!$B:$B,'PAGE 14'!$A$5)=0,"",SUMIFS('INTERIM REPORT'!E:E,'INTERIM REPORT'!$A:$A,'PAGE 14'!$A36,'INTERIM REPORT'!$B:$B,'PAGE 14'!$A$5))</f>
        <v/>
      </c>
      <c r="M36" s="124"/>
      <c r="N36" s="124"/>
      <c r="O36" s="125"/>
      <c r="P36" s="124" t="str">
        <f>IF(SUMIFS('INTERIM REPORT'!F:F,'INTERIM REPORT'!$A:$A,'PAGE 14'!$A36,'INTERIM REPORT'!$B:$B,'PAGE 14'!$A$5)=0,"",SUMIFS('INTERIM REPORT'!F:F,'INTERIM REPORT'!$A:$A,'PAGE 14'!$A36,'INTERIM REPORT'!$B:$B,'PAGE 14'!$A$5))</f>
        <v/>
      </c>
      <c r="Q36" s="124"/>
      <c r="R36" s="124"/>
      <c r="S36" s="125"/>
      <c r="T36" s="124" t="str">
        <f>IF(SUMIFS('INTERIM REPORT'!G:G,'INTERIM REPORT'!$A:$A,'PAGE 14'!$A36,'INTERIM REPORT'!$B:$B,'PAGE 14'!$A$5)=0,"",SUMIFS('INTERIM REPORT'!G:G,'INTERIM REPORT'!$A:$A,'PAGE 14'!$A36,'INTERIM REPORT'!$B:$B,'PAGE 14'!$A$5))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14'!$A37,'INTERIM REPORT'!$B:$B,'PAGE 14'!$A$5)=0,"",SUMIFS('INTERIM REPORT'!C:C,'INTERIM REPORT'!$A:$A,'PAGE 14'!$A37,'INTERIM REPORT'!$B:$B,'PAGE 14'!$A$5))</f>
        <v/>
      </c>
      <c r="E37" s="124"/>
      <c r="F37" s="124"/>
      <c r="G37" s="125"/>
      <c r="H37" s="124" t="str">
        <f>IF(SUMIFS('INTERIM REPORT'!D:D,'INTERIM REPORT'!$A:$A,'PAGE 14'!$A37,'INTERIM REPORT'!$B:$B,'PAGE 14'!$A$5)=0,"",SUMIFS('INTERIM REPORT'!D:D,'INTERIM REPORT'!$A:$A,'PAGE 14'!$A37,'INTERIM REPORT'!$B:$B,'PAGE 14'!$A$5))</f>
        <v/>
      </c>
      <c r="I37" s="124"/>
      <c r="J37" s="124"/>
      <c r="K37" s="125"/>
      <c r="L37" s="124" t="str">
        <f>IF(SUMIFS('INTERIM REPORT'!E:E,'INTERIM REPORT'!$A:$A,'PAGE 14'!$A37,'INTERIM REPORT'!$B:$B,'PAGE 14'!$A$5)=0,"",SUMIFS('INTERIM REPORT'!E:E,'INTERIM REPORT'!$A:$A,'PAGE 14'!$A37,'INTERIM REPORT'!$B:$B,'PAGE 14'!$A$5))</f>
        <v/>
      </c>
      <c r="M37" s="124"/>
      <c r="N37" s="124"/>
      <c r="O37" s="125"/>
      <c r="P37" s="124" t="str">
        <f>IF(SUMIFS('INTERIM REPORT'!F:F,'INTERIM REPORT'!$A:$A,'PAGE 14'!$A37,'INTERIM REPORT'!$B:$B,'PAGE 14'!$A$5)=0,"",SUMIFS('INTERIM REPORT'!F:F,'INTERIM REPORT'!$A:$A,'PAGE 14'!$A37,'INTERIM REPORT'!$B:$B,'PAGE 14'!$A$5))</f>
        <v/>
      </c>
      <c r="Q37" s="124"/>
      <c r="R37" s="124"/>
      <c r="S37" s="125"/>
      <c r="T37" s="124" t="str">
        <f>IF(SUMIFS('INTERIM REPORT'!G:G,'INTERIM REPORT'!$A:$A,'PAGE 14'!$A37,'INTERIM REPORT'!$B:$B,'PAGE 14'!$A$5)=0,"",SUMIFS('INTERIM REPORT'!G:G,'INTERIM REPORT'!$A:$A,'PAGE 14'!$A37,'INTERIM REPORT'!$B:$B,'PAGE 14'!$A$5))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14'!$A38,'INTERIM REPORT'!$B:$B,'PAGE 14'!$A$5)=0,"",SUMIFS('INTERIM REPORT'!C:C,'INTERIM REPORT'!$A:$A,'PAGE 14'!$A38,'INTERIM REPORT'!$B:$B,'PAGE 14'!$A$5))</f>
        <v/>
      </c>
      <c r="E38" s="124"/>
      <c r="F38" s="124"/>
      <c r="G38" s="125"/>
      <c r="H38" s="124" t="str">
        <f>IF(SUMIFS('INTERIM REPORT'!D:D,'INTERIM REPORT'!$A:$A,'PAGE 14'!$A38,'INTERIM REPORT'!$B:$B,'PAGE 14'!$A$5)=0,"",SUMIFS('INTERIM REPORT'!D:D,'INTERIM REPORT'!$A:$A,'PAGE 14'!$A38,'INTERIM REPORT'!$B:$B,'PAGE 14'!$A$5))</f>
        <v/>
      </c>
      <c r="I38" s="124"/>
      <c r="J38" s="124"/>
      <c r="K38" s="125"/>
      <c r="L38" s="124" t="str">
        <f>IF(SUMIFS('INTERIM REPORT'!E:E,'INTERIM REPORT'!$A:$A,'PAGE 14'!$A38,'INTERIM REPORT'!$B:$B,'PAGE 14'!$A$5)=0,"",SUMIFS('INTERIM REPORT'!E:E,'INTERIM REPORT'!$A:$A,'PAGE 14'!$A38,'INTERIM REPORT'!$B:$B,'PAGE 14'!$A$5))</f>
        <v/>
      </c>
      <c r="M38" s="124"/>
      <c r="N38" s="124"/>
      <c r="O38" s="125"/>
      <c r="P38" s="124" t="str">
        <f>IF(SUMIFS('INTERIM REPORT'!F:F,'INTERIM REPORT'!$A:$A,'PAGE 14'!$A38,'INTERIM REPORT'!$B:$B,'PAGE 14'!$A$5)=0,"",SUMIFS('INTERIM REPORT'!F:F,'INTERIM REPORT'!$A:$A,'PAGE 14'!$A38,'INTERIM REPORT'!$B:$B,'PAGE 14'!$A$5))</f>
        <v/>
      </c>
      <c r="Q38" s="124"/>
      <c r="R38" s="124"/>
      <c r="S38" s="125"/>
      <c r="T38" s="124" t="str">
        <f>IF(SUMIFS('INTERIM REPORT'!G:G,'INTERIM REPORT'!$A:$A,'PAGE 14'!$A38,'INTERIM REPORT'!$B:$B,'PAGE 14'!$A$5)=0,"",SUMIFS('INTERIM REPORT'!G:G,'INTERIM REPORT'!$A:$A,'PAGE 14'!$A38,'INTERIM REPORT'!$B:$B,'PAGE 14'!$A$5))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01" priority="1" operator="notEqual">
      <formula>""" """</formula>
    </cfRule>
    <cfRule type="cellIs" dxfId="10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2851562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 Equipment</v>
      </c>
    </row>
    <row r="3" spans="1:25" ht="15.75">
      <c r="A3" s="82" t="s">
        <v>104</v>
      </c>
    </row>
    <row r="4" spans="1:25" ht="15.75">
      <c r="A4" s="85" t="s">
        <v>54</v>
      </c>
      <c r="B4" s="324" t="str">
        <f>MID(A4,FIND("]",A4)+2,LEN(A4)-FIND("]",A4)+2)</f>
        <v>Age of Plant Equipment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226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31" t="s">
        <v>36</v>
      </c>
      <c r="V5" s="332"/>
      <c r="W5" s="33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15'!$A8,'INTERIM REPORT'!$B:$B,'PAGE 15'!$A$4)</f>
        <v>11.69732082592369</v>
      </c>
      <c r="E8" s="200">
        <f>RANK(D8,D$8:D$15,1)</f>
        <v>5</v>
      </c>
      <c r="F8" s="200">
        <f>RANK(D8,D$8:D$17,1)</f>
        <v>7</v>
      </c>
      <c r="G8" s="200">
        <f>RANK(D8,D$8:D$25,1)</f>
        <v>8</v>
      </c>
      <c r="H8" s="120">
        <f>SUMIFS('INTERIM REPORT'!D:D,'INTERIM REPORT'!$A:$A,'PAGE 15'!$A8,'INTERIM REPORT'!$B:$B,'PAGE 15'!$A$4)</f>
        <v>12.023777291404512</v>
      </c>
      <c r="I8" s="200">
        <f>RANK(H8,H$8:H$15,1)</f>
        <v>6</v>
      </c>
      <c r="J8" s="200">
        <f>RANK(H8,H$8:H$17,1)</f>
        <v>8</v>
      </c>
      <c r="K8" s="200">
        <f>RANK(H8,H$8:H$25,1)</f>
        <v>10</v>
      </c>
      <c r="L8" s="120">
        <f>SUMIFS('INTERIM REPORT'!E:E,'INTERIM REPORT'!$A:$A,'PAGE 15'!$A8,'INTERIM REPORT'!$B:$B,'PAGE 15'!$A$4)</f>
        <v>13.186068174893974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20">
        <f>SUMIFS('INTERIM REPORT'!F:F,'INTERIM REPORT'!$A:$A,'PAGE 15'!$A8,'INTERIM REPORT'!$B:$B,'PAGE 15'!$A$4)</f>
        <v>12.761073076542367</v>
      </c>
      <c r="Q8" s="200">
        <f>RANK(P8,P$8:P$15,1)</f>
        <v>5</v>
      </c>
      <c r="R8" s="200">
        <f>RANK(P8,P$8:P$17,1)</f>
        <v>7</v>
      </c>
      <c r="S8" s="200">
        <f>RANK(P8,P$8:P$25,1)</f>
        <v>9</v>
      </c>
      <c r="T8" s="120">
        <f>SUMIFS('INTERIM REPORT'!G:G,'INTERIM REPORT'!$A:$A,'PAGE 15'!$A8,'INTERIM REPORT'!$B:$B,'PAGE 15'!$A$4)</f>
        <v>10.189132773768026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95">
        <f t="shared" ref="X8:X17" si="0">IF(H8&gt;0,((L8/H8)-1),IF(AND(H8=0,L8&gt;0),100%,IF(AND(H8=0,L8&lt;0),-100%,IF(AND(H8=0,L8=0),0%,((L8/(H8))-1)*-1))))</f>
        <v>9.666603558270781E-2</v>
      </c>
      <c r="Y8" s="95">
        <f t="shared" ref="Y8:Y17" si="1">IF(L8&gt;0,((T8/L8)-1),IF(AND(L8=0,T8&gt;0),100%,IF(AND(L8=0,T8&lt;0),-100%,IF(AND(L8=0,T8=0),0%,((T8/(L8))-1)*-1))))</f>
        <v>-0.22728044185544682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15'!$A9,'INTERIM REPORT'!$B:$B,'PAGE 15'!$A$4)</f>
        <v>21.903590735293381</v>
      </c>
      <c r="E9" s="200">
        <f t="shared" ref="E9:E15" si="3">RANK(D9,D$8:D$15,1)</f>
        <v>7</v>
      </c>
      <c r="F9" s="200">
        <f t="shared" ref="F9:F17" si="4">RANK(D9,D$8:D$17,1)</f>
        <v>9</v>
      </c>
      <c r="G9" s="200">
        <f t="shared" ref="G9:G17" si="5">RANK(D9,D$8:D$25,1)</f>
        <v>13</v>
      </c>
      <c r="H9" s="120">
        <f>SUMIFS('INTERIM REPORT'!D:D,'INTERIM REPORT'!$A:$A,'PAGE 15'!$A9,'INTERIM REPORT'!$B:$B,'PAGE 15'!$A$4)</f>
        <v>8.6954687751788562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15'!$A9,'INTERIM REPORT'!$B:$B,'PAGE 15'!$A$4)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15'!$A9,'INTERIM REPORT'!$B:$B,'PAGE 15'!$A$4)</f>
        <v>8.9007243561231082</v>
      </c>
      <c r="Q9" s="200">
        <f t="shared" ref="Q9:Q15" si="12">RANK(P9,P$8:P$15,1)</f>
        <v>3</v>
      </c>
      <c r="R9" s="200">
        <f t="shared" ref="R9:R17" si="13">RANK(P9,P$8:P$17,1)</f>
        <v>4</v>
      </c>
      <c r="S9" s="200">
        <f t="shared" ref="S9:S17" si="14">RANK(P9,P$8:P$25,1)</f>
        <v>4</v>
      </c>
      <c r="T9" s="120">
        <f>SUMIFS('INTERIM REPORT'!G:G,'INTERIM REPORT'!$A:$A,'PAGE 15'!$A9,'INTERIM REPORT'!$B:$B,'PAGE 15'!$A$4)</f>
        <v>18.07728966841438</v>
      </c>
      <c r="U9" s="200">
        <f t="shared" ref="U9:U15" si="15">RANK(T9,T$8:T$15,1)</f>
        <v>7</v>
      </c>
      <c r="V9" s="200">
        <f t="shared" ref="V9:V17" si="16">RANK(T9,T$8:T$17,1)</f>
        <v>9</v>
      </c>
      <c r="W9" s="20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15'!$A10,'INTERIM REPORT'!$B:$B,'PAGE 15'!$A$4)</f>
        <v>23.666285263047627</v>
      </c>
      <c r="E10" s="200">
        <f t="shared" si="3"/>
        <v>8</v>
      </c>
      <c r="F10" s="200">
        <f t="shared" si="4"/>
        <v>10</v>
      </c>
      <c r="G10" s="200">
        <f t="shared" si="5"/>
        <v>14</v>
      </c>
      <c r="H10" s="120">
        <f>SUMIFS('INTERIM REPORT'!D:D,'INTERIM REPORT'!$A:$A,'PAGE 15'!$A10,'INTERIM REPORT'!$B:$B,'PAGE 15'!$A$4)</f>
        <v>22.510475005944439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20">
        <f>SUMIFS('INTERIM REPORT'!E:E,'INTERIM REPORT'!$A:$A,'PAGE 15'!$A10,'INTERIM REPORT'!$B:$B,'PAGE 15'!$A$4)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15'!$A10,'INTERIM REPORT'!$B:$B,'PAGE 15'!$A$4)</f>
        <v>14.387963937792428</v>
      </c>
      <c r="Q10" s="200">
        <f t="shared" si="12"/>
        <v>7</v>
      </c>
      <c r="R10" s="200">
        <f t="shared" si="13"/>
        <v>9</v>
      </c>
      <c r="S10" s="200">
        <f t="shared" si="14"/>
        <v>11</v>
      </c>
      <c r="T10" s="120">
        <f>SUMIFS('INTERIM REPORT'!G:G,'INTERIM REPORT'!$A:$A,'PAGE 15'!$A10,'INTERIM REPORT'!$B:$B,'PAGE 15'!$A$4)</f>
        <v>14.746236256937072</v>
      </c>
      <c r="U10" s="200">
        <f t="shared" si="15"/>
        <v>6</v>
      </c>
      <c r="V10" s="200">
        <f t="shared" si="16"/>
        <v>7</v>
      </c>
      <c r="W10" s="200">
        <f t="shared" si="17"/>
        <v>9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15'!$A11,'INTERIM REPORT'!$B:$B,'PAGE 15'!$A$4)</f>
        <v>10.068447561290171</v>
      </c>
      <c r="E11" s="200">
        <f t="shared" si="3"/>
        <v>2</v>
      </c>
      <c r="F11" s="200">
        <f t="shared" si="4"/>
        <v>3</v>
      </c>
      <c r="G11" s="200">
        <f t="shared" si="5"/>
        <v>4</v>
      </c>
      <c r="H11" s="120">
        <f>SUMIFS('INTERIM REPORT'!D:D,'INTERIM REPORT'!$A:$A,'PAGE 15'!$A11,'INTERIM REPORT'!$B:$B,'PAGE 15'!$A$4)</f>
        <v>8.7369656592865237</v>
      </c>
      <c r="I11" s="200">
        <f t="shared" si="6"/>
        <v>4</v>
      </c>
      <c r="J11" s="200">
        <f t="shared" si="7"/>
        <v>4</v>
      </c>
      <c r="K11" s="200">
        <f t="shared" si="8"/>
        <v>4</v>
      </c>
      <c r="L11" s="120">
        <f>SUMIFS('INTERIM REPORT'!E:E,'INTERIM REPORT'!$A:$A,'PAGE 15'!$A11,'INTERIM REPORT'!$B:$B,'PAGE 15'!$A$4)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15'!$A11,'INTERIM REPORT'!$B:$B,'PAGE 15'!$A$4)</f>
        <v>6.84220178560407</v>
      </c>
      <c r="Q11" s="200">
        <f t="shared" si="12"/>
        <v>2</v>
      </c>
      <c r="R11" s="200">
        <f t="shared" si="13"/>
        <v>3</v>
      </c>
      <c r="S11" s="200">
        <f t="shared" si="14"/>
        <v>3</v>
      </c>
      <c r="T11" s="120">
        <f>SUMIFS('INTERIM REPORT'!G:G,'INTERIM REPORT'!$A:$A,'PAGE 15'!$A11,'INTERIM REPORT'!$B:$B,'PAGE 15'!$A$4)</f>
        <v>6.8931355275653523</v>
      </c>
      <c r="U11" s="200">
        <f t="shared" si="15"/>
        <v>1</v>
      </c>
      <c r="V11" s="200">
        <f t="shared" si="16"/>
        <v>1</v>
      </c>
      <c r="W11" s="200">
        <f t="shared" si="17"/>
        <v>1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15'!$A12,'INTERIM REPORT'!$B:$B,'PAGE 15'!$A$4)</f>
        <v>10.559115121519943</v>
      </c>
      <c r="E12" s="200">
        <f t="shared" si="3"/>
        <v>4</v>
      </c>
      <c r="F12" s="200">
        <f t="shared" si="4"/>
        <v>6</v>
      </c>
      <c r="G12" s="200">
        <f t="shared" si="5"/>
        <v>7</v>
      </c>
      <c r="H12" s="120">
        <f>SUMIFS('INTERIM REPORT'!D:D,'INTERIM REPORT'!$A:$A,'PAGE 15'!$A12,'INTERIM REPORT'!$B:$B,'PAGE 15'!$A$4)</f>
        <v>7.9732721855203028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20">
        <f>SUMIFS('INTERIM REPORT'!E:E,'INTERIM REPORT'!$A:$A,'PAGE 15'!$A12,'INTERIM REPORT'!$B:$B,'PAGE 15'!$A$4)</f>
        <v>9.0036848289187006</v>
      </c>
      <c r="M12" s="200">
        <f t="shared" si="9"/>
        <v>7</v>
      </c>
      <c r="N12" s="200">
        <f t="shared" si="10"/>
        <v>9</v>
      </c>
      <c r="O12" s="200">
        <f t="shared" si="11"/>
        <v>13</v>
      </c>
      <c r="P12" s="120">
        <f>SUMIFS('INTERIM REPORT'!F:F,'INTERIM REPORT'!$A:$A,'PAGE 15'!$A12,'INTERIM REPORT'!$B:$B,'PAGE 15'!$A$4)</f>
        <v>5.0817746542068001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20">
        <f>SUMIFS('INTERIM REPORT'!G:G,'INTERIM REPORT'!$A:$A,'PAGE 15'!$A12,'INTERIM REPORT'!$B:$B,'PAGE 15'!$A$4)</f>
        <v>9.5484970129817022</v>
      </c>
      <c r="U12" s="200">
        <f t="shared" si="15"/>
        <v>2</v>
      </c>
      <c r="V12" s="200">
        <f t="shared" si="16"/>
        <v>2</v>
      </c>
      <c r="W12" s="200">
        <f t="shared" si="17"/>
        <v>2</v>
      </c>
      <c r="X12" s="95">
        <f t="shared" si="0"/>
        <v>0.129233346036983</v>
      </c>
      <c r="Y12" s="95">
        <f t="shared" si="1"/>
        <v>6.0509912820708056E-2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15'!$A13,'INTERIM REPORT'!$B:$B,'PAGE 15'!$A$4)</f>
        <v>10.338582615178726</v>
      </c>
      <c r="E13" s="200">
        <f t="shared" si="3"/>
        <v>3</v>
      </c>
      <c r="F13" s="200">
        <f t="shared" si="4"/>
        <v>4</v>
      </c>
      <c r="G13" s="200">
        <f t="shared" si="5"/>
        <v>5</v>
      </c>
      <c r="H13" s="120">
        <f>SUMIFS('INTERIM REPORT'!D:D,'INTERIM REPORT'!$A:$A,'PAGE 15'!$A13,'INTERIM REPORT'!$B:$B,'PAGE 15'!$A$4)</f>
        <v>11.271742499671241</v>
      </c>
      <c r="I13" s="200">
        <f t="shared" si="6"/>
        <v>5</v>
      </c>
      <c r="J13" s="200">
        <f t="shared" si="7"/>
        <v>6</v>
      </c>
      <c r="K13" s="200">
        <f t="shared" si="8"/>
        <v>8</v>
      </c>
      <c r="L13" s="120">
        <f>SUMIFS('INTERIM REPORT'!E:E,'INTERIM REPORT'!$A:$A,'PAGE 15'!$A13,'INTERIM REPORT'!$B:$B,'PAGE 15'!$A$4)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15'!$A13,'INTERIM REPORT'!$B:$B,'PAGE 15'!$A$4)</f>
        <v>12.039986787667949</v>
      </c>
      <c r="Q13" s="200">
        <f t="shared" si="12"/>
        <v>4</v>
      </c>
      <c r="R13" s="200">
        <f t="shared" si="13"/>
        <v>6</v>
      </c>
      <c r="S13" s="200">
        <f t="shared" si="14"/>
        <v>7</v>
      </c>
      <c r="T13" s="120">
        <f>SUMIFS('INTERIM REPORT'!G:G,'INTERIM REPORT'!$A:$A,'PAGE 15'!$A13,'INTERIM REPORT'!$B:$B,'PAGE 15'!$A$4)</f>
        <v>12.271115078666567</v>
      </c>
      <c r="U13" s="200">
        <f t="shared" si="15"/>
        <v>4</v>
      </c>
      <c r="V13" s="200">
        <f t="shared" si="16"/>
        <v>5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15'!$A14,'INTERIM REPORT'!$B:$B,'PAGE 15'!$A$4)</f>
        <v>0</v>
      </c>
      <c r="E14" s="200">
        <f t="shared" si="3"/>
        <v>1</v>
      </c>
      <c r="F14" s="200">
        <f t="shared" si="4"/>
        <v>1</v>
      </c>
      <c r="G14" s="200">
        <f t="shared" si="5"/>
        <v>1</v>
      </c>
      <c r="H14" s="120">
        <f>SUMIFS('INTERIM REPORT'!D:D,'INTERIM REPORT'!$A:$A,'PAGE 15'!$A14,'INTERIM REPORT'!$B:$B,'PAGE 15'!$A$4)</f>
        <v>0</v>
      </c>
      <c r="I14" s="200">
        <f t="shared" si="6"/>
        <v>1</v>
      </c>
      <c r="J14" s="200">
        <f t="shared" si="7"/>
        <v>1</v>
      </c>
      <c r="K14" s="200">
        <f t="shared" si="8"/>
        <v>1</v>
      </c>
      <c r="L14" s="120">
        <f>SUMIFS('INTERIM REPORT'!E:E,'INTERIM REPORT'!$A:$A,'PAGE 15'!$A14,'INTERIM REPORT'!$B:$B,'PAGE 15'!$A$4)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15'!$A14,'INTERIM REPORT'!$B:$B,'PAGE 15'!$A$4)</f>
        <v>13.109200821884359</v>
      </c>
      <c r="Q14" s="200">
        <f t="shared" si="12"/>
        <v>6</v>
      </c>
      <c r="R14" s="200">
        <f t="shared" si="13"/>
        <v>8</v>
      </c>
      <c r="S14" s="200">
        <f t="shared" si="14"/>
        <v>10</v>
      </c>
      <c r="T14" s="120">
        <f>SUMIFS('INTERIM REPORT'!G:G,'INTERIM REPORT'!$A:$A,'PAGE 15'!$A14,'INTERIM REPORT'!$B:$B,'PAGE 15'!$A$4)</f>
        <v>12.534130434435671</v>
      </c>
      <c r="U14" s="200">
        <f t="shared" si="15"/>
        <v>5</v>
      </c>
      <c r="V14" s="200">
        <f t="shared" si="16"/>
        <v>6</v>
      </c>
      <c r="W14" s="200">
        <f t="shared" si="17"/>
        <v>8</v>
      </c>
      <c r="X14" s="95">
        <f t="shared" si="0"/>
        <v>0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15'!$A15,'INTERIM REPORT'!$B:$B,'PAGE 15'!$A$4)</f>
        <v>11.755625199393036</v>
      </c>
      <c r="E15" s="201">
        <f t="shared" si="3"/>
        <v>6</v>
      </c>
      <c r="F15" s="201">
        <f t="shared" si="4"/>
        <v>8</v>
      </c>
      <c r="G15" s="201">
        <f t="shared" si="5"/>
        <v>9</v>
      </c>
      <c r="H15" s="122">
        <f>SUMIFS('INTERIM REPORT'!D:D,'INTERIM REPORT'!$A:$A,'PAGE 15'!$A15,'INTERIM REPORT'!$B:$B,'PAGE 15'!$A$4)</f>
        <v>18.101211039985547</v>
      </c>
      <c r="I15" s="201">
        <f t="shared" si="6"/>
        <v>7</v>
      </c>
      <c r="J15" s="201">
        <f t="shared" si="7"/>
        <v>9</v>
      </c>
      <c r="K15" s="201">
        <f t="shared" si="8"/>
        <v>13</v>
      </c>
      <c r="L15" s="122">
        <f>SUMIFS('INTERIM REPORT'!E:E,'INTERIM REPORT'!$A:$A,'PAGE 15'!$A15,'INTERIM REPORT'!$B:$B,'PAGE 15'!$A$4)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15'!$A15,'INTERIM REPORT'!$B:$B,'PAGE 15'!$A$4)</f>
        <v>20.72089160376709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22">
        <f>SUMIFS('INTERIM REPORT'!G:G,'INTERIM REPORT'!$A:$A,'PAGE 15'!$A15,'INTERIM REPORT'!$B:$B,'PAGE 15'!$A$4)</f>
        <v>26.3819461295802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15'!$A16,'INTERIM REPORT'!$B:$B,'PAGE 15'!$A$4)</f>
        <v>8.2908015607129872</v>
      </c>
      <c r="E16" s="202"/>
      <c r="F16" s="203">
        <f t="shared" si="4"/>
        <v>2</v>
      </c>
      <c r="G16" s="203">
        <f t="shared" si="5"/>
        <v>3</v>
      </c>
      <c r="H16" s="124">
        <f>SUMIFS('INTERIM REPORT'!D:D,'INTERIM REPORT'!$A:$A,'PAGE 15'!$A16,'INTERIM REPORT'!$B:$B,'PAGE 15'!$A$4)</f>
        <v>8.9338288052528902</v>
      </c>
      <c r="I16" s="202"/>
      <c r="J16" s="203">
        <f t="shared" si="7"/>
        <v>5</v>
      </c>
      <c r="K16" s="203">
        <f t="shared" si="8"/>
        <v>5</v>
      </c>
      <c r="L16" s="124">
        <f>SUMIFS('INTERIM REPORT'!E:E,'INTERIM REPORT'!$A:$A,'PAGE 15'!$A16,'INTERIM REPORT'!$B:$B,'PAGE 15'!$A$4)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15'!$A16,'INTERIM REPORT'!$B:$B,'PAGE 15'!$A$4)</f>
        <v>6.5501233952328963</v>
      </c>
      <c r="Q16" s="202"/>
      <c r="R16" s="203">
        <f t="shared" si="13"/>
        <v>2</v>
      </c>
      <c r="S16" s="203">
        <f t="shared" si="14"/>
        <v>2</v>
      </c>
      <c r="T16" s="124">
        <f>SUMIFS('INTERIM REPORT'!G:G,'INTERIM REPORT'!$A:$A,'PAGE 15'!$A16,'INTERIM REPORT'!$B:$B,'PAGE 15'!$A$4)</f>
        <v>11.871678829297753</v>
      </c>
      <c r="U16" s="202"/>
      <c r="V16" s="203">
        <f t="shared" si="16"/>
        <v>4</v>
      </c>
      <c r="W16" s="203">
        <f t="shared" si="17"/>
        <v>6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15'!$A17,'INTERIM REPORT'!$B:$B,'PAGE 15'!$A$4)</f>
        <v>10.54829444595593</v>
      </c>
      <c r="E17" s="204"/>
      <c r="F17" s="200">
        <f t="shared" si="4"/>
        <v>5</v>
      </c>
      <c r="G17" s="200">
        <f t="shared" si="5"/>
        <v>6</v>
      </c>
      <c r="H17" s="120">
        <f>SUMIFS('INTERIM REPORT'!D:D,'INTERIM REPORT'!$A:$A,'PAGE 15'!$A17,'INTERIM REPORT'!$B:$B,'PAGE 15'!$A$4)</f>
        <v>11.35907497019914</v>
      </c>
      <c r="I17" s="204"/>
      <c r="J17" s="200">
        <f t="shared" si="7"/>
        <v>7</v>
      </c>
      <c r="K17" s="200">
        <f t="shared" si="8"/>
        <v>9</v>
      </c>
      <c r="L17" s="120">
        <f>SUMIFS('INTERIM REPORT'!E:E,'INTERIM REPORT'!$A:$A,'PAGE 15'!$A17,'INTERIM REPORT'!$B:$B,'PAGE 15'!$A$4)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15'!$A17,'INTERIM REPORT'!$B:$B,'PAGE 15'!$A$4)</f>
        <v>11.52188897749056</v>
      </c>
      <c r="Q17" s="204"/>
      <c r="R17" s="200">
        <f t="shared" si="13"/>
        <v>5</v>
      </c>
      <c r="S17" s="200">
        <f t="shared" si="14"/>
        <v>6</v>
      </c>
      <c r="T17" s="120">
        <f>SUMIFS('INTERIM REPORT'!G:G,'INTERIM REPORT'!$A:$A,'PAGE 15'!$A17,'INTERIM REPORT'!$B:$B,'PAGE 15'!$A$4)</f>
        <v>15.120169631635363</v>
      </c>
      <c r="U17" s="204"/>
      <c r="V17" s="200">
        <f t="shared" si="16"/>
        <v>8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15'!$A20,'INTERIM REPORT'!$B:$B,'PAGE 15'!$A$4)</f>
        <v>8.1252008641022293</v>
      </c>
      <c r="E20" s="202"/>
      <c r="F20" s="203">
        <f>RANK(D20,D$20:D$22,1)</f>
        <v>1</v>
      </c>
      <c r="G20" s="203">
        <f t="shared" ref="G20:G22" si="19">RANK(D20,D$8:D$25,1)</f>
        <v>2</v>
      </c>
      <c r="H20" s="124">
        <f>SUMIFS('INTERIM REPORT'!D:D,'INTERIM REPORT'!$A:$A,'PAGE 15'!$A20,'INTERIM REPORT'!$B:$B,'PAGE 15'!$A$4)</f>
        <v>9.843326191474139</v>
      </c>
      <c r="I20" s="202"/>
      <c r="J20" s="203">
        <f>RANK(H20,H$20:H$22,1)</f>
        <v>1</v>
      </c>
      <c r="K20" s="203">
        <f t="shared" ref="K20:K22" si="20">RANK(H20,H$8:H$25,1)</f>
        <v>6</v>
      </c>
      <c r="L20" s="124">
        <f>SUMIFS('INTERIM REPORT'!E:E,'INTERIM REPORT'!$A:$A,'PAGE 15'!$A20,'INTERIM REPORT'!$B:$B,'PAGE 15'!$A$4)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15'!$A20,'INTERIM REPORT'!$B:$B,'PAGE 15'!$A$4)</f>
        <v>11.148627783225665</v>
      </c>
      <c r="Q20" s="202"/>
      <c r="R20" s="203">
        <f>RANK(P20,P$20:P$22,1)</f>
        <v>1</v>
      </c>
      <c r="S20" s="203">
        <f t="shared" ref="S20:S22" si="22">RANK(P20,P$8:P$25,1)</f>
        <v>5</v>
      </c>
      <c r="T20" s="124">
        <f>SUMIFS('INTERIM REPORT'!G:G,'INTERIM REPORT'!$A:$A,'PAGE 15'!$A20,'INTERIM REPORT'!$B:$B,'PAGE 15'!$A$4)</f>
        <v>11.379524180787136</v>
      </c>
      <c r="U20" s="202"/>
      <c r="V20" s="203">
        <f>RANK(T20,T$20:T$22,1)</f>
        <v>1</v>
      </c>
      <c r="W20" s="20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15'!$A21,'INTERIM REPORT'!$B:$B,'PAGE 15'!$A$4)</f>
        <v>14.00637044346413</v>
      </c>
      <c r="E21" s="204"/>
      <c r="F21" s="200">
        <f t="shared" ref="F21:F22" si="24">RANK(D21,D$20:D$22,1)</f>
        <v>2</v>
      </c>
      <c r="G21" s="200">
        <f t="shared" si="19"/>
        <v>11</v>
      </c>
      <c r="H21" s="120">
        <f>SUMIFS('INTERIM REPORT'!D:D,'INTERIM REPORT'!$A:$A,'PAGE 15'!$A21,'INTERIM REPORT'!$B:$B,'PAGE 15'!$A$4)</f>
        <v>14.5857253914719</v>
      </c>
      <c r="I21" s="204"/>
      <c r="J21" s="200">
        <f t="shared" ref="J21:J22" si="25">RANK(H21,H$20:H$22,1)</f>
        <v>2</v>
      </c>
      <c r="K21" s="200">
        <f t="shared" si="20"/>
        <v>11</v>
      </c>
      <c r="L21" s="120">
        <f>SUMIFS('INTERIM REPORT'!E:E,'INTERIM REPORT'!$A:$A,'PAGE 15'!$A21,'INTERIM REPORT'!$B:$B,'PAGE 15'!$A$4)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15'!$A21,'INTERIM REPORT'!$B:$B,'PAGE 15'!$A$4)</f>
        <v>16.069877899290251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15'!$A21,'INTERIM REPORT'!$B:$B,'PAGE 15'!$A$4)</f>
        <v>20.825267226009139</v>
      </c>
      <c r="U21" s="204"/>
      <c r="V21" s="200">
        <f t="shared" ref="V21:V22" si="28">RANK(T21,T$20:T$22,1)</f>
        <v>2</v>
      </c>
      <c r="W21" s="20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15'!$A22,'INTERIM REPORT'!$B:$B,'PAGE 15'!$A$4)</f>
        <v>15.25715592864508</v>
      </c>
      <c r="E22" s="204"/>
      <c r="F22" s="200">
        <f t="shared" si="24"/>
        <v>3</v>
      </c>
      <c r="G22" s="200">
        <f t="shared" si="19"/>
        <v>12</v>
      </c>
      <c r="H22" s="120">
        <f>SUMIFS('INTERIM REPORT'!D:D,'INTERIM REPORT'!$A:$A,'PAGE 15'!$A22,'INTERIM REPORT'!$B:$B,'PAGE 15'!$A$4)</f>
        <v>16.431107979706379</v>
      </c>
      <c r="I22" s="204"/>
      <c r="J22" s="200">
        <f t="shared" si="25"/>
        <v>3</v>
      </c>
      <c r="K22" s="200">
        <f t="shared" si="20"/>
        <v>12</v>
      </c>
      <c r="L22" s="120">
        <f>SUMIFS('INTERIM REPORT'!E:E,'INTERIM REPORT'!$A:$A,'PAGE 15'!$A22,'INTERIM REPORT'!$B:$B,'PAGE 15'!$A$4)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15'!$A22,'INTERIM REPORT'!$B:$B,'PAGE 15'!$A$4)</f>
        <v>15.387974527987984</v>
      </c>
      <c r="Q22" s="204"/>
      <c r="R22" s="200">
        <f t="shared" si="27"/>
        <v>2</v>
      </c>
      <c r="S22" s="200">
        <f t="shared" si="22"/>
        <v>12</v>
      </c>
      <c r="T22" s="120">
        <f>SUMIFS('INTERIM REPORT'!G:G,'INTERIM REPORT'!$A:$A,'PAGE 15'!$A22,'INTERIM REPORT'!$B:$B,'PAGE 15'!$A$4)</f>
        <v>22.277352039120675</v>
      </c>
      <c r="U22" s="204"/>
      <c r="V22" s="200">
        <f t="shared" si="28"/>
        <v>3</v>
      </c>
      <c r="W22" s="200">
        <f t="shared" si="23"/>
        <v>13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15'!$A25,'INTERIM REPORT'!$B:$B,'PAGE 15'!$A$4)</f>
        <v>13.244813868084206</v>
      </c>
      <c r="E25" s="202"/>
      <c r="F25" s="202"/>
      <c r="G25" s="203">
        <f>RANK(D25,D$8:D$25,1)</f>
        <v>10</v>
      </c>
      <c r="H25" s="124">
        <f>SUMIFS('INTERIM REPORT'!D:D,'INTERIM REPORT'!$A:$A,'PAGE 15'!$A25,'INTERIM REPORT'!$B:$B,'PAGE 15'!$A$4)</f>
        <v>10.270576174391234</v>
      </c>
      <c r="I25" s="202"/>
      <c r="J25" s="202"/>
      <c r="K25" s="203">
        <f>RANK(H25,H$8:H$25,1)</f>
        <v>7</v>
      </c>
      <c r="L25" s="124">
        <f>SUMIFS('INTERIM REPORT'!E:E,'INTERIM REPORT'!$A:$A,'PAGE 15'!$A25,'INTERIM REPORT'!$B:$B,'PAGE 15'!$A$4)</f>
        <v>0</v>
      </c>
      <c r="M25" s="202"/>
      <c r="N25" s="202"/>
      <c r="O25" s="203">
        <f>RANK(L25,L$8:L$25,1)</f>
        <v>1</v>
      </c>
      <c r="P25" s="124">
        <f>SUMIFS('INTERIM REPORT'!F:F,'INTERIM REPORT'!$A:$A,'PAGE 15'!$A25,'INTERIM REPORT'!$B:$B,'PAGE 15'!$A$4)</f>
        <v>12.353635401418943</v>
      </c>
      <c r="Q25" s="202"/>
      <c r="R25" s="202"/>
      <c r="S25" s="203">
        <f>RANK(P25,P$8:P$25,1)</f>
        <v>8</v>
      </c>
      <c r="T25" s="124">
        <f>SUMIFS('INTERIM REPORT'!G:G,'INTERIM REPORT'!$A:$A,'PAGE 15'!$A25,'INTERIM REPORT'!$B:$B,'PAGE 15'!$A$4)</f>
        <v>11.211257517311795</v>
      </c>
      <c r="U25" s="202"/>
      <c r="V25" s="202"/>
      <c r="W25" s="203">
        <f>RANK(T25,T$8:T$25,1)</f>
        <v>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15'!$A28,'INTERIM REPORT'!$B:$B,'PAGE 15'!$A$4)</f>
        <v>12.777947853595936</v>
      </c>
      <c r="E28" s="204"/>
      <c r="F28" s="200"/>
      <c r="G28" s="200"/>
      <c r="H28" s="124">
        <f>SUMIFS('INTERIM REPORT'!D:D,'INTERIM REPORT'!$A:$A,'PAGE 15'!$A28,'INTERIM REPORT'!$B:$B,'PAGE 15'!$A$4)</f>
        <v>11.417864690250834</v>
      </c>
      <c r="I28" s="204"/>
      <c r="J28" s="200"/>
      <c r="K28" s="200"/>
      <c r="L28" s="124">
        <f>SUMIFS('INTERIM REPORT'!E:E,'INTERIM REPORT'!$A:$A,'PAGE 15'!$A28,'INTERIM REPORT'!$B:$B,'PAGE 15'!$A$4)</f>
        <v>98.688487832279137</v>
      </c>
      <c r="M28" s="204"/>
      <c r="N28" s="200"/>
      <c r="O28" s="200"/>
      <c r="P28" s="124">
        <f>SUMIFS('INTERIM REPORT'!F:F,'INTERIM REPORT'!$A:$A,'PAGE 15'!$A28,'INTERIM REPORT'!$B:$B,'PAGE 15'!$A$4)</f>
        <v>11.990806725621953</v>
      </c>
      <c r="Q28" s="204"/>
      <c r="R28" s="200"/>
      <c r="S28" s="200"/>
      <c r="T28" s="124">
        <f>SUMIFS('INTERIM REPORT'!G:G,'INTERIM REPORT'!$A:$A,'PAGE 15'!$A28,'INTERIM REPORT'!$B:$B,'PAGE 15'!$A$4)</f>
        <v>12.890691011360063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7.6433401086408477</v>
      </c>
      <c r="Y28" s="103">
        <f>IF(L28&gt;0,((T28/L28)-1),IF(AND(L28=0,T28&gt;0),100%,IF(AND(L28=0,T28&lt;0),-100%,IF(AND(L28=0,T28=0),0%,((T28/(L28))-1)*-1))))</f>
        <v>-0.86937999259581555</v>
      </c>
    </row>
    <row r="29" spans="1:25" ht="28.35" customHeight="1">
      <c r="C29" s="94" t="s">
        <v>28</v>
      </c>
      <c r="D29" s="120">
        <f>MEDIAN(D25,D20:D22,D8:D17)</f>
        <v>11.128217973721817</v>
      </c>
      <c r="E29" s="208"/>
      <c r="F29" s="208"/>
      <c r="G29" s="208"/>
      <c r="H29" s="120">
        <f>MEDIAN(H25,H20:H22,H8:H17)</f>
        <v>10.771159337031238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12.196811094543445</v>
      </c>
      <c r="Q29" s="208"/>
      <c r="R29" s="208"/>
      <c r="S29" s="208"/>
      <c r="T29" s="120">
        <f>MEDIAN(T25,T20:T22,T8:T17)</f>
        <v>12.402622756551118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11.128217973721817</v>
      </c>
      <c r="E30" s="208"/>
      <c r="F30" s="208"/>
      <c r="G30" s="208"/>
      <c r="H30" s="120">
        <f>MEDIAN(H8:H15)</f>
        <v>10.004354079478883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12.400529932105158</v>
      </c>
      <c r="Q30" s="208"/>
      <c r="R30" s="208"/>
      <c r="S30" s="208"/>
      <c r="T30" s="120">
        <f>MEDIAN(T8:T15)</f>
        <v>12.402622756551118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15'!$A33,'INTERIM REPORT'!$B:$B,'PAGE 15'!$A$5)=0,"",SUMIFS('INTERIM REPORT'!C:C,'INTERIM REPORT'!$A:$A,'PAGE 15'!$A33,'INTERIM REPORT'!$B:$B,'PAGE 15'!$A$5))</f>
        <v/>
      </c>
      <c r="E33" s="120"/>
      <c r="F33" s="120"/>
      <c r="G33" s="121"/>
      <c r="H33" s="124" t="str">
        <f>IF(SUMIFS('INTERIM REPORT'!D:D,'INTERIM REPORT'!$A:$A,'PAGE 15'!$A33,'INTERIM REPORT'!$B:$B,'PAGE 15'!$A$5)=0,"",SUMIFS('INTERIM REPORT'!D:D,'INTERIM REPORT'!$A:$A,'PAGE 15'!$A33,'INTERIM REPORT'!$B:$B,'PAGE 15'!$A$5))</f>
        <v/>
      </c>
      <c r="I33" s="120"/>
      <c r="J33" s="120"/>
      <c r="K33" s="121"/>
      <c r="L33" s="124" t="str">
        <f>IF(SUMIFS('INTERIM REPORT'!E:E,'INTERIM REPORT'!$A:$A,'PAGE 15'!$A33,'INTERIM REPORT'!$B:$B,'PAGE 15'!$A$5)=0,"",SUMIFS('INTERIM REPORT'!E:E,'INTERIM REPORT'!$A:$A,'PAGE 15'!$A33,'INTERIM REPORT'!$B:$B,'PAGE 15'!$A$5))</f>
        <v/>
      </c>
      <c r="M33" s="120"/>
      <c r="N33" s="120"/>
      <c r="O33" s="121"/>
      <c r="P33" s="124" t="str">
        <f>IF(SUMIFS('INTERIM REPORT'!F:F,'INTERIM REPORT'!$A:$A,'PAGE 15'!$A33,'INTERIM REPORT'!$B:$B,'PAGE 15'!$A$5)=0,"",SUMIFS('INTERIM REPORT'!F:F,'INTERIM REPORT'!$A:$A,'PAGE 15'!$A33,'INTERIM REPORT'!$B:$B,'PAGE 15'!$A$5))</f>
        <v/>
      </c>
      <c r="Q33" s="120"/>
      <c r="R33" s="120"/>
      <c r="S33" s="121"/>
      <c r="T33" s="124" t="str">
        <f>IF(SUMIFS('INTERIM REPORT'!G:G,'INTERIM REPORT'!$A:$A,'PAGE 15'!$A33,'INTERIM REPORT'!$B:$B,'PAGE 15'!$A$5)=0,"",SUMIFS('INTERIM REPORT'!G:G,'INTERIM REPORT'!$A:$A,'PAGE 15'!$A33,'INTERIM REPORT'!$B:$B,'PAGE 15'!$A$5))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15'!$A34,'INTERIM REPORT'!$B:$B,'PAGE 15'!$A$5)=0,"",SUMIFS('INTERIM REPORT'!C:C,'INTERIM REPORT'!$A:$A,'PAGE 15'!$A34,'INTERIM REPORT'!$B:$B,'PAGE 15'!$A$5))</f>
        <v/>
      </c>
      <c r="E34" s="124"/>
      <c r="F34" s="124"/>
      <c r="G34" s="125"/>
      <c r="H34" s="124" t="str">
        <f>IF(SUMIFS('INTERIM REPORT'!D:D,'INTERIM REPORT'!$A:$A,'PAGE 15'!$A34,'INTERIM REPORT'!$B:$B,'PAGE 15'!$A$5)=0,"",SUMIFS('INTERIM REPORT'!D:D,'INTERIM REPORT'!$A:$A,'PAGE 15'!$A34,'INTERIM REPORT'!$B:$B,'PAGE 15'!$A$5))</f>
        <v/>
      </c>
      <c r="I34" s="124"/>
      <c r="J34" s="124"/>
      <c r="K34" s="125"/>
      <c r="L34" s="124" t="str">
        <f>IF(SUMIFS('INTERIM REPORT'!E:E,'INTERIM REPORT'!$A:$A,'PAGE 15'!$A34,'INTERIM REPORT'!$B:$B,'PAGE 15'!$A$5)=0,"",SUMIFS('INTERIM REPORT'!E:E,'INTERIM REPORT'!$A:$A,'PAGE 15'!$A34,'INTERIM REPORT'!$B:$B,'PAGE 15'!$A$5))</f>
        <v/>
      </c>
      <c r="M34" s="124"/>
      <c r="N34" s="124"/>
      <c r="O34" s="125"/>
      <c r="P34" s="124" t="str">
        <f>IF(SUMIFS('INTERIM REPORT'!F:F,'INTERIM REPORT'!$A:$A,'PAGE 15'!$A34,'INTERIM REPORT'!$B:$B,'PAGE 15'!$A$5)=0,"",SUMIFS('INTERIM REPORT'!F:F,'INTERIM REPORT'!$A:$A,'PAGE 15'!$A34,'INTERIM REPORT'!$B:$B,'PAGE 15'!$A$5))</f>
        <v/>
      </c>
      <c r="Q34" s="124"/>
      <c r="R34" s="124"/>
      <c r="S34" s="125"/>
      <c r="T34" s="124" t="str">
        <f>IF(SUMIFS('INTERIM REPORT'!G:G,'INTERIM REPORT'!$A:$A,'PAGE 15'!$A34,'INTERIM REPORT'!$B:$B,'PAGE 15'!$A$5)=0,"",SUMIFS('INTERIM REPORT'!G:G,'INTERIM REPORT'!$A:$A,'PAGE 15'!$A34,'INTERIM REPORT'!$B:$B,'PAGE 15'!$A$5))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15'!$A35,'INTERIM REPORT'!$B:$B,'PAGE 15'!$A$5)=0,"",SUMIFS('INTERIM REPORT'!C:C,'INTERIM REPORT'!$A:$A,'PAGE 15'!$A35,'INTERIM REPORT'!$B:$B,'PAGE 15'!$A$5))</f>
        <v/>
      </c>
      <c r="E35" s="124"/>
      <c r="F35" s="124"/>
      <c r="G35" s="125"/>
      <c r="H35" s="124" t="str">
        <f>IF(SUMIFS('INTERIM REPORT'!D:D,'INTERIM REPORT'!$A:$A,'PAGE 15'!$A35,'INTERIM REPORT'!$B:$B,'PAGE 15'!$A$5)=0,"",SUMIFS('INTERIM REPORT'!D:D,'INTERIM REPORT'!$A:$A,'PAGE 15'!$A35,'INTERIM REPORT'!$B:$B,'PAGE 15'!$A$5))</f>
        <v/>
      </c>
      <c r="I35" s="124"/>
      <c r="J35" s="124"/>
      <c r="K35" s="125"/>
      <c r="L35" s="124" t="str">
        <f>IF(SUMIFS('INTERIM REPORT'!E:E,'INTERIM REPORT'!$A:$A,'PAGE 15'!$A35,'INTERIM REPORT'!$B:$B,'PAGE 15'!$A$5)=0,"",SUMIFS('INTERIM REPORT'!E:E,'INTERIM REPORT'!$A:$A,'PAGE 15'!$A35,'INTERIM REPORT'!$B:$B,'PAGE 15'!$A$5))</f>
        <v/>
      </c>
      <c r="M35" s="124"/>
      <c r="N35" s="124"/>
      <c r="O35" s="125"/>
      <c r="P35" s="124" t="str">
        <f>IF(SUMIFS('INTERIM REPORT'!F:F,'INTERIM REPORT'!$A:$A,'PAGE 15'!$A35,'INTERIM REPORT'!$B:$B,'PAGE 15'!$A$5)=0,"",SUMIFS('INTERIM REPORT'!F:F,'INTERIM REPORT'!$A:$A,'PAGE 15'!$A35,'INTERIM REPORT'!$B:$B,'PAGE 15'!$A$5))</f>
        <v/>
      </c>
      <c r="Q35" s="124"/>
      <c r="R35" s="124"/>
      <c r="S35" s="125"/>
      <c r="T35" s="124" t="str">
        <f>IF(SUMIFS('INTERIM REPORT'!G:G,'INTERIM REPORT'!$A:$A,'PAGE 15'!$A35,'INTERIM REPORT'!$B:$B,'PAGE 15'!$A$5)=0,"",SUMIFS('INTERIM REPORT'!G:G,'INTERIM REPORT'!$A:$A,'PAGE 15'!$A35,'INTERIM REPORT'!$B:$B,'PAGE 15'!$A$5))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15'!$A36,'INTERIM REPORT'!$B:$B,'PAGE 15'!$A$5)=0,"",SUMIFS('INTERIM REPORT'!C:C,'INTERIM REPORT'!$A:$A,'PAGE 15'!$A36,'INTERIM REPORT'!$B:$B,'PAGE 15'!$A$5))</f>
        <v/>
      </c>
      <c r="E36" s="124"/>
      <c r="F36" s="124"/>
      <c r="G36" s="125"/>
      <c r="H36" s="124" t="str">
        <f>IF(SUMIFS('INTERIM REPORT'!D:D,'INTERIM REPORT'!$A:$A,'PAGE 15'!$A36,'INTERIM REPORT'!$B:$B,'PAGE 15'!$A$5)=0,"",SUMIFS('INTERIM REPORT'!D:D,'INTERIM REPORT'!$A:$A,'PAGE 15'!$A36,'INTERIM REPORT'!$B:$B,'PAGE 15'!$A$5))</f>
        <v/>
      </c>
      <c r="I36" s="124"/>
      <c r="J36" s="124"/>
      <c r="K36" s="125"/>
      <c r="L36" s="124" t="str">
        <f>IF(SUMIFS('INTERIM REPORT'!E:E,'INTERIM REPORT'!$A:$A,'PAGE 15'!$A36,'INTERIM REPORT'!$B:$B,'PAGE 15'!$A$5)=0,"",SUMIFS('INTERIM REPORT'!E:E,'INTERIM REPORT'!$A:$A,'PAGE 15'!$A36,'INTERIM REPORT'!$B:$B,'PAGE 15'!$A$5))</f>
        <v/>
      </c>
      <c r="M36" s="124"/>
      <c r="N36" s="124"/>
      <c r="O36" s="125"/>
      <c r="P36" s="124" t="str">
        <f>IF(SUMIFS('INTERIM REPORT'!F:F,'INTERIM REPORT'!$A:$A,'PAGE 15'!$A36,'INTERIM REPORT'!$B:$B,'PAGE 15'!$A$5)=0,"",SUMIFS('INTERIM REPORT'!F:F,'INTERIM REPORT'!$A:$A,'PAGE 15'!$A36,'INTERIM REPORT'!$B:$B,'PAGE 15'!$A$5))</f>
        <v/>
      </c>
      <c r="Q36" s="124"/>
      <c r="R36" s="124"/>
      <c r="S36" s="125"/>
      <c r="T36" s="124" t="str">
        <f>IF(SUMIFS('INTERIM REPORT'!G:G,'INTERIM REPORT'!$A:$A,'PAGE 15'!$A36,'INTERIM REPORT'!$B:$B,'PAGE 15'!$A$5)=0,"",SUMIFS('INTERIM REPORT'!G:G,'INTERIM REPORT'!$A:$A,'PAGE 15'!$A36,'INTERIM REPORT'!$B:$B,'PAGE 15'!$A$5))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15'!$A37,'INTERIM REPORT'!$B:$B,'PAGE 15'!$A$5)=0,"",SUMIFS('INTERIM REPORT'!C:C,'INTERIM REPORT'!$A:$A,'PAGE 15'!$A37,'INTERIM REPORT'!$B:$B,'PAGE 15'!$A$5))</f>
        <v/>
      </c>
      <c r="E37" s="124"/>
      <c r="F37" s="124"/>
      <c r="G37" s="125"/>
      <c r="H37" s="124" t="str">
        <f>IF(SUMIFS('INTERIM REPORT'!D:D,'INTERIM REPORT'!$A:$A,'PAGE 15'!$A37,'INTERIM REPORT'!$B:$B,'PAGE 15'!$A$5)=0,"",SUMIFS('INTERIM REPORT'!D:D,'INTERIM REPORT'!$A:$A,'PAGE 15'!$A37,'INTERIM REPORT'!$B:$B,'PAGE 15'!$A$5))</f>
        <v/>
      </c>
      <c r="I37" s="124"/>
      <c r="J37" s="124"/>
      <c r="K37" s="125"/>
      <c r="L37" s="124" t="str">
        <f>IF(SUMIFS('INTERIM REPORT'!E:E,'INTERIM REPORT'!$A:$A,'PAGE 15'!$A37,'INTERIM REPORT'!$B:$B,'PAGE 15'!$A$5)=0,"",SUMIFS('INTERIM REPORT'!E:E,'INTERIM REPORT'!$A:$A,'PAGE 15'!$A37,'INTERIM REPORT'!$B:$B,'PAGE 15'!$A$5))</f>
        <v/>
      </c>
      <c r="M37" s="124"/>
      <c r="N37" s="124"/>
      <c r="O37" s="125"/>
      <c r="P37" s="124" t="str">
        <f>IF(SUMIFS('INTERIM REPORT'!F:F,'INTERIM REPORT'!$A:$A,'PAGE 15'!$A37,'INTERIM REPORT'!$B:$B,'PAGE 15'!$A$5)=0,"",SUMIFS('INTERIM REPORT'!F:F,'INTERIM REPORT'!$A:$A,'PAGE 15'!$A37,'INTERIM REPORT'!$B:$B,'PAGE 15'!$A$5))</f>
        <v/>
      </c>
      <c r="Q37" s="124"/>
      <c r="R37" s="124"/>
      <c r="S37" s="125"/>
      <c r="T37" s="124" t="str">
        <f>IF(SUMIFS('INTERIM REPORT'!G:G,'INTERIM REPORT'!$A:$A,'PAGE 15'!$A37,'INTERIM REPORT'!$B:$B,'PAGE 15'!$A$5)=0,"",SUMIFS('INTERIM REPORT'!G:G,'INTERIM REPORT'!$A:$A,'PAGE 15'!$A37,'INTERIM REPORT'!$B:$B,'PAGE 15'!$A$5))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15'!$A38,'INTERIM REPORT'!$B:$B,'PAGE 15'!$A$5)=0,"",SUMIFS('INTERIM REPORT'!C:C,'INTERIM REPORT'!$A:$A,'PAGE 15'!$A38,'INTERIM REPORT'!$B:$B,'PAGE 15'!$A$5))</f>
        <v/>
      </c>
      <c r="E38" s="124"/>
      <c r="F38" s="124"/>
      <c r="G38" s="125"/>
      <c r="H38" s="124" t="str">
        <f>IF(SUMIFS('INTERIM REPORT'!D:D,'INTERIM REPORT'!$A:$A,'PAGE 15'!$A38,'INTERIM REPORT'!$B:$B,'PAGE 15'!$A$5)=0,"",SUMIFS('INTERIM REPORT'!D:D,'INTERIM REPORT'!$A:$A,'PAGE 15'!$A38,'INTERIM REPORT'!$B:$B,'PAGE 15'!$A$5))</f>
        <v/>
      </c>
      <c r="I38" s="124"/>
      <c r="J38" s="124"/>
      <c r="K38" s="125"/>
      <c r="L38" s="124" t="str">
        <f>IF(SUMIFS('INTERIM REPORT'!E:E,'INTERIM REPORT'!$A:$A,'PAGE 15'!$A38,'INTERIM REPORT'!$B:$B,'PAGE 15'!$A$5)=0,"",SUMIFS('INTERIM REPORT'!E:E,'INTERIM REPORT'!$A:$A,'PAGE 15'!$A38,'INTERIM REPORT'!$B:$B,'PAGE 15'!$A$5))</f>
        <v/>
      </c>
      <c r="M38" s="124"/>
      <c r="N38" s="124"/>
      <c r="O38" s="125"/>
      <c r="P38" s="124" t="str">
        <f>IF(SUMIFS('INTERIM REPORT'!F:F,'INTERIM REPORT'!$A:$A,'PAGE 15'!$A38,'INTERIM REPORT'!$B:$B,'PAGE 15'!$A$5)=0,"",SUMIFS('INTERIM REPORT'!F:F,'INTERIM REPORT'!$A:$A,'PAGE 15'!$A38,'INTERIM REPORT'!$B:$B,'PAGE 15'!$A$5))</f>
        <v/>
      </c>
      <c r="Q38" s="124"/>
      <c r="R38" s="124"/>
      <c r="S38" s="125"/>
      <c r="T38" s="124" t="str">
        <f>IF(SUMIFS('INTERIM REPORT'!G:G,'INTERIM REPORT'!$A:$A,'PAGE 15'!$A38,'INTERIM REPORT'!$B:$B,'PAGE 15'!$A$5)=0,"",SUMIFS('INTERIM REPORT'!G:G,'INTERIM REPORT'!$A:$A,'PAGE 15'!$A38,'INTERIM REPORT'!$B:$B,'PAGE 15'!$A$5))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9" priority="1" operator="notEqual">
      <formula>""" """</formula>
    </cfRule>
    <cfRule type="cellIs" dxfId="9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12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Long Term Debt to Capitalization</v>
      </c>
    </row>
    <row r="3" spans="1:25" ht="15.75">
      <c r="A3" s="82" t="s">
        <v>104</v>
      </c>
    </row>
    <row r="4" spans="1:25" ht="15.75">
      <c r="A4" s="85" t="s">
        <v>55</v>
      </c>
      <c r="B4" s="324" t="str">
        <f>MID(A4,FIND("]",A4)+2,LEN(A4)-FIND("]",A4)+2)</f>
        <v>Long Term Debt to Capitalization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227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16'!$A8,'INTERIM REPORT'!$B:$B,'PAGE 16'!$A$4)</f>
        <v>0.23058019055007956</v>
      </c>
      <c r="E8" s="200">
        <f>RANK(D8,D$8:D$15,1)</f>
        <v>6</v>
      </c>
      <c r="F8" s="200">
        <f>RANK(D8,D$8:D$17,1)</f>
        <v>8</v>
      </c>
      <c r="G8" s="200">
        <f>RANK(D8,D$8:D$25,1)</f>
        <v>11</v>
      </c>
      <c r="H8" s="145">
        <f>SUMIFS('INTERIM REPORT'!D:D,'INTERIM REPORT'!$A:$A,'PAGE 16'!$A8,'INTERIM REPORT'!$B:$B,'PAGE 16'!$A$4)</f>
        <v>0.24474437039896804</v>
      </c>
      <c r="I8" s="200">
        <f>RANK(H8,H$8:H$15,1)</f>
        <v>3</v>
      </c>
      <c r="J8" s="200">
        <f>RANK(H8,H$8:H$17,1)</f>
        <v>5</v>
      </c>
      <c r="K8" s="200">
        <f>RANK(H8,H$8:H$25,1)</f>
        <v>7</v>
      </c>
      <c r="L8" s="145">
        <f>SUMIFS('INTERIM REPORT'!E:E,'INTERIM REPORT'!$A:$A,'PAGE 16'!$A8,'INTERIM REPORT'!$B:$B,'PAGE 16'!$A$4)</f>
        <v>0.20983627903643221</v>
      </c>
      <c r="M8" s="200">
        <f>RANK(L8,L$8:L$15,1)</f>
        <v>6</v>
      </c>
      <c r="N8" s="200">
        <f>RANK(L8,L$8:L$17,1)</f>
        <v>7</v>
      </c>
      <c r="O8" s="200">
        <f>RANK(L8,L$8:L$25,1)</f>
        <v>9</v>
      </c>
      <c r="P8" s="145">
        <f>SUMIFS('INTERIM REPORT'!F:F,'INTERIM REPORT'!$A:$A,'PAGE 16'!$A8,'INTERIM REPORT'!$B:$B,'PAGE 16'!$A$4)</f>
        <v>0.20506493147525015</v>
      </c>
      <c r="Q8" s="200">
        <f>RANK(P8,P$8:P$15,1)</f>
        <v>4</v>
      </c>
      <c r="R8" s="200">
        <f>RANK(P8,P$8:P$17,1)</f>
        <v>6</v>
      </c>
      <c r="S8" s="200">
        <f>RANK(P8,P$8:P$25,1)</f>
        <v>8</v>
      </c>
      <c r="T8" s="145">
        <f>SUMIFS('INTERIM REPORT'!G:G,'INTERIM REPORT'!$A:$A,'PAGE 16'!$A8,'INTERIM REPORT'!$B:$B,'PAGE 16'!$A$4)</f>
        <v>0.21521935536874723</v>
      </c>
      <c r="U8" s="200">
        <f>RANK(T8,T$8:T$15,1)</f>
        <v>6</v>
      </c>
      <c r="V8" s="200">
        <f>RANK(T8,T$8:T$17,1)</f>
        <v>8</v>
      </c>
      <c r="W8" s="200">
        <f>RANK(T8,T$8:T$25,1)</f>
        <v>11</v>
      </c>
      <c r="X8" s="95">
        <f t="shared" ref="X8:X17" si="0">IF(H8&gt;0,((L8/H8)-1),IF(AND(H8=0,L8&gt;0),100%,IF(AND(H8=0,L8&lt;0),-100%,IF(AND(H8=0,L8=0),0%,((L8/(H8))-1)*-1))))</f>
        <v>-0.142630824584977</v>
      </c>
      <c r="Y8" s="95">
        <f t="shared" ref="Y8:Y17" si="1">IF(L8&gt;0,((T8/L8)-1),IF(AND(L8=0,T8&gt;0),100%,IF(AND(L8=0,T8&lt;0),-100%,IF(AND(L8=0,T8=0),0%,((T8/(L8))-1)*-1))))</f>
        <v>2.5653697049119017E-2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16'!$A9,'INTERIM REPORT'!$B:$B,'PAGE 16'!$A$4)</f>
        <v>0.22878983827604787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10</v>
      </c>
      <c r="H9" s="145">
        <f>SUMIFS('INTERIM REPORT'!D:D,'INTERIM REPORT'!$A:$A,'PAGE 16'!$A9,'INTERIM REPORT'!$B:$B,'PAGE 16'!$A$4)</f>
        <v>0.25387983598200953</v>
      </c>
      <c r="I9" s="200">
        <f t="shared" ref="I9:I15" si="6">RANK(H9,H$8:H$15,1)</f>
        <v>4</v>
      </c>
      <c r="J9" s="200">
        <f t="shared" ref="J9:J17" si="7">RANK(H9,H$8:H$17,1)</f>
        <v>6</v>
      </c>
      <c r="K9" s="200">
        <f t="shared" ref="K9:K17" si="8">RANK(H9,H$8:H$25,1)</f>
        <v>8</v>
      </c>
      <c r="L9" s="145">
        <f>SUMIFS('INTERIM REPORT'!E:E,'INTERIM REPORT'!$A:$A,'PAGE 16'!$A9,'INTERIM REPORT'!$B:$B,'PAGE 16'!$A$4)</f>
        <v>0.20187524092932768</v>
      </c>
      <c r="M9" s="200">
        <f t="shared" ref="M9:M15" si="9">RANK(L9,L$8:L$15,1)</f>
        <v>5</v>
      </c>
      <c r="N9" s="200">
        <f t="shared" ref="N9:N17" si="10">RANK(L9,L$8:L$17,1)</f>
        <v>6</v>
      </c>
      <c r="O9" s="200">
        <f t="shared" ref="O9:O17" si="11">RANK(L9,L$8:L$25,1)</f>
        <v>8</v>
      </c>
      <c r="P9" s="145">
        <f>SUMIFS('INTERIM REPORT'!F:F,'INTERIM REPORT'!$A:$A,'PAGE 16'!$A9,'INTERIM REPORT'!$B:$B,'PAGE 16'!$A$4)</f>
        <v>0.17750555429386064</v>
      </c>
      <c r="Q9" s="200">
        <f t="shared" ref="Q9:Q15" si="12">RANK(P9,P$8:P$15,1)</f>
        <v>2</v>
      </c>
      <c r="R9" s="200">
        <f t="shared" ref="R9:R17" si="13">RANK(P9,P$8:P$17,1)</f>
        <v>4</v>
      </c>
      <c r="S9" s="200">
        <f t="shared" ref="S9:S17" si="14">RANK(P9,P$8:P$25,1)</f>
        <v>6</v>
      </c>
      <c r="T9" s="145">
        <f>SUMIFS('INTERIM REPORT'!G:G,'INTERIM REPORT'!$A:$A,'PAGE 16'!$A9,'INTERIM REPORT'!$B:$B,'PAGE 16'!$A$4)</f>
        <v>0.17786541294496899</v>
      </c>
      <c r="U9" s="200">
        <f t="shared" ref="U9:U15" si="15">RANK(T9,T$8:T$15,1)</f>
        <v>3</v>
      </c>
      <c r="V9" s="200">
        <f t="shared" ref="V9:V17" si="16">RANK(T9,T$8:T$17,1)</f>
        <v>5</v>
      </c>
      <c r="W9" s="200">
        <f t="shared" ref="W9:W17" si="17">RANK(T9,T$8:T$25,1)</f>
        <v>8</v>
      </c>
      <c r="X9" s="95">
        <f t="shared" si="0"/>
        <v>-0.20483940700342584</v>
      </c>
      <c r="Y9" s="95">
        <f t="shared" si="1"/>
        <v>-0.11893399048754094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16'!$A10,'INTERIM REPORT'!$B:$B,'PAGE 16'!$A$4)</f>
        <v>0.1295031140888169</v>
      </c>
      <c r="E10" s="200">
        <f t="shared" si="3"/>
        <v>2</v>
      </c>
      <c r="F10" s="200">
        <f t="shared" si="4"/>
        <v>3</v>
      </c>
      <c r="G10" s="200">
        <f t="shared" si="5"/>
        <v>4</v>
      </c>
      <c r="H10" s="145">
        <f>SUMIFS('INTERIM REPORT'!D:D,'INTERIM REPORT'!$A:$A,'PAGE 16'!$A10,'INTERIM REPORT'!$B:$B,'PAGE 16'!$A$4)</f>
        <v>0.5528259447396503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45">
        <f>SUMIFS('INTERIM REPORT'!E:E,'INTERIM REPORT'!$A:$A,'PAGE 16'!$A10,'INTERIM REPORT'!$B:$B,'PAGE 16'!$A$4)</f>
        <v>0.16276111086517606</v>
      </c>
      <c r="M10" s="200">
        <f t="shared" si="9"/>
        <v>3</v>
      </c>
      <c r="N10" s="200">
        <f t="shared" si="10"/>
        <v>4</v>
      </c>
      <c r="O10" s="200">
        <f t="shared" si="11"/>
        <v>5</v>
      </c>
      <c r="P10" s="145">
        <f>SUMIFS('INTERIM REPORT'!F:F,'INTERIM REPORT'!$A:$A,'PAGE 16'!$A10,'INTERIM REPORT'!$B:$B,'PAGE 16'!$A$4)</f>
        <v>0.31330861619695677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45">
        <f>SUMIFS('INTERIM REPORT'!G:G,'INTERIM REPORT'!$A:$A,'PAGE 16'!$A10,'INTERIM REPORT'!$B:$B,'PAGE 16'!$A$4)</f>
        <v>0.1896901320222282</v>
      </c>
      <c r="U10" s="200">
        <f t="shared" si="15"/>
        <v>4</v>
      </c>
      <c r="V10" s="200">
        <f t="shared" si="16"/>
        <v>6</v>
      </c>
      <c r="W10" s="200">
        <f t="shared" si="17"/>
        <v>9</v>
      </c>
      <c r="X10" s="95">
        <f t="shared" si="0"/>
        <v>-0.70558344373322179</v>
      </c>
      <c r="Y10" s="95">
        <f t="shared" si="1"/>
        <v>0.165451200313808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16'!$A11,'INTERIM REPORT'!$B:$B,'PAGE 16'!$A$4)</f>
        <v>0.29994150007916848</v>
      </c>
      <c r="E11" s="200">
        <f t="shared" si="3"/>
        <v>8</v>
      </c>
      <c r="F11" s="200">
        <f t="shared" si="4"/>
        <v>10</v>
      </c>
      <c r="G11" s="200">
        <f t="shared" si="5"/>
        <v>13</v>
      </c>
      <c r="H11" s="145">
        <f>SUMIFS('INTERIM REPORT'!D:D,'INTERIM REPORT'!$A:$A,'PAGE 16'!$A11,'INTERIM REPORT'!$B:$B,'PAGE 16'!$A$4)</f>
        <v>0.39801028954166279</v>
      </c>
      <c r="I11" s="200">
        <f t="shared" si="6"/>
        <v>7</v>
      </c>
      <c r="J11" s="200">
        <f t="shared" si="7"/>
        <v>9</v>
      </c>
      <c r="K11" s="200">
        <f t="shared" si="8"/>
        <v>13</v>
      </c>
      <c r="L11" s="145">
        <f>SUMIFS('INTERIM REPORT'!E:E,'INTERIM REPORT'!$A:$A,'PAGE 16'!$A11,'INTERIM REPORT'!$B:$B,'PAGE 16'!$A$4)</f>
        <v>0.3796071393872763</v>
      </c>
      <c r="M11" s="200">
        <f t="shared" si="9"/>
        <v>8</v>
      </c>
      <c r="N11" s="200">
        <f t="shared" si="10"/>
        <v>10</v>
      </c>
      <c r="O11" s="200">
        <f t="shared" si="11"/>
        <v>14</v>
      </c>
      <c r="P11" s="145">
        <f>SUMIFS('INTERIM REPORT'!F:F,'INTERIM REPORT'!$A:$A,'PAGE 16'!$A11,'INTERIM REPORT'!$B:$B,'PAGE 16'!$A$4)</f>
        <v>0.40426950404850198</v>
      </c>
      <c r="Q11" s="200">
        <f t="shared" si="12"/>
        <v>7</v>
      </c>
      <c r="R11" s="200">
        <f t="shared" si="13"/>
        <v>9</v>
      </c>
      <c r="S11" s="200">
        <f t="shared" si="14"/>
        <v>13</v>
      </c>
      <c r="T11" s="145">
        <f>SUMIFS('INTERIM REPORT'!G:G,'INTERIM REPORT'!$A:$A,'PAGE 16'!$A11,'INTERIM REPORT'!$B:$B,'PAGE 16'!$A$4)</f>
        <v>0.4393812014928522</v>
      </c>
      <c r="U11" s="200">
        <f t="shared" si="15"/>
        <v>7</v>
      </c>
      <c r="V11" s="200">
        <f t="shared" si="16"/>
        <v>9</v>
      </c>
      <c r="W11" s="200">
        <f t="shared" si="17"/>
        <v>13</v>
      </c>
      <c r="X11" s="95">
        <f t="shared" si="0"/>
        <v>-4.6237875346335944E-2</v>
      </c>
      <c r="Y11" s="95">
        <f t="shared" si="1"/>
        <v>0.15746295552306311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16'!$A12,'INTERIM REPORT'!$B:$B,'PAGE 16'!$A$4)</f>
        <v>0.244045151454725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45">
        <f>SUMIFS('INTERIM REPORT'!D:D,'INTERIM REPORT'!$A:$A,'PAGE 16'!$A12,'INTERIM REPORT'!$B:$B,'PAGE 16'!$A$4)</f>
        <v>0.30373346258924883</v>
      </c>
      <c r="I12" s="200">
        <f t="shared" si="6"/>
        <v>5</v>
      </c>
      <c r="J12" s="200">
        <f t="shared" si="7"/>
        <v>7</v>
      </c>
      <c r="K12" s="200">
        <f t="shared" si="8"/>
        <v>10</v>
      </c>
      <c r="L12" s="145">
        <f>SUMIFS('INTERIM REPORT'!E:E,'INTERIM REPORT'!$A:$A,'PAGE 16'!$A12,'INTERIM REPORT'!$B:$B,'PAGE 16'!$A$4)</f>
        <v>0.23720217507601812</v>
      </c>
      <c r="M12" s="200">
        <f t="shared" si="9"/>
        <v>7</v>
      </c>
      <c r="N12" s="200">
        <f t="shared" si="10"/>
        <v>9</v>
      </c>
      <c r="O12" s="200">
        <f t="shared" si="11"/>
        <v>11</v>
      </c>
      <c r="P12" s="145">
        <f>SUMIFS('INTERIM REPORT'!F:F,'INTERIM REPORT'!$A:$A,'PAGE 16'!$A12,'INTERIM REPORT'!$B:$B,'PAGE 16'!$A$4)</f>
        <v>0.23564047525275497</v>
      </c>
      <c r="Q12" s="200">
        <f t="shared" si="12"/>
        <v>5</v>
      </c>
      <c r="R12" s="200">
        <f t="shared" si="13"/>
        <v>7</v>
      </c>
      <c r="S12" s="200">
        <f t="shared" si="14"/>
        <v>10</v>
      </c>
      <c r="T12" s="145">
        <f>SUMIFS('INTERIM REPORT'!G:G,'INTERIM REPORT'!$A:$A,'PAGE 16'!$A12,'INTERIM REPORT'!$B:$B,'PAGE 16'!$A$4)</f>
        <v>0.19457352424125132</v>
      </c>
      <c r="U12" s="200">
        <f t="shared" si="15"/>
        <v>5</v>
      </c>
      <c r="V12" s="200">
        <f t="shared" si="16"/>
        <v>7</v>
      </c>
      <c r="W12" s="200">
        <f t="shared" si="17"/>
        <v>10</v>
      </c>
      <c r="X12" s="95">
        <f t="shared" si="0"/>
        <v>-0.219044971028443</v>
      </c>
      <c r="Y12" s="95">
        <f t="shared" si="1"/>
        <v>-0.17971441796899734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16'!$A13,'INTERIM REPORT'!$B:$B,'PAGE 16'!$A$4)</f>
        <v>0.19691333830953023</v>
      </c>
      <c r="E13" s="200">
        <f t="shared" si="3"/>
        <v>3</v>
      </c>
      <c r="F13" s="200">
        <f t="shared" si="4"/>
        <v>4</v>
      </c>
      <c r="G13" s="200">
        <f t="shared" si="5"/>
        <v>6</v>
      </c>
      <c r="H13" s="145">
        <f>SUMIFS('INTERIM REPORT'!D:D,'INTERIM REPORT'!$A:$A,'PAGE 16'!$A13,'INTERIM REPORT'!$B:$B,'PAGE 16'!$A$4)</f>
        <v>0.3119018131388569</v>
      </c>
      <c r="I13" s="200">
        <f t="shared" si="6"/>
        <v>6</v>
      </c>
      <c r="J13" s="200">
        <f t="shared" si="7"/>
        <v>8</v>
      </c>
      <c r="K13" s="200">
        <f t="shared" si="8"/>
        <v>11</v>
      </c>
      <c r="L13" s="145">
        <f>SUMIFS('INTERIM REPORT'!E:E,'INTERIM REPORT'!$A:$A,'PAGE 16'!$A13,'INTERIM REPORT'!$B:$B,'PAGE 16'!$A$4)</f>
        <v>0.15274709651213991</v>
      </c>
      <c r="M13" s="200">
        <f t="shared" si="9"/>
        <v>2</v>
      </c>
      <c r="N13" s="200">
        <f t="shared" si="10"/>
        <v>3</v>
      </c>
      <c r="O13" s="200">
        <f t="shared" si="11"/>
        <v>4</v>
      </c>
      <c r="P13" s="145">
        <f>SUMIFS('INTERIM REPORT'!F:F,'INTERIM REPORT'!$A:$A,'PAGE 16'!$A13,'INTERIM REPORT'!$B:$B,'PAGE 16'!$A$4)</f>
        <v>0.19824135297894344</v>
      </c>
      <c r="Q13" s="200">
        <f t="shared" si="12"/>
        <v>3</v>
      </c>
      <c r="R13" s="200">
        <f t="shared" si="13"/>
        <v>5</v>
      </c>
      <c r="S13" s="200">
        <f t="shared" si="14"/>
        <v>7</v>
      </c>
      <c r="T13" s="145">
        <f>SUMIFS('INTERIM REPORT'!G:G,'INTERIM REPORT'!$A:$A,'PAGE 16'!$A13,'INTERIM REPORT'!$B:$B,'PAGE 16'!$A$4)</f>
        <v>0.11466727236964366</v>
      </c>
      <c r="U13" s="200">
        <f t="shared" si="15"/>
        <v>1</v>
      </c>
      <c r="V13" s="200">
        <f t="shared" si="16"/>
        <v>1</v>
      </c>
      <c r="W13" s="200">
        <f t="shared" si="17"/>
        <v>2</v>
      </c>
      <c r="X13" s="95">
        <f t="shared" si="0"/>
        <v>-0.51027185454629664</v>
      </c>
      <c r="Y13" s="95">
        <f t="shared" si="1"/>
        <v>-0.24929982311951682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16'!$A14,'INTERIM REPORT'!$B:$B,'PAGE 16'!$A$4)</f>
        <v>0.20265316924782609</v>
      </c>
      <c r="E14" s="200">
        <f t="shared" si="3"/>
        <v>4</v>
      </c>
      <c r="F14" s="200">
        <f t="shared" si="4"/>
        <v>6</v>
      </c>
      <c r="G14" s="200">
        <f t="shared" si="5"/>
        <v>8</v>
      </c>
      <c r="H14" s="145">
        <f>SUMIFS('INTERIM REPORT'!D:D,'INTERIM REPORT'!$A:$A,'PAGE 16'!$A14,'INTERIM REPORT'!$B:$B,'PAGE 16'!$A$4)</f>
        <v>0.17487681134194843</v>
      </c>
      <c r="I14" s="200">
        <f t="shared" si="6"/>
        <v>2</v>
      </c>
      <c r="J14" s="200">
        <f t="shared" si="7"/>
        <v>3</v>
      </c>
      <c r="K14" s="200">
        <f t="shared" si="8"/>
        <v>4</v>
      </c>
      <c r="L14" s="145">
        <f>SUMIFS('INTERIM REPORT'!E:E,'INTERIM REPORT'!$A:$A,'PAGE 16'!$A14,'INTERIM REPORT'!$B:$B,'PAGE 16'!$A$4)</f>
        <v>0.16788241338181045</v>
      </c>
      <c r="M14" s="200">
        <f t="shared" si="9"/>
        <v>4</v>
      </c>
      <c r="N14" s="200">
        <f t="shared" si="10"/>
        <v>5</v>
      </c>
      <c r="O14" s="200">
        <f t="shared" si="11"/>
        <v>6</v>
      </c>
      <c r="P14" s="145">
        <f>SUMIFS('INTERIM REPORT'!F:F,'INTERIM REPORT'!$A:$A,'PAGE 16'!$A14,'INTERIM REPORT'!$B:$B,'PAGE 16'!$A$4)</f>
        <v>0.14047478184897583</v>
      </c>
      <c r="Q14" s="200">
        <f t="shared" si="12"/>
        <v>1</v>
      </c>
      <c r="R14" s="200">
        <f t="shared" si="13"/>
        <v>2</v>
      </c>
      <c r="S14" s="200">
        <f t="shared" si="14"/>
        <v>3</v>
      </c>
      <c r="T14" s="145">
        <f>SUMIFS('INTERIM REPORT'!G:G,'INTERIM REPORT'!$A:$A,'PAGE 16'!$A14,'INTERIM REPORT'!$B:$B,'PAGE 16'!$A$4)</f>
        <v>0.14224290430971095</v>
      </c>
      <c r="U14" s="200">
        <f t="shared" si="15"/>
        <v>2</v>
      </c>
      <c r="V14" s="200">
        <f t="shared" si="16"/>
        <v>2</v>
      </c>
      <c r="W14" s="200">
        <f t="shared" si="17"/>
        <v>4</v>
      </c>
      <c r="X14" s="95">
        <f t="shared" si="0"/>
        <v>-3.9996143036147624E-2</v>
      </c>
      <c r="Y14" s="95">
        <f t="shared" si="1"/>
        <v>-0.15272301937778465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16'!$A15,'INTERIM REPORT'!$B:$B,'PAGE 16'!$A$4)</f>
        <v>-1.6916626409730249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46">
        <f>SUMIFS('INTERIM REPORT'!D:D,'INTERIM REPORT'!$A:$A,'PAGE 16'!$A15,'INTERIM REPORT'!$B:$B,'PAGE 16'!$A$4)</f>
        <v>-0.99414817539220579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46">
        <f>SUMIFS('INTERIM REPORT'!E:E,'INTERIM REPORT'!$A:$A,'PAGE 16'!$A15,'INTERIM REPORT'!$B:$B,'PAGE 16'!$A$4)</f>
        <v>-0.9853748399798643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46">
        <f>SUMIFS('INTERIM REPORT'!F:F,'INTERIM REPORT'!$A:$A,'PAGE 16'!$A15,'INTERIM REPORT'!$B:$B,'PAGE 16'!$A$4)</f>
        <v>0.6684979138566236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46">
        <f>SUMIFS('INTERIM REPORT'!G:G,'INTERIM REPORT'!$A:$A,'PAGE 16'!$A15,'INTERIM REPORT'!$B:$B,'PAGE 16'!$A$4)</f>
        <v>0.79819619773144834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8.8249776336211117E-3</v>
      </c>
      <c r="Y15" s="97">
        <f t="shared" si="1"/>
        <v>1.810043209290547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16'!$A16,'INTERIM REPORT'!$B:$B,'PAGE 16'!$A$4)</f>
        <v>9.7250080505879632E-2</v>
      </c>
      <c r="E16" s="202"/>
      <c r="F16" s="203">
        <f t="shared" si="4"/>
        <v>2</v>
      </c>
      <c r="G16" s="203">
        <f t="shared" si="5"/>
        <v>2</v>
      </c>
      <c r="H16" s="147">
        <f>SUMIFS('INTERIM REPORT'!D:D,'INTERIM REPORT'!$A:$A,'PAGE 16'!$A16,'INTERIM REPORT'!$B:$B,'PAGE 16'!$A$4)</f>
        <v>9.405297617444057E-2</v>
      </c>
      <c r="I16" s="202"/>
      <c r="J16" s="203">
        <f t="shared" si="7"/>
        <v>2</v>
      </c>
      <c r="K16" s="203">
        <f t="shared" si="8"/>
        <v>2</v>
      </c>
      <c r="L16" s="147">
        <f>SUMIFS('INTERIM REPORT'!E:E,'INTERIM REPORT'!$A:$A,'PAGE 16'!$A16,'INTERIM REPORT'!$B:$B,'PAGE 16'!$A$4)</f>
        <v>0.11424135465140499</v>
      </c>
      <c r="M16" s="202"/>
      <c r="N16" s="203">
        <f t="shared" si="10"/>
        <v>2</v>
      </c>
      <c r="O16" s="203">
        <f t="shared" si="11"/>
        <v>2</v>
      </c>
      <c r="P16" s="147">
        <f>SUMIFS('INTERIM REPORT'!F:F,'INTERIM REPORT'!$A:$A,'PAGE 16'!$A16,'INTERIM REPORT'!$B:$B,'PAGE 16'!$A$4)</f>
        <v>8.9143454432516298E-2</v>
      </c>
      <c r="Q16" s="202"/>
      <c r="R16" s="203">
        <f t="shared" si="13"/>
        <v>1</v>
      </c>
      <c r="S16" s="203">
        <f t="shared" si="14"/>
        <v>1</v>
      </c>
      <c r="T16" s="147">
        <f>SUMIFS('INTERIM REPORT'!G:G,'INTERIM REPORT'!$A:$A,'PAGE 16'!$A16,'INTERIM REPORT'!$B:$B,'PAGE 16'!$A$4)</f>
        <v>0.1722406925653239</v>
      </c>
      <c r="U16" s="202"/>
      <c r="V16" s="203">
        <f t="shared" si="16"/>
        <v>4</v>
      </c>
      <c r="W16" s="203">
        <f t="shared" si="17"/>
        <v>7</v>
      </c>
      <c r="X16" s="99">
        <f t="shared" si="0"/>
        <v>0.21464901269600367</v>
      </c>
      <c r="Y16" s="99">
        <f t="shared" si="1"/>
        <v>0.50769126548698185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16'!$A17,'INTERIM REPORT'!$B:$B,'PAGE 16'!$A$4)</f>
        <v>0.19994275925153315</v>
      </c>
      <c r="E17" s="204"/>
      <c r="F17" s="200">
        <f t="shared" si="4"/>
        <v>5</v>
      </c>
      <c r="G17" s="200">
        <f t="shared" si="5"/>
        <v>7</v>
      </c>
      <c r="H17" s="145">
        <f>SUMIFS('INTERIM REPORT'!D:D,'INTERIM REPORT'!$A:$A,'PAGE 16'!$A17,'INTERIM REPORT'!$B:$B,'PAGE 16'!$A$4)</f>
        <v>0.19465065077457366</v>
      </c>
      <c r="I17" s="204"/>
      <c r="J17" s="200">
        <f t="shared" si="7"/>
        <v>4</v>
      </c>
      <c r="K17" s="200">
        <f t="shared" si="8"/>
        <v>6</v>
      </c>
      <c r="L17" s="145">
        <f>SUMIFS('INTERIM REPORT'!E:E,'INTERIM REPORT'!$A:$A,'PAGE 16'!$A17,'INTERIM REPORT'!$B:$B,'PAGE 16'!$A$4)</f>
        <v>0.21576466464332072</v>
      </c>
      <c r="M17" s="204"/>
      <c r="N17" s="200">
        <f t="shared" si="10"/>
        <v>8</v>
      </c>
      <c r="O17" s="200">
        <f t="shared" si="11"/>
        <v>10</v>
      </c>
      <c r="P17" s="145">
        <f>SUMIFS('INTERIM REPORT'!F:F,'INTERIM REPORT'!$A:$A,'PAGE 16'!$A17,'INTERIM REPORT'!$B:$B,'PAGE 16'!$A$4)</f>
        <v>0.16677881353918225</v>
      </c>
      <c r="Q17" s="204"/>
      <c r="R17" s="200">
        <f t="shared" si="13"/>
        <v>3</v>
      </c>
      <c r="S17" s="200">
        <f t="shared" si="14"/>
        <v>5</v>
      </c>
      <c r="T17" s="145">
        <f>SUMIFS('INTERIM REPORT'!G:G,'INTERIM REPORT'!$A:$A,'PAGE 16'!$A17,'INTERIM REPORT'!$B:$B,'PAGE 16'!$A$4)</f>
        <v>0.1702492645488192</v>
      </c>
      <c r="U17" s="204"/>
      <c r="V17" s="200">
        <f t="shared" si="16"/>
        <v>3</v>
      </c>
      <c r="W17" s="200">
        <f t="shared" si="17"/>
        <v>6</v>
      </c>
      <c r="X17" s="95">
        <f t="shared" si="0"/>
        <v>0.10847132431732454</v>
      </c>
      <c r="Y17" s="95">
        <f t="shared" si="1"/>
        <v>-0.21094927739786662</v>
      </c>
    </row>
    <row r="18" spans="1:25" ht="28.35" customHeight="1">
      <c r="D18" s="148"/>
      <c r="E18" s="205"/>
      <c r="F18" s="205"/>
      <c r="G18" s="205"/>
      <c r="H18" s="148"/>
      <c r="I18" s="205"/>
      <c r="J18" s="205"/>
      <c r="K18" s="205"/>
      <c r="L18" s="148"/>
      <c r="M18" s="205"/>
      <c r="N18" s="205"/>
      <c r="O18" s="205"/>
      <c r="P18" s="148"/>
      <c r="Q18" s="205"/>
      <c r="R18" s="205"/>
      <c r="S18" s="205"/>
      <c r="T18" s="14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91"/>
      <c r="F19" s="191"/>
      <c r="G19" s="191"/>
      <c r="H19" s="149"/>
      <c r="I19" s="191"/>
      <c r="J19" s="191"/>
      <c r="K19" s="191"/>
      <c r="L19" s="149"/>
      <c r="M19" s="191"/>
      <c r="N19" s="191"/>
      <c r="O19" s="191"/>
      <c r="P19" s="149"/>
      <c r="Q19" s="191"/>
      <c r="R19" s="191"/>
      <c r="S19" s="191"/>
      <c r="T19" s="14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16'!$A20,'INTERIM REPORT'!$B:$B,'PAGE 16'!$A$4)</f>
        <v>0.10391282810972331</v>
      </c>
      <c r="E20" s="202"/>
      <c r="F20" s="203">
        <f>RANK(D20,D$20:D$22,1)</f>
        <v>1</v>
      </c>
      <c r="G20" s="203">
        <f t="shared" ref="G20:G22" si="19">RANK(D20,D$8:D$25,1)</f>
        <v>3</v>
      </c>
      <c r="H20" s="147">
        <f>SUMIFS('INTERIM REPORT'!D:D,'INTERIM REPORT'!$A:$A,'PAGE 16'!$A20,'INTERIM REPORT'!$B:$B,'PAGE 16'!$A$4)</f>
        <v>0.1749569004099196</v>
      </c>
      <c r="I20" s="202"/>
      <c r="J20" s="203">
        <f>RANK(H20,H$20:H$22,1)</f>
        <v>2</v>
      </c>
      <c r="K20" s="203">
        <f t="shared" ref="K20:K22" si="20">RANK(H20,H$8:H$25,1)</f>
        <v>5</v>
      </c>
      <c r="L20" s="147">
        <f>SUMIFS('INTERIM REPORT'!E:E,'INTERIM REPORT'!$A:$A,'PAGE 16'!$A20,'INTERIM REPORT'!$B:$B,'PAGE 16'!$A$4)</f>
        <v>0.14126547763199879</v>
      </c>
      <c r="M20" s="202"/>
      <c r="N20" s="203">
        <f>RANK(L20,L$20:L$22,1)</f>
        <v>1</v>
      </c>
      <c r="O20" s="203">
        <f t="shared" ref="O20:O22" si="21">RANK(L20,L$8:L$25,1)</f>
        <v>3</v>
      </c>
      <c r="P20" s="147">
        <f>SUMIFS('INTERIM REPORT'!F:F,'INTERIM REPORT'!$A:$A,'PAGE 16'!$A20,'INTERIM REPORT'!$B:$B,'PAGE 16'!$A$4)</f>
        <v>0.11304879446716949</v>
      </c>
      <c r="Q20" s="202"/>
      <c r="R20" s="203">
        <f>RANK(P20,P$20:P$22,1)</f>
        <v>1</v>
      </c>
      <c r="S20" s="203">
        <f t="shared" ref="S20:S22" si="22">RANK(P20,P$8:P$25,1)</f>
        <v>2</v>
      </c>
      <c r="T20" s="147">
        <f>SUMIFS('INTERIM REPORT'!G:G,'INTERIM REPORT'!$A:$A,'PAGE 16'!$A20,'INTERIM REPORT'!$B:$B,'PAGE 16'!$A$4)</f>
        <v>9.0685006034152874E-2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-0.19256984262399857</v>
      </c>
      <c r="Y20" s="99">
        <f>IF(L20&gt;0,((T20/L20)-1),IF(AND(L20=0,T20&gt;0),100%,IF(AND(L20=0,T20&lt;0),-100%,IF(AND(L20=0,T20=0),0%,((T20/(L20))-1)*-1))))</f>
        <v>-0.3580526002935388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16'!$A21,'INTERIM REPORT'!$B:$B,'PAGE 16'!$A$4)</f>
        <v>0.14740966451139903</v>
      </c>
      <c r="E21" s="204"/>
      <c r="F21" s="200">
        <f t="shared" ref="F21:F22" si="24">RANK(D21,D$20:D$22,1)</f>
        <v>2</v>
      </c>
      <c r="G21" s="200">
        <f t="shared" si="19"/>
        <v>5</v>
      </c>
      <c r="H21" s="145">
        <f>SUMIFS('INTERIM REPORT'!D:D,'INTERIM REPORT'!$A:$A,'PAGE 16'!$A21,'INTERIM REPORT'!$B:$B,'PAGE 16'!$A$4)</f>
        <v>0.16228753677175153</v>
      </c>
      <c r="I21" s="204"/>
      <c r="J21" s="200">
        <f t="shared" ref="J21:J22" si="25">RANK(H21,H$20:H$22,1)</f>
        <v>1</v>
      </c>
      <c r="K21" s="200">
        <f t="shared" si="20"/>
        <v>3</v>
      </c>
      <c r="L21" s="145">
        <f>SUMIFS('INTERIM REPORT'!E:E,'INTERIM REPORT'!$A:$A,'PAGE 16'!$A21,'INTERIM REPORT'!$B:$B,'PAGE 16'!$A$4)</f>
        <v>0.18625560997610058</v>
      </c>
      <c r="M21" s="204"/>
      <c r="N21" s="200">
        <f t="shared" ref="N21:N22" si="26">RANK(L21,L$20:L$22,1)</f>
        <v>2</v>
      </c>
      <c r="O21" s="200">
        <f t="shared" si="21"/>
        <v>7</v>
      </c>
      <c r="P21" s="145">
        <f>SUMIFS('INTERIM REPORT'!F:F,'INTERIM REPORT'!$A:$A,'PAGE 16'!$A21,'INTERIM REPORT'!$B:$B,'PAGE 16'!$A$4)</f>
        <v>0.14870660188783141</v>
      </c>
      <c r="Q21" s="204"/>
      <c r="R21" s="200">
        <f t="shared" ref="R21:R22" si="27">RANK(P21,P$20:P$22,1)</f>
        <v>2</v>
      </c>
      <c r="S21" s="200">
        <f t="shared" si="22"/>
        <v>4</v>
      </c>
      <c r="T21" s="145">
        <f>SUMIFS('INTERIM REPORT'!G:G,'INTERIM REPORT'!$A:$A,'PAGE 16'!$A21,'INTERIM REPORT'!$B:$B,'PAGE 16'!$A$4)</f>
        <v>0.13894766402094477</v>
      </c>
      <c r="U21" s="204"/>
      <c r="V21" s="200">
        <f t="shared" ref="V21:V22" si="28">RANK(T21,T$20:T$22,1)</f>
        <v>2</v>
      </c>
      <c r="W21" s="200">
        <f t="shared" si="23"/>
        <v>3</v>
      </c>
      <c r="X21" s="95">
        <f>IF(H21&gt;0,((L21/H21)-1),IF(AND(H21=0,L21&gt;0),100%,IF(AND(H21=0,L21&lt;0),-100%,IF(AND(H21=0,L21=0),0%,((L21/(H21))-1)*-1))))</f>
        <v>0.14768893336559064</v>
      </c>
      <c r="Y21" s="95">
        <f>IF(L21&gt;0,((T21/L21)-1),IF(AND(L21=0,T21&gt;0),100%,IF(AND(L21=0,T21&lt;0),-100%,IF(AND(L21=0,T21=0),0%,((T21/(L21))-1)*-1))))</f>
        <v>-0.25399474389644494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16'!$A22,'INTERIM REPORT'!$B:$B,'PAGE 16'!$A$4)</f>
        <v>0.20555666091192049</v>
      </c>
      <c r="E22" s="204"/>
      <c r="F22" s="200">
        <f t="shared" si="24"/>
        <v>3</v>
      </c>
      <c r="G22" s="200">
        <f t="shared" si="19"/>
        <v>9</v>
      </c>
      <c r="H22" s="145">
        <f>SUMIFS('INTERIM REPORT'!D:D,'INTERIM REPORT'!$A:$A,'PAGE 16'!$A22,'INTERIM REPORT'!$B:$B,'PAGE 16'!$A$4)</f>
        <v>0.34148266799942084</v>
      </c>
      <c r="I22" s="204"/>
      <c r="J22" s="200">
        <f t="shared" si="25"/>
        <v>3</v>
      </c>
      <c r="K22" s="200">
        <f t="shared" si="20"/>
        <v>12</v>
      </c>
      <c r="L22" s="145">
        <f>SUMIFS('INTERIM REPORT'!E:E,'INTERIM REPORT'!$A:$A,'PAGE 16'!$A22,'INTERIM REPORT'!$B:$B,'PAGE 16'!$A$4)</f>
        <v>0.24657349150844876</v>
      </c>
      <c r="M22" s="204"/>
      <c r="N22" s="200">
        <f t="shared" si="26"/>
        <v>3</v>
      </c>
      <c r="O22" s="200">
        <f t="shared" si="21"/>
        <v>12</v>
      </c>
      <c r="P22" s="145">
        <f>SUMIFS('INTERIM REPORT'!F:F,'INTERIM REPORT'!$A:$A,'PAGE 16'!$A22,'INTERIM REPORT'!$B:$B,'PAGE 16'!$A$4)</f>
        <v>0.2295071409170229</v>
      </c>
      <c r="Q22" s="204"/>
      <c r="R22" s="200">
        <f t="shared" si="27"/>
        <v>3</v>
      </c>
      <c r="S22" s="200">
        <f t="shared" si="22"/>
        <v>9</v>
      </c>
      <c r="T22" s="145">
        <f>SUMIFS('INTERIM REPORT'!G:G,'INTERIM REPORT'!$A:$A,'PAGE 16'!$A22,'INTERIM REPORT'!$B:$B,'PAGE 16'!$A$4)</f>
        <v>0.14369359632199247</v>
      </c>
      <c r="U22" s="204"/>
      <c r="V22" s="200">
        <f t="shared" si="28"/>
        <v>3</v>
      </c>
      <c r="W22" s="200">
        <f t="shared" si="23"/>
        <v>5</v>
      </c>
      <c r="X22" s="95">
        <f>IF(H22&gt;0,((L22/H22)-1),IF(AND(H22=0,L22&gt;0),100%,IF(AND(H22=0,L22&lt;0),-100%,IF(AND(H22=0,L22=0),0%,((L22/(H22))-1)*-1))))</f>
        <v>-0.27793263138945912</v>
      </c>
      <c r="Y22" s="95">
        <f>IF(L22&gt;0,((T22/L22)-1),IF(AND(L22=0,T22&gt;0),100%,IF(AND(L22=0,T22&lt;0),-100%,IF(AND(L22=0,T22=0),0%,((T22/(L22))-1)*-1))))</f>
        <v>-0.41723826254425711</v>
      </c>
    </row>
    <row r="23" spans="1:25" ht="28.35" customHeight="1">
      <c r="D23" s="148"/>
      <c r="E23" s="206"/>
      <c r="F23" s="206"/>
      <c r="G23" s="206"/>
      <c r="H23" s="150"/>
      <c r="I23" s="206"/>
      <c r="J23" s="206"/>
      <c r="K23" s="206"/>
      <c r="L23" s="150"/>
      <c r="M23" s="206"/>
      <c r="N23" s="206"/>
      <c r="O23" s="206"/>
      <c r="P23" s="150"/>
      <c r="Q23" s="206"/>
      <c r="R23" s="206"/>
      <c r="S23" s="206"/>
      <c r="T23" s="15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91"/>
      <c r="F24" s="191"/>
      <c r="G24" s="191"/>
      <c r="H24" s="149"/>
      <c r="I24" s="191"/>
      <c r="J24" s="191"/>
      <c r="K24" s="191"/>
      <c r="L24" s="149"/>
      <c r="M24" s="191"/>
      <c r="N24" s="191"/>
      <c r="O24" s="191"/>
      <c r="P24" s="149"/>
      <c r="Q24" s="191"/>
      <c r="R24" s="191"/>
      <c r="S24" s="191"/>
      <c r="T24" s="14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16'!$A25,'INTERIM REPORT'!$B:$B,'PAGE 16'!$A$4)</f>
        <v>0.30473129311937552</v>
      </c>
      <c r="E25" s="202"/>
      <c r="F25" s="202"/>
      <c r="G25" s="203">
        <f>RANK(D25,D$8:D$25,1)</f>
        <v>14</v>
      </c>
      <c r="H25" s="147">
        <f>SUMIFS('INTERIM REPORT'!D:D,'INTERIM REPORT'!$A:$A,'PAGE 16'!$A25,'INTERIM REPORT'!$B:$B,'PAGE 16'!$A$4)</f>
        <v>0.30022273439437747</v>
      </c>
      <c r="I25" s="202"/>
      <c r="J25" s="202"/>
      <c r="K25" s="203">
        <f>RANK(H25,H$8:H$25,1)</f>
        <v>9</v>
      </c>
      <c r="L25" s="147">
        <f>SUMIFS('INTERIM REPORT'!E:E,'INTERIM REPORT'!$A:$A,'PAGE 16'!$A25,'INTERIM REPORT'!$B:$B,'PAGE 16'!$A$4)</f>
        <v>0.27113632942258514</v>
      </c>
      <c r="M25" s="202"/>
      <c r="N25" s="202"/>
      <c r="O25" s="203">
        <f>RANK(L25,L$8:L$25,1)</f>
        <v>13</v>
      </c>
      <c r="P25" s="147">
        <f>SUMIFS('INTERIM REPORT'!F:F,'INTERIM REPORT'!$A:$A,'PAGE 16'!$A25,'INTERIM REPORT'!$B:$B,'PAGE 16'!$A$4)</f>
        <v>0.26568985005505152</v>
      </c>
      <c r="Q25" s="202"/>
      <c r="R25" s="202"/>
      <c r="S25" s="203">
        <f>RANK(P25,P$8:P$25,1)</f>
        <v>11</v>
      </c>
      <c r="T25" s="147">
        <f>SUMIFS('INTERIM REPORT'!G:G,'INTERIM REPORT'!$A:$A,'PAGE 16'!$A25,'INTERIM REPORT'!$B:$B,'PAGE 16'!$A$4)</f>
        <v>0.24587108197662241</v>
      </c>
      <c r="U25" s="202"/>
      <c r="V25" s="202"/>
      <c r="W25" s="203">
        <f>RANK(T25,T$8:T$25,1)</f>
        <v>12</v>
      </c>
      <c r="X25" s="99">
        <f>IF(H25&gt;0,((L25/H25)-1),IF(AND(H25=0,L25&gt;0),100%,IF(AND(H25=0,L25&lt;0),-100%,IF(AND(H25=0,L25=0),0%,((L25/(H25))-1)*-1))))</f>
        <v>-9.6882752835046659E-2</v>
      </c>
      <c r="Y25" s="99">
        <f>IF(L25&gt;0,((T25/L25)-1),IF(AND(L25=0,T25&gt;0),100%,IF(AND(L25=0,T25&lt;0),-100%,IF(AND(L25=0,T25=0),0%,((T25/(L25))-1)*-1))))</f>
        <v>-9.318281876784229E-2</v>
      </c>
    </row>
    <row r="26" spans="1:25" ht="28.35" customHeight="1">
      <c r="D26" s="148"/>
      <c r="E26" s="207"/>
      <c r="F26" s="207"/>
      <c r="G26" s="207"/>
      <c r="H26" s="148"/>
      <c r="I26" s="207"/>
      <c r="J26" s="207"/>
      <c r="K26" s="207"/>
      <c r="L26" s="148"/>
      <c r="M26" s="207"/>
      <c r="N26" s="207"/>
      <c r="O26" s="207"/>
      <c r="P26" s="148"/>
      <c r="Q26" s="207"/>
      <c r="R26" s="207"/>
      <c r="S26" s="207"/>
      <c r="T26" s="14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91"/>
      <c r="F27" s="191"/>
      <c r="G27" s="191"/>
      <c r="H27" s="149"/>
      <c r="I27" s="191"/>
      <c r="J27" s="191"/>
      <c r="K27" s="191"/>
      <c r="L27" s="149"/>
      <c r="M27" s="191"/>
      <c r="N27" s="191"/>
      <c r="O27" s="191"/>
      <c r="P27" s="149"/>
      <c r="Q27" s="191"/>
      <c r="R27" s="191"/>
      <c r="S27" s="191"/>
      <c r="T27" s="14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16'!$A28,'INTERIM REPORT'!$B:$B,'PAGE 16'!$A$4)</f>
        <v>0.2586810163757301</v>
      </c>
      <c r="E28" s="204"/>
      <c r="F28" s="200"/>
      <c r="G28" s="200"/>
      <c r="H28" s="147">
        <f>SUMIFS('INTERIM REPORT'!D:D,'INTERIM REPORT'!$A:$A,'PAGE 16'!$A28,'INTERIM REPORT'!$B:$B,'PAGE 16'!$A$4)</f>
        <v>0.27044369949389019</v>
      </c>
      <c r="I28" s="204"/>
      <c r="J28" s="200"/>
      <c r="K28" s="200"/>
      <c r="L28" s="147">
        <f>SUMIFS('INTERIM REPORT'!E:E,'INTERIM REPORT'!$A:$A,'PAGE 16'!$A28,'INTERIM REPORT'!$B:$B,'PAGE 16'!$A$4)</f>
        <v>0.24346333013882779</v>
      </c>
      <c r="M28" s="204"/>
      <c r="N28" s="200"/>
      <c r="O28" s="200"/>
      <c r="P28" s="147">
        <f>SUMIFS('INTERIM REPORT'!F:F,'INTERIM REPORT'!$A:$A,'PAGE 16'!$A28,'INTERIM REPORT'!$B:$B,'PAGE 16'!$A$4)</f>
        <v>0.23043669066233233</v>
      </c>
      <c r="Q28" s="204"/>
      <c r="R28" s="200"/>
      <c r="S28" s="200"/>
      <c r="T28" s="147">
        <f>SUMIFS('INTERIM REPORT'!G:G,'INTERIM REPORT'!$A:$A,'PAGE 16'!$A28,'INTERIM REPORT'!$B:$B,'PAGE 16'!$A$4)</f>
        <v>0.21545075933849356</v>
      </c>
      <c r="U28" s="204"/>
      <c r="V28" s="200"/>
      <c r="W28" s="200"/>
      <c r="X28" s="103">
        <f>IF(H28&gt;0,((L28/H28)-1),IF(AND(H28=0,L28&gt;0),100%,IF(AND(H28=0,L28&lt;0),-100%,IF(AND(H28=0,L28=0),0%,((L28/(H28))-1)*-1))))</f>
        <v>-9.976334965670719E-2</v>
      </c>
      <c r="Y28" s="103">
        <f>IF(L28&gt;0,((T28/L28)-1),IF(AND(L28=0,T28&gt;0),100%,IF(AND(L28=0,T28&lt;0),-100%,IF(AND(L28=0,T28=0),0%,((T28/(L28))-1)*-1))))</f>
        <v>-0.11505868577563971</v>
      </c>
    </row>
    <row r="29" spans="1:25" ht="28.35" customHeight="1">
      <c r="C29" s="94" t="s">
        <v>28</v>
      </c>
      <c r="D29" s="145">
        <f>MEDIAN(D25,D20:D22,D8:D17)</f>
        <v>0.20129796424967961</v>
      </c>
      <c r="E29" s="208"/>
      <c r="F29" s="208"/>
      <c r="G29" s="208"/>
      <c r="H29" s="145">
        <f>MEDIAN(H25,H20:H22,H8:H17)</f>
        <v>0.2493121031904888</v>
      </c>
      <c r="I29" s="208"/>
      <c r="J29" s="208"/>
      <c r="K29" s="208"/>
      <c r="L29" s="145">
        <f>MEDIAN(L25,L20:L22,L8:L17)</f>
        <v>0.19406542545271413</v>
      </c>
      <c r="M29" s="208"/>
      <c r="N29" s="208"/>
      <c r="O29" s="208"/>
      <c r="P29" s="145">
        <f>MEDIAN(P25,P20:P22,P8:P17)</f>
        <v>0.20165314222709679</v>
      </c>
      <c r="Q29" s="208"/>
      <c r="R29" s="208"/>
      <c r="S29" s="208"/>
      <c r="T29" s="145">
        <f>MEDIAN(T25,T20:T22,T8:T17)</f>
        <v>0.17505305275514643</v>
      </c>
      <c r="U29" s="208"/>
      <c r="V29" s="208"/>
      <c r="W29" s="208"/>
      <c r="X29" s="104">
        <f>IF(H29&gt;0,((L29/H29)-1),IF(AND(H29=0,L29&gt;0),100%,IF(AND(H29=0,L29&lt;0),-100%,IF(AND(H29=0,L29=0),0%,((L29/(H29))-1)*-1))))</f>
        <v>-0.22159645292295749</v>
      </c>
      <c r="Y29" s="104">
        <f>IF(L29&gt;0,((T29/L29)-1),IF(AND(L29=0,T29&gt;0),100%,IF(AND(L29=0,T29&lt;0),-100%,IF(AND(L29=0,T29=0),0%,((T29/(L29))-1)*-1))))</f>
        <v>-9.7968881645021488E-2</v>
      </c>
    </row>
    <row r="30" spans="1:25" ht="28.35" customHeight="1">
      <c r="C30" s="94" t="s">
        <v>29</v>
      </c>
      <c r="D30" s="145">
        <f>MEDIAN(D8:D15)</f>
        <v>0.21572150376193699</v>
      </c>
      <c r="E30" s="208"/>
      <c r="F30" s="208"/>
      <c r="G30" s="208"/>
      <c r="H30" s="145">
        <f>MEDIAN(H8:H15)</f>
        <v>0.27880664928562915</v>
      </c>
      <c r="I30" s="208"/>
      <c r="J30" s="208"/>
      <c r="K30" s="208"/>
      <c r="L30" s="145">
        <f>MEDIAN(L8:L15)</f>
        <v>0.18487882715556908</v>
      </c>
      <c r="M30" s="208"/>
      <c r="N30" s="208"/>
      <c r="O30" s="208"/>
      <c r="P30" s="145">
        <f>MEDIAN(P8:P15)</f>
        <v>0.22035270336400256</v>
      </c>
      <c r="Q30" s="208"/>
      <c r="R30" s="208"/>
      <c r="S30" s="208"/>
      <c r="T30" s="145">
        <f>MEDIAN(T8:T15)</f>
        <v>0.19213182813173976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-0.33689233155208509</v>
      </c>
      <c r="Y30" s="104">
        <f>IF(L30&gt;0,((T30/L30)-1),IF(AND(L30=0,T30&gt;0),100%,IF(AND(L30=0,T30&lt;0),-100%,IF(AND(L30=0,T30=0),0%,((T30/(L30))-1)*-1))))</f>
        <v>3.9231106599716403E-2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16'!$A33,'INTERIM REPORT'!$B:$B,'PAGE 16'!$A$5)=0,"",SUMIFS('INTERIM REPORT'!C:C,'INTERIM REPORT'!$A:$A,'PAGE 16'!$A33,'INTERIM REPORT'!$B:$B,'PAGE 16'!$A$5))</f>
        <v>0.27800000000000002</v>
      </c>
      <c r="E33" s="120"/>
      <c r="F33" s="120"/>
      <c r="G33" s="121"/>
      <c r="H33" s="147" t="str">
        <f>IF(SUMIFS('INTERIM REPORT'!D:D,'INTERIM REPORT'!$A:$A,'PAGE 16'!$A33,'INTERIM REPORT'!$B:$B,'PAGE 16'!$A$5)=0,"",SUMIFS('INTERIM REPORT'!D:D,'INTERIM REPORT'!$A:$A,'PAGE 16'!$A33,'INTERIM REPORT'!$B:$B,'PAGE 16'!$A$5))</f>
        <v/>
      </c>
      <c r="I33" s="120"/>
      <c r="J33" s="120"/>
      <c r="K33" s="121"/>
      <c r="L33" s="147" t="str">
        <f>IF(SUMIFS('INTERIM REPORT'!E:E,'INTERIM REPORT'!$A:$A,'PAGE 16'!$A33,'INTERIM REPORT'!$B:$B,'PAGE 16'!$A$5)=0,"",SUMIFS('INTERIM REPORT'!E:E,'INTERIM REPORT'!$A:$A,'PAGE 16'!$A33,'INTERIM REPORT'!$B:$B,'PAGE 16'!$A$5))</f>
        <v/>
      </c>
      <c r="M33" s="120"/>
      <c r="N33" s="120"/>
      <c r="O33" s="121"/>
      <c r="P33" s="147" t="str">
        <f>IF(SUMIFS('INTERIM REPORT'!F:F,'INTERIM REPORT'!$A:$A,'PAGE 16'!$A33,'INTERIM REPORT'!$B:$B,'PAGE 16'!$A$5)=0,"",SUMIFS('INTERIM REPORT'!F:F,'INTERIM REPORT'!$A:$A,'PAGE 16'!$A33,'INTERIM REPORT'!$B:$B,'PAGE 16'!$A$5))</f>
        <v/>
      </c>
      <c r="Q33" s="120"/>
      <c r="R33" s="120"/>
      <c r="S33" s="121"/>
      <c r="T33" s="147" t="str">
        <f>IF(SUMIFS('INTERIM REPORT'!G:G,'INTERIM REPORT'!$A:$A,'PAGE 16'!$A33,'INTERIM REPORT'!$B:$B,'PAGE 16'!$A$5)=0,"",SUMIFS('INTERIM REPORT'!G:G,'INTERIM REPORT'!$A:$A,'PAGE 16'!$A33,'INTERIM REPORT'!$B:$B,'PAGE 16'!$A$5))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16'!$A34,'INTERIM REPORT'!$B:$B,'PAGE 16'!$A$5)=0,"",SUMIFS('INTERIM REPORT'!C:C,'INTERIM REPORT'!$A:$A,'PAGE 16'!$A34,'INTERIM REPORT'!$B:$B,'PAGE 16'!$A$5))</f>
        <v/>
      </c>
      <c r="E34" s="124"/>
      <c r="F34" s="124"/>
      <c r="G34" s="125"/>
      <c r="H34" s="147" t="str">
        <f>IF(SUMIFS('INTERIM REPORT'!D:D,'INTERIM REPORT'!$A:$A,'PAGE 16'!$A34,'INTERIM REPORT'!$B:$B,'PAGE 16'!$A$5)=0,"",SUMIFS('INTERIM REPORT'!D:D,'INTERIM REPORT'!$A:$A,'PAGE 16'!$A34,'INTERIM REPORT'!$B:$B,'PAGE 16'!$A$5))</f>
        <v/>
      </c>
      <c r="I34" s="124"/>
      <c r="J34" s="124"/>
      <c r="K34" s="125"/>
      <c r="L34" s="147" t="str">
        <f>IF(SUMIFS('INTERIM REPORT'!E:E,'INTERIM REPORT'!$A:$A,'PAGE 16'!$A34,'INTERIM REPORT'!$B:$B,'PAGE 16'!$A$5)=0,"",SUMIFS('INTERIM REPORT'!E:E,'INTERIM REPORT'!$A:$A,'PAGE 16'!$A34,'INTERIM REPORT'!$B:$B,'PAGE 16'!$A$5))</f>
        <v/>
      </c>
      <c r="M34" s="124"/>
      <c r="N34" s="124"/>
      <c r="O34" s="125"/>
      <c r="P34" s="147" t="str">
        <f>IF(SUMIFS('INTERIM REPORT'!F:F,'INTERIM REPORT'!$A:$A,'PAGE 16'!$A34,'INTERIM REPORT'!$B:$B,'PAGE 16'!$A$5)=0,"",SUMIFS('INTERIM REPORT'!F:F,'INTERIM REPORT'!$A:$A,'PAGE 16'!$A34,'INTERIM REPORT'!$B:$B,'PAGE 16'!$A$5))</f>
        <v/>
      </c>
      <c r="Q34" s="124"/>
      <c r="R34" s="124"/>
      <c r="S34" s="125"/>
      <c r="T34" s="147" t="str">
        <f>IF(SUMIFS('INTERIM REPORT'!G:G,'INTERIM REPORT'!$A:$A,'PAGE 16'!$A34,'INTERIM REPORT'!$B:$B,'PAGE 16'!$A$5)=0,"",SUMIFS('INTERIM REPORT'!G:G,'INTERIM REPORT'!$A:$A,'PAGE 16'!$A34,'INTERIM REPORT'!$B:$B,'PAGE 16'!$A$5))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16'!$A35,'INTERIM REPORT'!$B:$B,'PAGE 16'!$A$5)=0,"",SUMIFS('INTERIM REPORT'!C:C,'INTERIM REPORT'!$A:$A,'PAGE 16'!$A35,'INTERIM REPORT'!$B:$B,'PAGE 16'!$A$5))</f>
        <v/>
      </c>
      <c r="E35" s="124"/>
      <c r="F35" s="124"/>
      <c r="G35" s="125"/>
      <c r="H35" s="147" t="str">
        <f>IF(SUMIFS('INTERIM REPORT'!D:D,'INTERIM REPORT'!$A:$A,'PAGE 16'!$A35,'INTERIM REPORT'!$B:$B,'PAGE 16'!$A$5)=0,"",SUMIFS('INTERIM REPORT'!D:D,'INTERIM REPORT'!$A:$A,'PAGE 16'!$A35,'INTERIM REPORT'!$B:$B,'PAGE 16'!$A$5))</f>
        <v/>
      </c>
      <c r="I35" s="124"/>
      <c r="J35" s="124"/>
      <c r="K35" s="125"/>
      <c r="L35" s="147" t="str">
        <f>IF(SUMIFS('INTERIM REPORT'!E:E,'INTERIM REPORT'!$A:$A,'PAGE 16'!$A35,'INTERIM REPORT'!$B:$B,'PAGE 16'!$A$5)=0,"",SUMIFS('INTERIM REPORT'!E:E,'INTERIM REPORT'!$A:$A,'PAGE 16'!$A35,'INTERIM REPORT'!$B:$B,'PAGE 16'!$A$5))</f>
        <v/>
      </c>
      <c r="M35" s="124"/>
      <c r="N35" s="124"/>
      <c r="O35" s="125"/>
      <c r="P35" s="147" t="str">
        <f>IF(SUMIFS('INTERIM REPORT'!F:F,'INTERIM REPORT'!$A:$A,'PAGE 16'!$A35,'INTERIM REPORT'!$B:$B,'PAGE 16'!$A$5)=0,"",SUMIFS('INTERIM REPORT'!F:F,'INTERIM REPORT'!$A:$A,'PAGE 16'!$A35,'INTERIM REPORT'!$B:$B,'PAGE 16'!$A$5))</f>
        <v/>
      </c>
      <c r="Q35" s="124"/>
      <c r="R35" s="124"/>
      <c r="S35" s="125"/>
      <c r="T35" s="147" t="str">
        <f>IF(SUMIFS('INTERIM REPORT'!G:G,'INTERIM REPORT'!$A:$A,'PAGE 16'!$A35,'INTERIM REPORT'!$B:$B,'PAGE 16'!$A$5)=0,"",SUMIFS('INTERIM REPORT'!G:G,'INTERIM REPORT'!$A:$A,'PAGE 16'!$A35,'INTERIM REPORT'!$B:$B,'PAGE 16'!$A$5))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16'!$A36,'INTERIM REPORT'!$B:$B,'PAGE 16'!$A$5)=0,"",SUMIFS('INTERIM REPORT'!C:C,'INTERIM REPORT'!$A:$A,'PAGE 16'!$A36,'INTERIM REPORT'!$B:$B,'PAGE 16'!$A$5))</f>
        <v/>
      </c>
      <c r="E36" s="124"/>
      <c r="F36" s="124"/>
      <c r="G36" s="125"/>
      <c r="H36" s="147" t="str">
        <f>IF(SUMIFS('INTERIM REPORT'!D:D,'INTERIM REPORT'!$A:$A,'PAGE 16'!$A36,'INTERIM REPORT'!$B:$B,'PAGE 16'!$A$5)=0,"",SUMIFS('INTERIM REPORT'!D:D,'INTERIM REPORT'!$A:$A,'PAGE 16'!$A36,'INTERIM REPORT'!$B:$B,'PAGE 16'!$A$5))</f>
        <v/>
      </c>
      <c r="I36" s="124"/>
      <c r="J36" s="124"/>
      <c r="K36" s="125"/>
      <c r="L36" s="147" t="str">
        <f>IF(SUMIFS('INTERIM REPORT'!E:E,'INTERIM REPORT'!$A:$A,'PAGE 16'!$A36,'INTERIM REPORT'!$B:$B,'PAGE 16'!$A$5)=0,"",SUMIFS('INTERIM REPORT'!E:E,'INTERIM REPORT'!$A:$A,'PAGE 16'!$A36,'INTERIM REPORT'!$B:$B,'PAGE 16'!$A$5))</f>
        <v/>
      </c>
      <c r="M36" s="124"/>
      <c r="N36" s="124"/>
      <c r="O36" s="125"/>
      <c r="P36" s="147" t="str">
        <f>IF(SUMIFS('INTERIM REPORT'!F:F,'INTERIM REPORT'!$A:$A,'PAGE 16'!$A36,'INTERIM REPORT'!$B:$B,'PAGE 16'!$A$5)=0,"",SUMIFS('INTERIM REPORT'!F:F,'INTERIM REPORT'!$A:$A,'PAGE 16'!$A36,'INTERIM REPORT'!$B:$B,'PAGE 16'!$A$5))</f>
        <v/>
      </c>
      <c r="Q36" s="124"/>
      <c r="R36" s="124"/>
      <c r="S36" s="125"/>
      <c r="T36" s="147" t="str">
        <f>IF(SUMIFS('INTERIM REPORT'!G:G,'INTERIM REPORT'!$A:$A,'PAGE 16'!$A36,'INTERIM REPORT'!$B:$B,'PAGE 16'!$A$5)=0,"",SUMIFS('INTERIM REPORT'!G:G,'INTERIM REPORT'!$A:$A,'PAGE 16'!$A36,'INTERIM REPORT'!$B:$B,'PAGE 16'!$A$5))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16'!$A37,'INTERIM REPORT'!$B:$B,'PAGE 16'!$A$5)=0,"",SUMIFS('INTERIM REPORT'!C:C,'INTERIM REPORT'!$A:$A,'PAGE 16'!$A37,'INTERIM REPORT'!$B:$B,'PAGE 16'!$A$5))</f>
        <v/>
      </c>
      <c r="E37" s="124"/>
      <c r="F37" s="124"/>
      <c r="G37" s="125"/>
      <c r="H37" s="147" t="str">
        <f>IF(SUMIFS('INTERIM REPORT'!D:D,'INTERIM REPORT'!$A:$A,'PAGE 16'!$A37,'INTERIM REPORT'!$B:$B,'PAGE 16'!$A$5)=0,"",SUMIFS('INTERIM REPORT'!D:D,'INTERIM REPORT'!$A:$A,'PAGE 16'!$A37,'INTERIM REPORT'!$B:$B,'PAGE 16'!$A$5))</f>
        <v/>
      </c>
      <c r="I37" s="124"/>
      <c r="J37" s="124"/>
      <c r="K37" s="125"/>
      <c r="L37" s="147" t="str">
        <f>IF(SUMIFS('INTERIM REPORT'!E:E,'INTERIM REPORT'!$A:$A,'PAGE 16'!$A37,'INTERIM REPORT'!$B:$B,'PAGE 16'!$A$5)=0,"",SUMIFS('INTERIM REPORT'!E:E,'INTERIM REPORT'!$A:$A,'PAGE 16'!$A37,'INTERIM REPORT'!$B:$B,'PAGE 16'!$A$5))</f>
        <v/>
      </c>
      <c r="M37" s="124"/>
      <c r="N37" s="124"/>
      <c r="O37" s="125"/>
      <c r="P37" s="147" t="str">
        <f>IF(SUMIFS('INTERIM REPORT'!F:F,'INTERIM REPORT'!$A:$A,'PAGE 16'!$A37,'INTERIM REPORT'!$B:$B,'PAGE 16'!$A$5)=0,"",SUMIFS('INTERIM REPORT'!F:F,'INTERIM REPORT'!$A:$A,'PAGE 16'!$A37,'INTERIM REPORT'!$B:$B,'PAGE 16'!$A$5))</f>
        <v/>
      </c>
      <c r="Q37" s="124"/>
      <c r="R37" s="124"/>
      <c r="S37" s="125"/>
      <c r="T37" s="147" t="str">
        <f>IF(SUMIFS('INTERIM REPORT'!G:G,'INTERIM REPORT'!$A:$A,'PAGE 16'!$A37,'INTERIM REPORT'!$B:$B,'PAGE 16'!$A$5)=0,"",SUMIFS('INTERIM REPORT'!G:G,'INTERIM REPORT'!$A:$A,'PAGE 16'!$A37,'INTERIM REPORT'!$B:$B,'PAGE 16'!$A$5))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16'!$A38,'INTERIM REPORT'!$B:$B,'PAGE 16'!$A$5)=0,"",SUMIFS('INTERIM REPORT'!C:C,'INTERIM REPORT'!$A:$A,'PAGE 16'!$A38,'INTERIM REPORT'!$B:$B,'PAGE 16'!$A$5))</f>
        <v/>
      </c>
      <c r="E38" s="124"/>
      <c r="F38" s="124"/>
      <c r="G38" s="125"/>
      <c r="H38" s="147" t="str">
        <f>IF(SUMIFS('INTERIM REPORT'!D:D,'INTERIM REPORT'!$A:$A,'PAGE 16'!$A38,'INTERIM REPORT'!$B:$B,'PAGE 16'!$A$5)=0,"",SUMIFS('INTERIM REPORT'!D:D,'INTERIM REPORT'!$A:$A,'PAGE 16'!$A38,'INTERIM REPORT'!$B:$B,'PAGE 16'!$A$5))</f>
        <v/>
      </c>
      <c r="I38" s="124"/>
      <c r="J38" s="124"/>
      <c r="K38" s="125"/>
      <c r="L38" s="147" t="str">
        <f>IF(SUMIFS('INTERIM REPORT'!E:E,'INTERIM REPORT'!$A:$A,'PAGE 16'!$A38,'INTERIM REPORT'!$B:$B,'PAGE 16'!$A$5)=0,"",SUMIFS('INTERIM REPORT'!E:E,'INTERIM REPORT'!$A:$A,'PAGE 16'!$A38,'INTERIM REPORT'!$B:$B,'PAGE 16'!$A$5))</f>
        <v/>
      </c>
      <c r="M38" s="124"/>
      <c r="N38" s="124"/>
      <c r="O38" s="125"/>
      <c r="P38" s="147" t="str">
        <f>IF(SUMIFS('INTERIM REPORT'!F:F,'INTERIM REPORT'!$A:$A,'PAGE 16'!$A38,'INTERIM REPORT'!$B:$B,'PAGE 16'!$A$5)=0,"",SUMIFS('INTERIM REPORT'!F:F,'INTERIM REPORT'!$A:$A,'PAGE 16'!$A38,'INTERIM REPORT'!$B:$B,'PAGE 16'!$A$5))</f>
        <v/>
      </c>
      <c r="Q38" s="124"/>
      <c r="R38" s="124"/>
      <c r="S38" s="125"/>
      <c r="T38" s="147" t="str">
        <f>IF(SUMIFS('INTERIM REPORT'!G:G,'INTERIM REPORT'!$A:$A,'PAGE 16'!$A38,'INTERIM REPORT'!$B:$B,'PAGE 16'!$A$5)=0,"",SUMIFS('INTERIM REPORT'!G:G,'INTERIM REPORT'!$A:$A,'PAGE 16'!$A38,'INTERIM REPORT'!$B:$B,'PAGE 16'!$A$5))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7" priority="1" operator="notEqual">
      <formula>""" """</formula>
    </cfRule>
    <cfRule type="cellIs" dxfId="9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7.140625" style="107" bestFit="1" customWidth="1"/>
    <col min="5" max="7" width="7.7109375" style="84" customWidth="1"/>
    <col min="8" max="8" width="17.140625" style="107" bestFit="1" customWidth="1"/>
    <col min="9" max="11" width="7.7109375" style="84" customWidth="1"/>
    <col min="12" max="12" width="17.140625" style="107" bestFit="1" customWidth="1"/>
    <col min="13" max="15" width="7.7109375" style="84" customWidth="1"/>
    <col min="16" max="16" width="17.140625" style="107" bestFit="1" customWidth="1"/>
    <col min="17" max="19" width="7.7109375" style="84" customWidth="1"/>
    <col min="20" max="20" width="17.140625" style="107" bestFit="1" customWidth="1"/>
    <col min="21" max="23" width="7.7109375" style="83" customWidth="1"/>
    <col min="24" max="24" width="10.42578125" style="80" customWidth="1"/>
    <col min="25" max="25" width="11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Debt per Staffed Bed</v>
      </c>
    </row>
    <row r="3" spans="1:25" ht="15.75">
      <c r="A3" s="82" t="s">
        <v>104</v>
      </c>
    </row>
    <row r="4" spans="1:25" ht="15.75">
      <c r="A4" s="85" t="s">
        <v>56</v>
      </c>
      <c r="B4" s="324" t="str">
        <f>MID(A4,FIND("]",A4)+2,LEN(A4)-FIND("]",A4)+2)</f>
        <v>Debt per Staffed Bed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228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17'!$A8,'INTERIM REPORT'!$B:$B,'PAGE 17'!$A$4)</f>
        <v>538179.6451612903</v>
      </c>
      <c r="E8" s="200">
        <f>RANK(D8,D$8:D$15,1)</f>
        <v>3</v>
      </c>
      <c r="F8" s="200">
        <f>RANK(D8,D$8:D$17,1)</f>
        <v>4</v>
      </c>
      <c r="G8" s="200">
        <f>RANK(D8,D$8:D$25,1)</f>
        <v>5</v>
      </c>
      <c r="H8" s="135">
        <f>SUMIFS('INTERIM REPORT'!D:D,'INTERIM REPORT'!$A:$A,'PAGE 17'!$A8,'INTERIM REPORT'!$B:$B,'PAGE 17'!$A$4)</f>
        <v>1479326.5483870967</v>
      </c>
      <c r="I8" s="200">
        <f>RANK(H8,H$8:H$15,1)</f>
        <v>6</v>
      </c>
      <c r="J8" s="200">
        <f>RANK(H8,H$8:H$17,1)</f>
        <v>8</v>
      </c>
      <c r="K8" s="200">
        <f>RANK(H8,H$8:H$25,1)</f>
        <v>11</v>
      </c>
      <c r="L8" s="135">
        <f>SUMIFS('INTERIM REPORT'!E:E,'INTERIM REPORT'!$A:$A,'PAGE 17'!$A8,'INTERIM REPORT'!$B:$B,'PAGE 17'!$A$4)</f>
        <v>609862.74193548388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35">
        <f>SUMIFS('INTERIM REPORT'!F:F,'INTERIM REPORT'!$A:$A,'PAGE 17'!$A8,'INTERIM REPORT'!$B:$B,'PAGE 17'!$A$4)</f>
        <v>1208752.628064516</v>
      </c>
      <c r="Q8" s="200">
        <f>RANK(P8,P$8:P$15,1)</f>
        <v>5</v>
      </c>
      <c r="R8" s="200">
        <f>RANK(P8,P$8:P$17,1)</f>
        <v>7</v>
      </c>
      <c r="S8" s="200">
        <f>RANK(P8,P$8:P$25,1)</f>
        <v>10</v>
      </c>
      <c r="T8" s="135">
        <f>SUMIFS('INTERIM REPORT'!G:G,'INTERIM REPORT'!$A:$A,'PAGE 17'!$A8,'INTERIM REPORT'!$B:$B,'PAGE 17'!$A$4)</f>
        <v>659034.32258064521</v>
      </c>
      <c r="U8" s="200">
        <f>RANK(T8,T$8:T$15,1)</f>
        <v>4</v>
      </c>
      <c r="V8" s="200">
        <f>RANK(T8,T$8:T$17,1)</f>
        <v>5</v>
      </c>
      <c r="W8" s="200">
        <f>RANK(T8,T$8:T$25,1)</f>
        <v>7</v>
      </c>
      <c r="X8" s="95">
        <f t="shared" ref="X8:X17" si="0">IF(H8&gt;0,((L8/H8)-1),IF(AND(H8=0,L8&gt;0),100%,IF(AND(H8=0,L8&lt;0),-100%,IF(AND(H8=0,L8=0),0%,((L8/(H8))-1)*-1))))</f>
        <v>-0.58774298845619</v>
      </c>
      <c r="Y8" s="95">
        <f t="shared" ref="Y8:Y17" si="1">IF(L8&gt;0,((T8/L8)-1),IF(AND(L8=0,T8&gt;0),100%,IF(AND(L8=0,T8&lt;0),-100%,IF(AND(L8=0,T8=0),0%,((T8/(L8))-1)*-1))))</f>
        <v>8.0627290804990759E-2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17'!$A9,'INTERIM REPORT'!$B:$B,'PAGE 17'!$A$4)</f>
        <v>692521.0354285714</v>
      </c>
      <c r="E9" s="200">
        <f t="shared" ref="E9:E15" si="3">RANK(D9,D$8:D$15,1)</f>
        <v>4</v>
      </c>
      <c r="F9" s="200">
        <f t="shared" ref="F9:F17" si="4">RANK(D9,D$8:D$17,1)</f>
        <v>6</v>
      </c>
      <c r="G9" s="200">
        <f t="shared" ref="G9:G17" si="5">RANK(D9,D$8:D$25,1)</f>
        <v>9</v>
      </c>
      <c r="H9" s="135">
        <f>SUMIFS('INTERIM REPORT'!D:D,'INTERIM REPORT'!$A:$A,'PAGE 17'!$A9,'INTERIM REPORT'!$B:$B,'PAGE 17'!$A$4)</f>
        <v>1015907.3428571429</v>
      </c>
      <c r="I9" s="200">
        <f t="shared" ref="I9:I15" si="6">RANK(H9,H$8:H$15,1)</f>
        <v>3</v>
      </c>
      <c r="J9" s="200">
        <f t="shared" ref="J9:J17" si="7">RANK(H9,H$8:H$17,1)</f>
        <v>5</v>
      </c>
      <c r="K9" s="200">
        <f t="shared" ref="K9:K17" si="8">RANK(H9,H$8:H$25,1)</f>
        <v>7</v>
      </c>
      <c r="L9" s="135">
        <f>SUMIFS('INTERIM REPORT'!E:E,'INTERIM REPORT'!$A:$A,'PAGE 17'!$A9,'INTERIM REPORT'!$B:$B,'PAGE 17'!$A$4)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17'!$A9,'INTERIM REPORT'!$B:$B,'PAGE 17'!$A$4)</f>
        <v>757582.53428571415</v>
      </c>
      <c r="Q9" s="200">
        <f t="shared" ref="Q9:Q15" si="12">RANK(P9,P$8:P$15,1)</f>
        <v>3</v>
      </c>
      <c r="R9" s="200">
        <f t="shared" ref="R9:R17" si="13">RANK(P9,P$8:P$17,1)</f>
        <v>5</v>
      </c>
      <c r="S9" s="200">
        <f t="shared" ref="S9:S17" si="14">RANK(P9,P$8:P$25,1)</f>
        <v>7</v>
      </c>
      <c r="T9" s="135">
        <f>SUMIFS('INTERIM REPORT'!G:G,'INTERIM REPORT'!$A:$A,'PAGE 17'!$A9,'INTERIM REPORT'!$B:$B,'PAGE 17'!$A$4)</f>
        <v>628749.6857142857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17'!$A10,'INTERIM REPORT'!$B:$B,'PAGE 17'!$A$4)</f>
        <v>328357.05263157893</v>
      </c>
      <c r="E10" s="200">
        <f t="shared" si="3"/>
        <v>2</v>
      </c>
      <c r="F10" s="200">
        <f t="shared" si="4"/>
        <v>2</v>
      </c>
      <c r="G10" s="200">
        <f t="shared" si="5"/>
        <v>3</v>
      </c>
      <c r="H10" s="135">
        <f>SUMIFS('INTERIM REPORT'!D:D,'INTERIM REPORT'!$A:$A,'PAGE 17'!$A10,'INTERIM REPORT'!$B:$B,'PAGE 17'!$A$4)</f>
        <v>773620.52631578944</v>
      </c>
      <c r="I10" s="200">
        <f t="shared" si="6"/>
        <v>2</v>
      </c>
      <c r="J10" s="200">
        <f t="shared" si="7"/>
        <v>3</v>
      </c>
      <c r="K10" s="200">
        <f t="shared" si="8"/>
        <v>4</v>
      </c>
      <c r="L10" s="135">
        <f>SUMIFS('INTERIM REPORT'!E:E,'INTERIM REPORT'!$A:$A,'PAGE 17'!$A10,'INTERIM REPORT'!$B:$B,'PAGE 17'!$A$4)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17'!$A10,'INTERIM REPORT'!$B:$B,'PAGE 17'!$A$4)</f>
        <v>558075.42105263157</v>
      </c>
      <c r="Q10" s="200">
        <f t="shared" si="12"/>
        <v>2</v>
      </c>
      <c r="R10" s="200">
        <f t="shared" si="13"/>
        <v>2</v>
      </c>
      <c r="S10" s="200">
        <f t="shared" si="14"/>
        <v>3</v>
      </c>
      <c r="T10" s="135">
        <f>SUMIFS('INTERIM REPORT'!G:G,'INTERIM REPORT'!$A:$A,'PAGE 17'!$A10,'INTERIM REPORT'!$B:$B,'PAGE 17'!$A$4)</f>
        <v>288361.5263157895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17'!$A11,'INTERIM REPORT'!$B:$B,'PAGE 17'!$A$4)</f>
        <v>856483</v>
      </c>
      <c r="E11" s="200">
        <f t="shared" si="3"/>
        <v>5</v>
      </c>
      <c r="F11" s="200">
        <f t="shared" si="4"/>
        <v>7</v>
      </c>
      <c r="G11" s="200">
        <f t="shared" si="5"/>
        <v>10</v>
      </c>
      <c r="H11" s="135">
        <f>SUMIFS('INTERIM REPORT'!D:D,'INTERIM REPORT'!$A:$A,'PAGE 17'!$A11,'INTERIM REPORT'!$B:$B,'PAGE 17'!$A$4)</f>
        <v>1105221.4857142856</v>
      </c>
      <c r="I11" s="200">
        <f t="shared" si="6"/>
        <v>4</v>
      </c>
      <c r="J11" s="200">
        <f t="shared" si="7"/>
        <v>6</v>
      </c>
      <c r="K11" s="200">
        <f t="shared" si="8"/>
        <v>8</v>
      </c>
      <c r="L11" s="135">
        <f>SUMIFS('INTERIM REPORT'!E:E,'INTERIM REPORT'!$A:$A,'PAGE 17'!$A11,'INTERIM REPORT'!$B:$B,'PAGE 17'!$A$4)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17'!$A11,'INTERIM REPORT'!$B:$B,'PAGE 17'!$A$4)</f>
        <v>1142805.9142857143</v>
      </c>
      <c r="Q11" s="200">
        <f t="shared" si="12"/>
        <v>4</v>
      </c>
      <c r="R11" s="200">
        <f t="shared" si="13"/>
        <v>6</v>
      </c>
      <c r="S11" s="200">
        <f t="shared" si="14"/>
        <v>9</v>
      </c>
      <c r="T11" s="135">
        <f>SUMIFS('INTERIM REPORT'!G:G,'INTERIM REPORT'!$A:$A,'PAGE 17'!$A11,'INTERIM REPORT'!$B:$B,'PAGE 17'!$A$4)</f>
        <v>1164384.3428571429</v>
      </c>
      <c r="U11" s="200">
        <f t="shared" si="15"/>
        <v>7</v>
      </c>
      <c r="V11" s="200">
        <f t="shared" si="16"/>
        <v>9</v>
      </c>
      <c r="W11" s="20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17'!$A12,'INTERIM REPORT'!$B:$B,'PAGE 17'!$A$4)</f>
        <v>1144925.9111111111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35">
        <f>SUMIFS('INTERIM REPORT'!D:D,'INTERIM REPORT'!$A:$A,'PAGE 17'!$A12,'INTERIM REPORT'!$B:$B,'PAGE 17'!$A$4)</f>
        <v>1705401.1522222222</v>
      </c>
      <c r="I12" s="200">
        <f t="shared" si="6"/>
        <v>8</v>
      </c>
      <c r="J12" s="200">
        <f t="shared" si="7"/>
        <v>10</v>
      </c>
      <c r="K12" s="200">
        <f t="shared" si="8"/>
        <v>14</v>
      </c>
      <c r="L12" s="135">
        <f>SUMIFS('INTERIM REPORT'!E:E,'INTERIM REPORT'!$A:$A,'PAGE 17'!$A12,'INTERIM REPORT'!$B:$B,'PAGE 17'!$A$4)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17'!$A12,'INTERIM REPORT'!$B:$B,'PAGE 17'!$A$4)</f>
        <v>1537701.5929629633</v>
      </c>
      <c r="Q12" s="200">
        <f t="shared" si="12"/>
        <v>8</v>
      </c>
      <c r="R12" s="200">
        <f t="shared" si="13"/>
        <v>10</v>
      </c>
      <c r="S12" s="200">
        <f t="shared" si="14"/>
        <v>14</v>
      </c>
      <c r="T12" s="135">
        <f>SUMIFS('INTERIM REPORT'!G:G,'INTERIM REPORT'!$A:$A,'PAGE 17'!$A12,'INTERIM REPORT'!$B:$B,'PAGE 17'!$A$4)</f>
        <v>1271591.9396296297</v>
      </c>
      <c r="U12" s="200">
        <f t="shared" si="15"/>
        <v>8</v>
      </c>
      <c r="V12" s="200">
        <f t="shared" si="16"/>
        <v>10</v>
      </c>
      <c r="W12" s="200">
        <f t="shared" si="17"/>
        <v>13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17'!$A13,'INTERIM REPORT'!$B:$B,'PAGE 17'!$A$4)</f>
        <v>907411.86206896557</v>
      </c>
      <c r="E13" s="200">
        <f t="shared" si="3"/>
        <v>6</v>
      </c>
      <c r="F13" s="200">
        <f t="shared" si="4"/>
        <v>8</v>
      </c>
      <c r="G13" s="200">
        <f t="shared" si="5"/>
        <v>11</v>
      </c>
      <c r="H13" s="135">
        <f>SUMIFS('INTERIM REPORT'!D:D,'INTERIM REPORT'!$A:$A,'PAGE 17'!$A13,'INTERIM REPORT'!$B:$B,'PAGE 17'!$A$4)</f>
        <v>1576495.6896551724</v>
      </c>
      <c r="I13" s="200">
        <f t="shared" si="6"/>
        <v>7</v>
      </c>
      <c r="J13" s="200">
        <f t="shared" si="7"/>
        <v>9</v>
      </c>
      <c r="K13" s="200">
        <f t="shared" si="8"/>
        <v>12</v>
      </c>
      <c r="L13" s="135">
        <f>SUMIFS('INTERIM REPORT'!E:E,'INTERIM REPORT'!$A:$A,'PAGE 17'!$A13,'INTERIM REPORT'!$B:$B,'PAGE 17'!$A$4)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17'!$A13,'INTERIM REPORT'!$B:$B,'PAGE 17'!$A$4)</f>
        <v>1471677.8965517241</v>
      </c>
      <c r="Q13" s="200">
        <f t="shared" si="12"/>
        <v>7</v>
      </c>
      <c r="R13" s="200">
        <f t="shared" si="13"/>
        <v>9</v>
      </c>
      <c r="S13" s="200">
        <f t="shared" si="14"/>
        <v>12</v>
      </c>
      <c r="T13" s="135">
        <f>SUMIFS('INTERIM REPORT'!G:G,'INTERIM REPORT'!$A:$A,'PAGE 17'!$A13,'INTERIM REPORT'!$B:$B,'PAGE 17'!$A$4)</f>
        <v>1056369.6206896552</v>
      </c>
      <c r="U13" s="200">
        <f t="shared" si="15"/>
        <v>6</v>
      </c>
      <c r="V13" s="200">
        <f t="shared" si="16"/>
        <v>8</v>
      </c>
      <c r="W13" s="20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17'!$A14,'INTERIM REPORT'!$B:$B,'PAGE 17'!$A$4)</f>
        <v>1252133.7944</v>
      </c>
      <c r="E14" s="200">
        <f t="shared" si="3"/>
        <v>8</v>
      </c>
      <c r="F14" s="200">
        <f t="shared" si="4"/>
        <v>10</v>
      </c>
      <c r="G14" s="200">
        <f t="shared" si="5"/>
        <v>13</v>
      </c>
      <c r="H14" s="135">
        <f>SUMIFS('INTERIM REPORT'!D:D,'INTERIM REPORT'!$A:$A,'PAGE 17'!$A14,'INTERIM REPORT'!$B:$B,'PAGE 17'!$A$4)</f>
        <v>1456141.3684000003</v>
      </c>
      <c r="I14" s="200">
        <f t="shared" si="6"/>
        <v>5</v>
      </c>
      <c r="J14" s="200">
        <f t="shared" si="7"/>
        <v>7</v>
      </c>
      <c r="K14" s="200">
        <f t="shared" si="8"/>
        <v>10</v>
      </c>
      <c r="L14" s="135">
        <f>SUMIFS('INTERIM REPORT'!E:E,'INTERIM REPORT'!$A:$A,'PAGE 17'!$A14,'INTERIM REPORT'!$B:$B,'PAGE 17'!$A$4)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17'!$A14,'INTERIM REPORT'!$B:$B,'PAGE 17'!$A$4)</f>
        <v>1287965.6332000003</v>
      </c>
      <c r="Q14" s="200">
        <f t="shared" si="12"/>
        <v>6</v>
      </c>
      <c r="R14" s="200">
        <f t="shared" si="13"/>
        <v>8</v>
      </c>
      <c r="S14" s="200">
        <f t="shared" si="14"/>
        <v>11</v>
      </c>
      <c r="T14" s="135">
        <f>SUMIFS('INTERIM REPORT'!G:G,'INTERIM REPORT'!$A:$A,'PAGE 17'!$A14,'INTERIM REPORT'!$B:$B,'PAGE 17'!$A$4)</f>
        <v>924048.75500000012</v>
      </c>
      <c r="U14" s="200">
        <f t="shared" si="15"/>
        <v>5</v>
      </c>
      <c r="V14" s="200">
        <f t="shared" si="16"/>
        <v>7</v>
      </c>
      <c r="W14" s="200">
        <f t="shared" si="17"/>
        <v>10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17'!$A15,'INTERIM REPORT'!$B:$B,'PAGE 17'!$A$4)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17'!$A15,'INTERIM REPORT'!$B:$B,'PAGE 17'!$A$4)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17'!$A15,'INTERIM REPORT'!$B:$B,'PAGE 17'!$A$4)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17'!$A15,'INTERIM REPORT'!$B:$B,'PAGE 17'!$A$4)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17'!$A15,'INTERIM REPORT'!$B:$B,'PAGE 17'!$A$4)</f>
        <v>565478.62857142859</v>
      </c>
      <c r="U15" s="201">
        <f t="shared" si="15"/>
        <v>2</v>
      </c>
      <c r="V15" s="201">
        <f t="shared" si="16"/>
        <v>2</v>
      </c>
      <c r="W15" s="201">
        <f t="shared" si="17"/>
        <v>4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17'!$A16,'INTERIM REPORT'!$B:$B,'PAGE 17'!$A$4)</f>
        <v>403257.39130434784</v>
      </c>
      <c r="E16" s="202"/>
      <c r="F16" s="203">
        <f t="shared" si="4"/>
        <v>3</v>
      </c>
      <c r="G16" s="203">
        <f t="shared" si="5"/>
        <v>4</v>
      </c>
      <c r="H16" s="137">
        <f>SUMIFS('INTERIM REPORT'!D:D,'INTERIM REPORT'!$A:$A,'PAGE 17'!$A16,'INTERIM REPORT'!$B:$B,'PAGE 17'!$A$4)</f>
        <v>663665.71739130432</v>
      </c>
      <c r="I16" s="202"/>
      <c r="J16" s="203">
        <f t="shared" si="7"/>
        <v>2</v>
      </c>
      <c r="K16" s="203">
        <f t="shared" si="8"/>
        <v>3</v>
      </c>
      <c r="L16" s="137">
        <f>SUMIFS('INTERIM REPORT'!E:E,'INTERIM REPORT'!$A:$A,'PAGE 17'!$A16,'INTERIM REPORT'!$B:$B,'PAGE 17'!$A$4)</f>
        <v>588617.15217391308</v>
      </c>
      <c r="M16" s="202"/>
      <c r="N16" s="203">
        <f t="shared" si="10"/>
        <v>9</v>
      </c>
      <c r="O16" s="203">
        <f t="shared" si="11"/>
        <v>13</v>
      </c>
      <c r="P16" s="137">
        <f>SUMIFS('INTERIM REPORT'!F:F,'INTERIM REPORT'!$A:$A,'PAGE 17'!$A16,'INTERIM REPORT'!$B:$B,'PAGE 17'!$A$4)</f>
        <v>640032.30108695664</v>
      </c>
      <c r="Q16" s="202"/>
      <c r="R16" s="203">
        <f t="shared" si="13"/>
        <v>4</v>
      </c>
      <c r="S16" s="203">
        <f t="shared" si="14"/>
        <v>5</v>
      </c>
      <c r="T16" s="137">
        <f>SUMIFS('INTERIM REPORT'!G:G,'INTERIM REPORT'!$A:$A,'PAGE 17'!$A16,'INTERIM REPORT'!$B:$B,'PAGE 17'!$A$4)</f>
        <v>651226.82608695654</v>
      </c>
      <c r="U16" s="202"/>
      <c r="V16" s="203">
        <f t="shared" si="16"/>
        <v>4</v>
      </c>
      <c r="W16" s="203">
        <f t="shared" si="17"/>
        <v>6</v>
      </c>
      <c r="X16" s="99">
        <f t="shared" si="0"/>
        <v>-0.11308187729266395</v>
      </c>
      <c r="Y16" s="99">
        <f t="shared" si="1"/>
        <v>0.10636739633191117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17'!$A17,'INTERIM REPORT'!$B:$B,'PAGE 17'!$A$4)</f>
        <v>582307.32499999995</v>
      </c>
      <c r="E17" s="204"/>
      <c r="F17" s="200">
        <f t="shared" si="4"/>
        <v>5</v>
      </c>
      <c r="G17" s="200">
        <f t="shared" si="5"/>
        <v>7</v>
      </c>
      <c r="H17" s="135">
        <f>SUMIFS('INTERIM REPORT'!D:D,'INTERIM REPORT'!$A:$A,'PAGE 17'!$A17,'INTERIM REPORT'!$B:$B,'PAGE 17'!$A$4)</f>
        <v>886272.23750000005</v>
      </c>
      <c r="I17" s="204"/>
      <c r="J17" s="200">
        <f t="shared" si="7"/>
        <v>4</v>
      </c>
      <c r="K17" s="200">
        <f t="shared" si="8"/>
        <v>6</v>
      </c>
      <c r="L17" s="135">
        <f>SUMIFS('INTERIM REPORT'!E:E,'INTERIM REPORT'!$A:$A,'PAGE 17'!$A17,'INTERIM REPORT'!$B:$B,'PAGE 17'!$A$4)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17'!$A17,'INTERIM REPORT'!$B:$B,'PAGE 17'!$A$4)</f>
        <v>593253.23750000005</v>
      </c>
      <c r="Q17" s="204"/>
      <c r="R17" s="200">
        <f t="shared" si="13"/>
        <v>3</v>
      </c>
      <c r="S17" s="200">
        <f t="shared" si="14"/>
        <v>4</v>
      </c>
      <c r="T17" s="135">
        <f>SUMIFS('INTERIM REPORT'!G:G,'INTERIM REPORT'!$A:$A,'PAGE 17'!$A17,'INTERIM REPORT'!$B:$B,'PAGE 17'!$A$4)</f>
        <v>745641.17500000005</v>
      </c>
      <c r="U17" s="204"/>
      <c r="V17" s="200">
        <f t="shared" si="16"/>
        <v>6</v>
      </c>
      <c r="W17" s="20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17'!$A20,'INTERIM REPORT'!$B:$B,'PAGE 17'!$A$4)</f>
        <v>323104.1508695652</v>
      </c>
      <c r="E20" s="202"/>
      <c r="F20" s="203">
        <f>RANK(D20,D$20:D$22,1)</f>
        <v>1</v>
      </c>
      <c r="G20" s="203">
        <f t="shared" ref="G20:G22" si="19">RANK(D20,D$8:D$25,1)</f>
        <v>2</v>
      </c>
      <c r="H20" s="137">
        <f>SUMIFS('INTERIM REPORT'!D:D,'INTERIM REPORT'!$A:$A,'PAGE 17'!$A20,'INTERIM REPORT'!$B:$B,'PAGE 17'!$A$4)</f>
        <v>430797.10798418976</v>
      </c>
      <c r="I20" s="202"/>
      <c r="J20" s="203">
        <f>RANK(H20,H$20:H$22,1)</f>
        <v>1</v>
      </c>
      <c r="K20" s="203">
        <f t="shared" ref="K20:K22" si="20">RANK(H20,H$8:H$25,1)</f>
        <v>2</v>
      </c>
      <c r="L20" s="137">
        <f>SUMIFS('INTERIM REPORT'!E:E,'INTERIM REPORT'!$A:$A,'PAGE 17'!$A20,'INTERIM REPORT'!$B:$B,'PAGE 17'!$A$4)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17'!$A20,'INTERIM REPORT'!$B:$B,'PAGE 17'!$A$4)</f>
        <v>313147.74470355723</v>
      </c>
      <c r="Q20" s="202"/>
      <c r="R20" s="203">
        <f>RANK(P20,P$20:P$22,1)</f>
        <v>1</v>
      </c>
      <c r="S20" s="203">
        <f t="shared" ref="S20:S22" si="22">RANK(P20,P$8:P$25,1)</f>
        <v>2</v>
      </c>
      <c r="T20" s="137">
        <f>SUMIFS('INTERIM REPORT'!G:G,'INTERIM REPORT'!$A:$A,'PAGE 17'!$A20,'INTERIM REPORT'!$B:$B,'PAGE 17'!$A$4)</f>
        <v>315207.09720553359</v>
      </c>
      <c r="U20" s="202"/>
      <c r="V20" s="203">
        <f>RANK(T20,T$20:T$22,1)</f>
        <v>1</v>
      </c>
      <c r="W20" s="20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17'!$A21,'INTERIM REPORT'!$B:$B,'PAGE 17'!$A$4)</f>
        <v>658658.7583333333</v>
      </c>
      <c r="E21" s="204"/>
      <c r="F21" s="200">
        <f t="shared" ref="F21:F22" si="24">RANK(D21,D$20:D$22,1)</f>
        <v>3</v>
      </c>
      <c r="G21" s="200">
        <f t="shared" si="19"/>
        <v>8</v>
      </c>
      <c r="H21" s="135">
        <f>SUMIFS('INTERIM REPORT'!D:D,'INTERIM REPORT'!$A:$A,'PAGE 17'!$A21,'INTERIM REPORT'!$B:$B,'PAGE 17'!$A$4)</f>
        <v>1110860.0583333333</v>
      </c>
      <c r="I21" s="204"/>
      <c r="J21" s="200">
        <f t="shared" ref="J21:J22" si="25">RANK(H21,H$20:H$22,1)</f>
        <v>3</v>
      </c>
      <c r="K21" s="200">
        <f t="shared" si="20"/>
        <v>9</v>
      </c>
      <c r="L21" s="135">
        <f>SUMIFS('INTERIM REPORT'!E:E,'INTERIM REPORT'!$A:$A,'PAGE 17'!$A21,'INTERIM REPORT'!$B:$B,'PAGE 17'!$A$4)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17'!$A21,'INTERIM REPORT'!$B:$B,'PAGE 17'!$A$4)</f>
        <v>951773.96666666667</v>
      </c>
      <c r="Q21" s="204"/>
      <c r="R21" s="200">
        <f t="shared" ref="R21:R22" si="27">RANK(P21,P$20:P$22,1)</f>
        <v>3</v>
      </c>
      <c r="S21" s="200">
        <f t="shared" si="22"/>
        <v>8</v>
      </c>
      <c r="T21" s="135">
        <f>SUMIFS('INTERIM REPORT'!G:G,'INTERIM REPORT'!$A:$A,'PAGE 17'!$A21,'INTERIM REPORT'!$B:$B,'PAGE 17'!$A$4)</f>
        <v>751232.33027522941</v>
      </c>
      <c r="U21" s="204"/>
      <c r="V21" s="200">
        <f t="shared" ref="V21:V22" si="28">RANK(T21,T$20:T$22,1)</f>
        <v>3</v>
      </c>
      <c r="W21" s="20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17'!$A22,'INTERIM REPORT'!$B:$B,'PAGE 17'!$A$4)</f>
        <v>579262.66279069765</v>
      </c>
      <c r="E22" s="204"/>
      <c r="F22" s="200">
        <f t="shared" si="24"/>
        <v>2</v>
      </c>
      <c r="G22" s="200">
        <f t="shared" si="19"/>
        <v>6</v>
      </c>
      <c r="H22" s="135">
        <f>SUMIFS('INTERIM REPORT'!D:D,'INTERIM REPORT'!$A:$A,'PAGE 17'!$A22,'INTERIM REPORT'!$B:$B,'PAGE 17'!$A$4)</f>
        <v>778979.09302325582</v>
      </c>
      <c r="I22" s="204"/>
      <c r="J22" s="200">
        <f t="shared" si="25"/>
        <v>2</v>
      </c>
      <c r="K22" s="200">
        <f t="shared" si="20"/>
        <v>5</v>
      </c>
      <c r="L22" s="135">
        <f>SUMIFS('INTERIM REPORT'!E:E,'INTERIM REPORT'!$A:$A,'PAGE 17'!$A22,'INTERIM REPORT'!$B:$B,'PAGE 17'!$A$4)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17'!$A22,'INTERIM REPORT'!$B:$B,'PAGE 17'!$A$4)</f>
        <v>707241.53488372092</v>
      </c>
      <c r="Q22" s="204"/>
      <c r="R22" s="200">
        <f t="shared" si="27"/>
        <v>2</v>
      </c>
      <c r="S22" s="200">
        <f t="shared" si="22"/>
        <v>6</v>
      </c>
      <c r="T22" s="135">
        <f>SUMIFS('INTERIM REPORT'!G:G,'INTERIM REPORT'!$A:$A,'PAGE 17'!$A22,'INTERIM REPORT'!$B:$B,'PAGE 17'!$A$4)</f>
        <v>520166.83720930235</v>
      </c>
      <c r="U22" s="204"/>
      <c r="V22" s="200">
        <f t="shared" si="28"/>
        <v>2</v>
      </c>
      <c r="W22" s="200">
        <f t="shared" si="23"/>
        <v>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17'!$A25,'INTERIM REPORT'!$B:$B,'PAGE 17'!$A$4)</f>
        <v>1479356.9345637583</v>
      </c>
      <c r="E25" s="202"/>
      <c r="F25" s="202"/>
      <c r="G25" s="203">
        <f>RANK(D25,D$8:D$25,1)</f>
        <v>14</v>
      </c>
      <c r="H25" s="137">
        <f>SUMIFS('INTERIM REPORT'!D:D,'INTERIM REPORT'!$A:$A,'PAGE 17'!$A25,'INTERIM REPORT'!$B:$B,'PAGE 17'!$A$4)</f>
        <v>1612218.444288577</v>
      </c>
      <c r="I25" s="202"/>
      <c r="J25" s="202"/>
      <c r="K25" s="203">
        <f>RANK(H25,H$8:H$25,1)</f>
        <v>13</v>
      </c>
      <c r="L25" s="137">
        <f>SUMIFS('INTERIM REPORT'!E:E,'INTERIM REPORT'!$A:$A,'PAGE 17'!$A25,'INTERIM REPORT'!$B:$B,'PAGE 17'!$A$4)</f>
        <v>0</v>
      </c>
      <c r="M25" s="202"/>
      <c r="N25" s="202"/>
      <c r="O25" s="203">
        <f>RANK(L25,L$8:L$25,1)</f>
        <v>1</v>
      </c>
      <c r="P25" s="137">
        <f>SUMIFS('INTERIM REPORT'!F:F,'INTERIM REPORT'!$A:$A,'PAGE 17'!$A25,'INTERIM REPORT'!$B:$B,'PAGE 17'!$A$4)</f>
        <v>1481701.1363372093</v>
      </c>
      <c r="Q25" s="202"/>
      <c r="R25" s="202"/>
      <c r="S25" s="203">
        <f>RANK(P25,P$8:P$25,1)</f>
        <v>13</v>
      </c>
      <c r="T25" s="137">
        <f>SUMIFS('INTERIM REPORT'!G:G,'INTERIM REPORT'!$A:$A,'PAGE 17'!$A25,'INTERIM REPORT'!$B:$B,'PAGE 17'!$A$4)</f>
        <v>1298467.9800581397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17'!$A28,'INTERIM REPORT'!$B:$B,'PAGE 17'!$A$4)</f>
        <v>919156.91300892131</v>
      </c>
      <c r="E28" s="204"/>
      <c r="F28" s="200"/>
      <c r="G28" s="200"/>
      <c r="H28" s="137">
        <f>SUMIFS('INTERIM REPORT'!D:D,'INTERIM REPORT'!$A:$A,'PAGE 17'!$A28,'INTERIM REPORT'!$B:$B,'PAGE 17'!$A$4)</f>
        <v>1181831.9387859921</v>
      </c>
      <c r="I28" s="204"/>
      <c r="J28" s="200"/>
      <c r="K28" s="200"/>
      <c r="L28" s="137">
        <f>SUMIFS('INTERIM REPORT'!E:E,'INTERIM REPORT'!$A:$A,'PAGE 17'!$A28,'INTERIM REPORT'!$B:$B,'PAGE 17'!$A$4)</f>
        <v>15749673.753246753</v>
      </c>
      <c r="M28" s="204"/>
      <c r="N28" s="200"/>
      <c r="O28" s="200"/>
      <c r="P28" s="137">
        <f>SUMIFS('INTERIM REPORT'!F:F,'INTERIM REPORT'!$A:$A,'PAGE 17'!$A28,'INTERIM REPORT'!$B:$B,'PAGE 17'!$A$4)</f>
        <v>1036737.2868356373</v>
      </c>
      <c r="Q28" s="204"/>
      <c r="R28" s="200"/>
      <c r="S28" s="200"/>
      <c r="T28" s="137">
        <f>SUMIFS('INTERIM REPORT'!G:G,'INTERIM REPORT'!$A:$A,'PAGE 17'!$A28,'INTERIM REPORT'!$B:$B,'PAGE 17'!$A$4)</f>
        <v>876884.15726746805</v>
      </c>
      <c r="U28" s="204"/>
      <c r="V28" s="200"/>
      <c r="W28" s="200"/>
      <c r="X28" s="103">
        <f>IF(H28&gt;0,((L28/H28)-1),IF(AND(H28=0,L28&gt;0),100%,IF(AND(H28=0,L28&lt;0),-100%,IF(AND(H28=0,L28=0),0%,((L28/(H28))-1)*-1))))</f>
        <v>12.326491894799542</v>
      </c>
      <c r="Y28" s="103">
        <f>IF(L28&gt;0,((T28/L28)-1),IF(AND(L28=0,T28&gt;0),100%,IF(AND(L28=0,T28&lt;0),-100%,IF(AND(L28=0,T28=0),0%,((T28/(L28))-1)*-1))))</f>
        <v>-0.94432366212749641</v>
      </c>
    </row>
    <row r="29" spans="1:25" ht="28.35" customHeight="1">
      <c r="C29" s="94" t="s">
        <v>28</v>
      </c>
      <c r="D29" s="135">
        <f>MEDIAN(D25,D20:D22,D8:D17)</f>
        <v>620483.04166666663</v>
      </c>
      <c r="E29" s="208"/>
      <c r="F29" s="208"/>
      <c r="G29" s="208"/>
      <c r="H29" s="135">
        <f>MEDIAN(H25,H20:H22,H8:H17)</f>
        <v>1060564.4142857143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854678.25047619035</v>
      </c>
      <c r="Q29" s="208"/>
      <c r="R29" s="208"/>
      <c r="S29" s="208"/>
      <c r="T29" s="135">
        <f>MEDIAN(T25,T20:T22,T8:T17)</f>
        <v>702337.74879032257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774502.01771428576</v>
      </c>
      <c r="E30" s="208"/>
      <c r="F30" s="208"/>
      <c r="G30" s="208"/>
      <c r="H30" s="135">
        <f>MEDIAN(H8:H15)</f>
        <v>1280681.4270571428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1175779.2711751151</v>
      </c>
      <c r="Q30" s="208"/>
      <c r="R30" s="208"/>
      <c r="S30" s="208"/>
      <c r="T30" s="135">
        <f>MEDIAN(T8:T15)</f>
        <v>791541.53879032261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17'!$A33,'INTERIM REPORT'!$B:$B,'PAGE 17'!$A$5)=0,"",SUMIFS('INTERIM REPORT'!C:C,'INTERIM REPORT'!$A:$A,'PAGE 17'!$A33,'INTERIM REPORT'!$B:$B,'PAGE 17'!$A$5))</f>
        <v/>
      </c>
      <c r="E33" s="120"/>
      <c r="F33" s="120"/>
      <c r="G33" s="121"/>
      <c r="H33" s="137" t="str">
        <f>IF(SUMIFS('INTERIM REPORT'!D:D,'INTERIM REPORT'!$A:$A,'PAGE 17'!$A33,'INTERIM REPORT'!$B:$B,'PAGE 17'!$A$5)=0,"",SUMIFS('INTERIM REPORT'!D:D,'INTERIM REPORT'!$A:$A,'PAGE 17'!$A33,'INTERIM REPORT'!$B:$B,'PAGE 17'!$A$5))</f>
        <v/>
      </c>
      <c r="I33" s="120"/>
      <c r="J33" s="120"/>
      <c r="K33" s="121"/>
      <c r="L33" s="137" t="str">
        <f>IF(SUMIFS('INTERIM REPORT'!E:E,'INTERIM REPORT'!$A:$A,'PAGE 17'!$A33,'INTERIM REPORT'!$B:$B,'PAGE 17'!$A$5)=0,"",SUMIFS('INTERIM REPORT'!E:E,'INTERIM REPORT'!$A:$A,'PAGE 17'!$A33,'INTERIM REPORT'!$B:$B,'PAGE 17'!$A$5))</f>
        <v/>
      </c>
      <c r="M33" s="120"/>
      <c r="N33" s="120"/>
      <c r="O33" s="121"/>
      <c r="P33" s="137" t="str">
        <f>IF(SUMIFS('INTERIM REPORT'!F:F,'INTERIM REPORT'!$A:$A,'PAGE 17'!$A33,'INTERIM REPORT'!$B:$B,'PAGE 17'!$A$5)=0,"",SUMIFS('INTERIM REPORT'!F:F,'INTERIM REPORT'!$A:$A,'PAGE 17'!$A33,'INTERIM REPORT'!$B:$B,'PAGE 17'!$A$5))</f>
        <v/>
      </c>
      <c r="Q33" s="120"/>
      <c r="R33" s="120"/>
      <c r="S33" s="121"/>
      <c r="T33" s="137" t="str">
        <f>IF(SUMIFS('INTERIM REPORT'!G:G,'INTERIM REPORT'!$A:$A,'PAGE 17'!$A33,'INTERIM REPORT'!$B:$B,'PAGE 17'!$A$5)=0,"",SUMIFS('INTERIM REPORT'!G:G,'INTERIM REPORT'!$A:$A,'PAGE 17'!$A33,'INTERIM REPORT'!$B:$B,'PAGE 17'!$A$5))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17'!$A34,'INTERIM REPORT'!$B:$B,'PAGE 17'!$A$5)=0,"",SUMIFS('INTERIM REPORT'!C:C,'INTERIM REPORT'!$A:$A,'PAGE 17'!$A34,'INTERIM REPORT'!$B:$B,'PAGE 17'!$A$5))</f>
        <v/>
      </c>
      <c r="E34" s="124"/>
      <c r="F34" s="124"/>
      <c r="G34" s="125"/>
      <c r="H34" s="137" t="str">
        <f>IF(SUMIFS('INTERIM REPORT'!D:D,'INTERIM REPORT'!$A:$A,'PAGE 17'!$A34,'INTERIM REPORT'!$B:$B,'PAGE 17'!$A$5)=0,"",SUMIFS('INTERIM REPORT'!D:D,'INTERIM REPORT'!$A:$A,'PAGE 17'!$A34,'INTERIM REPORT'!$B:$B,'PAGE 17'!$A$5))</f>
        <v/>
      </c>
      <c r="I34" s="124"/>
      <c r="J34" s="124"/>
      <c r="K34" s="125"/>
      <c r="L34" s="137" t="str">
        <f>IF(SUMIFS('INTERIM REPORT'!E:E,'INTERIM REPORT'!$A:$A,'PAGE 17'!$A34,'INTERIM REPORT'!$B:$B,'PAGE 17'!$A$5)=0,"",SUMIFS('INTERIM REPORT'!E:E,'INTERIM REPORT'!$A:$A,'PAGE 17'!$A34,'INTERIM REPORT'!$B:$B,'PAGE 17'!$A$5))</f>
        <v/>
      </c>
      <c r="M34" s="124"/>
      <c r="N34" s="124"/>
      <c r="O34" s="125"/>
      <c r="P34" s="137" t="str">
        <f>IF(SUMIFS('INTERIM REPORT'!F:F,'INTERIM REPORT'!$A:$A,'PAGE 17'!$A34,'INTERIM REPORT'!$B:$B,'PAGE 17'!$A$5)=0,"",SUMIFS('INTERIM REPORT'!F:F,'INTERIM REPORT'!$A:$A,'PAGE 17'!$A34,'INTERIM REPORT'!$B:$B,'PAGE 17'!$A$5))</f>
        <v/>
      </c>
      <c r="Q34" s="124"/>
      <c r="R34" s="124"/>
      <c r="S34" s="125"/>
      <c r="T34" s="137" t="str">
        <f>IF(SUMIFS('INTERIM REPORT'!G:G,'INTERIM REPORT'!$A:$A,'PAGE 17'!$A34,'INTERIM REPORT'!$B:$B,'PAGE 17'!$A$5)=0,"",SUMIFS('INTERIM REPORT'!G:G,'INTERIM REPORT'!$A:$A,'PAGE 17'!$A34,'INTERIM REPORT'!$B:$B,'PAGE 17'!$A$5))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17'!$A35,'INTERIM REPORT'!$B:$B,'PAGE 17'!$A$5)=0,"",SUMIFS('INTERIM REPORT'!C:C,'INTERIM REPORT'!$A:$A,'PAGE 17'!$A35,'INTERIM REPORT'!$B:$B,'PAGE 17'!$A$5))</f>
        <v/>
      </c>
      <c r="E35" s="124"/>
      <c r="F35" s="124"/>
      <c r="G35" s="125"/>
      <c r="H35" s="137" t="str">
        <f>IF(SUMIFS('INTERIM REPORT'!D:D,'INTERIM REPORT'!$A:$A,'PAGE 17'!$A35,'INTERIM REPORT'!$B:$B,'PAGE 17'!$A$5)=0,"",SUMIFS('INTERIM REPORT'!D:D,'INTERIM REPORT'!$A:$A,'PAGE 17'!$A35,'INTERIM REPORT'!$B:$B,'PAGE 17'!$A$5))</f>
        <v/>
      </c>
      <c r="I35" s="124"/>
      <c r="J35" s="124"/>
      <c r="K35" s="125"/>
      <c r="L35" s="137" t="str">
        <f>IF(SUMIFS('INTERIM REPORT'!E:E,'INTERIM REPORT'!$A:$A,'PAGE 17'!$A35,'INTERIM REPORT'!$B:$B,'PAGE 17'!$A$5)=0,"",SUMIFS('INTERIM REPORT'!E:E,'INTERIM REPORT'!$A:$A,'PAGE 17'!$A35,'INTERIM REPORT'!$B:$B,'PAGE 17'!$A$5))</f>
        <v/>
      </c>
      <c r="M35" s="124"/>
      <c r="N35" s="124"/>
      <c r="O35" s="125"/>
      <c r="P35" s="137" t="str">
        <f>IF(SUMIFS('INTERIM REPORT'!F:F,'INTERIM REPORT'!$A:$A,'PAGE 17'!$A35,'INTERIM REPORT'!$B:$B,'PAGE 17'!$A$5)=0,"",SUMIFS('INTERIM REPORT'!F:F,'INTERIM REPORT'!$A:$A,'PAGE 17'!$A35,'INTERIM REPORT'!$B:$B,'PAGE 17'!$A$5))</f>
        <v/>
      </c>
      <c r="Q35" s="124"/>
      <c r="R35" s="124"/>
      <c r="S35" s="125"/>
      <c r="T35" s="137" t="str">
        <f>IF(SUMIFS('INTERIM REPORT'!G:G,'INTERIM REPORT'!$A:$A,'PAGE 17'!$A35,'INTERIM REPORT'!$B:$B,'PAGE 17'!$A$5)=0,"",SUMIFS('INTERIM REPORT'!G:G,'INTERIM REPORT'!$A:$A,'PAGE 17'!$A35,'INTERIM REPORT'!$B:$B,'PAGE 17'!$A$5))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17'!$A36,'INTERIM REPORT'!$B:$B,'PAGE 17'!$A$5)=0,"",SUMIFS('INTERIM REPORT'!C:C,'INTERIM REPORT'!$A:$A,'PAGE 17'!$A36,'INTERIM REPORT'!$B:$B,'PAGE 17'!$A$5))</f>
        <v/>
      </c>
      <c r="E36" s="124"/>
      <c r="F36" s="124"/>
      <c r="G36" s="125"/>
      <c r="H36" s="137" t="str">
        <f>IF(SUMIFS('INTERIM REPORT'!D:D,'INTERIM REPORT'!$A:$A,'PAGE 17'!$A36,'INTERIM REPORT'!$B:$B,'PAGE 17'!$A$5)=0,"",SUMIFS('INTERIM REPORT'!D:D,'INTERIM REPORT'!$A:$A,'PAGE 17'!$A36,'INTERIM REPORT'!$B:$B,'PAGE 17'!$A$5))</f>
        <v/>
      </c>
      <c r="I36" s="124"/>
      <c r="J36" s="124"/>
      <c r="K36" s="125"/>
      <c r="L36" s="137" t="str">
        <f>IF(SUMIFS('INTERIM REPORT'!E:E,'INTERIM REPORT'!$A:$A,'PAGE 17'!$A36,'INTERIM REPORT'!$B:$B,'PAGE 17'!$A$5)=0,"",SUMIFS('INTERIM REPORT'!E:E,'INTERIM REPORT'!$A:$A,'PAGE 17'!$A36,'INTERIM REPORT'!$B:$B,'PAGE 17'!$A$5))</f>
        <v/>
      </c>
      <c r="M36" s="124"/>
      <c r="N36" s="124"/>
      <c r="O36" s="125"/>
      <c r="P36" s="137" t="str">
        <f>IF(SUMIFS('INTERIM REPORT'!F:F,'INTERIM REPORT'!$A:$A,'PAGE 17'!$A36,'INTERIM REPORT'!$B:$B,'PAGE 17'!$A$5)=0,"",SUMIFS('INTERIM REPORT'!F:F,'INTERIM REPORT'!$A:$A,'PAGE 17'!$A36,'INTERIM REPORT'!$B:$B,'PAGE 17'!$A$5))</f>
        <v/>
      </c>
      <c r="Q36" s="124"/>
      <c r="R36" s="124"/>
      <c r="S36" s="125"/>
      <c r="T36" s="137" t="str">
        <f>IF(SUMIFS('INTERIM REPORT'!G:G,'INTERIM REPORT'!$A:$A,'PAGE 17'!$A36,'INTERIM REPORT'!$B:$B,'PAGE 17'!$A$5)=0,"",SUMIFS('INTERIM REPORT'!G:G,'INTERIM REPORT'!$A:$A,'PAGE 17'!$A36,'INTERIM REPORT'!$B:$B,'PAGE 17'!$A$5))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17'!$A37,'INTERIM REPORT'!$B:$B,'PAGE 17'!$A$5)=0,"",SUMIFS('INTERIM REPORT'!C:C,'INTERIM REPORT'!$A:$A,'PAGE 17'!$A37,'INTERIM REPORT'!$B:$B,'PAGE 17'!$A$5))</f>
        <v/>
      </c>
      <c r="E37" s="124"/>
      <c r="F37" s="124"/>
      <c r="G37" s="125"/>
      <c r="H37" s="137" t="str">
        <f>IF(SUMIFS('INTERIM REPORT'!D:D,'INTERIM REPORT'!$A:$A,'PAGE 17'!$A37,'INTERIM REPORT'!$B:$B,'PAGE 17'!$A$5)=0,"",SUMIFS('INTERIM REPORT'!D:D,'INTERIM REPORT'!$A:$A,'PAGE 17'!$A37,'INTERIM REPORT'!$B:$B,'PAGE 17'!$A$5))</f>
        <v/>
      </c>
      <c r="I37" s="124"/>
      <c r="J37" s="124"/>
      <c r="K37" s="125"/>
      <c r="L37" s="137" t="str">
        <f>IF(SUMIFS('INTERIM REPORT'!E:E,'INTERIM REPORT'!$A:$A,'PAGE 17'!$A37,'INTERIM REPORT'!$B:$B,'PAGE 17'!$A$5)=0,"",SUMIFS('INTERIM REPORT'!E:E,'INTERIM REPORT'!$A:$A,'PAGE 17'!$A37,'INTERIM REPORT'!$B:$B,'PAGE 17'!$A$5))</f>
        <v/>
      </c>
      <c r="M37" s="124"/>
      <c r="N37" s="124"/>
      <c r="O37" s="125"/>
      <c r="P37" s="137" t="str">
        <f>IF(SUMIFS('INTERIM REPORT'!F:F,'INTERIM REPORT'!$A:$A,'PAGE 17'!$A37,'INTERIM REPORT'!$B:$B,'PAGE 17'!$A$5)=0,"",SUMIFS('INTERIM REPORT'!F:F,'INTERIM REPORT'!$A:$A,'PAGE 17'!$A37,'INTERIM REPORT'!$B:$B,'PAGE 17'!$A$5))</f>
        <v/>
      </c>
      <c r="Q37" s="124"/>
      <c r="R37" s="124"/>
      <c r="S37" s="125"/>
      <c r="T37" s="137" t="str">
        <f>IF(SUMIFS('INTERIM REPORT'!G:G,'INTERIM REPORT'!$A:$A,'PAGE 17'!$A37,'INTERIM REPORT'!$B:$B,'PAGE 17'!$A$5)=0,"",SUMIFS('INTERIM REPORT'!G:G,'INTERIM REPORT'!$A:$A,'PAGE 17'!$A37,'INTERIM REPORT'!$B:$B,'PAGE 17'!$A$5))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17'!$A38,'INTERIM REPORT'!$B:$B,'PAGE 17'!$A$5)=0,"",SUMIFS('INTERIM REPORT'!C:C,'INTERIM REPORT'!$A:$A,'PAGE 17'!$A38,'INTERIM REPORT'!$B:$B,'PAGE 17'!$A$5))</f>
        <v/>
      </c>
      <c r="E38" s="124"/>
      <c r="F38" s="124"/>
      <c r="G38" s="125"/>
      <c r="H38" s="137" t="str">
        <f>IF(SUMIFS('INTERIM REPORT'!D:D,'INTERIM REPORT'!$A:$A,'PAGE 17'!$A38,'INTERIM REPORT'!$B:$B,'PAGE 17'!$A$5)=0,"",SUMIFS('INTERIM REPORT'!D:D,'INTERIM REPORT'!$A:$A,'PAGE 17'!$A38,'INTERIM REPORT'!$B:$B,'PAGE 17'!$A$5))</f>
        <v/>
      </c>
      <c r="I38" s="124"/>
      <c r="J38" s="124"/>
      <c r="K38" s="125"/>
      <c r="L38" s="137" t="str">
        <f>IF(SUMIFS('INTERIM REPORT'!E:E,'INTERIM REPORT'!$A:$A,'PAGE 17'!$A38,'INTERIM REPORT'!$B:$B,'PAGE 17'!$A$5)=0,"",SUMIFS('INTERIM REPORT'!E:E,'INTERIM REPORT'!$A:$A,'PAGE 17'!$A38,'INTERIM REPORT'!$B:$B,'PAGE 17'!$A$5))</f>
        <v/>
      </c>
      <c r="M38" s="124"/>
      <c r="N38" s="124"/>
      <c r="O38" s="125"/>
      <c r="P38" s="137" t="str">
        <f>IF(SUMIFS('INTERIM REPORT'!F:F,'INTERIM REPORT'!$A:$A,'PAGE 17'!$A38,'INTERIM REPORT'!$B:$B,'PAGE 17'!$A$5)=0,"",SUMIFS('INTERIM REPORT'!F:F,'INTERIM REPORT'!$A:$A,'PAGE 17'!$A38,'INTERIM REPORT'!$B:$B,'PAGE 17'!$A$5))</f>
        <v/>
      </c>
      <c r="Q38" s="124"/>
      <c r="R38" s="124"/>
      <c r="S38" s="125"/>
      <c r="T38" s="137" t="str">
        <f>IF(SUMIFS('INTERIM REPORT'!G:G,'INTERIM REPORT'!$A:$A,'PAGE 17'!$A38,'INTERIM REPORT'!$B:$B,'PAGE 17'!$A$5)=0,"",SUMIFS('INTERIM REPORT'!G:G,'INTERIM REPORT'!$A:$A,'PAGE 17'!$A38,'INTERIM REPORT'!$B:$B,'PAGE 17'!$A$5))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5" priority="1" operator="notEqual">
      <formula>""" """</formula>
    </cfRule>
    <cfRule type="cellIs" dxfId="94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7.140625" style="107" bestFit="1" customWidth="1"/>
    <col min="5" max="7" width="7.7109375" style="84" customWidth="1"/>
    <col min="8" max="8" width="17.140625" style="107" bestFit="1" customWidth="1"/>
    <col min="9" max="11" width="7.7109375" style="84" customWidth="1"/>
    <col min="12" max="12" width="17.140625" style="107" bestFit="1" customWidth="1"/>
    <col min="13" max="15" width="7.7109375" style="84" customWidth="1"/>
    <col min="16" max="16" width="17.140625" style="107" bestFit="1" customWidth="1"/>
    <col min="17" max="19" width="7.7109375" style="84" customWidth="1"/>
    <col min="20" max="20" width="17.140625" style="107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Net Prop, Plant &amp; Equip per Staffed Bed</v>
      </c>
    </row>
    <row r="3" spans="1:25" ht="15.75">
      <c r="A3" s="82" t="s">
        <v>104</v>
      </c>
    </row>
    <row r="4" spans="1:25" ht="15.75">
      <c r="A4" s="85" t="s">
        <v>57</v>
      </c>
      <c r="B4" s="324" t="str">
        <f>MID(A4,FIND("]",A4)+2,LEN(A4)-FIND("]",A4)+2)</f>
        <v>Net Prop, Plant &amp; Equip per Staffed Bed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229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18'!$A8,'INTERIM REPORT'!$B:$B,'PAGE 18'!$A$4)</f>
        <v>832720.09677419357</v>
      </c>
      <c r="E8" s="200">
        <f>RANK(D8,D$8:D$15,1)</f>
        <v>7</v>
      </c>
      <c r="F8" s="200">
        <f>RANK(D8,D$8:D$17,1)</f>
        <v>8</v>
      </c>
      <c r="G8" s="200">
        <f>RANK(D8,D$8:D$25,1)</f>
        <v>11</v>
      </c>
      <c r="H8" s="135">
        <f>SUMIFS('INTERIM REPORT'!D:D,'INTERIM REPORT'!$A:$A,'PAGE 18'!$A8,'INTERIM REPORT'!$B:$B,'PAGE 18'!$A$4)</f>
        <v>811144.09677419357</v>
      </c>
      <c r="I8" s="200">
        <f>RANK(H8,H$8:H$15,1)</f>
        <v>6</v>
      </c>
      <c r="J8" s="200">
        <f>RANK(H8,H$8:H$17,1)</f>
        <v>7</v>
      </c>
      <c r="K8" s="200">
        <f>RANK(H8,H$8:H$25,1)</f>
        <v>9</v>
      </c>
      <c r="L8" s="135">
        <f>SUMIFS('INTERIM REPORT'!E:E,'INTERIM REPORT'!$A:$A,'PAGE 18'!$A8,'INTERIM REPORT'!$B:$B,'PAGE 18'!$A$4)</f>
        <v>841761.19354838715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35">
        <f>SUMIFS('INTERIM REPORT'!F:F,'INTERIM REPORT'!$A:$A,'PAGE 18'!$A8,'INTERIM REPORT'!$B:$B,'PAGE 18'!$A$4)</f>
        <v>931745.09677419357</v>
      </c>
      <c r="Q8" s="200">
        <f>RANK(P8,P$8:P$15,1)</f>
        <v>7</v>
      </c>
      <c r="R8" s="200">
        <f>RANK(P8,P$8:P$17,1)</f>
        <v>9</v>
      </c>
      <c r="S8" s="200">
        <f>RANK(P8,P$8:P$25,1)</f>
        <v>12</v>
      </c>
      <c r="T8" s="135">
        <f>SUMIFS('INTERIM REPORT'!G:G,'INTERIM REPORT'!$A:$A,'PAGE 18'!$A8,'INTERIM REPORT'!$B:$B,'PAGE 18'!$A$4)</f>
        <v>945881.83870967745</v>
      </c>
      <c r="U8" s="200">
        <f>RANK(T8,T$8:T$15,1)</f>
        <v>6</v>
      </c>
      <c r="V8" s="200">
        <f>RANK(T8,T$8:T$17,1)</f>
        <v>8</v>
      </c>
      <c r="W8" s="200">
        <f>RANK(T8,T$8:T$25,1)</f>
        <v>10</v>
      </c>
      <c r="X8" s="95">
        <f t="shared" ref="X8:X17" si="0">IF(H8&gt;0,((L8/H8)-1),IF(AND(H8=0,L8&gt;0),100%,IF(AND(H8=0,L8&lt;0),-100%,IF(AND(H8=0,L8=0),0%,((L8/(H8))-1)*-1))))</f>
        <v>3.7745570603242351E-2</v>
      </c>
      <c r="Y8" s="95">
        <f t="shared" ref="Y8:Y17" si="1">IF(L8&gt;0,((T8/L8)-1),IF(AND(L8=0,T8&gt;0),100%,IF(AND(L8=0,T8&lt;0),-100%,IF(AND(L8=0,T8=0),0%,((T8/(L8))-1)*-1))))</f>
        <v>0.12369380527317597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18'!$A9,'INTERIM REPORT'!$B:$B,'PAGE 18'!$A$4)</f>
        <v>1014861.382571429</v>
      </c>
      <c r="E9" s="200">
        <f t="shared" ref="E9:E15" si="3">RANK(D9,D$8:D$15,1)</f>
        <v>8</v>
      </c>
      <c r="F9" s="200">
        <f t="shared" ref="F9:F17" si="4">RANK(D9,D$8:D$17,1)</f>
        <v>10</v>
      </c>
      <c r="G9" s="200">
        <f t="shared" ref="G9:G17" si="5">RANK(D9,D$8:D$25,1)</f>
        <v>13</v>
      </c>
      <c r="H9" s="135">
        <f>SUMIFS('INTERIM REPORT'!D:D,'INTERIM REPORT'!$A:$A,'PAGE 18'!$A9,'INTERIM REPORT'!$B:$B,'PAGE 18'!$A$4)</f>
        <v>973504.27400000009</v>
      </c>
      <c r="I9" s="200">
        <f t="shared" ref="I9:I15" si="6">RANK(H9,H$8:H$15,1)</f>
        <v>8</v>
      </c>
      <c r="J9" s="200">
        <f t="shared" ref="J9:J17" si="7">RANK(H9,H$8:H$17,1)</f>
        <v>10</v>
      </c>
      <c r="K9" s="200">
        <f t="shared" ref="K9:K17" si="8">RANK(H9,H$8:H$25,1)</f>
        <v>13</v>
      </c>
      <c r="L9" s="135">
        <f>SUMIFS('INTERIM REPORT'!E:E,'INTERIM REPORT'!$A:$A,'PAGE 18'!$A9,'INTERIM REPORT'!$B:$B,'PAGE 18'!$A$4)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18'!$A9,'INTERIM REPORT'!$B:$B,'PAGE 18'!$A$4)</f>
        <v>1014034.3640000001</v>
      </c>
      <c r="Q9" s="200">
        <f t="shared" ref="Q9:Q15" si="12">RANK(P9,P$8:P$15,1)</f>
        <v>8</v>
      </c>
      <c r="R9" s="200">
        <f t="shared" ref="R9:R17" si="13">RANK(P9,P$8:P$17,1)</f>
        <v>10</v>
      </c>
      <c r="S9" s="200">
        <f t="shared" ref="S9:S17" si="14">RANK(P9,P$8:P$25,1)</f>
        <v>13</v>
      </c>
      <c r="T9" s="135">
        <f>SUMIFS('INTERIM REPORT'!G:G,'INTERIM REPORT'!$A:$A,'PAGE 18'!$A9,'INTERIM REPORT'!$B:$B,'PAGE 18'!$A$4)</f>
        <v>1044202.5714285715</v>
      </c>
      <c r="U9" s="200">
        <f t="shared" ref="U9:U15" si="15">RANK(T9,T$8:T$15,1)</f>
        <v>8</v>
      </c>
      <c r="V9" s="200">
        <f t="shared" ref="V9:V17" si="16">RANK(T9,T$8:T$17,1)</f>
        <v>10</v>
      </c>
      <c r="W9" s="200">
        <f t="shared" ref="W9:W17" si="17">RANK(T9,T$8:T$25,1)</f>
        <v>13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18'!$A10,'INTERIM REPORT'!$B:$B,'PAGE 18'!$A$4)</f>
        <v>167521.47368421053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35">
        <f>SUMIFS('INTERIM REPORT'!D:D,'INTERIM REPORT'!$A:$A,'PAGE 18'!$A10,'INTERIM REPORT'!$B:$B,'PAGE 18'!$A$4)</f>
        <v>161269.42105263157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35">
        <f>SUMIFS('INTERIM REPORT'!E:E,'INTERIM REPORT'!$A:$A,'PAGE 18'!$A10,'INTERIM REPORT'!$B:$B,'PAGE 18'!$A$4)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18'!$A10,'INTERIM REPORT'!$B:$B,'PAGE 18'!$A$4)</f>
        <v>211636.94736842104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35">
        <f>SUMIFS('INTERIM REPORT'!G:G,'INTERIM REPORT'!$A:$A,'PAGE 18'!$A10,'INTERIM REPORT'!$B:$B,'PAGE 18'!$A$4)</f>
        <v>212911.21052631579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18'!$A11,'INTERIM REPORT'!$B:$B,'PAGE 18'!$A$4)</f>
        <v>517621.57142857142</v>
      </c>
      <c r="E11" s="200">
        <f t="shared" si="3"/>
        <v>3</v>
      </c>
      <c r="F11" s="200">
        <f t="shared" si="4"/>
        <v>3</v>
      </c>
      <c r="G11" s="200">
        <f t="shared" si="5"/>
        <v>5</v>
      </c>
      <c r="H11" s="135">
        <f>SUMIFS('INTERIM REPORT'!D:D,'INTERIM REPORT'!$A:$A,'PAGE 18'!$A11,'INTERIM REPORT'!$B:$B,'PAGE 18'!$A$4)</f>
        <v>478895.85714285716</v>
      </c>
      <c r="I11" s="200">
        <f t="shared" si="6"/>
        <v>3</v>
      </c>
      <c r="J11" s="200">
        <f t="shared" si="7"/>
        <v>3</v>
      </c>
      <c r="K11" s="200">
        <f t="shared" si="8"/>
        <v>5</v>
      </c>
      <c r="L11" s="135">
        <f>SUMIFS('INTERIM REPORT'!E:E,'INTERIM REPORT'!$A:$A,'PAGE 18'!$A11,'INTERIM REPORT'!$B:$B,'PAGE 18'!$A$4)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18'!$A11,'INTERIM REPORT'!$B:$B,'PAGE 18'!$A$4)</f>
        <v>440297.45714285714</v>
      </c>
      <c r="Q11" s="200">
        <f t="shared" si="12"/>
        <v>3</v>
      </c>
      <c r="R11" s="200">
        <f t="shared" si="13"/>
        <v>3</v>
      </c>
      <c r="S11" s="200">
        <f t="shared" si="14"/>
        <v>4</v>
      </c>
      <c r="T11" s="135">
        <f>SUMIFS('INTERIM REPORT'!G:G,'INTERIM REPORT'!$A:$A,'PAGE 18'!$A11,'INTERIM REPORT'!$B:$B,'PAGE 18'!$A$4)</f>
        <v>524264.05714285717</v>
      </c>
      <c r="U11" s="200">
        <f t="shared" si="15"/>
        <v>3</v>
      </c>
      <c r="V11" s="200">
        <f t="shared" si="16"/>
        <v>3</v>
      </c>
      <c r="W11" s="200">
        <f t="shared" si="17"/>
        <v>5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18'!$A12,'INTERIM REPORT'!$B:$B,'PAGE 18'!$A$4)</f>
        <v>825212.02555555583</v>
      </c>
      <c r="E12" s="200">
        <f t="shared" si="3"/>
        <v>6</v>
      </c>
      <c r="F12" s="200">
        <f t="shared" si="4"/>
        <v>7</v>
      </c>
      <c r="G12" s="200">
        <f t="shared" si="5"/>
        <v>10</v>
      </c>
      <c r="H12" s="135">
        <f>SUMIFS('INTERIM REPORT'!D:D,'INTERIM REPORT'!$A:$A,'PAGE 18'!$A12,'INTERIM REPORT'!$B:$B,'PAGE 18'!$A$4)</f>
        <v>817634.99962962919</v>
      </c>
      <c r="I12" s="200">
        <f t="shared" si="6"/>
        <v>7</v>
      </c>
      <c r="J12" s="200">
        <f t="shared" si="7"/>
        <v>8</v>
      </c>
      <c r="K12" s="200">
        <f t="shared" si="8"/>
        <v>10</v>
      </c>
      <c r="L12" s="135">
        <f>SUMIFS('INTERIM REPORT'!E:E,'INTERIM REPORT'!$A:$A,'PAGE 18'!$A12,'INTERIM REPORT'!$B:$B,'PAGE 18'!$A$4)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18'!$A12,'INTERIM REPORT'!$B:$B,'PAGE 18'!$A$4)</f>
        <v>853296.81296296325</v>
      </c>
      <c r="Q12" s="200">
        <f t="shared" si="12"/>
        <v>5</v>
      </c>
      <c r="R12" s="200">
        <f t="shared" si="13"/>
        <v>6</v>
      </c>
      <c r="S12" s="200">
        <f t="shared" si="14"/>
        <v>9</v>
      </c>
      <c r="T12" s="135">
        <f>SUMIFS('INTERIM REPORT'!G:G,'INTERIM REPORT'!$A:$A,'PAGE 18'!$A12,'INTERIM REPORT'!$B:$B,'PAGE 18'!$A$4)</f>
        <v>948740.5362962964</v>
      </c>
      <c r="U12" s="200">
        <f t="shared" si="15"/>
        <v>7</v>
      </c>
      <c r="V12" s="200">
        <f t="shared" si="16"/>
        <v>9</v>
      </c>
      <c r="W12" s="200">
        <f t="shared" si="17"/>
        <v>12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18'!$A13,'INTERIM REPORT'!$B:$B,'PAGE 18'!$A$4)</f>
        <v>793661.44827586203</v>
      </c>
      <c r="E13" s="200">
        <f t="shared" si="3"/>
        <v>5</v>
      </c>
      <c r="F13" s="200">
        <f t="shared" si="4"/>
        <v>6</v>
      </c>
      <c r="G13" s="200">
        <f t="shared" si="5"/>
        <v>9</v>
      </c>
      <c r="H13" s="135">
        <f>SUMIFS('INTERIM REPORT'!D:D,'INTERIM REPORT'!$A:$A,'PAGE 18'!$A13,'INTERIM REPORT'!$B:$B,'PAGE 18'!$A$4)</f>
        <v>774333.51</v>
      </c>
      <c r="I13" s="200">
        <f t="shared" si="6"/>
        <v>5</v>
      </c>
      <c r="J13" s="200">
        <f t="shared" si="7"/>
        <v>6</v>
      </c>
      <c r="K13" s="200">
        <f t="shared" si="8"/>
        <v>8</v>
      </c>
      <c r="L13" s="135">
        <f>SUMIFS('INTERIM REPORT'!E:E,'INTERIM REPORT'!$A:$A,'PAGE 18'!$A13,'INTERIM REPORT'!$B:$B,'PAGE 18'!$A$4)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18'!$A13,'INTERIM REPORT'!$B:$B,'PAGE 18'!$A$4)</f>
        <v>853825.58620689658</v>
      </c>
      <c r="Q13" s="200">
        <f t="shared" si="12"/>
        <v>6</v>
      </c>
      <c r="R13" s="200">
        <f t="shared" si="13"/>
        <v>7</v>
      </c>
      <c r="S13" s="200">
        <f t="shared" si="14"/>
        <v>10</v>
      </c>
      <c r="T13" s="135">
        <f>SUMIFS('INTERIM REPORT'!G:G,'INTERIM REPORT'!$A:$A,'PAGE 18'!$A13,'INTERIM REPORT'!$B:$B,'PAGE 18'!$A$4)</f>
        <v>897379.89655172417</v>
      </c>
      <c r="U13" s="200">
        <f t="shared" si="15"/>
        <v>5</v>
      </c>
      <c r="V13" s="200">
        <f t="shared" si="16"/>
        <v>6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18'!$A14,'INTERIM REPORT'!$B:$B,'PAGE 18'!$A$4)</f>
        <v>721966.4</v>
      </c>
      <c r="E14" s="200">
        <f t="shared" si="3"/>
        <v>4</v>
      </c>
      <c r="F14" s="200">
        <f t="shared" si="4"/>
        <v>5</v>
      </c>
      <c r="G14" s="200">
        <f t="shared" si="5"/>
        <v>7</v>
      </c>
      <c r="H14" s="135">
        <f>SUMIFS('INTERIM REPORT'!D:D,'INTERIM REPORT'!$A:$A,'PAGE 18'!$A14,'INTERIM REPORT'!$B:$B,'PAGE 18'!$A$4)</f>
        <v>669295.57600000035</v>
      </c>
      <c r="I14" s="200">
        <f t="shared" si="6"/>
        <v>4</v>
      </c>
      <c r="J14" s="200">
        <f t="shared" si="7"/>
        <v>5</v>
      </c>
      <c r="K14" s="200">
        <f t="shared" si="8"/>
        <v>7</v>
      </c>
      <c r="L14" s="135">
        <f>SUMIFS('INTERIM REPORT'!E:E,'INTERIM REPORT'!$A:$A,'PAGE 18'!$A14,'INTERIM REPORT'!$B:$B,'PAGE 18'!$A$4)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18'!$A14,'INTERIM REPORT'!$B:$B,'PAGE 18'!$A$4)</f>
        <v>622507.40000000026</v>
      </c>
      <c r="Q14" s="200">
        <f t="shared" si="12"/>
        <v>4</v>
      </c>
      <c r="R14" s="200">
        <f t="shared" si="13"/>
        <v>4</v>
      </c>
      <c r="S14" s="200">
        <f t="shared" si="14"/>
        <v>6</v>
      </c>
      <c r="T14" s="135">
        <f>SUMIFS('INTERIM REPORT'!G:G,'INTERIM REPORT'!$A:$A,'PAGE 18'!$A14,'INTERIM REPORT'!$B:$B,'PAGE 18'!$A$4)</f>
        <v>546068.93033333321</v>
      </c>
      <c r="U14" s="200">
        <f t="shared" si="15"/>
        <v>4</v>
      </c>
      <c r="V14" s="200">
        <f t="shared" si="16"/>
        <v>4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18'!$A15,'INTERIM REPORT'!$B:$B,'PAGE 18'!$A$4)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18'!$A15,'INTERIM REPORT'!$B:$B,'PAGE 18'!$A$4)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18'!$A15,'INTERIM REPORT'!$B:$B,'PAGE 18'!$A$4)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18'!$A15,'INTERIM REPORT'!$B:$B,'PAGE 18'!$A$4)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18'!$A15,'INTERIM REPORT'!$B:$B,'PAGE 18'!$A$4)</f>
        <v>316371.42857142858</v>
      </c>
      <c r="U15" s="201">
        <f t="shared" si="15"/>
        <v>2</v>
      </c>
      <c r="V15" s="201">
        <f t="shared" si="16"/>
        <v>2</v>
      </c>
      <c r="W15" s="201">
        <f t="shared" si="17"/>
        <v>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18'!$A16,'INTERIM REPORT'!$B:$B,'PAGE 18'!$A$4)</f>
        <v>578526.51043478248</v>
      </c>
      <c r="E16" s="202"/>
      <c r="F16" s="203">
        <f t="shared" si="4"/>
        <v>4</v>
      </c>
      <c r="G16" s="203">
        <f t="shared" si="5"/>
        <v>6</v>
      </c>
      <c r="H16" s="137">
        <f>SUMIFS('INTERIM REPORT'!D:D,'INTERIM REPORT'!$A:$A,'PAGE 18'!$A16,'INTERIM REPORT'!$B:$B,'PAGE 18'!$A$4)</f>
        <v>554409</v>
      </c>
      <c r="I16" s="202"/>
      <c r="J16" s="203">
        <f t="shared" si="7"/>
        <v>4</v>
      </c>
      <c r="K16" s="203">
        <f t="shared" si="8"/>
        <v>6</v>
      </c>
      <c r="L16" s="137">
        <f>SUMIFS('INTERIM REPORT'!E:E,'INTERIM REPORT'!$A:$A,'PAGE 18'!$A16,'INTERIM REPORT'!$B:$B,'PAGE 18'!$A$4)</f>
        <v>869503.13043478259</v>
      </c>
      <c r="M16" s="202"/>
      <c r="N16" s="203">
        <f t="shared" si="10"/>
        <v>10</v>
      </c>
      <c r="O16" s="203">
        <f t="shared" si="11"/>
        <v>14</v>
      </c>
      <c r="P16" s="137">
        <f>SUMIFS('INTERIM REPORT'!F:F,'INTERIM REPORT'!$A:$A,'PAGE 18'!$A16,'INTERIM REPORT'!$B:$B,'PAGE 18'!$A$4)</f>
        <v>690963.67391304346</v>
      </c>
      <c r="Q16" s="202"/>
      <c r="R16" s="203">
        <f t="shared" si="13"/>
        <v>5</v>
      </c>
      <c r="S16" s="203">
        <f t="shared" si="14"/>
        <v>7</v>
      </c>
      <c r="T16" s="137">
        <f>SUMIFS('INTERIM REPORT'!G:G,'INTERIM REPORT'!$A:$A,'PAGE 18'!$A16,'INTERIM REPORT'!$B:$B,'PAGE 18'!$A$4)</f>
        <v>903118.91304347827</v>
      </c>
      <c r="U16" s="202"/>
      <c r="V16" s="203">
        <f t="shared" si="16"/>
        <v>7</v>
      </c>
      <c r="W16" s="203">
        <f t="shared" si="17"/>
        <v>9</v>
      </c>
      <c r="X16" s="99">
        <f t="shared" si="0"/>
        <v>0.56834237978601099</v>
      </c>
      <c r="Y16" s="99">
        <f t="shared" si="1"/>
        <v>3.8660910389001879E-2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18'!$A17,'INTERIM REPORT'!$B:$B,'PAGE 18'!$A$4)</f>
        <v>852641.2</v>
      </c>
      <c r="E17" s="204"/>
      <c r="F17" s="200">
        <f t="shared" si="4"/>
        <v>9</v>
      </c>
      <c r="G17" s="200">
        <f t="shared" si="5"/>
        <v>12</v>
      </c>
      <c r="H17" s="135">
        <f>SUMIFS('INTERIM REPORT'!D:D,'INTERIM REPORT'!$A:$A,'PAGE 18'!$A17,'INTERIM REPORT'!$B:$B,'PAGE 18'!$A$4)</f>
        <v>886899.15</v>
      </c>
      <c r="I17" s="204"/>
      <c r="J17" s="200">
        <f t="shared" si="7"/>
        <v>9</v>
      </c>
      <c r="K17" s="200">
        <f t="shared" si="8"/>
        <v>12</v>
      </c>
      <c r="L17" s="135">
        <f>SUMIFS('INTERIM REPORT'!E:E,'INTERIM REPORT'!$A:$A,'PAGE 18'!$A17,'INTERIM REPORT'!$B:$B,'PAGE 18'!$A$4)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18'!$A17,'INTERIM REPORT'!$B:$B,'PAGE 18'!$A$4)</f>
        <v>862229.21250000002</v>
      </c>
      <c r="Q17" s="204"/>
      <c r="R17" s="200">
        <f t="shared" si="13"/>
        <v>8</v>
      </c>
      <c r="S17" s="200">
        <f t="shared" si="14"/>
        <v>11</v>
      </c>
      <c r="T17" s="135">
        <f>SUMIFS('INTERIM REPORT'!G:G,'INTERIM REPORT'!$A:$A,'PAGE 18'!$A17,'INTERIM REPORT'!$B:$B,'PAGE 18'!$A$4)</f>
        <v>869622.2</v>
      </c>
      <c r="U17" s="204"/>
      <c r="V17" s="200">
        <f t="shared" si="16"/>
        <v>5</v>
      </c>
      <c r="W17" s="200">
        <f t="shared" si="17"/>
        <v>7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18'!$A20,'INTERIM REPORT'!$B:$B,'PAGE 18'!$A$4)</f>
        <v>266287.31620553357</v>
      </c>
      <c r="E20" s="202"/>
      <c r="F20" s="203">
        <f>RANK(D20,D$20:D$22,1)</f>
        <v>1</v>
      </c>
      <c r="G20" s="203">
        <f t="shared" ref="G20:G22" si="19">RANK(D20,D$8:D$25,1)</f>
        <v>3</v>
      </c>
      <c r="H20" s="137">
        <f>SUMIFS('INTERIM REPORT'!D:D,'INTERIM REPORT'!$A:$A,'PAGE 18'!$A20,'INTERIM REPORT'!$B:$B,'PAGE 18'!$A$4)</f>
        <v>269167.72727272729</v>
      </c>
      <c r="I20" s="202"/>
      <c r="J20" s="203">
        <f>RANK(H20,H$20:H$22,1)</f>
        <v>1</v>
      </c>
      <c r="K20" s="203">
        <f t="shared" ref="K20:K22" si="20">RANK(H20,H$8:H$25,1)</f>
        <v>3</v>
      </c>
      <c r="L20" s="137">
        <f>SUMIFS('INTERIM REPORT'!E:E,'INTERIM REPORT'!$A:$A,'PAGE 18'!$A20,'INTERIM REPORT'!$B:$B,'PAGE 18'!$A$4)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18'!$A20,'INTERIM REPORT'!$B:$B,'PAGE 18'!$A$4)</f>
        <v>252135.63371541505</v>
      </c>
      <c r="Q20" s="202"/>
      <c r="R20" s="203">
        <f>RANK(P20,P$20:P$22,1)</f>
        <v>1</v>
      </c>
      <c r="S20" s="203">
        <f t="shared" ref="S20:S22" si="22">RANK(P20,P$8:P$25,1)</f>
        <v>3</v>
      </c>
      <c r="T20" s="137">
        <f>SUMIFS('INTERIM REPORT'!G:G,'INTERIM REPORT'!$A:$A,'PAGE 18'!$A20,'INTERIM REPORT'!$B:$B,'PAGE 18'!$A$4)</f>
        <v>277577.75185770751</v>
      </c>
      <c r="U20" s="202"/>
      <c r="V20" s="203">
        <f>RANK(T20,T$20:T$22,1)</f>
        <v>1</v>
      </c>
      <c r="W20" s="20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18'!$A21,'INTERIM REPORT'!$B:$B,'PAGE 18'!$A$4)</f>
        <v>735014.52500000002</v>
      </c>
      <c r="E21" s="204"/>
      <c r="F21" s="200">
        <f t="shared" ref="F21:F22" si="24">RANK(D21,D$20:D$22,1)</f>
        <v>3</v>
      </c>
      <c r="G21" s="200">
        <f t="shared" si="19"/>
        <v>8</v>
      </c>
      <c r="H21" s="135">
        <f>SUMIFS('INTERIM REPORT'!D:D,'INTERIM REPORT'!$A:$A,'PAGE 18'!$A21,'INTERIM REPORT'!$B:$B,'PAGE 18'!$A$4)</f>
        <v>831970.40833333333</v>
      </c>
      <c r="I21" s="204"/>
      <c r="J21" s="200">
        <f t="shared" ref="J21:J22" si="25">RANK(H21,H$20:H$22,1)</f>
        <v>3</v>
      </c>
      <c r="K21" s="200">
        <f t="shared" si="20"/>
        <v>11</v>
      </c>
      <c r="L21" s="135">
        <f>SUMIFS('INTERIM REPORT'!E:E,'INTERIM REPORT'!$A:$A,'PAGE 18'!$A21,'INTERIM REPORT'!$B:$B,'PAGE 18'!$A$4)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18'!$A21,'INTERIM REPORT'!$B:$B,'PAGE 18'!$A$4)</f>
        <v>830872.05</v>
      </c>
      <c r="Q21" s="204"/>
      <c r="R21" s="200">
        <f t="shared" ref="R21:R22" si="27">RANK(P21,P$20:P$22,1)</f>
        <v>3</v>
      </c>
      <c r="S21" s="200">
        <f t="shared" si="22"/>
        <v>8</v>
      </c>
      <c r="T21" s="135">
        <f>SUMIFS('INTERIM REPORT'!G:G,'INTERIM REPORT'!$A:$A,'PAGE 18'!$A21,'INTERIM REPORT'!$B:$B,'PAGE 18'!$A$4)</f>
        <v>945961.30275229353</v>
      </c>
      <c r="U21" s="204"/>
      <c r="V21" s="200">
        <f t="shared" ref="V21:V22" si="28">RANK(T21,T$20:T$22,1)</f>
        <v>3</v>
      </c>
      <c r="W21" s="200">
        <f t="shared" si="23"/>
        <v>11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18'!$A22,'INTERIM REPORT'!$B:$B,'PAGE 18'!$A$4)</f>
        <v>438459.22093023255</v>
      </c>
      <c r="E22" s="204"/>
      <c r="F22" s="200">
        <f t="shared" si="24"/>
        <v>2</v>
      </c>
      <c r="G22" s="200">
        <f t="shared" si="19"/>
        <v>4</v>
      </c>
      <c r="H22" s="135">
        <f>SUMIFS('INTERIM REPORT'!D:D,'INTERIM REPORT'!$A:$A,'PAGE 18'!$A22,'INTERIM REPORT'!$B:$B,'PAGE 18'!$A$4)</f>
        <v>421233.10465116281</v>
      </c>
      <c r="I22" s="204"/>
      <c r="J22" s="200">
        <f t="shared" si="25"/>
        <v>2</v>
      </c>
      <c r="K22" s="200">
        <f t="shared" si="20"/>
        <v>4</v>
      </c>
      <c r="L22" s="135">
        <f>SUMIFS('INTERIM REPORT'!E:E,'INTERIM REPORT'!$A:$A,'PAGE 18'!$A22,'INTERIM REPORT'!$B:$B,'PAGE 18'!$A$4)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18'!$A22,'INTERIM REPORT'!$B:$B,'PAGE 18'!$A$4)</f>
        <v>444547.15232558135</v>
      </c>
      <c r="Q22" s="204"/>
      <c r="R22" s="200">
        <f t="shared" si="27"/>
        <v>2</v>
      </c>
      <c r="S22" s="200">
        <f t="shared" si="22"/>
        <v>5</v>
      </c>
      <c r="T22" s="135">
        <f>SUMIFS('INTERIM REPORT'!G:G,'INTERIM REPORT'!$A:$A,'PAGE 18'!$A22,'INTERIM REPORT'!$B:$B,'PAGE 18'!$A$4)</f>
        <v>507236.48837209301</v>
      </c>
      <c r="U22" s="204"/>
      <c r="V22" s="200">
        <f t="shared" si="28"/>
        <v>2</v>
      </c>
      <c r="W22" s="200">
        <f t="shared" si="23"/>
        <v>4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18'!$A25,'INTERIM REPORT'!$B:$B,'PAGE 18'!$A$4)</f>
        <v>1445398.5014541382</v>
      </c>
      <c r="E25" s="202"/>
      <c r="F25" s="202"/>
      <c r="G25" s="203">
        <f>RANK(D25,D$8:D$25,1)</f>
        <v>14</v>
      </c>
      <c r="H25" s="137">
        <f>SUMIFS('INTERIM REPORT'!D:D,'INTERIM REPORT'!$A:$A,'PAGE 18'!$A25,'INTERIM REPORT'!$B:$B,'PAGE 18'!$A$4)</f>
        <v>1282810.7835671343</v>
      </c>
      <c r="I25" s="202"/>
      <c r="J25" s="202"/>
      <c r="K25" s="203">
        <f>RANK(H25,H$8:H$25,1)</f>
        <v>14</v>
      </c>
      <c r="L25" s="137">
        <f>SUMIFS('INTERIM REPORT'!E:E,'INTERIM REPORT'!$A:$A,'PAGE 18'!$A25,'INTERIM REPORT'!$B:$B,'PAGE 18'!$A$4)</f>
        <v>0</v>
      </c>
      <c r="M25" s="202"/>
      <c r="N25" s="202"/>
      <c r="O25" s="203">
        <f>RANK(L25,L$8:L$25,1)</f>
        <v>1</v>
      </c>
      <c r="P25" s="137">
        <f>SUMIFS('INTERIM REPORT'!F:F,'INTERIM REPORT'!$A:$A,'PAGE 18'!$A25,'INTERIM REPORT'!$B:$B,'PAGE 18'!$A$4)</f>
        <v>1201866.9491085215</v>
      </c>
      <c r="Q25" s="202"/>
      <c r="R25" s="202"/>
      <c r="S25" s="203">
        <f>RANK(P25,P$8:P$25,1)</f>
        <v>14</v>
      </c>
      <c r="T25" s="137">
        <f>SUMIFS('INTERIM REPORT'!G:G,'INTERIM REPORT'!$A:$A,'PAGE 18'!$A25,'INTERIM REPORT'!$B:$B,'PAGE 18'!$A$4)</f>
        <v>1167967.0962596901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18'!$A28,'INTERIM REPORT'!$B:$B,'PAGE 18'!$A$4)</f>
        <v>885822.31648823968</v>
      </c>
      <c r="E28" s="204"/>
      <c r="F28" s="200"/>
      <c r="G28" s="200"/>
      <c r="H28" s="137">
        <f>SUMIFS('INTERIM REPORT'!D:D,'INTERIM REPORT'!$A:$A,'PAGE 18'!$A28,'INTERIM REPORT'!$B:$B,'PAGE 18'!$A$4)</f>
        <v>849806.76004669245</v>
      </c>
      <c r="I28" s="204"/>
      <c r="J28" s="200"/>
      <c r="K28" s="200"/>
      <c r="L28" s="137">
        <f>SUMIFS('INTERIM REPORT'!E:E,'INTERIM REPORT'!$A:$A,'PAGE 18'!$A28,'INTERIM REPORT'!$B:$B,'PAGE 18'!$A$4)</f>
        <v>14711915.178701298</v>
      </c>
      <c r="M28" s="204"/>
      <c r="N28" s="200"/>
      <c r="O28" s="200"/>
      <c r="P28" s="137">
        <f>SUMIFS('INTERIM REPORT'!F:F,'INTERIM REPORT'!$A:$A,'PAGE 18'!$A28,'INTERIM REPORT'!$B:$B,'PAGE 18'!$A$4)</f>
        <v>829324.98488479061</v>
      </c>
      <c r="Q28" s="204"/>
      <c r="R28" s="200"/>
      <c r="S28" s="200"/>
      <c r="T28" s="137">
        <f>SUMIFS('INTERIM REPORT'!G:G,'INTERIM REPORT'!$A:$A,'PAGE 18'!$A28,'INTERIM REPORT'!$B:$B,'PAGE 18'!$A$4)</f>
        <v>825020.75152516959</v>
      </c>
      <c r="U28" s="204"/>
      <c r="V28" s="200"/>
      <c r="W28" s="200"/>
      <c r="X28" s="103">
        <f>IF(H28&gt;0,((L28/H28)-1),IF(AND(H28=0,L28&gt;0),100%,IF(AND(H28=0,L28&lt;0),-100%,IF(AND(H28=0,L28=0),0%,((L28/(H28))-1)*-1))))</f>
        <v>16.312071250048607</v>
      </c>
      <c r="Y28" s="103">
        <f>IF(L28&gt;0,((T28/L28)-1),IF(AND(L28=0,T28&gt;0),100%,IF(AND(L28=0,T28&lt;0),-100%,IF(AND(L28=0,T28=0),0%,((T28/(L28))-1)*-1))))</f>
        <v>-0.94392159406141984</v>
      </c>
    </row>
    <row r="29" spans="1:25" ht="28.35" customHeight="1">
      <c r="C29" s="94" t="s">
        <v>28</v>
      </c>
      <c r="D29" s="135">
        <f>MEDIAN(D25,D20:D22,D8:D17)</f>
        <v>728490.46250000002</v>
      </c>
      <c r="E29" s="208"/>
      <c r="F29" s="208"/>
      <c r="G29" s="208"/>
      <c r="H29" s="135">
        <f>MEDIAN(H25,H20:H22,H8:H17)</f>
        <v>721814.54300000018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760917.86195652175</v>
      </c>
      <c r="Q29" s="208"/>
      <c r="R29" s="208"/>
      <c r="S29" s="208"/>
      <c r="T29" s="135">
        <f>MEDIAN(T25,T20:T22,T8:T17)</f>
        <v>883501.04827586212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757813.92413793108</v>
      </c>
      <c r="E30" s="208"/>
      <c r="F30" s="208"/>
      <c r="G30" s="208"/>
      <c r="H30" s="135">
        <f>MEDIAN(H8:H15)</f>
        <v>721814.54300000018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737902.10648148181</v>
      </c>
      <c r="Q30" s="208"/>
      <c r="R30" s="208"/>
      <c r="S30" s="208"/>
      <c r="T30" s="135">
        <f>MEDIAN(T8:T15)</f>
        <v>721724.41344252869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18'!$A33,'INTERIM REPORT'!$B:$B,'PAGE 18'!$A$5)=0,"",SUMIFS('INTERIM REPORT'!C:C,'INTERIM REPORT'!$A:$A,'PAGE 18'!$A33,'INTERIM REPORT'!$B:$B,'PAGE 18'!$A$5))</f>
        <v/>
      </c>
      <c r="E33" s="120"/>
      <c r="F33" s="120"/>
      <c r="G33" s="121"/>
      <c r="H33" s="137" t="str">
        <f>IF(SUMIFS('INTERIM REPORT'!D:D,'INTERIM REPORT'!$A:$A,'PAGE 18'!$A33,'INTERIM REPORT'!$B:$B,'PAGE 18'!$A$5)=0,"",SUMIFS('INTERIM REPORT'!D:D,'INTERIM REPORT'!$A:$A,'PAGE 18'!$A33,'INTERIM REPORT'!$B:$B,'PAGE 18'!$A$5))</f>
        <v/>
      </c>
      <c r="I33" s="120"/>
      <c r="J33" s="120"/>
      <c r="K33" s="121"/>
      <c r="L33" s="137" t="str">
        <f>IF(SUMIFS('INTERIM REPORT'!E:E,'INTERIM REPORT'!$A:$A,'PAGE 18'!$A33,'INTERIM REPORT'!$B:$B,'PAGE 18'!$A$5)=0,"",SUMIFS('INTERIM REPORT'!E:E,'INTERIM REPORT'!$A:$A,'PAGE 18'!$A33,'INTERIM REPORT'!$B:$B,'PAGE 18'!$A$5))</f>
        <v/>
      </c>
      <c r="M33" s="120"/>
      <c r="N33" s="120"/>
      <c r="O33" s="121"/>
      <c r="P33" s="137" t="str">
        <f>IF(SUMIFS('INTERIM REPORT'!F:F,'INTERIM REPORT'!$A:$A,'PAGE 18'!$A33,'INTERIM REPORT'!$B:$B,'PAGE 18'!$A$5)=0,"",SUMIFS('INTERIM REPORT'!F:F,'INTERIM REPORT'!$A:$A,'PAGE 18'!$A33,'INTERIM REPORT'!$B:$B,'PAGE 18'!$A$5))</f>
        <v/>
      </c>
      <c r="Q33" s="120"/>
      <c r="R33" s="120"/>
      <c r="S33" s="121"/>
      <c r="T33" s="137" t="str">
        <f>IF(SUMIFS('INTERIM REPORT'!G:G,'INTERIM REPORT'!$A:$A,'PAGE 18'!$A33,'INTERIM REPORT'!$B:$B,'PAGE 18'!$A$5)=0,"",SUMIFS('INTERIM REPORT'!G:G,'INTERIM REPORT'!$A:$A,'PAGE 18'!$A33,'INTERIM REPORT'!$B:$B,'PAGE 18'!$A$5))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18'!$A34,'INTERIM REPORT'!$B:$B,'PAGE 18'!$A$5)=0,"",SUMIFS('INTERIM REPORT'!C:C,'INTERIM REPORT'!$A:$A,'PAGE 18'!$A34,'INTERIM REPORT'!$B:$B,'PAGE 18'!$A$5))</f>
        <v/>
      </c>
      <c r="E34" s="124"/>
      <c r="F34" s="124"/>
      <c r="G34" s="125"/>
      <c r="H34" s="137" t="str">
        <f>IF(SUMIFS('INTERIM REPORT'!D:D,'INTERIM REPORT'!$A:$A,'PAGE 18'!$A34,'INTERIM REPORT'!$B:$B,'PAGE 18'!$A$5)=0,"",SUMIFS('INTERIM REPORT'!D:D,'INTERIM REPORT'!$A:$A,'PAGE 18'!$A34,'INTERIM REPORT'!$B:$B,'PAGE 18'!$A$5))</f>
        <v/>
      </c>
      <c r="I34" s="124"/>
      <c r="J34" s="124"/>
      <c r="K34" s="125"/>
      <c r="L34" s="137" t="str">
        <f>IF(SUMIFS('INTERIM REPORT'!E:E,'INTERIM REPORT'!$A:$A,'PAGE 18'!$A34,'INTERIM REPORT'!$B:$B,'PAGE 18'!$A$5)=0,"",SUMIFS('INTERIM REPORT'!E:E,'INTERIM REPORT'!$A:$A,'PAGE 18'!$A34,'INTERIM REPORT'!$B:$B,'PAGE 18'!$A$5))</f>
        <v/>
      </c>
      <c r="M34" s="124"/>
      <c r="N34" s="124"/>
      <c r="O34" s="125"/>
      <c r="P34" s="137" t="str">
        <f>IF(SUMIFS('INTERIM REPORT'!F:F,'INTERIM REPORT'!$A:$A,'PAGE 18'!$A34,'INTERIM REPORT'!$B:$B,'PAGE 18'!$A$5)=0,"",SUMIFS('INTERIM REPORT'!F:F,'INTERIM REPORT'!$A:$A,'PAGE 18'!$A34,'INTERIM REPORT'!$B:$B,'PAGE 18'!$A$5))</f>
        <v/>
      </c>
      <c r="Q34" s="124"/>
      <c r="R34" s="124"/>
      <c r="S34" s="125"/>
      <c r="T34" s="137" t="str">
        <f>IF(SUMIFS('INTERIM REPORT'!G:G,'INTERIM REPORT'!$A:$A,'PAGE 18'!$A34,'INTERIM REPORT'!$B:$B,'PAGE 18'!$A$5)=0,"",SUMIFS('INTERIM REPORT'!G:G,'INTERIM REPORT'!$A:$A,'PAGE 18'!$A34,'INTERIM REPORT'!$B:$B,'PAGE 18'!$A$5))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18'!$A35,'INTERIM REPORT'!$B:$B,'PAGE 18'!$A$5)=0,"",SUMIFS('INTERIM REPORT'!C:C,'INTERIM REPORT'!$A:$A,'PAGE 18'!$A35,'INTERIM REPORT'!$B:$B,'PAGE 18'!$A$5))</f>
        <v/>
      </c>
      <c r="E35" s="124"/>
      <c r="F35" s="124"/>
      <c r="G35" s="125"/>
      <c r="H35" s="137" t="str">
        <f>IF(SUMIFS('INTERIM REPORT'!D:D,'INTERIM REPORT'!$A:$A,'PAGE 18'!$A35,'INTERIM REPORT'!$B:$B,'PAGE 18'!$A$5)=0,"",SUMIFS('INTERIM REPORT'!D:D,'INTERIM REPORT'!$A:$A,'PAGE 18'!$A35,'INTERIM REPORT'!$B:$B,'PAGE 18'!$A$5))</f>
        <v/>
      </c>
      <c r="I35" s="124"/>
      <c r="J35" s="124"/>
      <c r="K35" s="125"/>
      <c r="L35" s="137" t="str">
        <f>IF(SUMIFS('INTERIM REPORT'!E:E,'INTERIM REPORT'!$A:$A,'PAGE 18'!$A35,'INTERIM REPORT'!$B:$B,'PAGE 18'!$A$5)=0,"",SUMIFS('INTERIM REPORT'!E:E,'INTERIM REPORT'!$A:$A,'PAGE 18'!$A35,'INTERIM REPORT'!$B:$B,'PAGE 18'!$A$5))</f>
        <v/>
      </c>
      <c r="M35" s="124"/>
      <c r="N35" s="124"/>
      <c r="O35" s="125"/>
      <c r="P35" s="137" t="str">
        <f>IF(SUMIFS('INTERIM REPORT'!F:F,'INTERIM REPORT'!$A:$A,'PAGE 18'!$A35,'INTERIM REPORT'!$B:$B,'PAGE 18'!$A$5)=0,"",SUMIFS('INTERIM REPORT'!F:F,'INTERIM REPORT'!$A:$A,'PAGE 18'!$A35,'INTERIM REPORT'!$B:$B,'PAGE 18'!$A$5))</f>
        <v/>
      </c>
      <c r="Q35" s="124"/>
      <c r="R35" s="124"/>
      <c r="S35" s="125"/>
      <c r="T35" s="137" t="str">
        <f>IF(SUMIFS('INTERIM REPORT'!G:G,'INTERIM REPORT'!$A:$A,'PAGE 18'!$A35,'INTERIM REPORT'!$B:$B,'PAGE 18'!$A$5)=0,"",SUMIFS('INTERIM REPORT'!G:G,'INTERIM REPORT'!$A:$A,'PAGE 18'!$A35,'INTERIM REPORT'!$B:$B,'PAGE 18'!$A$5))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18'!$A36,'INTERIM REPORT'!$B:$B,'PAGE 18'!$A$5)=0,"",SUMIFS('INTERIM REPORT'!C:C,'INTERIM REPORT'!$A:$A,'PAGE 18'!$A36,'INTERIM REPORT'!$B:$B,'PAGE 18'!$A$5))</f>
        <v/>
      </c>
      <c r="E36" s="124"/>
      <c r="F36" s="124"/>
      <c r="G36" s="125"/>
      <c r="H36" s="137" t="str">
        <f>IF(SUMIFS('INTERIM REPORT'!D:D,'INTERIM REPORT'!$A:$A,'PAGE 18'!$A36,'INTERIM REPORT'!$B:$B,'PAGE 18'!$A$5)=0,"",SUMIFS('INTERIM REPORT'!D:D,'INTERIM REPORT'!$A:$A,'PAGE 18'!$A36,'INTERIM REPORT'!$B:$B,'PAGE 18'!$A$5))</f>
        <v/>
      </c>
      <c r="I36" s="124"/>
      <c r="J36" s="124"/>
      <c r="K36" s="125"/>
      <c r="L36" s="137" t="str">
        <f>IF(SUMIFS('INTERIM REPORT'!E:E,'INTERIM REPORT'!$A:$A,'PAGE 18'!$A36,'INTERIM REPORT'!$B:$B,'PAGE 18'!$A$5)=0,"",SUMIFS('INTERIM REPORT'!E:E,'INTERIM REPORT'!$A:$A,'PAGE 18'!$A36,'INTERIM REPORT'!$B:$B,'PAGE 18'!$A$5))</f>
        <v/>
      </c>
      <c r="M36" s="124"/>
      <c r="N36" s="124"/>
      <c r="O36" s="125"/>
      <c r="P36" s="137" t="str">
        <f>IF(SUMIFS('INTERIM REPORT'!F:F,'INTERIM REPORT'!$A:$A,'PAGE 18'!$A36,'INTERIM REPORT'!$B:$B,'PAGE 18'!$A$5)=0,"",SUMIFS('INTERIM REPORT'!F:F,'INTERIM REPORT'!$A:$A,'PAGE 18'!$A36,'INTERIM REPORT'!$B:$B,'PAGE 18'!$A$5))</f>
        <v/>
      </c>
      <c r="Q36" s="124"/>
      <c r="R36" s="124"/>
      <c r="S36" s="125"/>
      <c r="T36" s="137" t="str">
        <f>IF(SUMIFS('INTERIM REPORT'!G:G,'INTERIM REPORT'!$A:$A,'PAGE 18'!$A36,'INTERIM REPORT'!$B:$B,'PAGE 18'!$A$5)=0,"",SUMIFS('INTERIM REPORT'!G:G,'INTERIM REPORT'!$A:$A,'PAGE 18'!$A36,'INTERIM REPORT'!$B:$B,'PAGE 18'!$A$5))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18'!$A37,'INTERIM REPORT'!$B:$B,'PAGE 18'!$A$5)=0,"",SUMIFS('INTERIM REPORT'!C:C,'INTERIM REPORT'!$A:$A,'PAGE 18'!$A37,'INTERIM REPORT'!$B:$B,'PAGE 18'!$A$5))</f>
        <v/>
      </c>
      <c r="E37" s="124"/>
      <c r="F37" s="124"/>
      <c r="G37" s="125"/>
      <c r="H37" s="137" t="str">
        <f>IF(SUMIFS('INTERIM REPORT'!D:D,'INTERIM REPORT'!$A:$A,'PAGE 18'!$A37,'INTERIM REPORT'!$B:$B,'PAGE 18'!$A$5)=0,"",SUMIFS('INTERIM REPORT'!D:D,'INTERIM REPORT'!$A:$A,'PAGE 18'!$A37,'INTERIM REPORT'!$B:$B,'PAGE 18'!$A$5))</f>
        <v/>
      </c>
      <c r="I37" s="124"/>
      <c r="J37" s="124"/>
      <c r="K37" s="125"/>
      <c r="L37" s="137" t="str">
        <f>IF(SUMIFS('INTERIM REPORT'!E:E,'INTERIM REPORT'!$A:$A,'PAGE 18'!$A37,'INTERIM REPORT'!$B:$B,'PAGE 18'!$A$5)=0,"",SUMIFS('INTERIM REPORT'!E:E,'INTERIM REPORT'!$A:$A,'PAGE 18'!$A37,'INTERIM REPORT'!$B:$B,'PAGE 18'!$A$5))</f>
        <v/>
      </c>
      <c r="M37" s="124"/>
      <c r="N37" s="124"/>
      <c r="O37" s="125"/>
      <c r="P37" s="137" t="str">
        <f>IF(SUMIFS('INTERIM REPORT'!F:F,'INTERIM REPORT'!$A:$A,'PAGE 18'!$A37,'INTERIM REPORT'!$B:$B,'PAGE 18'!$A$5)=0,"",SUMIFS('INTERIM REPORT'!F:F,'INTERIM REPORT'!$A:$A,'PAGE 18'!$A37,'INTERIM REPORT'!$B:$B,'PAGE 18'!$A$5))</f>
        <v/>
      </c>
      <c r="Q37" s="124"/>
      <c r="R37" s="124"/>
      <c r="S37" s="125"/>
      <c r="T37" s="137" t="str">
        <f>IF(SUMIFS('INTERIM REPORT'!G:G,'INTERIM REPORT'!$A:$A,'PAGE 18'!$A37,'INTERIM REPORT'!$B:$B,'PAGE 18'!$A$5)=0,"",SUMIFS('INTERIM REPORT'!G:G,'INTERIM REPORT'!$A:$A,'PAGE 18'!$A37,'INTERIM REPORT'!$B:$B,'PAGE 18'!$A$5))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18'!$A38,'INTERIM REPORT'!$B:$B,'PAGE 18'!$A$5)=0,"",SUMIFS('INTERIM REPORT'!C:C,'INTERIM REPORT'!$A:$A,'PAGE 18'!$A38,'INTERIM REPORT'!$B:$B,'PAGE 18'!$A$5))</f>
        <v/>
      </c>
      <c r="E38" s="124"/>
      <c r="F38" s="124"/>
      <c r="G38" s="125"/>
      <c r="H38" s="137" t="str">
        <f>IF(SUMIFS('INTERIM REPORT'!D:D,'INTERIM REPORT'!$A:$A,'PAGE 18'!$A38,'INTERIM REPORT'!$B:$B,'PAGE 18'!$A$5)=0,"",SUMIFS('INTERIM REPORT'!D:D,'INTERIM REPORT'!$A:$A,'PAGE 18'!$A38,'INTERIM REPORT'!$B:$B,'PAGE 18'!$A$5))</f>
        <v/>
      </c>
      <c r="I38" s="124"/>
      <c r="J38" s="124"/>
      <c r="K38" s="125"/>
      <c r="L38" s="137" t="str">
        <f>IF(SUMIFS('INTERIM REPORT'!E:E,'INTERIM REPORT'!$A:$A,'PAGE 18'!$A38,'INTERIM REPORT'!$B:$B,'PAGE 18'!$A$5)=0,"",SUMIFS('INTERIM REPORT'!E:E,'INTERIM REPORT'!$A:$A,'PAGE 18'!$A38,'INTERIM REPORT'!$B:$B,'PAGE 18'!$A$5))</f>
        <v/>
      </c>
      <c r="M38" s="124"/>
      <c r="N38" s="124"/>
      <c r="O38" s="125"/>
      <c r="P38" s="137" t="str">
        <f>IF(SUMIFS('INTERIM REPORT'!F:F,'INTERIM REPORT'!$A:$A,'PAGE 18'!$A38,'INTERIM REPORT'!$B:$B,'PAGE 18'!$A$5)=0,"",SUMIFS('INTERIM REPORT'!F:F,'INTERIM REPORT'!$A:$A,'PAGE 18'!$A38,'INTERIM REPORT'!$B:$B,'PAGE 18'!$A$5))</f>
        <v/>
      </c>
      <c r="Q38" s="124"/>
      <c r="R38" s="124"/>
      <c r="S38" s="125"/>
      <c r="T38" s="137" t="str">
        <f>IF(SUMIFS('INTERIM REPORT'!G:G,'INTERIM REPORT'!$A:$A,'PAGE 18'!$A38,'INTERIM REPORT'!$B:$B,'PAGE 18'!$A$5)=0,"",SUMIFS('INTERIM REPORT'!G:G,'INTERIM REPORT'!$A:$A,'PAGE 18'!$A38,'INTERIM REPORT'!$B:$B,'PAGE 18'!$A$5))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3" priority="1" operator="notEqual">
      <formula>""" """</formula>
    </cfRule>
    <cfRule type="cellIs" dxfId="92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Long Term Debt to Total Assets</v>
      </c>
    </row>
    <row r="3" spans="1:25" ht="15.75">
      <c r="A3" s="82" t="s">
        <v>104</v>
      </c>
    </row>
    <row r="4" spans="1:25" ht="15.75">
      <c r="A4" s="85" t="s">
        <v>58</v>
      </c>
      <c r="B4" s="324" t="str">
        <f>MID(A4,FIND("]",A4)+2,LEN(A4)-FIND("]",A4)+2)</f>
        <v>Long Term Debt to Total Assets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230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19'!$A8,'INTERIM REPORT'!$B:$B,'PAGE 19'!$A$4)</f>
        <v>0.19903442321188108</v>
      </c>
      <c r="E8" s="200">
        <f>RANK(D8,D$8:D$15,1)</f>
        <v>5</v>
      </c>
      <c r="F8" s="200">
        <f>RANK(D8,D$8:D$17,1)</f>
        <v>7</v>
      </c>
      <c r="G8" s="200">
        <f>RANK(D8,D$8:D$25,1)</f>
        <v>10</v>
      </c>
      <c r="H8" s="145">
        <f>SUMIFS('INTERIM REPORT'!D:D,'INTERIM REPORT'!$A:$A,'PAGE 19'!$A8,'INTERIM REPORT'!$B:$B,'PAGE 19'!$A$4)</f>
        <v>0.12990485297313459</v>
      </c>
      <c r="I8" s="200">
        <f>RANK(H8,H$8:H$15,1)</f>
        <v>2</v>
      </c>
      <c r="J8" s="200">
        <f>RANK(H8,H$8:H$17,1)</f>
        <v>3</v>
      </c>
      <c r="K8" s="200">
        <f>RANK(H8,H$8:H$25,1)</f>
        <v>5</v>
      </c>
      <c r="L8" s="145">
        <f>SUMIFS('INTERIM REPORT'!E:E,'INTERIM REPORT'!$A:$A,'PAGE 19'!$A8,'INTERIM REPORT'!$B:$B,'PAGE 19'!$A$4)</f>
        <v>0.17267758430583202</v>
      </c>
      <c r="M8" s="200">
        <f>RANK(L8,L$8:L$15,1)</f>
        <v>4</v>
      </c>
      <c r="N8" s="200">
        <f>RANK(L8,L$8:L$17,1)</f>
        <v>5</v>
      </c>
      <c r="O8" s="200">
        <f>RANK(L8,L$8:L$25,1)</f>
        <v>8</v>
      </c>
      <c r="P8" s="145">
        <f>SUMIFS('INTERIM REPORT'!F:F,'INTERIM REPORT'!$A:$A,'PAGE 19'!$A8,'INTERIM REPORT'!$B:$B,'PAGE 19'!$A$4)</f>
        <v>0.13434386201478651</v>
      </c>
      <c r="Q8" s="200">
        <f>RANK(P8,P$8:P$15,1)</f>
        <v>2</v>
      </c>
      <c r="R8" s="200">
        <f>RANK(P8,P$8:P$17,1)</f>
        <v>3</v>
      </c>
      <c r="S8" s="200">
        <f>RANK(P8,P$8:P$25,1)</f>
        <v>6</v>
      </c>
      <c r="T8" s="145">
        <f>SUMIFS('INTERIM REPORT'!G:G,'INTERIM REPORT'!$A:$A,'PAGE 19'!$A8,'INTERIM REPORT'!$B:$B,'PAGE 19'!$A$4)</f>
        <v>0.16767161762028968</v>
      </c>
      <c r="U8" s="200">
        <f>RANK(T8,T$8:T$15,1)</f>
        <v>6</v>
      </c>
      <c r="V8" s="200">
        <f>RANK(T8,T$8:T$17,1)</f>
        <v>8</v>
      </c>
      <c r="W8" s="200">
        <f>RANK(T8,T$8:T$25,1)</f>
        <v>11</v>
      </c>
      <c r="X8" s="95">
        <f t="shared" ref="X8:X17" si="0">IF(H8&gt;0,((L8/H8)-1),IF(AND(H8=0,L8&gt;0),100%,IF(AND(H8=0,L8&lt;0),-100%,IF(AND(H8=0,L8=0),0%,((L8/(H8))-1)*-1))))</f>
        <v>0.3292619971752957</v>
      </c>
      <c r="Y8" s="95">
        <f t="shared" ref="Y8:Y17" si="1">IF(L8&gt;0,((T8/L8)-1),IF(AND(L8=0,T8&gt;0),100%,IF(AND(L8=0,T8&lt;0),-100%,IF(AND(L8=0,T8=0),0%,((T8/(L8))-1)*-1))))</f>
        <v>-2.899025201022154E-2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19'!$A9,'INTERIM REPORT'!$B:$B,'PAGE 19'!$A$4)</f>
        <v>0.21110791469773052</v>
      </c>
      <c r="E9" s="200">
        <f t="shared" ref="E9:E15" si="3">RANK(D9,D$8:D$15,1)</f>
        <v>8</v>
      </c>
      <c r="F9" s="200">
        <f t="shared" ref="F9:F17" si="4">RANK(D9,D$8:D$17,1)</f>
        <v>10</v>
      </c>
      <c r="G9" s="200">
        <f t="shared" ref="G9:G17" si="5">RANK(D9,D$8:D$25,1)</f>
        <v>13</v>
      </c>
      <c r="H9" s="145">
        <f>SUMIFS('INTERIM REPORT'!D:D,'INTERIM REPORT'!$A:$A,'PAGE 19'!$A9,'INTERIM REPORT'!$B:$B,'PAGE 19'!$A$4)</f>
        <v>0.21811582159538642</v>
      </c>
      <c r="I9" s="200">
        <f t="shared" ref="I9:I15" si="6">RANK(H9,H$8:H$15,1)</f>
        <v>3</v>
      </c>
      <c r="J9" s="200">
        <f t="shared" ref="J9:J17" si="7">RANK(H9,H$8:H$17,1)</f>
        <v>5</v>
      </c>
      <c r="K9" s="200">
        <f t="shared" ref="K9:K17" si="8">RANK(H9,H$8:H$25,1)</f>
        <v>8</v>
      </c>
      <c r="L9" s="145">
        <f>SUMIFS('INTERIM REPORT'!E:E,'INTERIM REPORT'!$A:$A,'PAGE 19'!$A9,'INTERIM REPORT'!$B:$B,'PAGE 19'!$A$4)</f>
        <v>0.18601527547585395</v>
      </c>
      <c r="M9" s="200">
        <f t="shared" ref="M9:M15" si="9">RANK(L9,L$8:L$15,1)</f>
        <v>5</v>
      </c>
      <c r="N9" s="200">
        <f t="shared" ref="N9:N17" si="10">RANK(L9,L$8:L$17,1)</f>
        <v>7</v>
      </c>
      <c r="O9" s="200">
        <f t="shared" ref="O9:O17" si="11">RANK(L9,L$8:L$25,1)</f>
        <v>10</v>
      </c>
      <c r="P9" s="145">
        <f>SUMIFS('INTERIM REPORT'!F:F,'INTERIM REPORT'!$A:$A,'PAGE 19'!$A9,'INTERIM REPORT'!$B:$B,'PAGE 19'!$A$4)</f>
        <v>0.15908829561700155</v>
      </c>
      <c r="Q9" s="200">
        <f t="shared" ref="Q9:Q15" si="12">RANK(P9,P$8:P$15,1)</f>
        <v>4</v>
      </c>
      <c r="R9" s="200">
        <f t="shared" ref="R9:R17" si="13">RANK(P9,P$8:P$17,1)</f>
        <v>6</v>
      </c>
      <c r="S9" s="200">
        <f t="shared" ref="S9:S17" si="14">RANK(P9,P$8:P$25,1)</f>
        <v>9</v>
      </c>
      <c r="T9" s="145">
        <f>SUMIFS('INTERIM REPORT'!G:G,'INTERIM REPORT'!$A:$A,'PAGE 19'!$A9,'INTERIM REPORT'!$B:$B,'PAGE 19'!$A$4)</f>
        <v>0.16601595238244243</v>
      </c>
      <c r="U9" s="200">
        <f t="shared" ref="U9:U15" si="15">RANK(T9,T$8:T$15,1)</f>
        <v>5</v>
      </c>
      <c r="V9" s="200">
        <f t="shared" ref="V9:V17" si="16">RANK(T9,T$8:T$17,1)</f>
        <v>7</v>
      </c>
      <c r="W9" s="200">
        <f t="shared" ref="W9:W17" si="17">RANK(T9,T$8:T$25,1)</f>
        <v>10</v>
      </c>
      <c r="X9" s="95">
        <f t="shared" si="0"/>
        <v>-0.1471720202814093</v>
      </c>
      <c r="Y9" s="95">
        <f t="shared" si="1"/>
        <v>-0.10751441268600315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19'!$A10,'INTERIM REPORT'!$B:$B,'PAGE 19'!$A$4)</f>
        <v>7.5847645057201069E-2</v>
      </c>
      <c r="E10" s="200">
        <f t="shared" si="3"/>
        <v>1</v>
      </c>
      <c r="F10" s="200">
        <f t="shared" si="4"/>
        <v>1</v>
      </c>
      <c r="G10" s="200">
        <f t="shared" si="5"/>
        <v>2</v>
      </c>
      <c r="H10" s="145">
        <f>SUMIFS('INTERIM REPORT'!D:D,'INTERIM REPORT'!$A:$A,'PAGE 19'!$A10,'INTERIM REPORT'!$B:$B,'PAGE 19'!$A$4)</f>
        <v>0.43067344604626012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45">
        <f>SUMIFS('INTERIM REPORT'!E:E,'INTERIM REPORT'!$A:$A,'PAGE 19'!$A10,'INTERIM REPORT'!$B:$B,'PAGE 19'!$A$4)</f>
        <v>9.2584401536285318E-2</v>
      </c>
      <c r="M10" s="200">
        <f t="shared" si="9"/>
        <v>1</v>
      </c>
      <c r="N10" s="200">
        <f t="shared" si="10"/>
        <v>1</v>
      </c>
      <c r="O10" s="200">
        <f t="shared" si="11"/>
        <v>2</v>
      </c>
      <c r="P10" s="145">
        <f>SUMIFS('INTERIM REPORT'!F:F,'INTERIM REPORT'!$A:$A,'PAGE 19'!$A10,'INTERIM REPORT'!$B:$B,'PAGE 19'!$A$4)</f>
        <v>0.2406658275417897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45">
        <f>SUMIFS('INTERIM REPORT'!G:G,'INTERIM REPORT'!$A:$A,'PAGE 19'!$A10,'INTERIM REPORT'!$B:$B,'PAGE 19'!$A$4)</f>
        <v>0.16003298865821428</v>
      </c>
      <c r="U10" s="200">
        <f t="shared" si="15"/>
        <v>3</v>
      </c>
      <c r="V10" s="200">
        <f t="shared" si="16"/>
        <v>5</v>
      </c>
      <c r="W10" s="200">
        <f t="shared" si="17"/>
        <v>8</v>
      </c>
      <c r="X10" s="95">
        <f t="shared" si="0"/>
        <v>-0.78502412352968587</v>
      </c>
      <c r="Y10" s="95">
        <f t="shared" si="1"/>
        <v>0.72850918732238901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19'!$A11,'INTERIM REPORT'!$B:$B,'PAGE 19'!$A$4)</f>
        <v>0.20139858945651548</v>
      </c>
      <c r="E11" s="200">
        <f t="shared" si="3"/>
        <v>6</v>
      </c>
      <c r="F11" s="200">
        <f t="shared" si="4"/>
        <v>8</v>
      </c>
      <c r="G11" s="200">
        <f t="shared" si="5"/>
        <v>11</v>
      </c>
      <c r="H11" s="145">
        <f>SUMIFS('INTERIM REPORT'!D:D,'INTERIM REPORT'!$A:$A,'PAGE 19'!$A11,'INTERIM REPORT'!$B:$B,'PAGE 19'!$A$4)</f>
        <v>0.28529899891586818</v>
      </c>
      <c r="I11" s="200">
        <f t="shared" si="6"/>
        <v>7</v>
      </c>
      <c r="J11" s="200">
        <f t="shared" si="7"/>
        <v>9</v>
      </c>
      <c r="K11" s="200">
        <f t="shared" si="8"/>
        <v>13</v>
      </c>
      <c r="L11" s="145">
        <f>SUMIFS('INTERIM REPORT'!E:E,'INTERIM REPORT'!$A:$A,'PAGE 19'!$A11,'INTERIM REPORT'!$B:$B,'PAGE 19'!$A$4)</f>
        <v>0.30012475540036881</v>
      </c>
      <c r="M11" s="200">
        <f t="shared" si="9"/>
        <v>8</v>
      </c>
      <c r="N11" s="200">
        <f t="shared" si="10"/>
        <v>10</v>
      </c>
      <c r="O11" s="200">
        <f t="shared" si="11"/>
        <v>14</v>
      </c>
      <c r="P11" s="145">
        <f>SUMIFS('INTERIM REPORT'!F:F,'INTERIM REPORT'!$A:$A,'PAGE 19'!$A11,'INTERIM REPORT'!$B:$B,'PAGE 19'!$A$4)</f>
        <v>0.3438573418374396</v>
      </c>
      <c r="Q11" s="200">
        <f t="shared" si="12"/>
        <v>7</v>
      </c>
      <c r="R11" s="200">
        <f t="shared" si="13"/>
        <v>9</v>
      </c>
      <c r="S11" s="200">
        <f t="shared" si="14"/>
        <v>13</v>
      </c>
      <c r="T11" s="145">
        <f>SUMIFS('INTERIM REPORT'!G:G,'INTERIM REPORT'!$A:$A,'PAGE 19'!$A11,'INTERIM REPORT'!$B:$B,'PAGE 19'!$A$4)</f>
        <v>0.36230981080606223</v>
      </c>
      <c r="U11" s="200">
        <f t="shared" si="15"/>
        <v>7</v>
      </c>
      <c r="V11" s="200">
        <f t="shared" si="16"/>
        <v>9</v>
      </c>
      <c r="W11" s="200">
        <f t="shared" si="17"/>
        <v>13</v>
      </c>
      <c r="X11" s="95">
        <f t="shared" si="0"/>
        <v>5.1965680008826842E-2</v>
      </c>
      <c r="Y11" s="95">
        <f t="shared" si="1"/>
        <v>0.20719735472249878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19'!$A12,'INTERIM REPORT'!$B:$B,'PAGE 19'!$A$4)</f>
        <v>0.20748398614935118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45">
        <f>SUMIFS('INTERIM REPORT'!D:D,'INTERIM REPORT'!$A:$A,'PAGE 19'!$A12,'INTERIM REPORT'!$B:$B,'PAGE 19'!$A$4)</f>
        <v>0.25335270937867943</v>
      </c>
      <c r="I12" s="200">
        <f t="shared" si="6"/>
        <v>6</v>
      </c>
      <c r="J12" s="200">
        <f t="shared" si="7"/>
        <v>8</v>
      </c>
      <c r="K12" s="200">
        <f t="shared" si="8"/>
        <v>12</v>
      </c>
      <c r="L12" s="145">
        <f>SUMIFS('INTERIM REPORT'!E:E,'INTERIM REPORT'!$A:$A,'PAGE 19'!$A12,'INTERIM REPORT'!$B:$B,'PAGE 19'!$A$4)</f>
        <v>0.20359119570737036</v>
      </c>
      <c r="M12" s="200">
        <f t="shared" si="9"/>
        <v>6</v>
      </c>
      <c r="N12" s="200">
        <f t="shared" si="10"/>
        <v>8</v>
      </c>
      <c r="O12" s="200">
        <f t="shared" si="11"/>
        <v>11</v>
      </c>
      <c r="P12" s="145">
        <f>SUMIFS('INTERIM REPORT'!F:F,'INTERIM REPORT'!$A:$A,'PAGE 19'!$A12,'INTERIM REPORT'!$B:$B,'PAGE 19'!$A$4)</f>
        <v>0.20251487116474848</v>
      </c>
      <c r="Q12" s="200">
        <f t="shared" si="12"/>
        <v>5</v>
      </c>
      <c r="R12" s="200">
        <f t="shared" si="13"/>
        <v>7</v>
      </c>
      <c r="S12" s="200">
        <f t="shared" si="14"/>
        <v>10</v>
      </c>
      <c r="T12" s="145">
        <f>SUMIFS('INTERIM REPORT'!G:G,'INTERIM REPORT'!$A:$A,'PAGE 19'!$A12,'INTERIM REPORT'!$B:$B,'PAGE 19'!$A$4)</f>
        <v>0.16484927144450104</v>
      </c>
      <c r="U12" s="200">
        <f t="shared" si="15"/>
        <v>4</v>
      </c>
      <c r="V12" s="200">
        <f t="shared" si="16"/>
        <v>6</v>
      </c>
      <c r="W12" s="200">
        <f t="shared" si="17"/>
        <v>9</v>
      </c>
      <c r="X12" s="95">
        <f t="shared" si="0"/>
        <v>-0.1964120051975915</v>
      </c>
      <c r="Y12" s="95">
        <f t="shared" si="1"/>
        <v>-0.19029272915393947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19'!$A13,'INTERIM REPORT'!$B:$B,'PAGE 19'!$A$4)</f>
        <v>0.15123460713877604</v>
      </c>
      <c r="E13" s="200">
        <f t="shared" si="3"/>
        <v>3</v>
      </c>
      <c r="F13" s="200">
        <f t="shared" si="4"/>
        <v>4</v>
      </c>
      <c r="G13" s="200">
        <f t="shared" si="5"/>
        <v>7</v>
      </c>
      <c r="H13" s="145">
        <f>SUMIFS('INTERIM REPORT'!D:D,'INTERIM REPORT'!$A:$A,'PAGE 19'!$A13,'INTERIM REPORT'!$B:$B,'PAGE 19'!$A$4)</f>
        <v>0.22719718684114359</v>
      </c>
      <c r="I13" s="200">
        <f t="shared" si="6"/>
        <v>5</v>
      </c>
      <c r="J13" s="200">
        <f t="shared" si="7"/>
        <v>7</v>
      </c>
      <c r="K13" s="200">
        <f t="shared" si="8"/>
        <v>10</v>
      </c>
      <c r="L13" s="145">
        <f>SUMIFS('INTERIM REPORT'!E:E,'INTERIM REPORT'!$A:$A,'PAGE 19'!$A13,'INTERIM REPORT'!$B:$B,'PAGE 19'!$A$4)</f>
        <v>0.11109383186516197</v>
      </c>
      <c r="M13" s="200">
        <f t="shared" si="9"/>
        <v>2</v>
      </c>
      <c r="N13" s="200">
        <f t="shared" si="10"/>
        <v>3</v>
      </c>
      <c r="O13" s="200">
        <f t="shared" si="11"/>
        <v>5</v>
      </c>
      <c r="P13" s="145">
        <f>SUMIFS('INTERIM REPORT'!F:F,'INTERIM REPORT'!$A:$A,'PAGE 19'!$A13,'INTERIM REPORT'!$B:$B,'PAGE 19'!$A$4)</f>
        <v>0.13741609039464139</v>
      </c>
      <c r="Q13" s="200">
        <f t="shared" si="12"/>
        <v>3</v>
      </c>
      <c r="R13" s="200">
        <f t="shared" si="13"/>
        <v>4</v>
      </c>
      <c r="S13" s="200">
        <f t="shared" si="14"/>
        <v>7</v>
      </c>
      <c r="T13" s="145">
        <f>SUMIFS('INTERIM REPORT'!G:G,'INTERIM REPORT'!$A:$A,'PAGE 19'!$A13,'INTERIM REPORT'!$B:$B,'PAGE 19'!$A$4)</f>
        <v>8.220164980678682E-2</v>
      </c>
      <c r="U13" s="200">
        <f t="shared" si="15"/>
        <v>1</v>
      </c>
      <c r="V13" s="200">
        <f t="shared" si="16"/>
        <v>1</v>
      </c>
      <c r="W13" s="200">
        <f t="shared" si="17"/>
        <v>2</v>
      </c>
      <c r="X13" s="95">
        <f t="shared" si="0"/>
        <v>-0.51102461518223441</v>
      </c>
      <c r="Y13" s="95">
        <f t="shared" si="1"/>
        <v>-0.26007008285970812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19'!$A14,'INTERIM REPORT'!$B:$B,'PAGE 19'!$A$4)</f>
        <v>0.14215213064626619</v>
      </c>
      <c r="E14" s="200">
        <f t="shared" si="3"/>
        <v>2</v>
      </c>
      <c r="F14" s="200">
        <f t="shared" si="4"/>
        <v>3</v>
      </c>
      <c r="G14" s="200">
        <f t="shared" si="5"/>
        <v>6</v>
      </c>
      <c r="H14" s="145">
        <f>SUMIFS('INTERIM REPORT'!D:D,'INTERIM REPORT'!$A:$A,'PAGE 19'!$A14,'INTERIM REPORT'!$B:$B,'PAGE 19'!$A$4)</f>
        <v>0.117216729911669</v>
      </c>
      <c r="I14" s="200">
        <f t="shared" si="6"/>
        <v>1</v>
      </c>
      <c r="J14" s="200">
        <f t="shared" si="7"/>
        <v>2</v>
      </c>
      <c r="K14" s="200">
        <f t="shared" si="8"/>
        <v>3</v>
      </c>
      <c r="L14" s="145">
        <f>SUMIFS('INTERIM REPORT'!E:E,'INTERIM REPORT'!$A:$A,'PAGE 19'!$A14,'INTERIM REPORT'!$B:$B,'PAGE 19'!$A$4)</f>
        <v>0.12230677846255131</v>
      </c>
      <c r="M14" s="200">
        <f t="shared" si="9"/>
        <v>3</v>
      </c>
      <c r="N14" s="200">
        <f t="shared" si="10"/>
        <v>4</v>
      </c>
      <c r="O14" s="200">
        <f t="shared" si="11"/>
        <v>6</v>
      </c>
      <c r="P14" s="145">
        <f>SUMIFS('INTERIM REPORT'!F:F,'INTERIM REPORT'!$A:$A,'PAGE 19'!$A14,'INTERIM REPORT'!$B:$B,'PAGE 19'!$A$4)</f>
        <v>0.10311441365603942</v>
      </c>
      <c r="Q14" s="200">
        <f t="shared" si="12"/>
        <v>1</v>
      </c>
      <c r="R14" s="200">
        <f t="shared" si="13"/>
        <v>2</v>
      </c>
      <c r="S14" s="200">
        <f t="shared" si="14"/>
        <v>3</v>
      </c>
      <c r="T14" s="145">
        <f>SUMIFS('INTERIM REPORT'!G:G,'INTERIM REPORT'!$A:$A,'PAGE 19'!$A14,'INTERIM REPORT'!$B:$B,'PAGE 19'!$A$4)</f>
        <v>0.10717468144569028</v>
      </c>
      <c r="U14" s="200">
        <f t="shared" si="15"/>
        <v>2</v>
      </c>
      <c r="V14" s="200">
        <f t="shared" si="16"/>
        <v>2</v>
      </c>
      <c r="W14" s="200">
        <f t="shared" si="17"/>
        <v>4</v>
      </c>
      <c r="X14" s="95">
        <f t="shared" si="0"/>
        <v>4.3424249718602592E-2</v>
      </c>
      <c r="Y14" s="95">
        <f t="shared" si="1"/>
        <v>-0.12372247235253819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19'!$A15,'INTERIM REPORT'!$B:$B,'PAGE 19'!$A$4)</f>
        <v>0.18070775704207859</v>
      </c>
      <c r="E15" s="201">
        <f t="shared" si="3"/>
        <v>4</v>
      </c>
      <c r="F15" s="201">
        <f t="shared" si="4"/>
        <v>6</v>
      </c>
      <c r="G15" s="201">
        <f t="shared" si="5"/>
        <v>9</v>
      </c>
      <c r="H15" s="146">
        <f>SUMIFS('INTERIM REPORT'!D:D,'INTERIM REPORT'!$A:$A,'PAGE 19'!$A15,'INTERIM REPORT'!$B:$B,'PAGE 19'!$A$4)</f>
        <v>0.22237554337228271</v>
      </c>
      <c r="I15" s="201">
        <f t="shared" si="6"/>
        <v>4</v>
      </c>
      <c r="J15" s="201">
        <f t="shared" si="7"/>
        <v>6</v>
      </c>
      <c r="K15" s="201">
        <f t="shared" si="8"/>
        <v>9</v>
      </c>
      <c r="L15" s="146">
        <f>SUMIFS('INTERIM REPORT'!E:E,'INTERIM REPORT'!$A:$A,'PAGE 19'!$A15,'INTERIM REPORT'!$B:$B,'PAGE 19'!$A$4)</f>
        <v>0.20438512050293151</v>
      </c>
      <c r="M15" s="201">
        <f t="shared" si="9"/>
        <v>7</v>
      </c>
      <c r="N15" s="201">
        <f t="shared" si="10"/>
        <v>9</v>
      </c>
      <c r="O15" s="201">
        <f t="shared" si="11"/>
        <v>12</v>
      </c>
      <c r="P15" s="146">
        <f>SUMIFS('INTERIM REPORT'!F:F,'INTERIM REPORT'!$A:$A,'PAGE 19'!$A15,'INTERIM REPORT'!$B:$B,'PAGE 19'!$A$4)</f>
        <v>0.39615721805570475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46">
        <f>SUMIFS('INTERIM REPORT'!G:G,'INTERIM REPORT'!$A:$A,'PAGE 19'!$A15,'INTERIM REPORT'!$B:$B,'PAGE 19'!$A$4)</f>
        <v>0.53042831517696987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-8.0901085598397593E-2</v>
      </c>
      <c r="Y15" s="97">
        <f t="shared" si="1"/>
        <v>1.5952393886195932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19'!$A16,'INTERIM REPORT'!$B:$B,'PAGE 19'!$A$4)</f>
        <v>8.2554280239623842E-2</v>
      </c>
      <c r="E16" s="202"/>
      <c r="F16" s="203">
        <f t="shared" si="4"/>
        <v>2</v>
      </c>
      <c r="G16" s="203">
        <f t="shared" si="5"/>
        <v>3</v>
      </c>
      <c r="H16" s="147">
        <f>SUMIFS('INTERIM REPORT'!D:D,'INTERIM REPORT'!$A:$A,'PAGE 19'!$A16,'INTERIM REPORT'!$B:$B,'PAGE 19'!$A$4)</f>
        <v>7.2463260145261818E-2</v>
      </c>
      <c r="I16" s="202"/>
      <c r="J16" s="203">
        <f t="shared" si="7"/>
        <v>1</v>
      </c>
      <c r="K16" s="203">
        <f t="shared" si="8"/>
        <v>1</v>
      </c>
      <c r="L16" s="147">
        <f>SUMIFS('INTERIM REPORT'!E:E,'INTERIM REPORT'!$A:$A,'PAGE 19'!$A16,'INTERIM REPORT'!$B:$B,'PAGE 19'!$A$4)</f>
        <v>9.3846536936635916E-2</v>
      </c>
      <c r="M16" s="202"/>
      <c r="N16" s="203">
        <f t="shared" si="10"/>
        <v>2</v>
      </c>
      <c r="O16" s="203">
        <f t="shared" si="11"/>
        <v>3</v>
      </c>
      <c r="P16" s="147">
        <f>SUMIFS('INTERIM REPORT'!F:F,'INTERIM REPORT'!$A:$A,'PAGE 19'!$A16,'INTERIM REPORT'!$B:$B,'PAGE 19'!$A$4)</f>
        <v>7.0191748592447298E-2</v>
      </c>
      <c r="Q16" s="202"/>
      <c r="R16" s="203">
        <f t="shared" si="13"/>
        <v>1</v>
      </c>
      <c r="S16" s="203">
        <f t="shared" si="14"/>
        <v>1</v>
      </c>
      <c r="T16" s="147">
        <f>SUMIFS('INTERIM REPORT'!G:G,'INTERIM REPORT'!$A:$A,'PAGE 19'!$A16,'INTERIM REPORT'!$B:$B,'PAGE 19'!$A$4)</f>
        <v>0.14777120615685868</v>
      </c>
      <c r="U16" s="202"/>
      <c r="V16" s="203">
        <f t="shared" si="16"/>
        <v>4</v>
      </c>
      <c r="W16" s="203">
        <f t="shared" si="17"/>
        <v>7</v>
      </c>
      <c r="X16" s="99">
        <f t="shared" si="0"/>
        <v>0.29509128830953224</v>
      </c>
      <c r="Y16" s="99">
        <f t="shared" si="1"/>
        <v>0.57460478543424642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19'!$A17,'INTERIM REPORT'!$B:$B,'PAGE 19'!$A$4)</f>
        <v>0.17956567933926351</v>
      </c>
      <c r="E17" s="204"/>
      <c r="F17" s="200">
        <f t="shared" si="4"/>
        <v>5</v>
      </c>
      <c r="G17" s="200">
        <f t="shared" si="5"/>
        <v>8</v>
      </c>
      <c r="H17" s="145">
        <f>SUMIFS('INTERIM REPORT'!D:D,'INTERIM REPORT'!$A:$A,'PAGE 19'!$A17,'INTERIM REPORT'!$B:$B,'PAGE 19'!$A$4)</f>
        <v>0.15026437237013654</v>
      </c>
      <c r="I17" s="204"/>
      <c r="J17" s="200">
        <f t="shared" si="7"/>
        <v>4</v>
      </c>
      <c r="K17" s="200">
        <f t="shared" si="8"/>
        <v>6</v>
      </c>
      <c r="L17" s="145">
        <f>SUMIFS('INTERIM REPORT'!E:E,'INTERIM REPORT'!$A:$A,'PAGE 19'!$A17,'INTERIM REPORT'!$B:$B,'PAGE 19'!$A$4)</f>
        <v>0.18497498102255813</v>
      </c>
      <c r="M17" s="204"/>
      <c r="N17" s="200">
        <f t="shared" si="10"/>
        <v>6</v>
      </c>
      <c r="O17" s="200">
        <f t="shared" si="11"/>
        <v>9</v>
      </c>
      <c r="P17" s="145">
        <f>SUMIFS('INTERIM REPORT'!F:F,'INTERIM REPORT'!$A:$A,'PAGE 19'!$A17,'INTERIM REPORT'!$B:$B,'PAGE 19'!$A$4)</f>
        <v>0.14744382232881303</v>
      </c>
      <c r="Q17" s="204"/>
      <c r="R17" s="200">
        <f t="shared" si="13"/>
        <v>5</v>
      </c>
      <c r="S17" s="200">
        <f t="shared" si="14"/>
        <v>8</v>
      </c>
      <c r="T17" s="145">
        <f>SUMIFS('INTERIM REPORT'!G:G,'INTERIM REPORT'!$A:$A,'PAGE 19'!$A17,'INTERIM REPORT'!$B:$B,'PAGE 19'!$A$4)</f>
        <v>0.14235871177548615</v>
      </c>
      <c r="U17" s="204"/>
      <c r="V17" s="200">
        <f t="shared" si="16"/>
        <v>3</v>
      </c>
      <c r="W17" s="200">
        <f t="shared" si="17"/>
        <v>6</v>
      </c>
      <c r="X17" s="95">
        <f t="shared" si="0"/>
        <v>0.23099692964424845</v>
      </c>
      <c r="Y17" s="95">
        <f t="shared" si="1"/>
        <v>-0.23038936947843147</v>
      </c>
    </row>
    <row r="18" spans="1:25" ht="28.35" customHeight="1">
      <c r="D18" s="148"/>
      <c r="E18" s="205"/>
      <c r="F18" s="205"/>
      <c r="G18" s="205"/>
      <c r="H18" s="148"/>
      <c r="I18" s="205"/>
      <c r="J18" s="205"/>
      <c r="K18" s="205"/>
      <c r="L18" s="148"/>
      <c r="M18" s="205"/>
      <c r="N18" s="205"/>
      <c r="O18" s="205"/>
      <c r="P18" s="148"/>
      <c r="Q18" s="205"/>
      <c r="R18" s="205"/>
      <c r="S18" s="205"/>
      <c r="T18" s="14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91"/>
      <c r="F19" s="191"/>
      <c r="G19" s="191"/>
      <c r="H19" s="149"/>
      <c r="I19" s="191"/>
      <c r="J19" s="191"/>
      <c r="K19" s="191"/>
      <c r="L19" s="149"/>
      <c r="M19" s="191"/>
      <c r="N19" s="191"/>
      <c r="O19" s="191"/>
      <c r="P19" s="149"/>
      <c r="Q19" s="191"/>
      <c r="R19" s="191"/>
      <c r="S19" s="191"/>
      <c r="T19" s="14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19'!$A20,'INTERIM REPORT'!$B:$B,'PAGE 19'!$A$4)</f>
        <v>5.8071347795110022E-2</v>
      </c>
      <c r="E20" s="202"/>
      <c r="F20" s="203">
        <f>RANK(D20,D$20:D$22,1)</f>
        <v>1</v>
      </c>
      <c r="G20" s="203">
        <f t="shared" ref="G20:G22" si="19">RANK(D20,D$8:D$25,1)</f>
        <v>1</v>
      </c>
      <c r="H20" s="147">
        <f>SUMIFS('INTERIM REPORT'!D:D,'INTERIM REPORT'!$A:$A,'PAGE 19'!$A20,'INTERIM REPORT'!$B:$B,'PAGE 19'!$A$4)</f>
        <v>9.7696499324603295E-2</v>
      </c>
      <c r="I20" s="202"/>
      <c r="J20" s="203">
        <f>RANK(H20,H$20:H$22,1)</f>
        <v>1</v>
      </c>
      <c r="K20" s="203">
        <f t="shared" ref="K20:K22" si="20">RANK(H20,H$8:H$25,1)</f>
        <v>2</v>
      </c>
      <c r="L20" s="147">
        <f>SUMIFS('INTERIM REPORT'!E:E,'INTERIM REPORT'!$A:$A,'PAGE 19'!$A20,'INTERIM REPORT'!$B:$B,'PAGE 19'!$A$4)</f>
        <v>8.2468517646839726E-2</v>
      </c>
      <c r="M20" s="202"/>
      <c r="N20" s="203">
        <f>RANK(L20,L$20:L$22,1)</f>
        <v>1</v>
      </c>
      <c r="O20" s="203">
        <f t="shared" ref="O20:O22" si="21">RANK(L20,L$8:L$25,1)</f>
        <v>1</v>
      </c>
      <c r="P20" s="147">
        <f>SUMIFS('INTERIM REPORT'!F:F,'INTERIM REPORT'!$A:$A,'PAGE 19'!$A20,'INTERIM REPORT'!$B:$B,'PAGE 19'!$A$4)</f>
        <v>7.700767719125387E-2</v>
      </c>
      <c r="Q20" s="202"/>
      <c r="R20" s="203">
        <f>RANK(P20,P$20:P$22,1)</f>
        <v>1</v>
      </c>
      <c r="S20" s="203">
        <f t="shared" ref="S20:S22" si="22">RANK(P20,P$8:P$25,1)</f>
        <v>2</v>
      </c>
      <c r="T20" s="147">
        <f>SUMIFS('INTERIM REPORT'!G:G,'INTERIM REPORT'!$A:$A,'PAGE 19'!$A20,'INTERIM REPORT'!$B:$B,'PAGE 19'!$A$4)</f>
        <v>5.9433201058164603E-2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-0.15587028995959784</v>
      </c>
      <c r="Y20" s="99">
        <f>IF(L20&gt;0,((T20/L20)-1),IF(AND(L20=0,T20&gt;0),100%,IF(AND(L20=0,T20&lt;0),-100%,IF(AND(L20=0,T20=0),0%,((T20/(L20))-1)*-1))))</f>
        <v>-0.27932254933113687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19'!$A21,'INTERIM REPORT'!$B:$B,'PAGE 19'!$A$4)</f>
        <v>0.12533286529019658</v>
      </c>
      <c r="E21" s="204"/>
      <c r="F21" s="200">
        <f t="shared" ref="F21:F22" si="24">RANK(D21,D$20:D$22,1)</f>
        <v>3</v>
      </c>
      <c r="G21" s="200">
        <f t="shared" si="19"/>
        <v>5</v>
      </c>
      <c r="H21" s="145">
        <f>SUMIFS('INTERIM REPORT'!D:D,'INTERIM REPORT'!$A:$A,'PAGE 19'!$A21,'INTERIM REPORT'!$B:$B,'PAGE 19'!$A$4)</f>
        <v>0.12080392811663708</v>
      </c>
      <c r="I21" s="204"/>
      <c r="J21" s="200">
        <f t="shared" ref="J21:J22" si="25">RANK(H21,H$20:H$22,1)</f>
        <v>2</v>
      </c>
      <c r="K21" s="200">
        <f t="shared" si="20"/>
        <v>4</v>
      </c>
      <c r="L21" s="145">
        <f>SUMIFS('INTERIM REPORT'!E:E,'INTERIM REPORT'!$A:$A,'PAGE 19'!$A21,'INTERIM REPORT'!$B:$B,'PAGE 19'!$A$4)</f>
        <v>0.16758328945509313</v>
      </c>
      <c r="M21" s="204"/>
      <c r="N21" s="200">
        <f t="shared" ref="N21:N22" si="26">RANK(L21,L$20:L$22,1)</f>
        <v>3</v>
      </c>
      <c r="O21" s="200">
        <f t="shared" si="21"/>
        <v>7</v>
      </c>
      <c r="P21" s="145">
        <f>SUMIFS('INTERIM REPORT'!F:F,'INTERIM REPORT'!$A:$A,'PAGE 19'!$A21,'INTERIM REPORT'!$B:$B,'PAGE 19'!$A$4)</f>
        <v>0.12149358426075374</v>
      </c>
      <c r="Q21" s="204"/>
      <c r="R21" s="200">
        <f t="shared" ref="R21:R22" si="27">RANK(P21,P$20:P$22,1)</f>
        <v>3</v>
      </c>
      <c r="S21" s="200">
        <f t="shared" si="22"/>
        <v>5</v>
      </c>
      <c r="T21" s="145">
        <f>SUMIFS('INTERIM REPORT'!G:G,'INTERIM REPORT'!$A:$A,'PAGE 19'!$A21,'INTERIM REPORT'!$B:$B,'PAGE 19'!$A$4)</f>
        <v>0.12431998706890396</v>
      </c>
      <c r="U21" s="204"/>
      <c r="V21" s="200">
        <f t="shared" ref="V21:V22" si="28">RANK(T21,T$20:T$22,1)</f>
        <v>3</v>
      </c>
      <c r="W21" s="200">
        <f t="shared" si="23"/>
        <v>5</v>
      </c>
      <c r="X21" s="95">
        <f>IF(H21&gt;0,((L21/H21)-1),IF(AND(H21=0,L21&gt;0),100%,IF(AND(H21=0,L21&lt;0),-100%,IF(AND(H21=0,L21=0),0%,((L21/(H21))-1)*-1))))</f>
        <v>0.38723377681303739</v>
      </c>
      <c r="Y21" s="95">
        <f>IF(L21&gt;0,((T21/L21)-1),IF(AND(L21=0,T21&gt;0),100%,IF(AND(L21=0,T21&lt;0),-100%,IF(AND(L21=0,T21=0),0%,((T21/(L21))-1)*-1))))</f>
        <v>-0.25816000227028801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19'!$A22,'INTERIM REPORT'!$B:$B,'PAGE 19'!$A$4)</f>
        <v>0.10829043251578412</v>
      </c>
      <c r="E22" s="204"/>
      <c r="F22" s="200">
        <f t="shared" si="24"/>
        <v>2</v>
      </c>
      <c r="G22" s="200">
        <f t="shared" si="19"/>
        <v>4</v>
      </c>
      <c r="H22" s="145">
        <f>SUMIFS('INTERIM REPORT'!D:D,'INTERIM REPORT'!$A:$A,'PAGE 19'!$A22,'INTERIM REPORT'!$B:$B,'PAGE 19'!$A$4)</f>
        <v>0.16019573098947013</v>
      </c>
      <c r="I22" s="204"/>
      <c r="J22" s="200">
        <f t="shared" si="25"/>
        <v>3</v>
      </c>
      <c r="K22" s="200">
        <f t="shared" si="20"/>
        <v>7</v>
      </c>
      <c r="L22" s="145">
        <f>SUMIFS('INTERIM REPORT'!E:E,'INTERIM REPORT'!$A:$A,'PAGE 19'!$A22,'INTERIM REPORT'!$B:$B,'PAGE 19'!$A$4)</f>
        <v>0.1054038229339907</v>
      </c>
      <c r="M22" s="204"/>
      <c r="N22" s="200">
        <f t="shared" si="26"/>
        <v>2</v>
      </c>
      <c r="O22" s="200">
        <f t="shared" si="21"/>
        <v>4</v>
      </c>
      <c r="P22" s="145">
        <f>SUMIFS('INTERIM REPORT'!F:F,'INTERIM REPORT'!$A:$A,'PAGE 19'!$A22,'INTERIM REPORT'!$B:$B,'PAGE 19'!$A$4)</f>
        <v>0.11514995405776156</v>
      </c>
      <c r="Q22" s="204"/>
      <c r="R22" s="200">
        <f t="shared" si="27"/>
        <v>2</v>
      </c>
      <c r="S22" s="200">
        <f t="shared" si="22"/>
        <v>4</v>
      </c>
      <c r="T22" s="145">
        <f>SUMIFS('INTERIM REPORT'!G:G,'INTERIM REPORT'!$A:$A,'PAGE 19'!$A22,'INTERIM REPORT'!$B:$B,'PAGE 19'!$A$4)</f>
        <v>8.865297220780663E-2</v>
      </c>
      <c r="U22" s="204"/>
      <c r="V22" s="200">
        <f t="shared" si="28"/>
        <v>2</v>
      </c>
      <c r="W22" s="200">
        <f t="shared" si="23"/>
        <v>3</v>
      </c>
      <c r="X22" s="95">
        <f>IF(H22&gt;0,((L22/H22)-1),IF(AND(H22=0,L22&gt;0),100%,IF(AND(H22=0,L22&lt;0),-100%,IF(AND(H22=0,L22=0),0%,((L22/(H22))-1)*-1))))</f>
        <v>-0.34203101241868283</v>
      </c>
      <c r="Y22" s="95">
        <f>IF(L22&gt;0,((T22/L22)-1),IF(AND(L22=0,T22&gt;0),100%,IF(AND(L22=0,T22&lt;0),-100%,IF(AND(L22=0,T22=0),0%,((T22/(L22))-1)*-1))))</f>
        <v>-0.15892071330917779</v>
      </c>
    </row>
    <row r="23" spans="1:25" ht="28.35" customHeight="1">
      <c r="D23" s="148"/>
      <c r="E23" s="206"/>
      <c r="F23" s="206"/>
      <c r="G23" s="206"/>
      <c r="H23" s="150"/>
      <c r="I23" s="206"/>
      <c r="J23" s="206"/>
      <c r="K23" s="206"/>
      <c r="L23" s="150"/>
      <c r="M23" s="206"/>
      <c r="N23" s="206"/>
      <c r="O23" s="206"/>
      <c r="P23" s="150"/>
      <c r="Q23" s="206"/>
      <c r="R23" s="206"/>
      <c r="S23" s="206"/>
      <c r="T23" s="15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91"/>
      <c r="F24" s="191"/>
      <c r="G24" s="191"/>
      <c r="H24" s="149"/>
      <c r="I24" s="191"/>
      <c r="J24" s="191"/>
      <c r="K24" s="191"/>
      <c r="L24" s="149"/>
      <c r="M24" s="191"/>
      <c r="N24" s="191"/>
      <c r="O24" s="191"/>
      <c r="P24" s="149"/>
      <c r="Q24" s="191"/>
      <c r="R24" s="191"/>
      <c r="S24" s="191"/>
      <c r="T24" s="14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19'!$A25,'INTERIM REPORT'!$B:$B,'PAGE 19'!$A$4)</f>
        <v>0.26725457940714403</v>
      </c>
      <c r="E25" s="202"/>
      <c r="F25" s="202"/>
      <c r="G25" s="203">
        <f>RANK(D25,D$8:D$25,1)</f>
        <v>14</v>
      </c>
      <c r="H25" s="147">
        <f>SUMIFS('INTERIM REPORT'!D:D,'INTERIM REPORT'!$A:$A,'PAGE 19'!$A25,'INTERIM REPORT'!$B:$B,'PAGE 19'!$A$4)</f>
        <v>0.24010699724402995</v>
      </c>
      <c r="I25" s="202"/>
      <c r="J25" s="202"/>
      <c r="K25" s="203">
        <f>RANK(H25,H$8:H$25,1)</f>
        <v>11</v>
      </c>
      <c r="L25" s="147">
        <f>SUMIFS('INTERIM REPORT'!E:E,'INTERIM REPORT'!$A:$A,'PAGE 19'!$A25,'INTERIM REPORT'!$B:$B,'PAGE 19'!$A$4)</f>
        <v>0.22917317442392646</v>
      </c>
      <c r="M25" s="202"/>
      <c r="N25" s="202"/>
      <c r="O25" s="203">
        <f>RANK(L25,L$8:L$25,1)</f>
        <v>13</v>
      </c>
      <c r="P25" s="147">
        <f>SUMIFS('INTERIM REPORT'!F:F,'INTERIM REPORT'!$A:$A,'PAGE 19'!$A25,'INTERIM REPORT'!$B:$B,'PAGE 19'!$A$4)</f>
        <v>0.2176040551348371</v>
      </c>
      <c r="Q25" s="202"/>
      <c r="R25" s="202"/>
      <c r="S25" s="203">
        <f>RANK(P25,P$8:P$25,1)</f>
        <v>11</v>
      </c>
      <c r="T25" s="147">
        <f>SUMIFS('INTERIM REPORT'!G:G,'INTERIM REPORT'!$A:$A,'PAGE 19'!$A25,'INTERIM REPORT'!$B:$B,'PAGE 19'!$A$4)</f>
        <v>0.2103554871346186</v>
      </c>
      <c r="U25" s="202"/>
      <c r="V25" s="202"/>
      <c r="W25" s="203">
        <f>RANK(T25,T$8:T$25,1)</f>
        <v>12</v>
      </c>
      <c r="X25" s="99">
        <f>IF(H25&gt;0,((L25/H25)-1),IF(AND(H25=0,L25&gt;0),100%,IF(AND(H25=0,L25&lt;0),-100%,IF(AND(H25=0,L25=0),0%,((L25/(H25))-1)*-1))))</f>
        <v>-4.5537293563298498E-2</v>
      </c>
      <c r="Y25" s="99">
        <f>IF(L25&gt;0,((T25/L25)-1),IF(AND(L25=0,T25&gt;0),100%,IF(AND(L25=0,T25&lt;0),-100%,IF(AND(L25=0,T25=0),0%,((T25/(L25))-1)*-1))))</f>
        <v>-8.2111212783127607E-2</v>
      </c>
    </row>
    <row r="26" spans="1:25" ht="28.35" customHeight="1">
      <c r="D26" s="148"/>
      <c r="E26" s="207"/>
      <c r="F26" s="207"/>
      <c r="G26" s="207"/>
      <c r="H26" s="148"/>
      <c r="I26" s="207"/>
      <c r="J26" s="207"/>
      <c r="K26" s="207"/>
      <c r="L26" s="148"/>
      <c r="M26" s="207"/>
      <c r="N26" s="207"/>
      <c r="O26" s="207"/>
      <c r="P26" s="148"/>
      <c r="Q26" s="207"/>
      <c r="R26" s="207"/>
      <c r="S26" s="207"/>
      <c r="T26" s="14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91"/>
      <c r="F27" s="191"/>
      <c r="G27" s="191"/>
      <c r="H27" s="149"/>
      <c r="I27" s="191"/>
      <c r="J27" s="191"/>
      <c r="K27" s="191"/>
      <c r="L27" s="149"/>
      <c r="M27" s="191"/>
      <c r="N27" s="191"/>
      <c r="O27" s="191"/>
      <c r="P27" s="149"/>
      <c r="Q27" s="191"/>
      <c r="R27" s="191"/>
      <c r="S27" s="191"/>
      <c r="T27" s="14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19'!$A28,'INTERIM REPORT'!$B:$B,'PAGE 19'!$A$4)</f>
        <v>0.21393743927705958</v>
      </c>
      <c r="E28" s="204"/>
      <c r="F28" s="200"/>
      <c r="G28" s="200"/>
      <c r="H28" s="147">
        <f>SUMIFS('INTERIM REPORT'!D:D,'INTERIM REPORT'!$A:$A,'PAGE 19'!$A28,'INTERIM REPORT'!$B:$B,'PAGE 19'!$A$4)</f>
        <v>0.20243697235851918</v>
      </c>
      <c r="I28" s="204"/>
      <c r="J28" s="200"/>
      <c r="K28" s="200"/>
      <c r="L28" s="147">
        <f>SUMIFS('INTERIM REPORT'!E:E,'INTERIM REPORT'!$A:$A,'PAGE 19'!$A28,'INTERIM REPORT'!$B:$B,'PAGE 19'!$A$4)</f>
        <v>0.19715530627804467</v>
      </c>
      <c r="M28" s="204"/>
      <c r="N28" s="200"/>
      <c r="O28" s="200"/>
      <c r="P28" s="147">
        <f>SUMIFS('INTERIM REPORT'!F:F,'INTERIM REPORT'!$A:$A,'PAGE 19'!$A28,'INTERIM REPORT'!$B:$B,'PAGE 19'!$A$4)</f>
        <v>0.18370967155172799</v>
      </c>
      <c r="Q28" s="204"/>
      <c r="R28" s="200"/>
      <c r="S28" s="200"/>
      <c r="T28" s="147">
        <f>SUMIFS('INTERIM REPORT'!G:G,'INTERIM REPORT'!$A:$A,'PAGE 19'!$A28,'INTERIM REPORT'!$B:$B,'PAGE 19'!$A$4)</f>
        <v>0.17948435603057494</v>
      </c>
      <c r="U28" s="204"/>
      <c r="V28" s="200"/>
      <c r="W28" s="200"/>
      <c r="X28" s="103">
        <f>IF(H28&gt;0,((L28/H28)-1),IF(AND(H28=0,L28&gt;0),100%,IF(AND(H28=0,L28&lt;0),-100%,IF(AND(H28=0,L28=0),0%,((L28/(H28))-1)*-1))))</f>
        <v>-2.6090422213589481E-2</v>
      </c>
      <c r="Y28" s="103">
        <f>IF(L28&gt;0,((T28/L28)-1),IF(AND(L28=0,T28&gt;0),100%,IF(AND(L28=0,T28&lt;0),-100%,IF(AND(L28=0,T28=0),0%,((T28/(L28))-1)*-1))))</f>
        <v>-8.9629594967881254E-2</v>
      </c>
    </row>
    <row r="29" spans="1:25" ht="28.35" customHeight="1">
      <c r="C29" s="94" t="s">
        <v>28</v>
      </c>
      <c r="D29" s="145">
        <f>MEDIAN(D25,D20:D22,D8:D17)</f>
        <v>0.16540014323901978</v>
      </c>
      <c r="E29" s="208"/>
      <c r="F29" s="208"/>
      <c r="G29" s="208"/>
      <c r="H29" s="145">
        <f>MEDIAN(H25,H20:H22,H8:H17)</f>
        <v>0.18915577629242827</v>
      </c>
      <c r="I29" s="208"/>
      <c r="J29" s="208"/>
      <c r="K29" s="208"/>
      <c r="L29" s="145">
        <f>MEDIAN(L25,L20:L22,L8:L17)</f>
        <v>0.17013043688046259</v>
      </c>
      <c r="M29" s="208"/>
      <c r="N29" s="208"/>
      <c r="O29" s="208"/>
      <c r="P29" s="145">
        <f>MEDIAN(P25,P20:P22,P8:P17)</f>
        <v>0.14242995636172723</v>
      </c>
      <c r="Q29" s="208"/>
      <c r="R29" s="208"/>
      <c r="S29" s="208"/>
      <c r="T29" s="145">
        <f>MEDIAN(T25,T20:T22,T8:T17)</f>
        <v>0.15390209740753646</v>
      </c>
      <c r="U29" s="208"/>
      <c r="V29" s="208"/>
      <c r="W29" s="208"/>
      <c r="X29" s="104">
        <f>IF(H29&gt;0,((L29/H29)-1),IF(AND(H29=0,L29&gt;0),100%,IF(AND(H29=0,L29&lt;0),-100%,IF(AND(H29=0,L29=0),0%,((L29/(H29))-1)*-1))))</f>
        <v>-0.1005802719053801</v>
      </c>
      <c r="Y29" s="104">
        <f>IF(L29&gt;0,((T29/L29)-1),IF(AND(L29=0,T29&gt;0),100%,IF(AND(L29=0,T29&lt;0),-100%,IF(AND(L29=0,T29=0),0%,((T29/(L29))-1)*-1))))</f>
        <v>-9.5387631810576745E-2</v>
      </c>
    </row>
    <row r="30" spans="1:25" ht="28.35" customHeight="1">
      <c r="C30" s="94" t="s">
        <v>29</v>
      </c>
      <c r="D30" s="145">
        <f>MEDIAN(D8:D15)</f>
        <v>0.18987109012697984</v>
      </c>
      <c r="E30" s="208"/>
      <c r="F30" s="208"/>
      <c r="G30" s="208"/>
      <c r="H30" s="145">
        <f>MEDIAN(H8:H15)</f>
        <v>0.22478636510671315</v>
      </c>
      <c r="I30" s="208"/>
      <c r="J30" s="208"/>
      <c r="K30" s="208"/>
      <c r="L30" s="145">
        <f>MEDIAN(L8:L15)</f>
        <v>0.17934642989084298</v>
      </c>
      <c r="M30" s="208"/>
      <c r="N30" s="208"/>
      <c r="O30" s="208"/>
      <c r="P30" s="145">
        <f>MEDIAN(P8:P15)</f>
        <v>0.18080158339087501</v>
      </c>
      <c r="Q30" s="208"/>
      <c r="R30" s="208"/>
      <c r="S30" s="208"/>
      <c r="T30" s="145">
        <f>MEDIAN(T8:T15)</f>
        <v>0.16543261191347175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-0.20214720405438469</v>
      </c>
      <c r="Y30" s="104">
        <f>IF(L30&gt;0,((T30/L30)-1),IF(AND(L30=0,T30&gt;0),100%,IF(AND(L30=0,T30&lt;0),-100%,IF(AND(L30=0,T30=0),0%,((T30/(L30))-1)*-1))))</f>
        <v>-7.7580679949077913E-2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19'!$A33,'INTERIM REPORT'!$B:$B,'PAGE 19'!$A$5)=0,"",SUMIFS('INTERIM REPORT'!C:C,'INTERIM REPORT'!$A:$A,'PAGE 19'!$A33,'INTERIM REPORT'!$B:$B,'PAGE 19'!$A$5))</f>
        <v/>
      </c>
      <c r="E33" s="120"/>
      <c r="F33" s="120"/>
      <c r="G33" s="121"/>
      <c r="H33" s="147" t="str">
        <f>IF(SUMIFS('INTERIM REPORT'!D:D,'INTERIM REPORT'!$A:$A,'PAGE 19'!$A33,'INTERIM REPORT'!$B:$B,'PAGE 19'!$A$5)=0,"",SUMIFS('INTERIM REPORT'!D:D,'INTERIM REPORT'!$A:$A,'PAGE 19'!$A33,'INTERIM REPORT'!$B:$B,'PAGE 19'!$A$5))</f>
        <v/>
      </c>
      <c r="I33" s="120"/>
      <c r="J33" s="120"/>
      <c r="K33" s="121"/>
      <c r="L33" s="147" t="str">
        <f>IF(SUMIFS('INTERIM REPORT'!E:E,'INTERIM REPORT'!$A:$A,'PAGE 19'!$A33,'INTERIM REPORT'!$B:$B,'PAGE 19'!$A$5)=0,"",SUMIFS('INTERIM REPORT'!E:E,'INTERIM REPORT'!$A:$A,'PAGE 19'!$A33,'INTERIM REPORT'!$B:$B,'PAGE 19'!$A$5))</f>
        <v/>
      </c>
      <c r="M33" s="120"/>
      <c r="N33" s="120"/>
      <c r="O33" s="121"/>
      <c r="P33" s="147" t="str">
        <f>IF(SUMIFS('INTERIM REPORT'!F:F,'INTERIM REPORT'!$A:$A,'PAGE 19'!$A33,'INTERIM REPORT'!$B:$B,'PAGE 19'!$A$5)=0,"",SUMIFS('INTERIM REPORT'!F:F,'INTERIM REPORT'!$A:$A,'PAGE 19'!$A33,'INTERIM REPORT'!$B:$B,'PAGE 19'!$A$5))</f>
        <v/>
      </c>
      <c r="Q33" s="120"/>
      <c r="R33" s="120"/>
      <c r="S33" s="121"/>
      <c r="T33" s="147" t="str">
        <f>IF(SUMIFS('INTERIM REPORT'!G:G,'INTERIM REPORT'!$A:$A,'PAGE 19'!$A33,'INTERIM REPORT'!$B:$B,'PAGE 19'!$A$5)=0,"",SUMIFS('INTERIM REPORT'!G:G,'INTERIM REPORT'!$A:$A,'PAGE 19'!$A33,'INTERIM REPORT'!$B:$B,'PAGE 19'!$A$5))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19'!$A34,'INTERIM REPORT'!$B:$B,'PAGE 19'!$A$5)=0,"",SUMIFS('INTERIM REPORT'!C:C,'INTERIM REPORT'!$A:$A,'PAGE 19'!$A34,'INTERIM REPORT'!$B:$B,'PAGE 19'!$A$5))</f>
        <v/>
      </c>
      <c r="E34" s="124"/>
      <c r="F34" s="124"/>
      <c r="G34" s="125"/>
      <c r="H34" s="147" t="str">
        <f>IF(SUMIFS('INTERIM REPORT'!D:D,'INTERIM REPORT'!$A:$A,'PAGE 19'!$A34,'INTERIM REPORT'!$B:$B,'PAGE 19'!$A$5)=0,"",SUMIFS('INTERIM REPORT'!D:D,'INTERIM REPORT'!$A:$A,'PAGE 19'!$A34,'INTERIM REPORT'!$B:$B,'PAGE 19'!$A$5))</f>
        <v/>
      </c>
      <c r="I34" s="124"/>
      <c r="J34" s="124"/>
      <c r="K34" s="125"/>
      <c r="L34" s="147" t="str">
        <f>IF(SUMIFS('INTERIM REPORT'!E:E,'INTERIM REPORT'!$A:$A,'PAGE 19'!$A34,'INTERIM REPORT'!$B:$B,'PAGE 19'!$A$5)=0,"",SUMIFS('INTERIM REPORT'!E:E,'INTERIM REPORT'!$A:$A,'PAGE 19'!$A34,'INTERIM REPORT'!$B:$B,'PAGE 19'!$A$5))</f>
        <v/>
      </c>
      <c r="M34" s="124"/>
      <c r="N34" s="124"/>
      <c r="O34" s="125"/>
      <c r="P34" s="147" t="str">
        <f>IF(SUMIFS('INTERIM REPORT'!F:F,'INTERIM REPORT'!$A:$A,'PAGE 19'!$A34,'INTERIM REPORT'!$B:$B,'PAGE 19'!$A$5)=0,"",SUMIFS('INTERIM REPORT'!F:F,'INTERIM REPORT'!$A:$A,'PAGE 19'!$A34,'INTERIM REPORT'!$B:$B,'PAGE 19'!$A$5))</f>
        <v/>
      </c>
      <c r="Q34" s="124"/>
      <c r="R34" s="124"/>
      <c r="S34" s="125"/>
      <c r="T34" s="147" t="str">
        <f>IF(SUMIFS('INTERIM REPORT'!G:G,'INTERIM REPORT'!$A:$A,'PAGE 19'!$A34,'INTERIM REPORT'!$B:$B,'PAGE 19'!$A$5)=0,"",SUMIFS('INTERIM REPORT'!G:G,'INTERIM REPORT'!$A:$A,'PAGE 19'!$A34,'INTERIM REPORT'!$B:$B,'PAGE 19'!$A$5))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19'!$A35,'INTERIM REPORT'!$B:$B,'PAGE 19'!$A$5)=0,"",SUMIFS('INTERIM REPORT'!C:C,'INTERIM REPORT'!$A:$A,'PAGE 19'!$A35,'INTERIM REPORT'!$B:$B,'PAGE 19'!$A$5))</f>
        <v/>
      </c>
      <c r="E35" s="124"/>
      <c r="F35" s="124"/>
      <c r="G35" s="125"/>
      <c r="H35" s="147" t="str">
        <f>IF(SUMIFS('INTERIM REPORT'!D:D,'INTERIM REPORT'!$A:$A,'PAGE 19'!$A35,'INTERIM REPORT'!$B:$B,'PAGE 19'!$A$5)=0,"",SUMIFS('INTERIM REPORT'!D:D,'INTERIM REPORT'!$A:$A,'PAGE 19'!$A35,'INTERIM REPORT'!$B:$B,'PAGE 19'!$A$5))</f>
        <v/>
      </c>
      <c r="I35" s="124"/>
      <c r="J35" s="124"/>
      <c r="K35" s="125"/>
      <c r="L35" s="147" t="str">
        <f>IF(SUMIFS('INTERIM REPORT'!E:E,'INTERIM REPORT'!$A:$A,'PAGE 19'!$A35,'INTERIM REPORT'!$B:$B,'PAGE 19'!$A$5)=0,"",SUMIFS('INTERIM REPORT'!E:E,'INTERIM REPORT'!$A:$A,'PAGE 19'!$A35,'INTERIM REPORT'!$B:$B,'PAGE 19'!$A$5))</f>
        <v/>
      </c>
      <c r="M35" s="124"/>
      <c r="N35" s="124"/>
      <c r="O35" s="125"/>
      <c r="P35" s="147" t="str">
        <f>IF(SUMIFS('INTERIM REPORT'!F:F,'INTERIM REPORT'!$A:$A,'PAGE 19'!$A35,'INTERIM REPORT'!$B:$B,'PAGE 19'!$A$5)=0,"",SUMIFS('INTERIM REPORT'!F:F,'INTERIM REPORT'!$A:$A,'PAGE 19'!$A35,'INTERIM REPORT'!$B:$B,'PAGE 19'!$A$5))</f>
        <v/>
      </c>
      <c r="Q35" s="124"/>
      <c r="R35" s="124"/>
      <c r="S35" s="125"/>
      <c r="T35" s="147" t="str">
        <f>IF(SUMIFS('INTERIM REPORT'!G:G,'INTERIM REPORT'!$A:$A,'PAGE 19'!$A35,'INTERIM REPORT'!$B:$B,'PAGE 19'!$A$5)=0,"",SUMIFS('INTERIM REPORT'!G:G,'INTERIM REPORT'!$A:$A,'PAGE 19'!$A35,'INTERIM REPORT'!$B:$B,'PAGE 19'!$A$5))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19'!$A36,'INTERIM REPORT'!$B:$B,'PAGE 19'!$A$5)=0,"",SUMIFS('INTERIM REPORT'!C:C,'INTERIM REPORT'!$A:$A,'PAGE 19'!$A36,'INTERIM REPORT'!$B:$B,'PAGE 19'!$A$5))</f>
        <v/>
      </c>
      <c r="E36" s="124"/>
      <c r="F36" s="124"/>
      <c r="G36" s="125"/>
      <c r="H36" s="147" t="str">
        <f>IF(SUMIFS('INTERIM REPORT'!D:D,'INTERIM REPORT'!$A:$A,'PAGE 19'!$A36,'INTERIM REPORT'!$B:$B,'PAGE 19'!$A$5)=0,"",SUMIFS('INTERIM REPORT'!D:D,'INTERIM REPORT'!$A:$A,'PAGE 19'!$A36,'INTERIM REPORT'!$B:$B,'PAGE 19'!$A$5))</f>
        <v/>
      </c>
      <c r="I36" s="124"/>
      <c r="J36" s="124"/>
      <c r="K36" s="125"/>
      <c r="L36" s="147" t="str">
        <f>IF(SUMIFS('INTERIM REPORT'!E:E,'INTERIM REPORT'!$A:$A,'PAGE 19'!$A36,'INTERIM REPORT'!$B:$B,'PAGE 19'!$A$5)=0,"",SUMIFS('INTERIM REPORT'!E:E,'INTERIM REPORT'!$A:$A,'PAGE 19'!$A36,'INTERIM REPORT'!$B:$B,'PAGE 19'!$A$5))</f>
        <v/>
      </c>
      <c r="M36" s="124"/>
      <c r="N36" s="124"/>
      <c r="O36" s="125"/>
      <c r="P36" s="147" t="str">
        <f>IF(SUMIFS('INTERIM REPORT'!F:F,'INTERIM REPORT'!$A:$A,'PAGE 19'!$A36,'INTERIM REPORT'!$B:$B,'PAGE 19'!$A$5)=0,"",SUMIFS('INTERIM REPORT'!F:F,'INTERIM REPORT'!$A:$A,'PAGE 19'!$A36,'INTERIM REPORT'!$B:$B,'PAGE 19'!$A$5))</f>
        <v/>
      </c>
      <c r="Q36" s="124"/>
      <c r="R36" s="124"/>
      <c r="S36" s="125"/>
      <c r="T36" s="147" t="str">
        <f>IF(SUMIFS('INTERIM REPORT'!G:G,'INTERIM REPORT'!$A:$A,'PAGE 19'!$A36,'INTERIM REPORT'!$B:$B,'PAGE 19'!$A$5)=0,"",SUMIFS('INTERIM REPORT'!G:G,'INTERIM REPORT'!$A:$A,'PAGE 19'!$A36,'INTERIM REPORT'!$B:$B,'PAGE 19'!$A$5))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19'!$A37,'INTERIM REPORT'!$B:$B,'PAGE 19'!$A$5)=0,"",SUMIFS('INTERIM REPORT'!C:C,'INTERIM REPORT'!$A:$A,'PAGE 19'!$A37,'INTERIM REPORT'!$B:$B,'PAGE 19'!$A$5))</f>
        <v/>
      </c>
      <c r="E37" s="124"/>
      <c r="F37" s="124"/>
      <c r="G37" s="125"/>
      <c r="H37" s="147" t="str">
        <f>IF(SUMIFS('INTERIM REPORT'!D:D,'INTERIM REPORT'!$A:$A,'PAGE 19'!$A37,'INTERIM REPORT'!$B:$B,'PAGE 19'!$A$5)=0,"",SUMIFS('INTERIM REPORT'!D:D,'INTERIM REPORT'!$A:$A,'PAGE 19'!$A37,'INTERIM REPORT'!$B:$B,'PAGE 19'!$A$5))</f>
        <v/>
      </c>
      <c r="I37" s="124"/>
      <c r="J37" s="124"/>
      <c r="K37" s="125"/>
      <c r="L37" s="147" t="str">
        <f>IF(SUMIFS('INTERIM REPORT'!E:E,'INTERIM REPORT'!$A:$A,'PAGE 19'!$A37,'INTERIM REPORT'!$B:$B,'PAGE 19'!$A$5)=0,"",SUMIFS('INTERIM REPORT'!E:E,'INTERIM REPORT'!$A:$A,'PAGE 19'!$A37,'INTERIM REPORT'!$B:$B,'PAGE 19'!$A$5))</f>
        <v/>
      </c>
      <c r="M37" s="124"/>
      <c r="N37" s="124"/>
      <c r="O37" s="125"/>
      <c r="P37" s="147" t="str">
        <f>IF(SUMIFS('INTERIM REPORT'!F:F,'INTERIM REPORT'!$A:$A,'PAGE 19'!$A37,'INTERIM REPORT'!$B:$B,'PAGE 19'!$A$5)=0,"",SUMIFS('INTERIM REPORT'!F:F,'INTERIM REPORT'!$A:$A,'PAGE 19'!$A37,'INTERIM REPORT'!$B:$B,'PAGE 19'!$A$5))</f>
        <v/>
      </c>
      <c r="Q37" s="124"/>
      <c r="R37" s="124"/>
      <c r="S37" s="125"/>
      <c r="T37" s="147" t="str">
        <f>IF(SUMIFS('INTERIM REPORT'!G:G,'INTERIM REPORT'!$A:$A,'PAGE 19'!$A37,'INTERIM REPORT'!$B:$B,'PAGE 19'!$A$5)=0,"",SUMIFS('INTERIM REPORT'!G:G,'INTERIM REPORT'!$A:$A,'PAGE 19'!$A37,'INTERIM REPORT'!$B:$B,'PAGE 19'!$A$5))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19'!$A38,'INTERIM REPORT'!$B:$B,'PAGE 19'!$A$5)=0,"",SUMIFS('INTERIM REPORT'!C:C,'INTERIM REPORT'!$A:$A,'PAGE 19'!$A38,'INTERIM REPORT'!$B:$B,'PAGE 19'!$A$5))</f>
        <v/>
      </c>
      <c r="E38" s="124"/>
      <c r="F38" s="124"/>
      <c r="G38" s="125"/>
      <c r="H38" s="147" t="str">
        <f>IF(SUMIFS('INTERIM REPORT'!D:D,'INTERIM REPORT'!$A:$A,'PAGE 19'!$A38,'INTERIM REPORT'!$B:$B,'PAGE 19'!$A$5)=0,"",SUMIFS('INTERIM REPORT'!D:D,'INTERIM REPORT'!$A:$A,'PAGE 19'!$A38,'INTERIM REPORT'!$B:$B,'PAGE 19'!$A$5))</f>
        <v/>
      </c>
      <c r="I38" s="124"/>
      <c r="J38" s="124"/>
      <c r="K38" s="125"/>
      <c r="L38" s="147" t="str">
        <f>IF(SUMIFS('INTERIM REPORT'!E:E,'INTERIM REPORT'!$A:$A,'PAGE 19'!$A38,'INTERIM REPORT'!$B:$B,'PAGE 19'!$A$5)=0,"",SUMIFS('INTERIM REPORT'!E:E,'INTERIM REPORT'!$A:$A,'PAGE 19'!$A38,'INTERIM REPORT'!$B:$B,'PAGE 19'!$A$5))</f>
        <v/>
      </c>
      <c r="M38" s="124"/>
      <c r="N38" s="124"/>
      <c r="O38" s="125"/>
      <c r="P38" s="147" t="str">
        <f>IF(SUMIFS('INTERIM REPORT'!F:F,'INTERIM REPORT'!$A:$A,'PAGE 19'!$A38,'INTERIM REPORT'!$B:$B,'PAGE 19'!$A$5)=0,"",SUMIFS('INTERIM REPORT'!F:F,'INTERIM REPORT'!$A:$A,'PAGE 19'!$A38,'INTERIM REPORT'!$B:$B,'PAGE 19'!$A$5))</f>
        <v/>
      </c>
      <c r="Q38" s="124"/>
      <c r="R38" s="124"/>
      <c r="S38" s="125"/>
      <c r="T38" s="147" t="str">
        <f>IF(SUMIFS('INTERIM REPORT'!G:G,'INTERIM REPORT'!$A:$A,'PAGE 19'!$A38,'INTERIM REPORT'!$B:$B,'PAGE 19'!$A$5)=0,"",SUMIFS('INTERIM REPORT'!G:G,'INTERIM REPORT'!$A:$A,'PAGE 19'!$A38,'INTERIM REPORT'!$B:$B,'PAGE 19'!$A$5))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1" priority="1" operator="notEqual">
      <formula>""" """</formula>
    </cfRule>
    <cfRule type="cellIs" dxfId="9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7"/>
  <sheetViews>
    <sheetView topLeftCell="A10" zoomScale="55" zoomScaleNormal="55" workbookViewId="0">
      <selection activeCell="F31" sqref="F31"/>
    </sheetView>
  </sheetViews>
  <sheetFormatPr defaultRowHeight="12.75"/>
  <cols>
    <col min="1" max="1" width="17.5703125" bestFit="1" customWidth="1"/>
    <col min="2" max="2" width="95.5703125" bestFit="1" customWidth="1"/>
    <col min="3" max="3" width="18.28515625" customWidth="1"/>
    <col min="5" max="5" width="17.42578125" customWidth="1"/>
    <col min="6" max="6" width="111" bestFit="1" customWidth="1"/>
    <col min="7" max="7" width="15.85546875" bestFit="1" customWidth="1"/>
  </cols>
  <sheetData>
    <row r="1" spans="1:7" ht="26.25">
      <c r="A1" s="44"/>
      <c r="B1" s="45" t="s">
        <v>148</v>
      </c>
      <c r="C1" s="44"/>
      <c r="D1" s="44"/>
      <c r="E1" s="46"/>
      <c r="F1" s="46"/>
      <c r="G1" s="46"/>
    </row>
    <row r="2" spans="1:7" ht="26.25">
      <c r="A2" s="44"/>
      <c r="B2" s="47" t="s">
        <v>149</v>
      </c>
      <c r="C2" s="44"/>
      <c r="D2" s="44"/>
      <c r="E2" s="46"/>
      <c r="F2" s="46"/>
      <c r="G2" s="46"/>
    </row>
    <row r="3" spans="1:7" ht="26.25">
      <c r="A3" s="44"/>
      <c r="B3" s="45"/>
      <c r="C3" s="44"/>
      <c r="D3" s="44"/>
      <c r="E3" s="46"/>
      <c r="F3" s="46"/>
      <c r="G3" s="46"/>
    </row>
    <row r="4" spans="1:7" ht="26.25">
      <c r="A4" s="48"/>
      <c r="B4" s="49"/>
      <c r="C4" s="47"/>
      <c r="D4" s="47"/>
      <c r="E4" s="46"/>
      <c r="F4" s="46"/>
      <c r="G4" s="46"/>
    </row>
    <row r="5" spans="1:7" ht="26.25">
      <c r="A5" s="47"/>
      <c r="B5" s="45" t="s">
        <v>150</v>
      </c>
      <c r="C5" s="50"/>
      <c r="D5" s="47"/>
      <c r="E5" s="46"/>
      <c r="F5" s="46"/>
      <c r="G5" s="46"/>
    </row>
    <row r="6" spans="1:7" ht="26.25">
      <c r="A6" s="47"/>
      <c r="B6" s="51"/>
      <c r="C6" s="46"/>
      <c r="D6" s="46"/>
      <c r="E6" s="46"/>
      <c r="F6" s="46"/>
      <c r="G6" s="46"/>
    </row>
    <row r="7" spans="1:7" ht="26.25">
      <c r="A7" s="47"/>
      <c r="B7" s="51"/>
      <c r="C7" s="47"/>
      <c r="D7" s="47"/>
      <c r="E7" s="46"/>
      <c r="F7" s="46"/>
      <c r="G7" s="46"/>
    </row>
    <row r="8" spans="1:7" ht="27" thickBot="1">
      <c r="A8" s="52" t="s">
        <v>151</v>
      </c>
      <c r="B8" s="53" t="s">
        <v>35</v>
      </c>
      <c r="C8" s="54" t="s">
        <v>152</v>
      </c>
      <c r="D8" s="55"/>
      <c r="E8" s="52" t="s">
        <v>151</v>
      </c>
      <c r="F8" s="53" t="s">
        <v>35</v>
      </c>
      <c r="G8" s="56" t="s">
        <v>152</v>
      </c>
    </row>
    <row r="9" spans="1:7" s="166" customFormat="1" ht="27" thickTop="1">
      <c r="A9" s="57"/>
      <c r="B9" s="73"/>
      <c r="C9" s="58"/>
      <c r="D9" s="55"/>
      <c r="E9" s="59"/>
      <c r="F9" s="60"/>
      <c r="G9" s="61"/>
    </row>
    <row r="10" spans="1:7" s="167" customFormat="1" ht="26.25">
      <c r="A10" s="57" t="s">
        <v>212</v>
      </c>
      <c r="B10" s="67" t="s">
        <v>211</v>
      </c>
      <c r="C10" s="58">
        <v>3</v>
      </c>
      <c r="D10" s="55"/>
      <c r="E10" s="59" t="s">
        <v>153</v>
      </c>
      <c r="F10" s="67" t="s">
        <v>214</v>
      </c>
      <c r="G10" s="61">
        <v>32</v>
      </c>
    </row>
    <row r="11" spans="1:7" s="167" customFormat="1" ht="26.25">
      <c r="A11" s="57" t="s">
        <v>347</v>
      </c>
      <c r="B11" s="67" t="s">
        <v>372</v>
      </c>
      <c r="C11" s="58">
        <v>4</v>
      </c>
      <c r="D11" s="55"/>
      <c r="E11" s="59" t="s">
        <v>153</v>
      </c>
      <c r="F11" s="67" t="s">
        <v>154</v>
      </c>
      <c r="G11" s="62">
        <v>33</v>
      </c>
    </row>
    <row r="12" spans="1:7" ht="26.25">
      <c r="A12" s="57" t="s">
        <v>157</v>
      </c>
      <c r="B12" s="67" t="s">
        <v>158</v>
      </c>
      <c r="C12" s="63">
        <v>5</v>
      </c>
      <c r="D12" s="55"/>
      <c r="E12" s="59" t="s">
        <v>153</v>
      </c>
      <c r="F12" s="67" t="s">
        <v>155</v>
      </c>
      <c r="G12" s="62">
        <v>34</v>
      </c>
    </row>
    <row r="13" spans="1:7" ht="26.25">
      <c r="A13" s="59" t="s">
        <v>157</v>
      </c>
      <c r="B13" s="67" t="s">
        <v>160</v>
      </c>
      <c r="C13" s="64">
        <v>6</v>
      </c>
      <c r="D13" s="55"/>
      <c r="E13" s="59" t="s">
        <v>153</v>
      </c>
      <c r="F13" s="67" t="s">
        <v>156</v>
      </c>
      <c r="G13" s="62">
        <v>35</v>
      </c>
    </row>
    <row r="14" spans="1:7" ht="26.25">
      <c r="A14" s="59" t="s">
        <v>157</v>
      </c>
      <c r="B14" s="67" t="s">
        <v>163</v>
      </c>
      <c r="C14" s="64">
        <v>7</v>
      </c>
      <c r="D14" s="55"/>
      <c r="E14" s="59" t="s">
        <v>153</v>
      </c>
      <c r="F14" s="67" t="s">
        <v>159</v>
      </c>
      <c r="G14" s="62">
        <v>36</v>
      </c>
    </row>
    <row r="15" spans="1:7" ht="26.25">
      <c r="A15" s="59" t="s">
        <v>157</v>
      </c>
      <c r="B15" s="67" t="s">
        <v>165</v>
      </c>
      <c r="C15" s="64">
        <v>8</v>
      </c>
      <c r="D15" s="55"/>
      <c r="E15" s="59" t="s">
        <v>161</v>
      </c>
      <c r="F15" s="67" t="s">
        <v>162</v>
      </c>
      <c r="G15" s="62">
        <v>37</v>
      </c>
    </row>
    <row r="16" spans="1:7" ht="26.25">
      <c r="A16" s="59" t="s">
        <v>157</v>
      </c>
      <c r="B16" s="67" t="s">
        <v>167</v>
      </c>
      <c r="C16" s="64">
        <v>9</v>
      </c>
      <c r="D16" s="55"/>
      <c r="E16" s="59" t="s">
        <v>161</v>
      </c>
      <c r="F16" s="67" t="s">
        <v>164</v>
      </c>
      <c r="G16" s="65">
        <v>38</v>
      </c>
    </row>
    <row r="17" spans="1:7" ht="26.25">
      <c r="A17" s="59" t="s">
        <v>157</v>
      </c>
      <c r="B17" s="67" t="s">
        <v>303</v>
      </c>
      <c r="C17" s="64">
        <v>10</v>
      </c>
      <c r="D17" s="55"/>
      <c r="E17" s="59" t="s">
        <v>161</v>
      </c>
      <c r="F17" s="67" t="s">
        <v>166</v>
      </c>
      <c r="G17" s="62">
        <v>39</v>
      </c>
    </row>
    <row r="18" spans="1:7" ht="26.25">
      <c r="A18" s="59" t="s">
        <v>157</v>
      </c>
      <c r="B18" s="67" t="s">
        <v>354</v>
      </c>
      <c r="C18" s="64">
        <v>11</v>
      </c>
      <c r="D18" s="55"/>
      <c r="E18" s="59" t="s">
        <v>161</v>
      </c>
      <c r="F18" s="67" t="s">
        <v>168</v>
      </c>
      <c r="G18" s="62">
        <v>40</v>
      </c>
    </row>
    <row r="19" spans="1:7" ht="26.25">
      <c r="A19" s="59" t="s">
        <v>157</v>
      </c>
      <c r="B19" s="67" t="s">
        <v>169</v>
      </c>
      <c r="C19" s="64">
        <v>12</v>
      </c>
      <c r="D19" s="55"/>
      <c r="E19" s="59" t="s">
        <v>161</v>
      </c>
      <c r="F19" s="67" t="s">
        <v>170</v>
      </c>
      <c r="G19" s="62">
        <v>41</v>
      </c>
    </row>
    <row r="20" spans="1:7" ht="26.25">
      <c r="A20" s="59" t="s">
        <v>171</v>
      </c>
      <c r="B20" s="67" t="s">
        <v>172</v>
      </c>
      <c r="C20" s="64">
        <v>13</v>
      </c>
      <c r="D20" s="55"/>
      <c r="E20" s="59" t="s">
        <v>173</v>
      </c>
      <c r="F20" s="67" t="s">
        <v>174</v>
      </c>
      <c r="G20" s="62">
        <v>42</v>
      </c>
    </row>
    <row r="21" spans="1:7" ht="26.25">
      <c r="A21" s="59" t="s">
        <v>171</v>
      </c>
      <c r="B21" s="67" t="s">
        <v>175</v>
      </c>
      <c r="C21" s="64">
        <v>14</v>
      </c>
      <c r="D21" s="55"/>
      <c r="E21" s="59" t="s">
        <v>173</v>
      </c>
      <c r="F21" s="67" t="s">
        <v>176</v>
      </c>
      <c r="G21" s="62">
        <v>43</v>
      </c>
    </row>
    <row r="22" spans="1:7" ht="26.25">
      <c r="A22" s="59" t="s">
        <v>171</v>
      </c>
      <c r="B22" s="67" t="s">
        <v>177</v>
      </c>
      <c r="C22" s="64">
        <v>15</v>
      </c>
      <c r="D22" s="55"/>
      <c r="E22" s="59" t="s">
        <v>173</v>
      </c>
      <c r="F22" s="67" t="s">
        <v>178</v>
      </c>
      <c r="G22" s="62">
        <v>44</v>
      </c>
    </row>
    <row r="23" spans="1:7" ht="26.25">
      <c r="A23" s="59" t="s">
        <v>171</v>
      </c>
      <c r="B23" s="67" t="s">
        <v>179</v>
      </c>
      <c r="C23" s="64">
        <v>16</v>
      </c>
      <c r="D23" s="55"/>
      <c r="E23" s="59" t="s">
        <v>173</v>
      </c>
      <c r="F23" s="67" t="s">
        <v>180</v>
      </c>
      <c r="G23" s="62">
        <v>45</v>
      </c>
    </row>
    <row r="24" spans="1:7" ht="26.25">
      <c r="A24" s="59" t="s">
        <v>171</v>
      </c>
      <c r="B24" s="67" t="s">
        <v>181</v>
      </c>
      <c r="C24" s="64">
        <v>17</v>
      </c>
      <c r="D24" s="55"/>
      <c r="E24" s="59" t="s">
        <v>173</v>
      </c>
      <c r="F24" s="67" t="s">
        <v>182</v>
      </c>
      <c r="G24" s="62">
        <v>46</v>
      </c>
    </row>
    <row r="25" spans="1:7" ht="26.25">
      <c r="A25" s="59" t="s">
        <v>171</v>
      </c>
      <c r="B25" s="67" t="s">
        <v>183</v>
      </c>
      <c r="C25" s="64">
        <v>18</v>
      </c>
      <c r="D25" s="55"/>
      <c r="E25" s="59" t="s">
        <v>173</v>
      </c>
      <c r="F25" s="67" t="s">
        <v>184</v>
      </c>
      <c r="G25" s="62">
        <v>47</v>
      </c>
    </row>
    <row r="26" spans="1:7" ht="26.25">
      <c r="A26" s="66" t="s">
        <v>171</v>
      </c>
      <c r="B26" s="67" t="s">
        <v>185</v>
      </c>
      <c r="C26" s="64">
        <v>19</v>
      </c>
      <c r="D26" s="55"/>
      <c r="E26" s="66" t="s">
        <v>173</v>
      </c>
      <c r="F26" s="67" t="s">
        <v>186</v>
      </c>
      <c r="G26" s="62">
        <v>48</v>
      </c>
    </row>
    <row r="27" spans="1:7" ht="26.25">
      <c r="A27" s="66" t="s">
        <v>171</v>
      </c>
      <c r="B27" s="67" t="s">
        <v>356</v>
      </c>
      <c r="C27" s="64">
        <v>20</v>
      </c>
      <c r="D27" s="55"/>
      <c r="E27" s="66" t="s">
        <v>173</v>
      </c>
      <c r="F27" s="67" t="s">
        <v>187</v>
      </c>
      <c r="G27" s="68">
        <v>49</v>
      </c>
    </row>
    <row r="28" spans="1:7" ht="26.25">
      <c r="A28" s="66" t="s">
        <v>171</v>
      </c>
      <c r="B28" s="67" t="s">
        <v>188</v>
      </c>
      <c r="C28" s="64">
        <v>21</v>
      </c>
      <c r="D28" s="55"/>
      <c r="E28" s="66" t="s">
        <v>189</v>
      </c>
      <c r="F28" s="67" t="s">
        <v>190</v>
      </c>
      <c r="G28" s="68">
        <v>50</v>
      </c>
    </row>
    <row r="29" spans="1:7" ht="26.25">
      <c r="A29" s="66" t="s">
        <v>171</v>
      </c>
      <c r="B29" s="67" t="s">
        <v>191</v>
      </c>
      <c r="C29" s="64">
        <v>22</v>
      </c>
      <c r="D29" s="55"/>
      <c r="E29" s="66" t="s">
        <v>189</v>
      </c>
      <c r="F29" s="67" t="s">
        <v>192</v>
      </c>
      <c r="G29" s="68">
        <v>51</v>
      </c>
    </row>
    <row r="30" spans="1:7" ht="26.25">
      <c r="A30" s="66" t="s">
        <v>171</v>
      </c>
      <c r="B30" s="67" t="s">
        <v>193</v>
      </c>
      <c r="C30" s="64">
        <v>23</v>
      </c>
      <c r="D30" s="55"/>
      <c r="E30" s="66" t="s">
        <v>189</v>
      </c>
      <c r="F30" s="67" t="s">
        <v>194</v>
      </c>
      <c r="G30" s="68">
        <v>52</v>
      </c>
    </row>
    <row r="31" spans="1:7" ht="26.25">
      <c r="A31" s="66" t="s">
        <v>171</v>
      </c>
      <c r="B31" s="67" t="s">
        <v>195</v>
      </c>
      <c r="C31" s="64">
        <v>24</v>
      </c>
      <c r="D31" s="55"/>
      <c r="E31" s="59" t="s">
        <v>189</v>
      </c>
      <c r="F31" s="67" t="s">
        <v>196</v>
      </c>
      <c r="G31" s="68">
        <v>53</v>
      </c>
    </row>
    <row r="32" spans="1:7" ht="26.25">
      <c r="A32" s="59" t="s">
        <v>153</v>
      </c>
      <c r="B32" s="67" t="s">
        <v>197</v>
      </c>
      <c r="C32" s="64">
        <v>25</v>
      </c>
      <c r="D32" s="55"/>
      <c r="E32" s="59" t="s">
        <v>189</v>
      </c>
      <c r="F32" s="67" t="s">
        <v>198</v>
      </c>
      <c r="G32" s="68">
        <v>54</v>
      </c>
    </row>
    <row r="33" spans="1:7" ht="26.25">
      <c r="A33" s="59" t="s">
        <v>153</v>
      </c>
      <c r="B33" s="67" t="s">
        <v>199</v>
      </c>
      <c r="C33" s="64">
        <v>26</v>
      </c>
      <c r="D33" s="55"/>
      <c r="E33" s="59" t="s">
        <v>189</v>
      </c>
      <c r="F33" s="67" t="s">
        <v>200</v>
      </c>
      <c r="G33" s="68">
        <v>55</v>
      </c>
    </row>
    <row r="34" spans="1:7" ht="26.25">
      <c r="A34" s="59" t="s">
        <v>153</v>
      </c>
      <c r="B34" s="67" t="s">
        <v>201</v>
      </c>
      <c r="C34" s="64">
        <v>27</v>
      </c>
      <c r="D34" s="55"/>
      <c r="E34" s="59" t="s">
        <v>189</v>
      </c>
      <c r="F34" s="67" t="s">
        <v>202</v>
      </c>
      <c r="G34" s="68">
        <v>56</v>
      </c>
    </row>
    <row r="35" spans="1:7" ht="26.25">
      <c r="A35" s="59" t="s">
        <v>153</v>
      </c>
      <c r="B35" s="67" t="s">
        <v>203</v>
      </c>
      <c r="C35" s="70">
        <v>28</v>
      </c>
      <c r="D35" s="55"/>
      <c r="E35" s="66" t="s">
        <v>204</v>
      </c>
      <c r="F35" s="67" t="s">
        <v>205</v>
      </c>
      <c r="G35" s="69">
        <v>57</v>
      </c>
    </row>
    <row r="36" spans="1:7" ht="26.25">
      <c r="A36" s="66" t="s">
        <v>153</v>
      </c>
      <c r="B36" s="67" t="s">
        <v>206</v>
      </c>
      <c r="C36" s="64">
        <v>29</v>
      </c>
      <c r="D36" s="55"/>
      <c r="E36" s="59" t="s">
        <v>204</v>
      </c>
      <c r="F36" s="67" t="s">
        <v>207</v>
      </c>
      <c r="G36" s="65">
        <v>58</v>
      </c>
    </row>
    <row r="37" spans="1:7" ht="26.25">
      <c r="A37" s="59" t="s">
        <v>153</v>
      </c>
      <c r="B37" s="67" t="s">
        <v>208</v>
      </c>
      <c r="C37" s="70">
        <v>30</v>
      </c>
      <c r="D37" s="55"/>
      <c r="E37" s="59" t="s">
        <v>204</v>
      </c>
      <c r="F37" s="67" t="s">
        <v>209</v>
      </c>
      <c r="G37" s="69">
        <v>59</v>
      </c>
    </row>
    <row r="38" spans="1:7" ht="26.25">
      <c r="A38" s="59" t="s">
        <v>153</v>
      </c>
      <c r="B38" s="67" t="s">
        <v>357</v>
      </c>
      <c r="C38" s="72">
        <v>31</v>
      </c>
      <c r="D38" s="47"/>
      <c r="E38" s="71" t="s">
        <v>204</v>
      </c>
      <c r="F38" s="67" t="s">
        <v>210</v>
      </c>
      <c r="G38" s="65">
        <v>60</v>
      </c>
    </row>
    <row r="39" spans="1:7" ht="25.5">
      <c r="D39" s="46"/>
    </row>
    <row r="40" spans="1:7" ht="26.25">
      <c r="D40" s="46"/>
      <c r="E40" s="46"/>
      <c r="F40" s="46"/>
      <c r="G40" s="65"/>
    </row>
    <row r="41" spans="1:7" ht="15">
      <c r="A41" s="40"/>
      <c r="B41" s="40"/>
      <c r="C41" s="40"/>
      <c r="D41" s="40"/>
      <c r="E41" s="40"/>
      <c r="F41" s="40"/>
      <c r="G41" s="40"/>
    </row>
    <row r="42" spans="1:7" ht="15">
      <c r="A42" s="40"/>
      <c r="B42" s="40"/>
      <c r="C42" s="40"/>
      <c r="D42" s="40"/>
      <c r="E42" s="40"/>
      <c r="F42" s="40"/>
      <c r="G42" s="40"/>
    </row>
    <row r="43" spans="1:7" ht="15">
      <c r="A43" s="40"/>
      <c r="B43" s="40"/>
      <c r="C43" s="40"/>
      <c r="D43" s="40"/>
      <c r="E43" s="40"/>
      <c r="F43" s="40"/>
      <c r="G43" s="40"/>
    </row>
    <row r="44" spans="1:7" ht="15.75">
      <c r="A44" s="40"/>
      <c r="B44" s="40"/>
      <c r="C44" s="40"/>
      <c r="D44" s="40"/>
      <c r="E44" s="40"/>
      <c r="F44" s="40"/>
      <c r="G44" s="41"/>
    </row>
    <row r="45" spans="1:7" ht="15.75">
      <c r="A45" s="43"/>
      <c r="B45" s="42"/>
      <c r="C45" s="40"/>
      <c r="D45" s="40"/>
      <c r="E45" s="40"/>
      <c r="F45" s="40"/>
      <c r="G45" s="41"/>
    </row>
    <row r="46" spans="1:7" ht="15.75">
      <c r="A46" s="40"/>
      <c r="B46" s="40"/>
      <c r="C46" s="40"/>
      <c r="D46" s="40"/>
      <c r="E46" s="40"/>
      <c r="F46" s="40"/>
      <c r="G46" s="41"/>
    </row>
    <row r="47" spans="1:7" ht="15">
      <c r="A47" s="40"/>
      <c r="B47" s="40"/>
      <c r="C47" s="40"/>
      <c r="D47" s="40"/>
      <c r="E47" s="40"/>
      <c r="F47" s="40"/>
      <c r="G47" s="40"/>
    </row>
    <row r="48" spans="1:7" ht="15">
      <c r="A48" s="40"/>
      <c r="B48" s="40"/>
      <c r="C48" s="40"/>
      <c r="D48" s="40"/>
      <c r="E48" s="40"/>
      <c r="F48" s="40"/>
      <c r="G48" s="40"/>
    </row>
    <row r="49" spans="1:7" ht="15">
      <c r="A49" s="40"/>
      <c r="B49" s="40"/>
      <c r="C49" s="40"/>
      <c r="D49" s="40"/>
      <c r="E49" s="40"/>
      <c r="F49" s="40"/>
      <c r="G49" s="40"/>
    </row>
    <row r="50" spans="1:7" ht="15">
      <c r="A50" s="40"/>
      <c r="B50" s="40"/>
      <c r="C50" s="40"/>
      <c r="D50" s="40"/>
      <c r="E50" s="40"/>
      <c r="F50" s="40"/>
      <c r="G50" s="40"/>
    </row>
    <row r="51" spans="1:7" ht="15">
      <c r="A51" s="40"/>
      <c r="B51" s="40"/>
      <c r="C51" s="40"/>
      <c r="D51" s="40"/>
      <c r="E51" s="40"/>
      <c r="F51" s="40"/>
      <c r="G51" s="40"/>
    </row>
    <row r="52" spans="1:7" ht="15">
      <c r="A52" s="40"/>
      <c r="B52" s="40"/>
      <c r="C52" s="40"/>
      <c r="D52" s="40"/>
      <c r="E52" s="40"/>
      <c r="F52" s="40"/>
    </row>
    <row r="53" spans="1:7" ht="15">
      <c r="A53" s="40"/>
      <c r="B53" s="40"/>
      <c r="C53" s="40"/>
      <c r="D53" s="40"/>
      <c r="E53" s="40"/>
      <c r="F53" s="40"/>
    </row>
    <row r="54" spans="1:7" ht="15">
      <c r="A54" s="40"/>
      <c r="B54" s="40"/>
      <c r="C54" s="40"/>
      <c r="D54" s="40"/>
      <c r="E54" s="40"/>
      <c r="F54" s="40"/>
    </row>
    <row r="55" spans="1:7" ht="15">
      <c r="A55" s="40"/>
      <c r="B55" s="40"/>
      <c r="C55" s="40"/>
      <c r="D55" s="40"/>
      <c r="E55" s="40"/>
      <c r="F55" s="40"/>
    </row>
    <row r="56" spans="1:7" ht="15">
      <c r="A56" s="40"/>
      <c r="B56" s="40"/>
      <c r="C56" s="40"/>
      <c r="D56" s="40"/>
      <c r="E56" s="40"/>
      <c r="F56" s="40"/>
    </row>
    <row r="57" spans="1:7" ht="15">
      <c r="A57" s="40"/>
      <c r="B57" s="40"/>
      <c r="C57" s="40"/>
      <c r="D57" s="40"/>
      <c r="E57" s="40"/>
      <c r="F57" s="40"/>
    </row>
    <row r="58" spans="1:7" ht="15">
      <c r="A58" s="40"/>
      <c r="B58" s="40"/>
      <c r="C58" s="40"/>
      <c r="D58" s="40"/>
      <c r="E58" s="40"/>
      <c r="F58" s="40"/>
    </row>
    <row r="59" spans="1:7" ht="15">
      <c r="A59" s="40"/>
      <c r="B59" s="40"/>
      <c r="C59" s="40"/>
      <c r="D59" s="40"/>
      <c r="E59" s="40"/>
      <c r="F59" s="40"/>
    </row>
    <row r="60" spans="1:7" ht="15">
      <c r="A60" s="40"/>
      <c r="B60" s="40"/>
      <c r="C60" s="40"/>
      <c r="D60" s="40"/>
      <c r="E60" s="40"/>
      <c r="F60" s="40"/>
    </row>
    <row r="61" spans="1:7" ht="15">
      <c r="A61" s="40"/>
      <c r="B61" s="40"/>
      <c r="C61" s="40"/>
      <c r="D61" s="40"/>
      <c r="E61" s="40"/>
      <c r="F61" s="40"/>
    </row>
    <row r="62" spans="1:7" ht="15">
      <c r="A62" s="40"/>
      <c r="B62" s="40"/>
      <c r="C62" s="40"/>
      <c r="D62" s="40"/>
      <c r="E62" s="40"/>
      <c r="F62" s="40"/>
    </row>
    <row r="63" spans="1:7" ht="15">
      <c r="A63" s="40"/>
      <c r="B63" s="40"/>
      <c r="C63" s="40"/>
      <c r="D63" s="40"/>
      <c r="E63" s="40"/>
      <c r="F63" s="40"/>
    </row>
    <row r="64" spans="1:7" ht="15">
      <c r="A64" s="40"/>
      <c r="B64" s="40"/>
      <c r="C64" s="40"/>
      <c r="D64" s="40"/>
      <c r="E64" s="40"/>
      <c r="F64" s="40"/>
    </row>
    <row r="65" spans="1:6" ht="15">
      <c r="A65" s="40"/>
      <c r="B65" s="40"/>
      <c r="C65" s="40"/>
      <c r="D65" s="40"/>
      <c r="E65" s="40"/>
      <c r="F65" s="40"/>
    </row>
    <row r="66" spans="1:6" ht="15">
      <c r="A66" s="40"/>
      <c r="B66" s="40"/>
      <c r="C66" s="40"/>
      <c r="D66" s="40"/>
      <c r="E66" s="40"/>
      <c r="F66" s="40"/>
    </row>
    <row r="67" spans="1:6" ht="15">
      <c r="A67" s="40"/>
      <c r="B67" s="40"/>
      <c r="C67" s="40"/>
      <c r="D67" s="40"/>
      <c r="E67" s="40"/>
      <c r="F67" s="40"/>
    </row>
  </sheetData>
  <hyperlinks>
    <hyperlink ref="B13" location="'PAGE 6'!A1" display="Average Length of Stay" xr:uid="{00000000-0004-0000-0100-000000000000}"/>
    <hyperlink ref="B14" location="'PAGE 7'!A1" display="Acute ALOS" xr:uid="{00000000-0004-0000-0100-000001000000}"/>
    <hyperlink ref="B15" location="'PAGE 8'!A1" display="Adjusted Admissions" xr:uid="{00000000-0004-0000-0100-000002000000}"/>
    <hyperlink ref="B16" location="'PAGE 9'!A1" display="Adjusted Days" xr:uid="{00000000-0004-0000-0100-000003000000}"/>
    <hyperlink ref="B19" location="'PAGE 12'!Print_Area" display="Acute Care Ave Daily Census" xr:uid="{00000000-0004-0000-0100-000004000000}"/>
    <hyperlink ref="B20" location="'PAGE 13'!Print_Area" display="Age of Plant" xr:uid="{00000000-0004-0000-0100-000005000000}"/>
    <hyperlink ref="B23" location="'PAGE 16'!Print_Area" display="Long Term Debt to Capitalization" xr:uid="{00000000-0004-0000-0100-000006000000}"/>
    <hyperlink ref="B24" location="'PAGE 17'!Print_Area" display="Debt per Staffed Bed" xr:uid="{00000000-0004-0000-0100-000007000000}"/>
    <hyperlink ref="B26" location="'PAGE 19'!Print_Area" display="Long Term Debt to Total Assets" xr:uid="{00000000-0004-0000-0100-000008000000}"/>
    <hyperlink ref="B31" location="'PAGE 24'!Print_Area" display="Capital Acquisitions As a % of Net Patient Rev" xr:uid="{00000000-0004-0000-0100-000009000000}"/>
    <hyperlink ref="B32" location="'PAGE 25'!Print_Area" display="Deduction %" xr:uid="{00000000-0004-0000-0100-00000A000000}"/>
    <hyperlink ref="B33" location="'PAGE 26'!Print_Area" display="Bad Debt %" xr:uid="{00000000-0004-0000-0100-00000B000000}"/>
    <hyperlink ref="B34" location="'PAGE 27'!Print_Area" display="Free Care %" xr:uid="{00000000-0004-0000-0100-00000C000000}"/>
    <hyperlink ref="B35" location="'PAGE 28'!Print_Area" display="Operating Margin %" xr:uid="{00000000-0004-0000-0100-00000D000000}"/>
    <hyperlink ref="B21" location="'PAGE 14'!Print_Area" display="Age of Plant - Building" xr:uid="{00000000-0004-0000-0100-00000E000000}"/>
    <hyperlink ref="B22" location="'PAGE 15'!Print_Area" display="Age of Plant - Equipment" xr:uid="{00000000-0004-0000-0100-00000F000000}"/>
    <hyperlink ref="B28" location="'PAGE 21'!Print_Area" display="Depreciation Rate" xr:uid="{00000000-0004-0000-0100-000010000000}"/>
    <hyperlink ref="B30" location="'PAGE 23'!Print_Area" display="Capital Expenditure Growth Rate" xr:uid="{00000000-0004-0000-0100-000011000000}"/>
    <hyperlink ref="B36" location="'PAGE 29'!Print_Area" display="Total Margin %" xr:uid="{00000000-0004-0000-0100-000012000000}"/>
    <hyperlink ref="B37" location="'PAGE 30'!Print_Area" display="Outpatient Gross Revenue %" xr:uid="{00000000-0004-0000-0100-000013000000}"/>
    <hyperlink ref="B25" location="'PAGE 18'!Print_Area" display="Net Prop, Plant &amp; Equip per Staffed Bed" xr:uid="{00000000-0004-0000-0100-000014000000}"/>
    <hyperlink ref="B12" location="'PAGE 5'!A1" display="Average Daily Census" xr:uid="{00000000-0004-0000-0100-000015000000}"/>
    <hyperlink ref="B27" location="'PAGE 20'!Print_Area" display="Debt Service Coverage Ratio" xr:uid="{00000000-0004-0000-0100-000016000000}"/>
    <hyperlink ref="B29" location="'PAGE 22'!Print_Area" display="Capital Expenditures to Depreciation" xr:uid="{00000000-0004-0000-0100-000017000000}"/>
    <hyperlink ref="F10" location="'PAGE 32'!Print_Area" display="  SNF/Rehab/Swing Gross Revenue %" xr:uid="{00000000-0004-0000-0100-000018000000}"/>
    <hyperlink ref="F15" location="'PAGE 37'!Print_Area" display="   Adjusted Admissions Per FTE" xr:uid="{00000000-0004-0000-0100-000019000000}"/>
    <hyperlink ref="F16" location="'PAGE 38'!Print_Area" display="   FTEs per 100 Adj Discharges" xr:uid="{00000000-0004-0000-0100-00001A000000}"/>
    <hyperlink ref="F17" location="'PAGE 39'!Print_Area" display="   FTEs Per Adjusted Occupied Bed" xr:uid="{00000000-0004-0000-0100-00001B000000}"/>
    <hyperlink ref="F20" location="'PAGE 42'!Print_Area" display="   Cost per Adjusted Admission" xr:uid="{00000000-0004-0000-0100-00001C000000}"/>
    <hyperlink ref="F21" location="'PAGE 43'!Print_Area" display="   Salary per FTE - Non-MD" xr:uid="{00000000-0004-0000-0100-00001D000000}"/>
    <hyperlink ref="F22" location="'PAGE 44'!Print_Area" display="   Salary &amp; Benefits per FTE - Non-MD" xr:uid="{00000000-0004-0000-0100-00001E000000}"/>
    <hyperlink ref="F23" location="'PAGE 45'!Print_Area" display="   Fringe Benefit % - Non-MD" xr:uid="{00000000-0004-0000-0100-00001F000000}"/>
    <hyperlink ref="F11" location="'PAGE 33'!Print_Area" display="   All Net Patient Revenue %" xr:uid="{00000000-0004-0000-0100-000020000000}"/>
    <hyperlink ref="F12" location="'PAGE 34'!Print_Area" display="   Medicare Net Patient Revenue % incl Phys" xr:uid="{00000000-0004-0000-0100-000021000000}"/>
    <hyperlink ref="F13" location="'PAGE 35'!Print_Area" display="   Medicaid Net Patient Revenue % incl Phys" xr:uid="{00000000-0004-0000-0100-000022000000}"/>
    <hyperlink ref="F14" location="'PAGE 36'!Print_Area" display="   Commercial/Self Pay Net Patient Rev % incl Phys" xr:uid="{00000000-0004-0000-0100-000023000000}"/>
    <hyperlink ref="F18" location="'PAGE 40'!Print_Area" display="   Overhead Expense w/ fringe, as a % of Total Operating Exp" xr:uid="{00000000-0004-0000-0100-000024000000}"/>
    <hyperlink ref="F19" location="'PAGE 41'!Print_Area" display="   Return On Assets" xr:uid="{00000000-0004-0000-0100-000025000000}"/>
    <hyperlink ref="F24" location="'PAGE 46'!Print_Area" display="   Compensation Ratio" xr:uid="{00000000-0004-0000-0100-000026000000}"/>
    <hyperlink ref="F25" location="'PAGE 47'!Print_Area" display="   Capital Cost % of Total Expense" xr:uid="{00000000-0004-0000-0100-000027000000}"/>
    <hyperlink ref="F26" location="'PAGE 48'!Print_Area" display="   Capital Cost per Adjusted Admission" xr:uid="{00000000-0004-0000-0100-000028000000}"/>
    <hyperlink ref="F27" location="'PAGE 49'!Print_Area" display="   Contractual Allowance %" xr:uid="{00000000-0004-0000-0100-000029000000}"/>
    <hyperlink ref="F28" location="'PAGE 50'!Print_Area" display="   Current Ratio" xr:uid="{00000000-0004-0000-0100-00002A000000}"/>
    <hyperlink ref="F29" location="'PAGE 51'!Print_Area" display="   Days Payable" xr:uid="{00000000-0004-0000-0100-00002B000000}"/>
    <hyperlink ref="F30" location="'PAGE 52'!Print_Area" display="   Days Receivable" xr:uid="{00000000-0004-0000-0100-00002C000000}"/>
    <hyperlink ref="F31" location="'PAGE 53'!Print_Area" display="   Days Cash on Hand" xr:uid="{00000000-0004-0000-0100-00002D000000}"/>
    <hyperlink ref="F32" location="'PAGE 54'!Print_Area" display="   Cash Flow Margin" xr:uid="{00000000-0004-0000-0100-00002E000000}"/>
    <hyperlink ref="F33" location="'PAGE 55'!Print_Area" display="   Cash to Long Term Debt" xr:uid="{00000000-0004-0000-0100-00002F000000}"/>
    <hyperlink ref="F34" location="'PAGE 56'!Print_Area" display="   Cash Flow to Debt" xr:uid="{00000000-0004-0000-0100-000030000000}"/>
    <hyperlink ref="F35" location="'PAGE 57'!Print_Area" display="   Gross Price per Discharge" xr:uid="{00000000-0004-0000-0100-000031000000}"/>
    <hyperlink ref="F36" location="'PAGE 58'!Print_Area" display="   Gross Price per Visit" xr:uid="{00000000-0004-0000-0100-000032000000}"/>
    <hyperlink ref="F37" location="'PAGE 59'!Print_Area" display="   Gross Revenue per Adjusted Admission" xr:uid="{00000000-0004-0000-0100-000033000000}"/>
    <hyperlink ref="F38" location="'PAGE 60'!Print_Area" display="   Net Revenue per Adjusted Admission" xr:uid="{00000000-0004-0000-0100-000034000000}"/>
    <hyperlink ref="B17" location="'PAGE 10'!Print_Area" display="Acute Admissions" xr:uid="{00000000-0004-0000-0100-000035000000}"/>
    <hyperlink ref="B38" location="'PAGE 31'!Print_Area" display="Inpatient Gross Revenue %" xr:uid="{00000000-0004-0000-0100-000036000000}"/>
    <hyperlink ref="B18" location="'PAGE 11'!Print_Area" display="Acute Days" xr:uid="{00000000-0004-0000-0100-000037000000}"/>
    <hyperlink ref="B11" location="'Hospital Summary'!Print_Area" display="Hospital Summary Information" xr:uid="{00000000-0004-0000-0100-000038000000}"/>
    <hyperlink ref="B10" location="GENERAL!A1" display="General Information by Hospital" xr:uid="{00000000-0004-0000-0100-000039000000}"/>
  </hyperlinks>
  <pageMargins left="0.7" right="0.7" top="0.75" bottom="0.75" header="0.3" footer="0.3"/>
  <pageSetup scale="43" orientation="landscape" r:id="rId1"/>
  <headerFooter differentFirst="1">
    <oddFooter xml:space="preserve">&amp;L&amp;D&amp;CGreen Mountain Care Board&amp;R&amp;P 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84" bestFit="1" customWidth="1"/>
    <col min="5" max="7" width="7.7109375" style="84" customWidth="1"/>
    <col min="8" max="8" width="10.140625" style="84" bestFit="1" customWidth="1"/>
    <col min="9" max="11" width="7.7109375" style="84" customWidth="1"/>
    <col min="12" max="12" width="10.140625" style="84" bestFit="1" customWidth="1"/>
    <col min="13" max="15" width="7.7109375" style="84" customWidth="1"/>
    <col min="16" max="16" width="10.140625" style="84" bestFit="1" customWidth="1"/>
    <col min="17" max="19" width="7.7109375" style="84" customWidth="1"/>
    <col min="20" max="20" width="10.140625" style="84" bestFit="1" customWidth="1"/>
    <col min="21" max="23" width="7.7109375" style="83" customWidth="1"/>
    <col min="24" max="24" width="10.28515625" style="80" bestFit="1" customWidth="1"/>
    <col min="25" max="25" width="11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Debt Service Coverage Ratio</v>
      </c>
    </row>
    <row r="3" spans="1:25" ht="15.75">
      <c r="A3" s="82" t="s">
        <v>104</v>
      </c>
    </row>
    <row r="4" spans="1:25" ht="15.75">
      <c r="A4" s="85" t="s">
        <v>59</v>
      </c>
      <c r="B4" s="324" t="str">
        <f>MID(A4,FIND("]",A4)+2,LEN(A4)-FIND("]",A4)+2)</f>
        <v>Debt Service Coverage Ratio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231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20'!$A8,'INTERIM REPORT'!$B:$B,'PAGE 20'!$A$4)</f>
        <v>1.2903650480665441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20">
        <f>SUMIFS('INTERIM REPORT'!D:D,'INTERIM REPORT'!$A:$A,'PAGE 20'!$A8,'INTERIM REPORT'!$B:$B,'PAGE 20'!$A$4)</f>
        <v>0.29829185938167768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20">
        <f>SUMIFS('INTERIM REPORT'!E:E,'INTERIM REPORT'!$A:$A,'PAGE 20'!$A8,'INTERIM REPORT'!$B:$B,'PAGE 20'!$A$4)</f>
        <v>6.5256302037745257</v>
      </c>
      <c r="M8" s="210">
        <f>RANK(L8,L$8:L$15,1)</f>
        <v>6</v>
      </c>
      <c r="N8" s="210">
        <f>RANK(L8,L$8:L$17,1)</f>
        <v>8</v>
      </c>
      <c r="O8" s="210">
        <f>RANK(L8,L$8:L$25,1)</f>
        <v>9</v>
      </c>
      <c r="P8" s="120">
        <f>SUMIFS('INTERIM REPORT'!F:F,'INTERIM REPORT'!$A:$A,'PAGE 20'!$A8,'INTERIM REPORT'!$B:$B,'PAGE 20'!$A$4)</f>
        <v>107.96995565201959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20'!$A8,'INTERIM REPORT'!$B:$B,'PAGE 20'!$A$4)</f>
        <v>7.0158901506973246</v>
      </c>
      <c r="U8" s="210">
        <f>RANK(T8,T$8:T$15,1)</f>
        <v>7</v>
      </c>
      <c r="V8" s="210">
        <f>RANK(T8,T$8:T$17,1)</f>
        <v>9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20.876662062790967</v>
      </c>
      <c r="Y8" s="95">
        <f t="shared" ref="Y8:Y17" si="1">IF(L8&gt;0,((T8/L8)-1),IF(AND(L8=0,T8&gt;0),100%,IF(AND(L8=0,T8&lt;0),-100%,IF(AND(L8=0,T8=0),0%,((T8/(L8))-1)*-1))))</f>
        <v>7.5128367929770956E-2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20'!$A9,'INTERIM REPORT'!$B:$B,'PAGE 20'!$A$4)</f>
        <v>2.0684126821341686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20'!$A9,'INTERIM REPORT'!$B:$B,'PAGE 20'!$A$4)</f>
        <v>3.7139301560597926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8</v>
      </c>
      <c r="L9" s="120">
        <f>SUMIFS('INTERIM REPORT'!E:E,'INTERIM REPORT'!$A:$A,'PAGE 20'!$A9,'INTERIM REPORT'!$B:$B,'PAGE 20'!$A$4)</f>
        <v>3.0316576647389555</v>
      </c>
      <c r="M9" s="210">
        <f t="shared" ref="M9:M15" si="9">RANK(L9,L$8:L$15,1)</f>
        <v>2</v>
      </c>
      <c r="N9" s="210">
        <f t="shared" ref="N9:N17" si="10">RANK(L9,L$8:L$17,1)</f>
        <v>3</v>
      </c>
      <c r="O9" s="210">
        <f t="shared" ref="O9:O17" si="11">RANK(L9,L$8:L$25,1)</f>
        <v>3</v>
      </c>
      <c r="P9" s="120">
        <f>SUMIFS('INTERIM REPORT'!F:F,'INTERIM REPORT'!$A:$A,'PAGE 20'!$A9,'INTERIM REPORT'!$B:$B,'PAGE 20'!$A$4)</f>
        <v>7.9000501530900147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9</v>
      </c>
      <c r="T9" s="120">
        <f>SUMIFS('INTERIM REPORT'!G:G,'INTERIM REPORT'!$A:$A,'PAGE 20'!$A9,'INTERIM REPORT'!$B:$B,'PAGE 20'!$A$4)</f>
        <v>6.2469961924400463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-0.18370633335891218</v>
      </c>
      <c r="Y9" s="95">
        <f t="shared" si="1"/>
        <v>1.0605876003410666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20'!$A10,'INTERIM REPORT'!$B:$B,'PAGE 20'!$A$4)</f>
        <v>-1.0649419566175617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20">
        <f>SUMIFS('INTERIM REPORT'!D:D,'INTERIM REPORT'!$A:$A,'PAGE 20'!$A10,'INTERIM REPORT'!$B:$B,'PAGE 20'!$A$4)</f>
        <v>1.8713799056661173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20'!$A10,'INTERIM REPORT'!$B:$B,'PAGE 20'!$A$4)</f>
        <v>1.41848028568872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20'!$A10,'INTERIM REPORT'!$B:$B,'PAGE 20'!$A$4)</f>
        <v>3.9924526949876062</v>
      </c>
      <c r="Q10" s="210">
        <f t="shared" si="12"/>
        <v>2</v>
      </c>
      <c r="R10" s="210">
        <f t="shared" si="13"/>
        <v>2</v>
      </c>
      <c r="S10" s="210">
        <f t="shared" si="14"/>
        <v>4</v>
      </c>
      <c r="T10" s="120">
        <f>SUMIFS('INTERIM REPORT'!G:G,'INTERIM REPORT'!$A:$A,'PAGE 20'!$A10,'INTERIM REPORT'!$B:$B,'PAGE 20'!$A$4)</f>
        <v>-0.31967160012487983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-0.24201372399378618</v>
      </c>
      <c r="Y10" s="95">
        <f t="shared" si="1"/>
        <v>-1.2253620324160293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20'!$A11,'INTERIM REPORT'!$B:$B,'PAGE 20'!$A$4)</f>
        <v>5.579458223086176</v>
      </c>
      <c r="E11" s="210">
        <f t="shared" si="3"/>
        <v>7</v>
      </c>
      <c r="F11" s="210">
        <f t="shared" si="4"/>
        <v>9</v>
      </c>
      <c r="G11" s="210">
        <f t="shared" si="5"/>
        <v>12</v>
      </c>
      <c r="H11" s="120">
        <f>SUMIFS('INTERIM REPORT'!D:D,'INTERIM REPORT'!$A:$A,'PAGE 20'!$A11,'INTERIM REPORT'!$B:$B,'PAGE 20'!$A$4)</f>
        <v>3.5811441127092691</v>
      </c>
      <c r="I11" s="210">
        <f t="shared" si="6"/>
        <v>4</v>
      </c>
      <c r="J11" s="210">
        <f t="shared" si="7"/>
        <v>5</v>
      </c>
      <c r="K11" s="210">
        <f t="shared" si="8"/>
        <v>7</v>
      </c>
      <c r="L11" s="120">
        <f>SUMIFS('INTERIM REPORT'!E:E,'INTERIM REPORT'!$A:$A,'PAGE 20'!$A11,'INTERIM REPORT'!$B:$B,'PAGE 20'!$A$4)</f>
        <v>4.5320806567751379</v>
      </c>
      <c r="M11" s="210">
        <f t="shared" si="9"/>
        <v>4</v>
      </c>
      <c r="N11" s="210">
        <f t="shared" si="10"/>
        <v>6</v>
      </c>
      <c r="O11" s="210">
        <f t="shared" si="11"/>
        <v>6</v>
      </c>
      <c r="P11" s="120">
        <f>SUMIFS('INTERIM REPORT'!F:F,'INTERIM REPORT'!$A:$A,'PAGE 20'!$A11,'INTERIM REPORT'!$B:$B,'PAGE 20'!$A$4)</f>
        <v>8.7342267749778895</v>
      </c>
      <c r="Q11" s="210">
        <f t="shared" si="12"/>
        <v>6</v>
      </c>
      <c r="R11" s="210">
        <f t="shared" si="13"/>
        <v>7</v>
      </c>
      <c r="S11" s="210">
        <f t="shared" si="14"/>
        <v>10</v>
      </c>
      <c r="T11" s="120">
        <f>SUMIFS('INTERIM REPORT'!G:G,'INTERIM REPORT'!$A:$A,'PAGE 20'!$A11,'INTERIM REPORT'!$B:$B,'PAGE 20'!$A$4)</f>
        <v>3.8994130240020608</v>
      </c>
      <c r="U11" s="210">
        <f t="shared" si="15"/>
        <v>4</v>
      </c>
      <c r="V11" s="210">
        <f t="shared" si="16"/>
        <v>6</v>
      </c>
      <c r="W11" s="210">
        <f t="shared" si="17"/>
        <v>9</v>
      </c>
      <c r="X11" s="95">
        <f t="shared" si="0"/>
        <v>0.26553987053775674</v>
      </c>
      <c r="Y11" s="95">
        <f t="shared" si="1"/>
        <v>-0.13959761105029855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20'!$A12,'INTERIM REPORT'!$B:$B,'PAGE 20'!$A$4)</f>
        <v>3.5736003097451956</v>
      </c>
      <c r="E12" s="210">
        <f t="shared" si="3"/>
        <v>5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20'!$A12,'INTERIM REPORT'!$B:$B,'PAGE 20'!$A$4)</f>
        <v>4.5805426236213398</v>
      </c>
      <c r="I12" s="210">
        <f t="shared" si="6"/>
        <v>7</v>
      </c>
      <c r="J12" s="210">
        <f t="shared" si="7"/>
        <v>9</v>
      </c>
      <c r="K12" s="210">
        <f t="shared" si="8"/>
        <v>12</v>
      </c>
      <c r="L12" s="120">
        <f>SUMIFS('INTERIM REPORT'!E:E,'INTERIM REPORT'!$A:$A,'PAGE 20'!$A12,'INTERIM REPORT'!$B:$B,'PAGE 20'!$A$4)</f>
        <v>3.3749306146771145</v>
      </c>
      <c r="M12" s="210">
        <f t="shared" si="9"/>
        <v>3</v>
      </c>
      <c r="N12" s="210">
        <f t="shared" si="10"/>
        <v>5</v>
      </c>
      <c r="O12" s="210">
        <f t="shared" si="11"/>
        <v>5</v>
      </c>
      <c r="P12" s="120">
        <f>SUMIFS('INTERIM REPORT'!F:F,'INTERIM REPORT'!$A:$A,'PAGE 20'!$A12,'INTERIM REPORT'!$B:$B,'PAGE 20'!$A$4)</f>
        <v>5.2254996456118441</v>
      </c>
      <c r="Q12" s="210">
        <f t="shared" si="12"/>
        <v>3</v>
      </c>
      <c r="R12" s="210">
        <f t="shared" si="13"/>
        <v>3</v>
      </c>
      <c r="S12" s="210">
        <f t="shared" si="14"/>
        <v>6</v>
      </c>
      <c r="T12" s="120">
        <f>SUMIFS('INTERIM REPORT'!G:G,'INTERIM REPORT'!$A:$A,'PAGE 20'!$A12,'INTERIM REPORT'!$B:$B,'PAGE 20'!$A$4)</f>
        <v>3.198952346151847</v>
      </c>
      <c r="U12" s="210">
        <f t="shared" si="15"/>
        <v>3</v>
      </c>
      <c r="V12" s="210">
        <f t="shared" si="16"/>
        <v>4</v>
      </c>
      <c r="W12" s="210">
        <f t="shared" si="17"/>
        <v>6</v>
      </c>
      <c r="X12" s="95">
        <f t="shared" si="0"/>
        <v>-0.26320287966037492</v>
      </c>
      <c r="Y12" s="95">
        <f t="shared" si="1"/>
        <v>-5.2142781175992803E-2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20'!$A13,'INTERIM REPORT'!$B:$B,'PAGE 20'!$A$4)</f>
        <v>5.0834083690857206</v>
      </c>
      <c r="E13" s="210">
        <f t="shared" si="3"/>
        <v>6</v>
      </c>
      <c r="F13" s="210">
        <f t="shared" si="4"/>
        <v>8</v>
      </c>
      <c r="G13" s="210">
        <f t="shared" si="5"/>
        <v>11</v>
      </c>
      <c r="H13" s="120">
        <f>SUMIFS('INTERIM REPORT'!D:D,'INTERIM REPORT'!$A:$A,'PAGE 20'!$A13,'INTERIM REPORT'!$B:$B,'PAGE 20'!$A$4)</f>
        <v>4.4804395809460926</v>
      </c>
      <c r="I13" s="210">
        <f t="shared" si="6"/>
        <v>6</v>
      </c>
      <c r="J13" s="210">
        <f t="shared" si="7"/>
        <v>8</v>
      </c>
      <c r="K13" s="210">
        <f t="shared" si="8"/>
        <v>11</v>
      </c>
      <c r="L13" s="120">
        <f>SUMIFS('INTERIM REPORT'!E:E,'INTERIM REPORT'!$A:$A,'PAGE 20'!$A13,'INTERIM REPORT'!$B:$B,'PAGE 20'!$A$4)</f>
        <v>5.1997625408132535</v>
      </c>
      <c r="M13" s="210">
        <f t="shared" si="9"/>
        <v>5</v>
      </c>
      <c r="N13" s="210">
        <f t="shared" si="10"/>
        <v>7</v>
      </c>
      <c r="O13" s="210">
        <f t="shared" si="11"/>
        <v>8</v>
      </c>
      <c r="P13" s="120">
        <f>SUMIFS('INTERIM REPORT'!F:F,'INTERIM REPORT'!$A:$A,'PAGE 20'!$A13,'INTERIM REPORT'!$B:$B,'PAGE 20'!$A$4)</f>
        <v>6.1804273638498151</v>
      </c>
      <c r="Q13" s="210">
        <f t="shared" si="12"/>
        <v>4</v>
      </c>
      <c r="R13" s="210">
        <f t="shared" si="13"/>
        <v>5</v>
      </c>
      <c r="S13" s="210">
        <f t="shared" si="14"/>
        <v>8</v>
      </c>
      <c r="T13" s="120">
        <f>SUMIFS('INTERIM REPORT'!G:G,'INTERIM REPORT'!$A:$A,'PAGE 20'!$A13,'INTERIM REPORT'!$B:$B,'PAGE 20'!$A$4)</f>
        <v>5.3816035391703547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0.16054740765308306</v>
      </c>
      <c r="Y13" s="95">
        <f t="shared" si="1"/>
        <v>3.4971019720577701E-2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20'!$A14,'INTERIM REPORT'!$B:$B,'PAGE 20'!$A$4)</f>
        <v>9.0104768176773486</v>
      </c>
      <c r="E14" s="210">
        <f t="shared" si="3"/>
        <v>8</v>
      </c>
      <c r="F14" s="210">
        <f t="shared" si="4"/>
        <v>10</v>
      </c>
      <c r="G14" s="210">
        <f t="shared" si="5"/>
        <v>13</v>
      </c>
      <c r="H14" s="120">
        <f>SUMIFS('INTERIM REPORT'!D:D,'INTERIM REPORT'!$A:$A,'PAGE 20'!$A14,'INTERIM REPORT'!$B:$B,'PAGE 20'!$A$4)</f>
        <v>8.2508121952319318</v>
      </c>
      <c r="I14" s="210">
        <f t="shared" si="6"/>
        <v>8</v>
      </c>
      <c r="J14" s="210">
        <f t="shared" si="7"/>
        <v>10</v>
      </c>
      <c r="K14" s="210">
        <f t="shared" si="8"/>
        <v>13</v>
      </c>
      <c r="L14" s="120">
        <f>SUMIFS('INTERIM REPORT'!E:E,'INTERIM REPORT'!$A:$A,'PAGE 20'!$A14,'INTERIM REPORT'!$B:$B,'PAGE 20'!$A$4)</f>
        <v>27.289137728294669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20'!$A14,'INTERIM REPORT'!$B:$B,'PAGE 20'!$A$4)</f>
        <v>13.15203301380269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20'!$A14,'INTERIM REPORT'!$B:$B,'PAGE 20'!$A$4)</f>
        <v>10.255731603677436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2.3074486586986929</v>
      </c>
      <c r="Y14" s="95">
        <f t="shared" si="1"/>
        <v>-0.62418264344630403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20'!$A15,'INTERIM REPORT'!$B:$B,'PAGE 20'!$A$4)</f>
        <v>-0.74123765820582599</v>
      </c>
      <c r="E15" s="211">
        <f t="shared" si="3"/>
        <v>2</v>
      </c>
      <c r="F15" s="211">
        <f t="shared" si="4"/>
        <v>3</v>
      </c>
      <c r="G15" s="211">
        <f t="shared" si="5"/>
        <v>3</v>
      </c>
      <c r="H15" s="122">
        <f>SUMIFS('INTERIM REPORT'!D:D,'INTERIM REPORT'!$A:$A,'PAGE 20'!$A15,'INTERIM REPORT'!$B:$B,'PAGE 20'!$A$4)</f>
        <v>-0.47437010068185709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20'!$A15,'INTERIM REPORT'!$B:$B,'PAGE 20'!$A$4)</f>
        <v>17.064094055425656</v>
      </c>
      <c r="M15" s="211">
        <f t="shared" si="9"/>
        <v>7</v>
      </c>
      <c r="N15" s="211">
        <f t="shared" si="10"/>
        <v>9</v>
      </c>
      <c r="O15" s="211">
        <f t="shared" si="11"/>
        <v>13</v>
      </c>
      <c r="P15" s="122">
        <f>SUMIFS('INTERIM REPORT'!F:F,'INTERIM REPORT'!$A:$A,'PAGE 20'!$A15,'INTERIM REPORT'!$B:$B,'PAGE 20'!$A$4)</f>
        <v>1.8987740076979338</v>
      </c>
      <c r="Q15" s="211">
        <f t="shared" si="12"/>
        <v>1</v>
      </c>
      <c r="R15" s="211">
        <f t="shared" si="13"/>
        <v>1</v>
      </c>
      <c r="S15" s="211">
        <f t="shared" si="14"/>
        <v>2</v>
      </c>
      <c r="T15" s="122">
        <f>SUMIFS('INTERIM REPORT'!G:G,'INTERIM REPORT'!$A:$A,'PAGE 20'!$A15,'INTERIM REPORT'!$B:$B,'PAGE 20'!$A$4)</f>
        <v>2.5643818181818068</v>
      </c>
      <c r="U15" s="211">
        <f t="shared" si="15"/>
        <v>2</v>
      </c>
      <c r="V15" s="211">
        <f t="shared" si="16"/>
        <v>2</v>
      </c>
      <c r="W15" s="211">
        <f t="shared" si="17"/>
        <v>3</v>
      </c>
      <c r="X15" s="97">
        <f t="shared" si="0"/>
        <v>36.972111292212169</v>
      </c>
      <c r="Y15" s="97">
        <f t="shared" si="1"/>
        <v>-0.84972059988344695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20'!$A16,'INTERIM REPORT'!$B:$B,'PAGE 20'!$A$4)</f>
        <v>3.5476910125084102</v>
      </c>
      <c r="E16" s="212"/>
      <c r="F16" s="213">
        <f t="shared" si="4"/>
        <v>6</v>
      </c>
      <c r="G16" s="213">
        <f t="shared" si="5"/>
        <v>8</v>
      </c>
      <c r="H16" s="124">
        <f>SUMIFS('INTERIM REPORT'!D:D,'INTERIM REPORT'!$A:$A,'PAGE 20'!$A16,'INTERIM REPORT'!$B:$B,'PAGE 20'!$A$4)</f>
        <v>4.3960596572418895</v>
      </c>
      <c r="I16" s="212"/>
      <c r="J16" s="213">
        <f t="shared" si="7"/>
        <v>7</v>
      </c>
      <c r="K16" s="213">
        <f t="shared" si="8"/>
        <v>10</v>
      </c>
      <c r="L16" s="124">
        <f>SUMIFS('INTERIM REPORT'!E:E,'INTERIM REPORT'!$A:$A,'PAGE 20'!$A16,'INTERIM REPORT'!$B:$B,'PAGE 20'!$A$4)</f>
        <v>3.1129361605091326</v>
      </c>
      <c r="M16" s="212"/>
      <c r="N16" s="213">
        <f t="shared" si="10"/>
        <v>4</v>
      </c>
      <c r="O16" s="213">
        <f t="shared" si="11"/>
        <v>4</v>
      </c>
      <c r="P16" s="124">
        <f>SUMIFS('INTERIM REPORT'!F:F,'INTERIM REPORT'!$A:$A,'PAGE 20'!$A16,'INTERIM REPORT'!$B:$B,'PAGE 20'!$A$4)</f>
        <v>19.223347938626191</v>
      </c>
      <c r="Q16" s="212"/>
      <c r="R16" s="213">
        <f t="shared" si="13"/>
        <v>9</v>
      </c>
      <c r="S16" s="213">
        <f t="shared" si="14"/>
        <v>13</v>
      </c>
      <c r="T16" s="124">
        <f>SUMIFS('INTERIM REPORT'!G:G,'INTERIM REPORT'!$A:$A,'PAGE 20'!$A16,'INTERIM REPORT'!$B:$B,'PAGE 20'!$A$4)</f>
        <v>3.0887793632817195</v>
      </c>
      <c r="U16" s="212"/>
      <c r="V16" s="213">
        <f t="shared" si="16"/>
        <v>3</v>
      </c>
      <c r="W16" s="213">
        <f t="shared" si="17"/>
        <v>5</v>
      </c>
      <c r="X16" s="99">
        <f t="shared" si="0"/>
        <v>-0.29188036486697622</v>
      </c>
      <c r="Y16" s="99">
        <f t="shared" si="1"/>
        <v>-7.7601325506984065E-3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20'!$A17,'INTERIM REPORT'!$B:$B,'PAGE 20'!$A$4)</f>
        <v>-1.061495137294048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20'!$A17,'INTERIM REPORT'!$B:$B,'PAGE 20'!$A$4)</f>
        <v>2.3245729752547959</v>
      </c>
      <c r="I17" s="214"/>
      <c r="J17" s="210">
        <f t="shared" si="7"/>
        <v>4</v>
      </c>
      <c r="K17" s="210">
        <f t="shared" si="8"/>
        <v>6</v>
      </c>
      <c r="L17" s="120">
        <f>SUMIFS('INTERIM REPORT'!E:E,'INTERIM REPORT'!$A:$A,'PAGE 20'!$A17,'INTERIM REPORT'!$B:$B,'PAGE 20'!$A$4)</f>
        <v>2.0848440742535477</v>
      </c>
      <c r="M17" s="214"/>
      <c r="N17" s="210">
        <f t="shared" si="10"/>
        <v>2</v>
      </c>
      <c r="O17" s="210">
        <f t="shared" si="11"/>
        <v>2</v>
      </c>
      <c r="P17" s="120">
        <f>SUMIFS('INTERIM REPORT'!F:F,'INTERIM REPORT'!$A:$A,'PAGE 20'!$A17,'INTERIM REPORT'!$B:$B,'PAGE 20'!$A$4)</f>
        <v>5.5668376475340455</v>
      </c>
      <c r="Q17" s="214"/>
      <c r="R17" s="210">
        <f t="shared" si="13"/>
        <v>4</v>
      </c>
      <c r="S17" s="210">
        <f t="shared" si="14"/>
        <v>7</v>
      </c>
      <c r="T17" s="120">
        <f>SUMIFS('INTERIM REPORT'!G:G,'INTERIM REPORT'!$A:$A,'PAGE 20'!$A17,'INTERIM REPORT'!$B:$B,'PAGE 20'!$A$4)</f>
        <v>3.622703356547667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-0.10312814592321917</v>
      </c>
      <c r="Y17" s="95">
        <f t="shared" si="1"/>
        <v>0.73763755346774817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20'!$A20,'INTERIM REPORT'!$B:$B,'PAGE 20'!$A$4)</f>
        <v>1.3008766833472234</v>
      </c>
      <c r="E20" s="212"/>
      <c r="F20" s="213">
        <f>RANK(D20,D$20:D$22,1)</f>
        <v>1</v>
      </c>
      <c r="G20" s="213">
        <f t="shared" ref="G20:G22" si="19">RANK(D20,D$8:D$25,1)</f>
        <v>5</v>
      </c>
      <c r="H20" s="124">
        <f>SUMIFS('INTERIM REPORT'!D:D,'INTERIM REPORT'!$A:$A,'PAGE 20'!$A20,'INTERIM REPORT'!$B:$B,'PAGE 20'!$A$4)</f>
        <v>1.3547161721400451</v>
      </c>
      <c r="I20" s="212"/>
      <c r="J20" s="213">
        <f>RANK(H20,H$20:H$22,1)</f>
        <v>1</v>
      </c>
      <c r="K20" s="213">
        <f t="shared" ref="K20:K22" si="20">RANK(H20,H$8:H$25,1)</f>
        <v>3</v>
      </c>
      <c r="L20" s="124">
        <f>SUMIFS('INTERIM REPORT'!E:E,'INTERIM REPORT'!$A:$A,'PAGE 20'!$A20,'INTERIM REPORT'!$B:$B,'PAGE 20'!$A$4)</f>
        <v>15.962447236371052</v>
      </c>
      <c r="M20" s="212"/>
      <c r="N20" s="213">
        <f>RANK(L20,L$20:L$22,1)</f>
        <v>3</v>
      </c>
      <c r="O20" s="213">
        <f t="shared" ref="O20:O22" si="21">RANK(L20,L$8:L$25,1)</f>
        <v>12</v>
      </c>
      <c r="P20" s="124">
        <f>SUMIFS('INTERIM REPORT'!F:F,'INTERIM REPORT'!$A:$A,'PAGE 20'!$A20,'INTERIM REPORT'!$B:$B,'PAGE 20'!$A$4)</f>
        <v>0.74136784886048712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20'!$A20,'INTERIM REPORT'!$B:$B,'PAGE 20'!$A$4)</f>
        <v>2.3691433905092767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10.782871987978982</v>
      </c>
      <c r="Y20" s="99">
        <f>IF(L20&gt;0,((T20/L20)-1),IF(AND(L20=0,T20&gt;0),100%,IF(AND(L20=0,T20&lt;0),-100%,IF(AND(L20=0,T20=0),0%,((T20/(L20))-1)*-1))))</f>
        <v>-0.85158018971482696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20'!$A21,'INTERIM REPORT'!$B:$B,'PAGE 20'!$A$4)</f>
        <v>4.4608172301846114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20'!$A21,'INTERIM REPORT'!$B:$B,'PAGE 20'!$A$4)</f>
        <v>4.3256694200731198</v>
      </c>
      <c r="I21" s="214"/>
      <c r="J21" s="210">
        <f t="shared" ref="J21:J22" si="25">RANK(H21,H$20:H$22,1)</f>
        <v>2</v>
      </c>
      <c r="K21" s="210">
        <f t="shared" si="20"/>
        <v>9</v>
      </c>
      <c r="L21" s="120">
        <f>SUMIFS('INTERIM REPORT'!E:E,'INTERIM REPORT'!$A:$A,'PAGE 20'!$A21,'INTERIM REPORT'!$B:$B,'PAGE 20'!$A$4)</f>
        <v>4.6101255579925429</v>
      </c>
      <c r="M21" s="214"/>
      <c r="N21" s="210">
        <f t="shared" ref="N21:N22" si="26">RANK(L21,L$20:L$22,1)</f>
        <v>1</v>
      </c>
      <c r="O21" s="210">
        <f t="shared" si="21"/>
        <v>7</v>
      </c>
      <c r="P21" s="120">
        <f>SUMIFS('INTERIM REPORT'!F:F,'INTERIM REPORT'!$A:$A,'PAGE 20'!$A21,'INTERIM REPORT'!$B:$B,'PAGE 20'!$A$4)</f>
        <v>4.7388181168447776</v>
      </c>
      <c r="Q21" s="214"/>
      <c r="R21" s="210">
        <f t="shared" ref="R21:R22" si="27">RANK(P21,P$20:P$22,1)</f>
        <v>2</v>
      </c>
      <c r="S21" s="210">
        <f t="shared" si="22"/>
        <v>5</v>
      </c>
      <c r="T21" s="120">
        <f>SUMIFS('INTERIM REPORT'!G:G,'INTERIM REPORT'!$A:$A,'PAGE 20'!$A21,'INTERIM REPORT'!$B:$B,'PAGE 20'!$A$4)</f>
        <v>2.9282548463494753</v>
      </c>
      <c r="U21" s="214"/>
      <c r="V21" s="210">
        <f t="shared" ref="V21:V22" si="28">RANK(T21,T$20:T$22,1)</f>
        <v>2</v>
      </c>
      <c r="W21" s="210">
        <f t="shared" si="23"/>
        <v>4</v>
      </c>
      <c r="X21" s="95">
        <f>IF(H21&gt;0,((L21/H21)-1),IF(AND(H21=0,L21&gt;0),100%,IF(AND(H21=0,L21&lt;0),-100%,IF(AND(H21=0,L21=0),0%,((L21/(H21))-1)*-1))))</f>
        <v>6.5760027014411637E-2</v>
      </c>
      <c r="Y21" s="95">
        <f>IF(L21&gt;0,((T21/L21)-1),IF(AND(L21=0,T21&gt;0),100%,IF(AND(L21=0,T21&lt;0),-100%,IF(AND(L21=0,T21=0),0%,((T21/(L21))-1)*-1))))</f>
        <v>-0.36482102070457056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20'!$A22,'INTERIM REPORT'!$B:$B,'PAGE 20'!$A$4)</f>
        <v>13.423589843715723</v>
      </c>
      <c r="E22" s="214"/>
      <c r="F22" s="210">
        <f t="shared" si="24"/>
        <v>3</v>
      </c>
      <c r="G22" s="210">
        <f t="shared" si="19"/>
        <v>14</v>
      </c>
      <c r="H22" s="120">
        <f>SUMIFS('INTERIM REPORT'!D:D,'INTERIM REPORT'!$A:$A,'PAGE 20'!$A22,'INTERIM REPORT'!$B:$B,'PAGE 20'!$A$4)</f>
        <v>11.757279888614747</v>
      </c>
      <c r="I22" s="214"/>
      <c r="J22" s="210">
        <f t="shared" si="25"/>
        <v>3</v>
      </c>
      <c r="K22" s="210">
        <f t="shared" si="20"/>
        <v>14</v>
      </c>
      <c r="L22" s="120">
        <f>SUMIFS('INTERIM REPORT'!E:E,'INTERIM REPORT'!$A:$A,'PAGE 20'!$A22,'INTERIM REPORT'!$B:$B,'PAGE 20'!$A$4)</f>
        <v>6.5693063063063084</v>
      </c>
      <c r="M22" s="214"/>
      <c r="N22" s="210">
        <f t="shared" si="26"/>
        <v>2</v>
      </c>
      <c r="O22" s="210">
        <f t="shared" si="21"/>
        <v>10</v>
      </c>
      <c r="P22" s="120">
        <f>SUMIFS('INTERIM REPORT'!F:F,'INTERIM REPORT'!$A:$A,'PAGE 20'!$A22,'INTERIM REPORT'!$B:$B,'PAGE 20'!$A$4)</f>
        <v>10.920955762471245</v>
      </c>
      <c r="Q22" s="214"/>
      <c r="R22" s="210">
        <f t="shared" si="27"/>
        <v>3</v>
      </c>
      <c r="S22" s="210">
        <f t="shared" si="22"/>
        <v>11</v>
      </c>
      <c r="T22" s="120">
        <f>SUMIFS('INTERIM REPORT'!G:G,'INTERIM REPORT'!$A:$A,'PAGE 20'!$A22,'INTERIM REPORT'!$B:$B,'PAGE 20'!$A$4)</f>
        <v>9.2658364729750122</v>
      </c>
      <c r="U22" s="214"/>
      <c r="V22" s="210">
        <f t="shared" si="28"/>
        <v>3</v>
      </c>
      <c r="W22" s="210">
        <f t="shared" si="23"/>
        <v>13</v>
      </c>
      <c r="X22" s="95">
        <f>IF(H22&gt;0,((L22/H22)-1),IF(AND(H22=0,L22&gt;0),100%,IF(AND(H22=0,L22&lt;0),-100%,IF(AND(H22=0,L22=0),0%,((L22/(H22))-1)*-1))))</f>
        <v>-0.44125627963762715</v>
      </c>
      <c r="Y22" s="95">
        <f>IF(L22&gt;0,((T22/L22)-1),IF(AND(L22=0,T22&gt;0),100%,IF(AND(L22=0,T22&lt;0),-100%,IF(AND(L22=0,T22=0),0%,((T22/(L22))-1)*-1))))</f>
        <v>0.4104741111066974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20'!$A25,'INTERIM REPORT'!$B:$B,'PAGE 20'!$A$4)</f>
        <v>2.9791067426506017</v>
      </c>
      <c r="E25" s="212"/>
      <c r="F25" s="212"/>
      <c r="G25" s="213">
        <f>RANK(D25,D$8:D$25,1)</f>
        <v>7</v>
      </c>
      <c r="H25" s="124">
        <f>SUMIFS('INTERIM REPORT'!D:D,'INTERIM REPORT'!$A:$A,'PAGE 20'!$A25,'INTERIM REPORT'!$B:$B,'PAGE 20'!$A$4)</f>
        <v>2.1294368212896178</v>
      </c>
      <c r="I25" s="212"/>
      <c r="J25" s="212"/>
      <c r="K25" s="213">
        <f>RANK(H25,H$8:H$25,1)</f>
        <v>5</v>
      </c>
      <c r="L25" s="124">
        <f>SUMIFS('INTERIM REPORT'!E:E,'INTERIM REPORT'!$A:$A,'PAGE 20'!$A25,'INTERIM REPORT'!$B:$B,'PAGE 20'!$A$4)</f>
        <v>7.087501456795791</v>
      </c>
      <c r="M25" s="212"/>
      <c r="N25" s="212"/>
      <c r="O25" s="213">
        <f>RANK(L25,L$8:L$25,1)</f>
        <v>11</v>
      </c>
      <c r="P25" s="124">
        <f>SUMIFS('INTERIM REPORT'!F:F,'INTERIM REPORT'!$A:$A,'PAGE 20'!$A25,'INTERIM REPORT'!$B:$B,'PAGE 20'!$A$4)</f>
        <v>3.2057372803722668</v>
      </c>
      <c r="Q25" s="212"/>
      <c r="R25" s="212"/>
      <c r="S25" s="213">
        <f>RANK(P25,P$8:P$25,1)</f>
        <v>3</v>
      </c>
      <c r="T25" s="124">
        <f>SUMIFS('INTERIM REPORT'!G:G,'INTERIM REPORT'!$A:$A,'PAGE 20'!$A25,'INTERIM REPORT'!$B:$B,'PAGE 20'!$A$4)</f>
        <v>3.5536951527793788</v>
      </c>
      <c r="U25" s="212"/>
      <c r="V25" s="212"/>
      <c r="W25" s="213">
        <f>RANK(T25,T$8:T$25,1)</f>
        <v>7</v>
      </c>
      <c r="X25" s="99">
        <f>IF(H25&gt;0,((L25/H25)-1),IF(AND(H25=0,L25&gt;0),100%,IF(AND(H25=0,L25&lt;0),-100%,IF(AND(H25=0,L25=0),0%,((L25/(H25))-1)*-1))))</f>
        <v>2.3283454977093414</v>
      </c>
      <c r="Y25" s="99">
        <f>IF(L25&gt;0,((T25/L25)-1),IF(AND(L25=0,T25&gt;0),100%,IF(AND(L25=0,T25&lt;0),-100%,IF(AND(L25=0,T25=0),0%,((T25/(L25))-1)*-1))))</f>
        <v>-0.49859690690123981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20'!$A28,'INTERIM REPORT'!$B:$B,'PAGE 20'!$A$4)</f>
        <v>2.5022190007977607</v>
      </c>
      <c r="E28" s="218"/>
      <c r="F28" s="218"/>
      <c r="G28" s="218"/>
      <c r="H28" s="124">
        <f>SUMIFS('INTERIM REPORT'!D:D,'INTERIM REPORT'!$A:$A,'PAGE 20'!$A28,'INTERIM REPORT'!$B:$B,'PAGE 20'!$A$4)</f>
        <v>2.3101149170490012</v>
      </c>
      <c r="I28" s="218"/>
      <c r="J28" s="218"/>
      <c r="K28" s="218"/>
      <c r="L28" s="124">
        <f>SUMIFS('INTERIM REPORT'!E:E,'INTERIM REPORT'!$A:$A,'PAGE 20'!$A28,'INTERIM REPORT'!$B:$B,'PAGE 20'!$A$4)</f>
        <v>6.0124888565995631</v>
      </c>
      <c r="M28" s="218"/>
      <c r="N28" s="218"/>
      <c r="O28" s="218"/>
      <c r="P28" s="124">
        <f>SUMIFS('INTERIM REPORT'!F:F,'INTERIM REPORT'!$A:$A,'PAGE 20'!$A28,'INTERIM REPORT'!$B:$B,'PAGE 20'!$A$4)</f>
        <v>3.8665434380509915</v>
      </c>
      <c r="Q28" s="218"/>
      <c r="R28" s="218"/>
      <c r="S28" s="218"/>
      <c r="T28" s="124">
        <f>SUMIFS('INTERIM REPORT'!G:G,'INTERIM REPORT'!$A:$A,'PAGE 20'!$A28,'INTERIM REPORT'!$B:$B,'PAGE 20'!$A$4)</f>
        <v>3.6527515250391049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1.6026795516649308</v>
      </c>
      <c r="Y28" s="103">
        <f>IF(L28&gt;0,((T28/L28)-1),IF(AND(L28=0,T28&gt;0),100%,IF(AND(L28=0,T28&lt;0),-100%,IF(AND(L28=0,T28=0),0%,((T28/(L28))-1)*-1))))</f>
        <v>-0.39247263285491341</v>
      </c>
    </row>
    <row r="29" spans="1:25" ht="28.35" customHeight="1">
      <c r="C29" s="94" t="s">
        <v>28</v>
      </c>
      <c r="D29" s="120">
        <f>MEDIAN(D25,D20:D22,D8:D17)</f>
        <v>3.263398877579506</v>
      </c>
      <c r="E29" s="219"/>
      <c r="F29" s="219"/>
      <c r="G29" s="219"/>
      <c r="H29" s="120">
        <f>MEDIAN(H25,H20:H22,H8:H17)</f>
        <v>3.6475371343845309</v>
      </c>
      <c r="I29" s="219"/>
      <c r="J29" s="219"/>
      <c r="K29" s="219"/>
      <c r="L29" s="120">
        <f>MEDIAN(L25,L20:L22,L8:L17)</f>
        <v>4.9049440494028982</v>
      </c>
      <c r="M29" s="219"/>
      <c r="N29" s="219"/>
      <c r="O29" s="219"/>
      <c r="P29" s="120">
        <f>MEDIAN(P25,P20:P22,P8:P17)</f>
        <v>5.8736325056919299</v>
      </c>
      <c r="Q29" s="219"/>
      <c r="R29" s="219"/>
      <c r="S29" s="219"/>
      <c r="T29" s="120">
        <f>MEDIAN(T25,T20:T22,T8:T17)</f>
        <v>3.5881992546635226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0.34472765284966367</v>
      </c>
      <c r="Y29" s="104">
        <f>IF(L29&gt;0,((T29/L29)-1),IF(AND(L29=0,T29&gt;0),100%,IF(AND(L29=0,T29&lt;0),-100%,IF(AND(L29=0,T29=0),0%,((T29/(L29))-1)*-1))))</f>
        <v>-0.26845256163516673</v>
      </c>
    </row>
    <row r="30" spans="1:25" ht="28.35" customHeight="1">
      <c r="C30" s="94" t="s">
        <v>29</v>
      </c>
      <c r="D30" s="120">
        <f>MEDIAN(D8:D15)</f>
        <v>2.8210064959396819</v>
      </c>
      <c r="E30" s="219"/>
      <c r="F30" s="219"/>
      <c r="G30" s="219"/>
      <c r="H30" s="120">
        <f>MEDIAN(H8:H15)</f>
        <v>3.6475371343845309</v>
      </c>
      <c r="I30" s="219"/>
      <c r="J30" s="219"/>
      <c r="K30" s="219"/>
      <c r="L30" s="120">
        <f>MEDIAN(L8:L15)</f>
        <v>4.8659215987941957</v>
      </c>
      <c r="M30" s="219"/>
      <c r="N30" s="219"/>
      <c r="O30" s="219"/>
      <c r="P30" s="120">
        <f>MEDIAN(P8:P15)</f>
        <v>7.0402387584699149</v>
      </c>
      <c r="Q30" s="219"/>
      <c r="R30" s="219"/>
      <c r="S30" s="219"/>
      <c r="T30" s="120">
        <f>MEDIAN(T8:T15)</f>
        <v>4.6405082815862073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0.33402935173002679</v>
      </c>
      <c r="Y30" s="104">
        <f>IF(L30&gt;0,((T30/L30)-1),IF(AND(L30=0,T30&gt;0),100%,IF(AND(L30=0,T30&lt;0),-100%,IF(AND(L30=0,T30=0),0%,((T30/(L30))-1)*-1))))</f>
        <v>-4.6324897068593773E-2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20'!$A33,'INTERIM REPORT'!$B:$B,'PAGE 20'!$A$5)=0,"",SUMIFS('INTERIM REPORT'!C:C,'INTERIM REPORT'!$A:$A,'PAGE 20'!$A33,'INTERIM REPORT'!$B:$B,'PAGE 20'!$A$5))</f>
        <v>6.7600000000000007</v>
      </c>
      <c r="E33" s="120"/>
      <c r="F33" s="120"/>
      <c r="G33" s="121"/>
      <c r="H33" s="124" t="str">
        <f>IF(SUMIFS('INTERIM REPORT'!D:D,'INTERIM REPORT'!$A:$A,'PAGE 20'!$A33,'INTERIM REPORT'!$B:$B,'PAGE 20'!$A$5)=0,"",SUMIFS('INTERIM REPORT'!D:D,'INTERIM REPORT'!$A:$A,'PAGE 20'!$A33,'INTERIM REPORT'!$B:$B,'PAGE 20'!$A$5))</f>
        <v/>
      </c>
      <c r="I33" s="120"/>
      <c r="J33" s="120"/>
      <c r="K33" s="121"/>
      <c r="L33" s="124" t="str">
        <f>IF(SUMIFS('INTERIM REPORT'!E:E,'INTERIM REPORT'!$A:$A,'PAGE 20'!$A33,'INTERIM REPORT'!$B:$B,'PAGE 20'!$A$5)=0,"",SUMIFS('INTERIM REPORT'!E:E,'INTERIM REPORT'!$A:$A,'PAGE 20'!$A33,'INTERIM REPORT'!$B:$B,'PAGE 20'!$A$5))</f>
        <v/>
      </c>
      <c r="M33" s="120"/>
      <c r="N33" s="120"/>
      <c r="O33" s="121"/>
      <c r="P33" s="124" t="str">
        <f>IF(SUMIFS('INTERIM REPORT'!F:F,'INTERIM REPORT'!$A:$A,'PAGE 20'!$A33,'INTERIM REPORT'!$B:$B,'PAGE 20'!$A$5)=0,"",SUMIFS('INTERIM REPORT'!F:F,'INTERIM REPORT'!$A:$A,'PAGE 20'!$A33,'INTERIM REPORT'!$B:$B,'PAGE 20'!$A$5))</f>
        <v/>
      </c>
      <c r="Q33" s="120"/>
      <c r="R33" s="120"/>
      <c r="S33" s="121"/>
      <c r="T33" s="124" t="str">
        <f>IF(SUMIFS('INTERIM REPORT'!G:G,'INTERIM REPORT'!$A:$A,'PAGE 20'!$A33,'INTERIM REPORT'!$B:$B,'PAGE 20'!$A$5)=0,"",SUMIFS('INTERIM REPORT'!G:G,'INTERIM REPORT'!$A:$A,'PAGE 20'!$A33,'INTERIM REPORT'!$B:$B,'PAGE 20'!$A$5))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20'!$A34,'INTERIM REPORT'!$B:$B,'PAGE 20'!$A$5)=0,"",SUMIFS('INTERIM REPORT'!C:C,'INTERIM REPORT'!$A:$A,'PAGE 20'!$A34,'INTERIM REPORT'!$B:$B,'PAGE 20'!$A$5))</f>
        <v/>
      </c>
      <c r="E34" s="124"/>
      <c r="F34" s="124"/>
      <c r="G34" s="125"/>
      <c r="H34" s="124" t="str">
        <f>IF(SUMIFS('INTERIM REPORT'!D:D,'INTERIM REPORT'!$A:$A,'PAGE 20'!$A34,'INTERIM REPORT'!$B:$B,'PAGE 20'!$A$5)=0,"",SUMIFS('INTERIM REPORT'!D:D,'INTERIM REPORT'!$A:$A,'PAGE 20'!$A34,'INTERIM REPORT'!$B:$B,'PAGE 20'!$A$5))</f>
        <v/>
      </c>
      <c r="I34" s="124"/>
      <c r="J34" s="124"/>
      <c r="K34" s="125"/>
      <c r="L34" s="124" t="str">
        <f>IF(SUMIFS('INTERIM REPORT'!E:E,'INTERIM REPORT'!$A:$A,'PAGE 20'!$A34,'INTERIM REPORT'!$B:$B,'PAGE 20'!$A$5)=0,"",SUMIFS('INTERIM REPORT'!E:E,'INTERIM REPORT'!$A:$A,'PAGE 20'!$A34,'INTERIM REPORT'!$B:$B,'PAGE 20'!$A$5))</f>
        <v/>
      </c>
      <c r="M34" s="124"/>
      <c r="N34" s="124"/>
      <c r="O34" s="125"/>
      <c r="P34" s="124" t="str">
        <f>IF(SUMIFS('INTERIM REPORT'!F:F,'INTERIM REPORT'!$A:$A,'PAGE 20'!$A34,'INTERIM REPORT'!$B:$B,'PAGE 20'!$A$5)=0,"",SUMIFS('INTERIM REPORT'!F:F,'INTERIM REPORT'!$A:$A,'PAGE 20'!$A34,'INTERIM REPORT'!$B:$B,'PAGE 20'!$A$5))</f>
        <v/>
      </c>
      <c r="Q34" s="124"/>
      <c r="R34" s="124"/>
      <c r="S34" s="125"/>
      <c r="T34" s="124" t="str">
        <f>IF(SUMIFS('INTERIM REPORT'!G:G,'INTERIM REPORT'!$A:$A,'PAGE 20'!$A34,'INTERIM REPORT'!$B:$B,'PAGE 20'!$A$5)=0,"",SUMIFS('INTERIM REPORT'!G:G,'INTERIM REPORT'!$A:$A,'PAGE 20'!$A34,'INTERIM REPORT'!$B:$B,'PAGE 20'!$A$5))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20'!$A35,'INTERIM REPORT'!$B:$B,'PAGE 20'!$A$5)=0,"",SUMIFS('INTERIM REPORT'!C:C,'INTERIM REPORT'!$A:$A,'PAGE 20'!$A35,'INTERIM REPORT'!$B:$B,'PAGE 20'!$A$5))</f>
        <v/>
      </c>
      <c r="E35" s="124"/>
      <c r="F35" s="124"/>
      <c r="G35" s="125"/>
      <c r="H35" s="124" t="str">
        <f>IF(SUMIFS('INTERIM REPORT'!D:D,'INTERIM REPORT'!$A:$A,'PAGE 20'!$A35,'INTERIM REPORT'!$B:$B,'PAGE 20'!$A$5)=0,"",SUMIFS('INTERIM REPORT'!D:D,'INTERIM REPORT'!$A:$A,'PAGE 20'!$A35,'INTERIM REPORT'!$B:$B,'PAGE 20'!$A$5))</f>
        <v/>
      </c>
      <c r="I35" s="124"/>
      <c r="J35" s="124"/>
      <c r="K35" s="125"/>
      <c r="L35" s="124" t="str">
        <f>IF(SUMIFS('INTERIM REPORT'!E:E,'INTERIM REPORT'!$A:$A,'PAGE 20'!$A35,'INTERIM REPORT'!$B:$B,'PAGE 20'!$A$5)=0,"",SUMIFS('INTERIM REPORT'!E:E,'INTERIM REPORT'!$A:$A,'PAGE 20'!$A35,'INTERIM REPORT'!$B:$B,'PAGE 20'!$A$5))</f>
        <v/>
      </c>
      <c r="M35" s="124"/>
      <c r="N35" s="124"/>
      <c r="O35" s="125"/>
      <c r="P35" s="124" t="str">
        <f>IF(SUMIFS('INTERIM REPORT'!F:F,'INTERIM REPORT'!$A:$A,'PAGE 20'!$A35,'INTERIM REPORT'!$B:$B,'PAGE 20'!$A$5)=0,"",SUMIFS('INTERIM REPORT'!F:F,'INTERIM REPORT'!$A:$A,'PAGE 20'!$A35,'INTERIM REPORT'!$B:$B,'PAGE 20'!$A$5))</f>
        <v/>
      </c>
      <c r="Q35" s="124"/>
      <c r="R35" s="124"/>
      <c r="S35" s="125"/>
      <c r="T35" s="124" t="str">
        <f>IF(SUMIFS('INTERIM REPORT'!G:G,'INTERIM REPORT'!$A:$A,'PAGE 20'!$A35,'INTERIM REPORT'!$B:$B,'PAGE 20'!$A$5)=0,"",SUMIFS('INTERIM REPORT'!G:G,'INTERIM REPORT'!$A:$A,'PAGE 20'!$A35,'INTERIM REPORT'!$B:$B,'PAGE 20'!$A$5))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20'!$A36,'INTERIM REPORT'!$B:$B,'PAGE 20'!$A$5)=0,"",SUMIFS('INTERIM REPORT'!C:C,'INTERIM REPORT'!$A:$A,'PAGE 20'!$A36,'INTERIM REPORT'!$B:$B,'PAGE 20'!$A$5))</f>
        <v/>
      </c>
      <c r="E36" s="124"/>
      <c r="F36" s="124"/>
      <c r="G36" s="125"/>
      <c r="H36" s="124" t="str">
        <f>IF(SUMIFS('INTERIM REPORT'!D:D,'INTERIM REPORT'!$A:$A,'PAGE 20'!$A36,'INTERIM REPORT'!$B:$B,'PAGE 20'!$A$5)=0,"",SUMIFS('INTERIM REPORT'!D:D,'INTERIM REPORT'!$A:$A,'PAGE 20'!$A36,'INTERIM REPORT'!$B:$B,'PAGE 20'!$A$5))</f>
        <v/>
      </c>
      <c r="I36" s="124"/>
      <c r="J36" s="124"/>
      <c r="K36" s="125"/>
      <c r="L36" s="124" t="str">
        <f>IF(SUMIFS('INTERIM REPORT'!E:E,'INTERIM REPORT'!$A:$A,'PAGE 20'!$A36,'INTERIM REPORT'!$B:$B,'PAGE 20'!$A$5)=0,"",SUMIFS('INTERIM REPORT'!E:E,'INTERIM REPORT'!$A:$A,'PAGE 20'!$A36,'INTERIM REPORT'!$B:$B,'PAGE 20'!$A$5))</f>
        <v/>
      </c>
      <c r="M36" s="124"/>
      <c r="N36" s="124"/>
      <c r="O36" s="125"/>
      <c r="P36" s="124" t="str">
        <f>IF(SUMIFS('INTERIM REPORT'!F:F,'INTERIM REPORT'!$A:$A,'PAGE 20'!$A36,'INTERIM REPORT'!$B:$B,'PAGE 20'!$A$5)=0,"",SUMIFS('INTERIM REPORT'!F:F,'INTERIM REPORT'!$A:$A,'PAGE 20'!$A36,'INTERIM REPORT'!$B:$B,'PAGE 20'!$A$5))</f>
        <v/>
      </c>
      <c r="Q36" s="124"/>
      <c r="R36" s="124"/>
      <c r="S36" s="125"/>
      <c r="T36" s="124" t="str">
        <f>IF(SUMIFS('INTERIM REPORT'!G:G,'INTERIM REPORT'!$A:$A,'PAGE 20'!$A36,'INTERIM REPORT'!$B:$B,'PAGE 20'!$A$5)=0,"",SUMIFS('INTERIM REPORT'!G:G,'INTERIM REPORT'!$A:$A,'PAGE 20'!$A36,'INTERIM REPORT'!$B:$B,'PAGE 20'!$A$5))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20'!$A37,'INTERIM REPORT'!$B:$B,'PAGE 20'!$A$5)=0,"",SUMIFS('INTERIM REPORT'!C:C,'INTERIM REPORT'!$A:$A,'PAGE 20'!$A37,'INTERIM REPORT'!$B:$B,'PAGE 20'!$A$5))</f>
        <v/>
      </c>
      <c r="E37" s="124"/>
      <c r="F37" s="124"/>
      <c r="G37" s="125"/>
      <c r="H37" s="124" t="str">
        <f>IF(SUMIFS('INTERIM REPORT'!D:D,'INTERIM REPORT'!$A:$A,'PAGE 20'!$A37,'INTERIM REPORT'!$B:$B,'PAGE 20'!$A$5)=0,"",SUMIFS('INTERIM REPORT'!D:D,'INTERIM REPORT'!$A:$A,'PAGE 20'!$A37,'INTERIM REPORT'!$B:$B,'PAGE 20'!$A$5))</f>
        <v/>
      </c>
      <c r="I37" s="124"/>
      <c r="J37" s="124"/>
      <c r="K37" s="125"/>
      <c r="L37" s="124" t="str">
        <f>IF(SUMIFS('INTERIM REPORT'!E:E,'INTERIM REPORT'!$A:$A,'PAGE 20'!$A37,'INTERIM REPORT'!$B:$B,'PAGE 20'!$A$5)=0,"",SUMIFS('INTERIM REPORT'!E:E,'INTERIM REPORT'!$A:$A,'PAGE 20'!$A37,'INTERIM REPORT'!$B:$B,'PAGE 20'!$A$5))</f>
        <v/>
      </c>
      <c r="M37" s="124"/>
      <c r="N37" s="124"/>
      <c r="O37" s="125"/>
      <c r="P37" s="124" t="str">
        <f>IF(SUMIFS('INTERIM REPORT'!F:F,'INTERIM REPORT'!$A:$A,'PAGE 20'!$A37,'INTERIM REPORT'!$B:$B,'PAGE 20'!$A$5)=0,"",SUMIFS('INTERIM REPORT'!F:F,'INTERIM REPORT'!$A:$A,'PAGE 20'!$A37,'INTERIM REPORT'!$B:$B,'PAGE 20'!$A$5))</f>
        <v/>
      </c>
      <c r="Q37" s="124"/>
      <c r="R37" s="124"/>
      <c r="S37" s="125"/>
      <c r="T37" s="124" t="str">
        <f>IF(SUMIFS('INTERIM REPORT'!G:G,'INTERIM REPORT'!$A:$A,'PAGE 20'!$A37,'INTERIM REPORT'!$B:$B,'PAGE 20'!$A$5)=0,"",SUMIFS('INTERIM REPORT'!G:G,'INTERIM REPORT'!$A:$A,'PAGE 20'!$A37,'INTERIM REPORT'!$B:$B,'PAGE 20'!$A$5))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20'!$A38,'INTERIM REPORT'!$B:$B,'PAGE 20'!$A$5)=0,"",SUMIFS('INTERIM REPORT'!C:C,'INTERIM REPORT'!$A:$A,'PAGE 20'!$A38,'INTERIM REPORT'!$B:$B,'PAGE 20'!$A$5))</f>
        <v/>
      </c>
      <c r="E38" s="124"/>
      <c r="F38" s="124"/>
      <c r="G38" s="125"/>
      <c r="H38" s="124" t="str">
        <f>IF(SUMIFS('INTERIM REPORT'!D:D,'INTERIM REPORT'!$A:$A,'PAGE 20'!$A38,'INTERIM REPORT'!$B:$B,'PAGE 20'!$A$5)=0,"",SUMIFS('INTERIM REPORT'!D:D,'INTERIM REPORT'!$A:$A,'PAGE 20'!$A38,'INTERIM REPORT'!$B:$B,'PAGE 20'!$A$5))</f>
        <v/>
      </c>
      <c r="I38" s="124"/>
      <c r="J38" s="124"/>
      <c r="K38" s="125"/>
      <c r="L38" s="124" t="str">
        <f>IF(SUMIFS('INTERIM REPORT'!E:E,'INTERIM REPORT'!$A:$A,'PAGE 20'!$A38,'INTERIM REPORT'!$B:$B,'PAGE 20'!$A$5)=0,"",SUMIFS('INTERIM REPORT'!E:E,'INTERIM REPORT'!$A:$A,'PAGE 20'!$A38,'INTERIM REPORT'!$B:$B,'PAGE 20'!$A$5))</f>
        <v/>
      </c>
      <c r="M38" s="124"/>
      <c r="N38" s="124"/>
      <c r="O38" s="125"/>
      <c r="P38" s="124" t="str">
        <f>IF(SUMIFS('INTERIM REPORT'!F:F,'INTERIM REPORT'!$A:$A,'PAGE 20'!$A38,'INTERIM REPORT'!$B:$B,'PAGE 20'!$A$5)=0,"",SUMIFS('INTERIM REPORT'!F:F,'INTERIM REPORT'!$A:$A,'PAGE 20'!$A38,'INTERIM REPORT'!$B:$B,'PAGE 20'!$A$5))</f>
        <v/>
      </c>
      <c r="Q38" s="124"/>
      <c r="R38" s="124"/>
      <c r="S38" s="125"/>
      <c r="T38" s="124" t="str">
        <f>IF(SUMIFS('INTERIM REPORT'!G:G,'INTERIM REPORT'!$A:$A,'PAGE 20'!$A38,'INTERIM REPORT'!$B:$B,'PAGE 20'!$A$5)=0,"",SUMIFS('INTERIM REPORT'!G:G,'INTERIM REPORT'!$A:$A,'PAGE 20'!$A38,'INTERIM REPORT'!$B:$B,'PAGE 20'!$A$5))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89" priority="1" operator="notEqual">
      <formula>""" """</formula>
    </cfRule>
    <cfRule type="cellIs" dxfId="8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11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Depreciation Rate</v>
      </c>
    </row>
    <row r="3" spans="1:25" ht="15.75">
      <c r="A3" s="82" t="s">
        <v>104</v>
      </c>
    </row>
    <row r="4" spans="1:25" ht="15.75">
      <c r="A4" s="85" t="s">
        <v>60</v>
      </c>
      <c r="B4" s="324" t="str">
        <f>MID(A4,FIND("]",A4)+2,LEN(A4)-FIND("]",A4)+2)</f>
        <v>Depreciation Rate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232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21'!$A8,'INTERIM REPORT'!$B:$B,'PAGE 21'!$A$4)</f>
        <v>4.8338771283097115</v>
      </c>
      <c r="E8" s="210">
        <f>RANK(D8,D$8:D$15,1)</f>
        <v>4</v>
      </c>
      <c r="F8" s="210">
        <f>RANK(D8,D$8:D$17,1)</f>
        <v>5</v>
      </c>
      <c r="G8" s="210">
        <f>RANK(D8,D$8:D$25,1)</f>
        <v>8</v>
      </c>
      <c r="H8" s="120">
        <f>SUMIFS('INTERIM REPORT'!D:D,'INTERIM REPORT'!$A:$A,'PAGE 21'!$A8,'INTERIM REPORT'!$B:$B,'PAGE 21'!$A$4)</f>
        <v>4.8002570994817075</v>
      </c>
      <c r="I8" s="210">
        <f>RANK(H8,H$8:H$15,1)</f>
        <v>5</v>
      </c>
      <c r="J8" s="210">
        <f>RANK(H8,H$8:H$17,1)</f>
        <v>6</v>
      </c>
      <c r="K8" s="210">
        <f>RANK(H8,H$8:H$25,1)</f>
        <v>10</v>
      </c>
      <c r="L8" s="120">
        <f>SUMIFS('INTERIM REPORT'!E:E,'INTERIM REPORT'!$A:$A,'PAGE 21'!$A8,'INTERIM REPORT'!$B:$B,'PAGE 21'!$A$4)</f>
        <v>4.5326732909412426</v>
      </c>
      <c r="M8" s="210">
        <f>RANK(L8,L$8:L$15,1)</f>
        <v>4</v>
      </c>
      <c r="N8" s="210">
        <f>RANK(L8,L$8:L$17,1)</f>
        <v>6</v>
      </c>
      <c r="O8" s="210">
        <f>RANK(L8,L$8:L$25,1)</f>
        <v>8</v>
      </c>
      <c r="P8" s="120">
        <f>SUMIFS('INTERIM REPORT'!F:F,'INTERIM REPORT'!$A:$A,'PAGE 21'!$A8,'INTERIM REPORT'!$B:$B,'PAGE 21'!$A$4)</f>
        <v>8.9708185382201417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21'!$A8,'INTERIM REPORT'!$B:$B,'PAGE 21'!$A$4)</f>
        <v>5.073412117148048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-5.5743641016510637E-2</v>
      </c>
      <c r="Y8" s="95">
        <f t="shared" ref="Y8:Y17" si="1">IF(L8&gt;0,((T8/L8)-1),IF(AND(L8=0,T8&gt;0),100%,IF(AND(L8=0,T8&lt;0),-100%,IF(AND(L8=0,T8=0),0%,((T8/(L8))-1)*-1))))</f>
        <v>0.11929799292781529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21'!$A9,'INTERIM REPORT'!$B:$B,'PAGE 21'!$A$4)</f>
        <v>3.1230275995618095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20">
        <f>SUMIFS('INTERIM REPORT'!D:D,'INTERIM REPORT'!$A:$A,'PAGE 21'!$A9,'INTERIM REPORT'!$B:$B,'PAGE 21'!$A$4)</f>
        <v>3.5121956983830018</v>
      </c>
      <c r="I9" s="210">
        <f t="shared" ref="I9:I15" si="6">RANK(H9,H$8:H$15,1)</f>
        <v>1</v>
      </c>
      <c r="J9" s="210">
        <f t="shared" ref="J9:J17" si="7">RANK(H9,H$8:H$17,1)</f>
        <v>1</v>
      </c>
      <c r="K9" s="210">
        <f t="shared" ref="K9:K17" si="8">RANK(H9,H$8:H$25,1)</f>
        <v>1</v>
      </c>
      <c r="L9" s="120">
        <f>SUMIFS('INTERIM REPORT'!E:E,'INTERIM REPORT'!$A:$A,'PAGE 21'!$A9,'INTERIM REPORT'!$B:$B,'PAGE 21'!$A$4)</f>
        <v>2.6353603250538864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21'!$A9,'INTERIM REPORT'!$B:$B,'PAGE 21'!$A$4)</f>
        <v>3.7358425991754194</v>
      </c>
      <c r="Q9" s="210">
        <f t="shared" ref="Q9:Q15" si="12">RANK(P9,P$8:P$15,1)</f>
        <v>2</v>
      </c>
      <c r="R9" s="210">
        <f t="shared" ref="R9:R17" si="13">RANK(P9,P$8:P$17,1)</f>
        <v>2</v>
      </c>
      <c r="S9" s="210">
        <f t="shared" ref="S9:S17" si="14">RANK(P9,P$8:P$25,1)</f>
        <v>2</v>
      </c>
      <c r="T9" s="120">
        <f>SUMIFS('INTERIM REPORT'!G:G,'INTERIM REPORT'!$A:$A,'PAGE 21'!$A9,'INTERIM REPORT'!$B:$B,'PAGE 21'!$A$4)</f>
        <v>3.7808773205623702</v>
      </c>
      <c r="U9" s="210">
        <f t="shared" ref="U9:U15" si="15">RANK(T9,T$8:T$15,1)</f>
        <v>2</v>
      </c>
      <c r="V9" s="210">
        <f t="shared" ref="V9:V17" si="16">RANK(T9,T$8:T$17,1)</f>
        <v>3</v>
      </c>
      <c r="W9" s="210">
        <f t="shared" ref="W9:W17" si="17">RANK(T9,T$8:T$25,1)</f>
        <v>4</v>
      </c>
      <c r="X9" s="95">
        <f t="shared" si="0"/>
        <v>-0.24965447504329163</v>
      </c>
      <c r="Y9" s="95">
        <f t="shared" si="1"/>
        <v>0.43467186806231561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21'!$A10,'INTERIM REPORT'!$B:$B,'PAGE 21'!$A$4)</f>
        <v>3.8932089742313756</v>
      </c>
      <c r="E10" s="210">
        <f t="shared" si="3"/>
        <v>2</v>
      </c>
      <c r="F10" s="210">
        <f t="shared" si="4"/>
        <v>2</v>
      </c>
      <c r="G10" s="210">
        <f t="shared" si="5"/>
        <v>3</v>
      </c>
      <c r="H10" s="120">
        <f>SUMIFS('INTERIM REPORT'!D:D,'INTERIM REPORT'!$A:$A,'PAGE 21'!$A10,'INTERIM REPORT'!$B:$B,'PAGE 21'!$A$4)</f>
        <v>3.9706224710449991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21'!$A10,'INTERIM REPORT'!$B:$B,'PAGE 21'!$A$4)</f>
        <v>4.5320732094126788</v>
      </c>
      <c r="M10" s="210">
        <f t="shared" si="9"/>
        <v>3</v>
      </c>
      <c r="N10" s="210">
        <f t="shared" si="10"/>
        <v>5</v>
      </c>
      <c r="O10" s="210">
        <f t="shared" si="11"/>
        <v>7</v>
      </c>
      <c r="P10" s="120">
        <f>SUMIFS('INTERIM REPORT'!F:F,'INTERIM REPORT'!$A:$A,'PAGE 21'!$A10,'INTERIM REPORT'!$B:$B,'PAGE 21'!$A$4)</f>
        <v>4.5190330084708155</v>
      </c>
      <c r="Q10" s="210">
        <f t="shared" si="12"/>
        <v>4</v>
      </c>
      <c r="R10" s="210">
        <f t="shared" si="13"/>
        <v>6</v>
      </c>
      <c r="S10" s="210">
        <f t="shared" si="14"/>
        <v>10</v>
      </c>
      <c r="T10" s="120">
        <f>SUMIFS('INTERIM REPORT'!G:G,'INTERIM REPORT'!$A:$A,'PAGE 21'!$A10,'INTERIM REPORT'!$B:$B,'PAGE 21'!$A$4)</f>
        <v>4.7244073293492974</v>
      </c>
      <c r="U10" s="210">
        <f t="shared" si="15"/>
        <v>5</v>
      </c>
      <c r="V10" s="210">
        <f t="shared" si="16"/>
        <v>7</v>
      </c>
      <c r="W10" s="210">
        <f t="shared" si="17"/>
        <v>11</v>
      </c>
      <c r="X10" s="95">
        <f t="shared" si="0"/>
        <v>0.14140118897274956</v>
      </c>
      <c r="Y10" s="95">
        <f t="shared" si="1"/>
        <v>4.2438440653862264E-2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21'!$A11,'INTERIM REPORT'!$B:$B,'PAGE 21'!$A$4)</f>
        <v>5.2024005453992341</v>
      </c>
      <c r="E11" s="210">
        <f t="shared" si="3"/>
        <v>8</v>
      </c>
      <c r="F11" s="210">
        <f t="shared" si="4"/>
        <v>9</v>
      </c>
      <c r="G11" s="210">
        <f t="shared" si="5"/>
        <v>13</v>
      </c>
      <c r="H11" s="120">
        <f>SUMIFS('INTERIM REPORT'!D:D,'INTERIM REPORT'!$A:$A,'PAGE 21'!$A11,'INTERIM REPORT'!$B:$B,'PAGE 21'!$A$4)</f>
        <v>5.564918459536023</v>
      </c>
      <c r="I11" s="210">
        <f t="shared" si="6"/>
        <v>8</v>
      </c>
      <c r="J11" s="210">
        <f t="shared" si="7"/>
        <v>10</v>
      </c>
      <c r="K11" s="210">
        <f t="shared" si="8"/>
        <v>14</v>
      </c>
      <c r="L11" s="120">
        <f>SUMIFS('INTERIM REPORT'!E:E,'INTERIM REPORT'!$A:$A,'PAGE 21'!$A11,'INTERIM REPORT'!$B:$B,'PAGE 21'!$A$4)</f>
        <v>5.3848142280750029</v>
      </c>
      <c r="M11" s="210">
        <f t="shared" si="9"/>
        <v>7</v>
      </c>
      <c r="N11" s="210">
        <f t="shared" si="10"/>
        <v>9</v>
      </c>
      <c r="O11" s="210">
        <f t="shared" si="11"/>
        <v>11</v>
      </c>
      <c r="P11" s="120">
        <f>SUMIFS('INTERIM REPORT'!F:F,'INTERIM REPORT'!$A:$A,'PAGE 21'!$A11,'INTERIM REPORT'!$B:$B,'PAGE 21'!$A$4)</f>
        <v>5.8304616869091124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20">
        <f>SUMIFS('INTERIM REPORT'!G:G,'INTERIM REPORT'!$A:$A,'PAGE 21'!$A11,'INTERIM REPORT'!$B:$B,'PAGE 21'!$A$4)</f>
        <v>5.692667978765809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-3.2364217512009352E-2</v>
      </c>
      <c r="Y11" s="95">
        <f t="shared" si="1"/>
        <v>5.7170728209292365E-2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21'!$A12,'INTERIM REPORT'!$B:$B,'PAGE 21'!$A$4)</f>
        <v>5.1715771802374046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20">
        <f>SUMIFS('INTERIM REPORT'!D:D,'INTERIM REPORT'!$A:$A,'PAGE 21'!$A12,'INTERIM REPORT'!$B:$B,'PAGE 21'!$A$4)</f>
        <v>5.0800849740393046</v>
      </c>
      <c r="I12" s="210">
        <f t="shared" si="6"/>
        <v>6</v>
      </c>
      <c r="J12" s="210">
        <f t="shared" si="7"/>
        <v>7</v>
      </c>
      <c r="K12" s="210">
        <f t="shared" si="8"/>
        <v>11</v>
      </c>
      <c r="L12" s="120">
        <f>SUMIFS('INTERIM REPORT'!E:E,'INTERIM REPORT'!$A:$A,'PAGE 21'!$A12,'INTERIM REPORT'!$B:$B,'PAGE 21'!$A$4)</f>
        <v>5.199844028183839</v>
      </c>
      <c r="M12" s="210">
        <f t="shared" si="9"/>
        <v>6</v>
      </c>
      <c r="N12" s="210">
        <f t="shared" si="10"/>
        <v>8</v>
      </c>
      <c r="O12" s="210">
        <f t="shared" si="11"/>
        <v>10</v>
      </c>
      <c r="P12" s="120">
        <f>SUMIFS('INTERIM REPORT'!F:F,'INTERIM REPORT'!$A:$A,'PAGE 21'!$A12,'INTERIM REPORT'!$B:$B,'PAGE 21'!$A$4)</f>
        <v>4.5330107368240915</v>
      </c>
      <c r="Q12" s="210">
        <f t="shared" si="12"/>
        <v>5</v>
      </c>
      <c r="R12" s="210">
        <f t="shared" si="13"/>
        <v>7</v>
      </c>
      <c r="S12" s="210">
        <f t="shared" si="14"/>
        <v>11</v>
      </c>
      <c r="T12" s="120">
        <f>SUMIFS('INTERIM REPORT'!G:G,'INTERIM REPORT'!$A:$A,'PAGE 21'!$A12,'INTERIM REPORT'!$B:$B,'PAGE 21'!$A$4)</f>
        <v>4.4759210023035498</v>
      </c>
      <c r="U12" s="210">
        <f t="shared" si="15"/>
        <v>4</v>
      </c>
      <c r="V12" s="210">
        <f t="shared" si="16"/>
        <v>6</v>
      </c>
      <c r="W12" s="210">
        <f t="shared" si="17"/>
        <v>9</v>
      </c>
      <c r="X12" s="95">
        <f t="shared" si="0"/>
        <v>2.3574222627483099E-2</v>
      </c>
      <c r="Y12" s="95">
        <f t="shared" si="1"/>
        <v>-0.13922014236514235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21'!$A13,'INTERIM REPORT'!$B:$B,'PAGE 21'!$A$4)</f>
        <v>4.907488702209525</v>
      </c>
      <c r="E13" s="210">
        <f t="shared" si="3"/>
        <v>5</v>
      </c>
      <c r="F13" s="210">
        <f t="shared" si="4"/>
        <v>6</v>
      </c>
      <c r="G13" s="210">
        <f t="shared" si="5"/>
        <v>9</v>
      </c>
      <c r="H13" s="120">
        <f>SUMIFS('INTERIM REPORT'!D:D,'INTERIM REPORT'!$A:$A,'PAGE 21'!$A13,'INTERIM REPORT'!$B:$B,'PAGE 21'!$A$4)</f>
        <v>4.5732720362353048</v>
      </c>
      <c r="I13" s="210">
        <f t="shared" si="6"/>
        <v>4</v>
      </c>
      <c r="J13" s="210">
        <f t="shared" si="7"/>
        <v>5</v>
      </c>
      <c r="K13" s="210">
        <f t="shared" si="8"/>
        <v>8</v>
      </c>
      <c r="L13" s="120">
        <f>SUMIFS('INTERIM REPORT'!E:E,'INTERIM REPORT'!$A:$A,'PAGE 21'!$A13,'INTERIM REPORT'!$B:$B,'PAGE 21'!$A$4)</f>
        <v>4.244812272972494</v>
      </c>
      <c r="M13" s="210">
        <f t="shared" si="9"/>
        <v>2</v>
      </c>
      <c r="N13" s="210">
        <f t="shared" si="10"/>
        <v>3</v>
      </c>
      <c r="O13" s="210">
        <f t="shared" si="11"/>
        <v>4</v>
      </c>
      <c r="P13" s="120">
        <f>SUMIFS('INTERIM REPORT'!F:F,'INTERIM REPORT'!$A:$A,'PAGE 21'!$A13,'INTERIM REPORT'!$B:$B,'PAGE 21'!$A$4)</f>
        <v>4.4906737666799232</v>
      </c>
      <c r="Q13" s="210">
        <f t="shared" si="12"/>
        <v>3</v>
      </c>
      <c r="R13" s="210">
        <f t="shared" si="13"/>
        <v>5</v>
      </c>
      <c r="S13" s="210">
        <f t="shared" si="14"/>
        <v>9</v>
      </c>
      <c r="T13" s="120">
        <f>SUMIFS('INTERIM REPORT'!G:G,'INTERIM REPORT'!$A:$A,'PAGE 21'!$A13,'INTERIM REPORT'!$B:$B,'PAGE 21'!$A$4)</f>
        <v>4.3900803278967695</v>
      </c>
      <c r="U13" s="210">
        <f t="shared" si="15"/>
        <v>3</v>
      </c>
      <c r="V13" s="210">
        <f t="shared" si="16"/>
        <v>5</v>
      </c>
      <c r="W13" s="210">
        <f t="shared" si="17"/>
        <v>8</v>
      </c>
      <c r="X13" s="95">
        <f t="shared" si="0"/>
        <v>-7.1821610579981376E-2</v>
      </c>
      <c r="Y13" s="95">
        <f t="shared" si="1"/>
        <v>3.4222492205185251E-2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21'!$A14,'INTERIM REPORT'!$B:$B,'PAGE 21'!$A$4)</f>
        <v>5.1211422968763989</v>
      </c>
      <c r="E14" s="210">
        <f t="shared" si="3"/>
        <v>6</v>
      </c>
      <c r="F14" s="210">
        <f t="shared" si="4"/>
        <v>7</v>
      </c>
      <c r="G14" s="210">
        <f t="shared" si="5"/>
        <v>11</v>
      </c>
      <c r="H14" s="120">
        <f>SUMIFS('INTERIM REPORT'!D:D,'INTERIM REPORT'!$A:$A,'PAGE 21'!$A14,'INTERIM REPORT'!$B:$B,'PAGE 21'!$A$4)</f>
        <v>5.1579114545685831</v>
      </c>
      <c r="I14" s="210">
        <f t="shared" si="6"/>
        <v>7</v>
      </c>
      <c r="J14" s="210">
        <f t="shared" si="7"/>
        <v>8</v>
      </c>
      <c r="K14" s="210">
        <f t="shared" si="8"/>
        <v>12</v>
      </c>
      <c r="L14" s="120">
        <f>SUMIFS('INTERIM REPORT'!E:E,'INTERIM REPORT'!$A:$A,'PAGE 21'!$A14,'INTERIM REPORT'!$B:$B,'PAGE 21'!$A$4)</f>
        <v>17.755729566458704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21'!$A14,'INTERIM REPORT'!$B:$B,'PAGE 21'!$A$4)</f>
        <v>4.8411389978727231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21'!$A14,'INTERIM REPORT'!$B:$B,'PAGE 21'!$A$4)</f>
        <v>4.9681465219557293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2.4424262073618372</v>
      </c>
      <c r="Y14" s="95">
        <f t="shared" si="1"/>
        <v>-0.72019474033098807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21'!$A15,'INTERIM REPORT'!$B:$B,'PAGE 21'!$A$4)</f>
        <v>4.1805610994869307</v>
      </c>
      <c r="E15" s="211">
        <f t="shared" si="3"/>
        <v>3</v>
      </c>
      <c r="F15" s="211">
        <f t="shared" si="4"/>
        <v>3</v>
      </c>
      <c r="G15" s="211">
        <f t="shared" si="5"/>
        <v>5</v>
      </c>
      <c r="H15" s="122">
        <f>SUMIFS('INTERIM REPORT'!D:D,'INTERIM REPORT'!$A:$A,'PAGE 21'!$A15,'INTERIM REPORT'!$B:$B,'PAGE 21'!$A$4)</f>
        <v>3.9379090929259499</v>
      </c>
      <c r="I15" s="211">
        <f t="shared" si="6"/>
        <v>2</v>
      </c>
      <c r="J15" s="211">
        <f t="shared" si="7"/>
        <v>2</v>
      </c>
      <c r="K15" s="211">
        <f t="shared" si="8"/>
        <v>2</v>
      </c>
      <c r="L15" s="122">
        <f>SUMIFS('INTERIM REPORT'!E:E,'INTERIM REPORT'!$A:$A,'PAGE 21'!$A15,'INTERIM REPORT'!$B:$B,'PAGE 21'!$A$4)</f>
        <v>4.7103568540234537</v>
      </c>
      <c r="M15" s="211">
        <f t="shared" si="9"/>
        <v>5</v>
      </c>
      <c r="N15" s="211">
        <f t="shared" si="10"/>
        <v>7</v>
      </c>
      <c r="O15" s="211">
        <f t="shared" si="11"/>
        <v>9</v>
      </c>
      <c r="P15" s="122">
        <f>SUMIFS('INTERIM REPORT'!F:F,'INTERIM REPORT'!$A:$A,'PAGE 21'!$A15,'INTERIM REPORT'!$B:$B,'PAGE 21'!$A$4)</f>
        <v>3.6863660112261427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21'!$A15,'INTERIM REPORT'!$B:$B,'PAGE 21'!$A$4)</f>
        <v>2.843546889507893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0.19615682913684496</v>
      </c>
      <c r="Y15" s="97">
        <f t="shared" si="1"/>
        <v>-0.39632028365769878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21'!$A16,'INTERIM REPORT'!$B:$B,'PAGE 21'!$A$4)</f>
        <v>5.4481464367808758</v>
      </c>
      <c r="E16" s="212"/>
      <c r="F16" s="213">
        <f t="shared" si="4"/>
        <v>10</v>
      </c>
      <c r="G16" s="213">
        <f t="shared" si="5"/>
        <v>14</v>
      </c>
      <c r="H16" s="124">
        <f>SUMIFS('INTERIM REPORT'!D:D,'INTERIM REPORT'!$A:$A,'PAGE 21'!$A16,'INTERIM REPORT'!$B:$B,'PAGE 21'!$A$4)</f>
        <v>5.2770551815134166</v>
      </c>
      <c r="I16" s="212"/>
      <c r="J16" s="213">
        <f t="shared" si="7"/>
        <v>9</v>
      </c>
      <c r="K16" s="213">
        <f t="shared" si="8"/>
        <v>13</v>
      </c>
      <c r="L16" s="124">
        <f>SUMIFS('INTERIM REPORT'!E:E,'INTERIM REPORT'!$A:$A,'PAGE 21'!$A16,'INTERIM REPORT'!$B:$B,'PAGE 21'!$A$4)</f>
        <v>4.5232611736714636</v>
      </c>
      <c r="M16" s="212"/>
      <c r="N16" s="213">
        <f t="shared" si="10"/>
        <v>4</v>
      </c>
      <c r="O16" s="213">
        <f t="shared" si="11"/>
        <v>6</v>
      </c>
      <c r="P16" s="124">
        <f>SUMIFS('INTERIM REPORT'!F:F,'INTERIM REPORT'!$A:$A,'PAGE 21'!$A16,'INTERIM REPORT'!$B:$B,'PAGE 21'!$A$4)</f>
        <v>4.3405043757574981</v>
      </c>
      <c r="Q16" s="212"/>
      <c r="R16" s="213">
        <f t="shared" si="13"/>
        <v>4</v>
      </c>
      <c r="S16" s="213">
        <f t="shared" si="14"/>
        <v>7</v>
      </c>
      <c r="T16" s="124">
        <f>SUMIFS('INTERIM REPORT'!G:G,'INTERIM REPORT'!$A:$A,'PAGE 21'!$A16,'INTERIM REPORT'!$B:$B,'PAGE 21'!$A$4)</f>
        <v>4.0263288628862091</v>
      </c>
      <c r="U16" s="212"/>
      <c r="V16" s="213">
        <f t="shared" si="16"/>
        <v>4</v>
      </c>
      <c r="W16" s="213">
        <f t="shared" si="17"/>
        <v>5</v>
      </c>
      <c r="X16" s="99">
        <f t="shared" si="0"/>
        <v>-0.14284368495570121</v>
      </c>
      <c r="Y16" s="99">
        <f t="shared" si="1"/>
        <v>-0.10986151179546022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21'!$A17,'INTERIM REPORT'!$B:$B,'PAGE 21'!$A$4)</f>
        <v>4.3602447521581711</v>
      </c>
      <c r="E17" s="214"/>
      <c r="F17" s="210">
        <f t="shared" si="4"/>
        <v>4</v>
      </c>
      <c r="G17" s="210">
        <f t="shared" si="5"/>
        <v>6</v>
      </c>
      <c r="H17" s="120">
        <f>SUMIFS('INTERIM REPORT'!D:D,'INTERIM REPORT'!$A:$A,'PAGE 21'!$A17,'INTERIM REPORT'!$B:$B,'PAGE 21'!$A$4)</f>
        <v>4.1324860573637583</v>
      </c>
      <c r="I17" s="214"/>
      <c r="J17" s="210">
        <f t="shared" si="7"/>
        <v>4</v>
      </c>
      <c r="K17" s="210">
        <f t="shared" si="8"/>
        <v>5</v>
      </c>
      <c r="L17" s="120">
        <f>SUMIFS('INTERIM REPORT'!E:E,'INTERIM REPORT'!$A:$A,'PAGE 21'!$A17,'INTERIM REPORT'!$B:$B,'PAGE 21'!$A$4)</f>
        <v>4.0759068484971408</v>
      </c>
      <c r="M17" s="214"/>
      <c r="N17" s="210">
        <f t="shared" si="10"/>
        <v>2</v>
      </c>
      <c r="O17" s="210">
        <f t="shared" si="11"/>
        <v>3</v>
      </c>
      <c r="P17" s="120">
        <f>SUMIFS('INTERIM REPORT'!F:F,'INTERIM REPORT'!$A:$A,'PAGE 21'!$A17,'INTERIM REPORT'!$B:$B,'PAGE 21'!$A$4)</f>
        <v>4.2743023711831851</v>
      </c>
      <c r="Q17" s="214"/>
      <c r="R17" s="210">
        <f t="shared" si="13"/>
        <v>3</v>
      </c>
      <c r="S17" s="210">
        <f t="shared" si="14"/>
        <v>5</v>
      </c>
      <c r="T17" s="120">
        <f>SUMIFS('INTERIM REPORT'!G:G,'INTERIM REPORT'!$A:$A,'PAGE 21'!$A17,'INTERIM REPORT'!$B:$B,'PAGE 21'!$A$4)</f>
        <v>3.5273092776538957</v>
      </c>
      <c r="U17" s="214"/>
      <c r="V17" s="210">
        <f t="shared" si="16"/>
        <v>2</v>
      </c>
      <c r="W17" s="210">
        <f t="shared" si="17"/>
        <v>3</v>
      </c>
      <c r="X17" s="95">
        <f t="shared" si="0"/>
        <v>-1.3691324805754079E-2</v>
      </c>
      <c r="Y17" s="95">
        <f t="shared" si="1"/>
        <v>-0.13459521800541707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21'!$A20,'INTERIM REPORT'!$B:$B,'PAGE 21'!$A$4)</f>
        <v>5.1146567663317395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24">
        <f>SUMIFS('INTERIM REPORT'!D:D,'INTERIM REPORT'!$A:$A,'PAGE 21'!$A20,'INTERIM REPORT'!$B:$B,'PAGE 21'!$A$4)</f>
        <v>4.4527574510554047</v>
      </c>
      <c r="I20" s="212"/>
      <c r="J20" s="213">
        <f>RANK(H20,H$20:H$22,1)</f>
        <v>2</v>
      </c>
      <c r="K20" s="213">
        <f t="shared" ref="K20:K22" si="20">RANK(H20,H$8:H$25,1)</f>
        <v>6</v>
      </c>
      <c r="L20" s="124">
        <f>SUMIFS('INTERIM REPORT'!E:E,'INTERIM REPORT'!$A:$A,'PAGE 21'!$A20,'INTERIM REPORT'!$B:$B,'PAGE 21'!$A$4)</f>
        <v>10.172158441235222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21'!$A20,'INTERIM REPORT'!$B:$B,'PAGE 21'!$A$4)</f>
        <v>4.3440592447653259</v>
      </c>
      <c r="Q20" s="212"/>
      <c r="R20" s="213">
        <f>RANK(P20,P$20:P$22,1)</f>
        <v>3</v>
      </c>
      <c r="S20" s="213">
        <f t="shared" ref="S20:S22" si="22">RANK(P20,P$8:P$25,1)</f>
        <v>8</v>
      </c>
      <c r="T20" s="124">
        <f>SUMIFS('INTERIM REPORT'!G:G,'INTERIM REPORT'!$A:$A,'PAGE 21'!$A20,'INTERIM REPORT'!$B:$B,'PAGE 21'!$A$4)</f>
        <v>4.0322252308248121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1.284462729678705</v>
      </c>
      <c r="Y20" s="99">
        <f>IF(L20&gt;0,((T20/L20)-1),IF(AND(L20=0,T20&gt;0),100%,IF(AND(L20=0,T20&lt;0),-100%,IF(AND(L20=0,T20=0),0%,((T20/(L20))-1)*-1))))</f>
        <v>-0.60360180642888484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21'!$A21,'INTERIM REPORT'!$B:$B,'PAGE 21'!$A$4)</f>
        <v>4.7352605693476368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21'!$A21,'INTERIM REPORT'!$B:$B,'PAGE 21'!$A$4)</f>
        <v>4.4874565405280924</v>
      </c>
      <c r="I21" s="214"/>
      <c r="J21" s="210">
        <f t="shared" ref="J21:J22" si="25">RANK(H21,H$20:H$22,1)</f>
        <v>3</v>
      </c>
      <c r="K21" s="210">
        <f t="shared" si="20"/>
        <v>7</v>
      </c>
      <c r="L21" s="120">
        <f>SUMIFS('INTERIM REPORT'!E:E,'INTERIM REPORT'!$A:$A,'PAGE 21'!$A21,'INTERIM REPORT'!$B:$B,'PAGE 21'!$A$4)</f>
        <v>4.3587228190234439</v>
      </c>
      <c r="M21" s="214"/>
      <c r="N21" s="210">
        <f t="shared" ref="N21:N22" si="26">RANK(L21,L$20:L$22,1)</f>
        <v>2</v>
      </c>
      <c r="O21" s="210">
        <f t="shared" si="21"/>
        <v>5</v>
      </c>
      <c r="P21" s="120">
        <f>SUMIFS('INTERIM REPORT'!F:F,'INTERIM REPORT'!$A:$A,'PAGE 21'!$A21,'INTERIM REPORT'!$B:$B,'PAGE 21'!$A$4)</f>
        <v>4.3263225114150821</v>
      </c>
      <c r="Q21" s="214"/>
      <c r="R21" s="210">
        <f t="shared" ref="R21:R22" si="27">RANK(P21,P$20:P$22,1)</f>
        <v>2</v>
      </c>
      <c r="S21" s="210">
        <f t="shared" si="22"/>
        <v>6</v>
      </c>
      <c r="T21" s="120">
        <f>SUMIFS('INTERIM REPORT'!G:G,'INTERIM REPORT'!$A:$A,'PAGE 21'!$A21,'INTERIM REPORT'!$B:$B,'PAGE 21'!$A$4)</f>
        <v>4.1095604290078072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-2.8687458105053576E-2</v>
      </c>
      <c r="Y21" s="95">
        <f>IF(L21&gt;0,((T21/L21)-1),IF(AND(L21=0,T21&gt;0),100%,IF(AND(L21=0,T21&lt;0),-100%,IF(AND(L21=0,T21=0),0%,((T21/(L21))-1)*-1))))</f>
        <v>-5.7164082315163345E-2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21'!$A22,'INTERIM REPORT'!$B:$B,'PAGE 21'!$A$4)</f>
        <v>4.0896813369768248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21'!$A22,'INTERIM REPORT'!$B:$B,'PAGE 21'!$A$4)</f>
        <v>3.9428568152348054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21'!$A22,'INTERIM REPORT'!$B:$B,'PAGE 21'!$A$4)</f>
        <v>3.9904875825327113</v>
      </c>
      <c r="M22" s="214"/>
      <c r="N22" s="210">
        <f t="shared" si="26"/>
        <v>1</v>
      </c>
      <c r="O22" s="210">
        <f t="shared" si="21"/>
        <v>2</v>
      </c>
      <c r="P22" s="120">
        <f>SUMIFS('INTERIM REPORT'!F:F,'INTERIM REPORT'!$A:$A,'PAGE 21'!$A22,'INTERIM REPORT'!$B:$B,'PAGE 21'!$A$4)</f>
        <v>3.9677043358790383</v>
      </c>
      <c r="Q22" s="214"/>
      <c r="R22" s="210">
        <f t="shared" si="27"/>
        <v>1</v>
      </c>
      <c r="S22" s="210">
        <f t="shared" si="22"/>
        <v>3</v>
      </c>
      <c r="T22" s="120">
        <f>SUMIFS('INTERIM REPORT'!G:G,'INTERIM REPORT'!$A:$A,'PAGE 21'!$A22,'INTERIM REPORT'!$B:$B,'PAGE 21'!$A$4)</f>
        <v>3.3972023349042444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1.2080268072090616E-2</v>
      </c>
      <c r="Y22" s="95">
        <f>IF(L22&gt;0,((T22/L22)-1),IF(AND(L22=0,T22&gt;0),100%,IF(AND(L22=0,T22&lt;0),-100%,IF(AND(L22=0,T22=0),0%,((T22/(L22))-1)*-1))))</f>
        <v>-0.14867487627963405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21'!$A25,'INTERIM REPORT'!$B:$B,'PAGE 21'!$A$4)</f>
        <v>3.8366780226545281</v>
      </c>
      <c r="E25" s="212"/>
      <c r="F25" s="212"/>
      <c r="G25" s="213">
        <f>RANK(D25,D$8:D$25,1)</f>
        <v>2</v>
      </c>
      <c r="H25" s="124">
        <f>SUMIFS('INTERIM REPORT'!D:D,'INTERIM REPORT'!$A:$A,'PAGE 21'!$A25,'INTERIM REPORT'!$B:$B,'PAGE 21'!$A$4)</f>
        <v>4.6278975698449836</v>
      </c>
      <c r="I25" s="212"/>
      <c r="J25" s="212"/>
      <c r="K25" s="213">
        <f>RANK(H25,H$8:H$25,1)</f>
        <v>9</v>
      </c>
      <c r="L25" s="124">
        <f>SUMIFS('INTERIM REPORT'!E:E,'INTERIM REPORT'!$A:$A,'PAGE 21'!$A25,'INTERIM REPORT'!$B:$B,'PAGE 21'!$A$4)</f>
        <v>9.9140487253671576</v>
      </c>
      <c r="M25" s="212"/>
      <c r="N25" s="212"/>
      <c r="O25" s="213">
        <f>RANK(L25,L$8:L$25,1)</f>
        <v>12</v>
      </c>
      <c r="P25" s="124">
        <f>SUMIFS('INTERIM REPORT'!F:F,'INTERIM REPORT'!$A:$A,'PAGE 21'!$A25,'INTERIM REPORT'!$B:$B,'PAGE 21'!$A$4)</f>
        <v>4.2514016656247877</v>
      </c>
      <c r="Q25" s="212"/>
      <c r="R25" s="212"/>
      <c r="S25" s="213">
        <f>RANK(P25,P$8:P$25,1)</f>
        <v>4</v>
      </c>
      <c r="T25" s="124">
        <f>SUMIFS('INTERIM REPORT'!G:G,'INTERIM REPORT'!$A:$A,'PAGE 21'!$A25,'INTERIM REPORT'!$B:$B,'PAGE 21'!$A$4)</f>
        <v>4.6215652062321162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1.1422359885331774</v>
      </c>
      <c r="Y25" s="99">
        <f>IF(L25&gt;0,((T25/L25)-1),IF(AND(L25=0,T25&gt;0),100%,IF(AND(L25=0,T25&lt;0),-100%,IF(AND(L25=0,T25=0),0%,((T25/(L25))-1)*-1))))</f>
        <v>-0.5338367467968077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21'!$A28,'INTERIM REPORT'!$B:$B,'PAGE 21'!$A$4)</f>
        <v>4.2258737693580253</v>
      </c>
      <c r="E28" s="218"/>
      <c r="F28" s="218"/>
      <c r="G28" s="218"/>
      <c r="H28" s="124">
        <f>SUMIFS('INTERIM REPORT'!D:D,'INTERIM REPORT'!$A:$A,'PAGE 21'!$A28,'INTERIM REPORT'!$B:$B,'PAGE 21'!$A$4)</f>
        <v>4.5478933701260864</v>
      </c>
      <c r="I28" s="218"/>
      <c r="J28" s="218"/>
      <c r="K28" s="218"/>
      <c r="L28" s="124">
        <f>SUMIFS('INTERIM REPORT'!E:E,'INTERIM REPORT'!$A:$A,'PAGE 21'!$A28,'INTERIM REPORT'!$B:$B,'PAGE 21'!$A$4)</f>
        <v>6.6096004341625605</v>
      </c>
      <c r="M28" s="218"/>
      <c r="N28" s="218"/>
      <c r="O28" s="218"/>
      <c r="P28" s="124">
        <f>SUMIFS('INTERIM REPORT'!F:F,'INTERIM REPORT'!$A:$A,'PAGE 21'!$A28,'INTERIM REPORT'!$B:$B,'PAGE 21'!$A$4)</f>
        <v>4.3624759268423281</v>
      </c>
      <c r="Q28" s="218"/>
      <c r="R28" s="218"/>
      <c r="S28" s="218"/>
      <c r="T28" s="124">
        <f>SUMIFS('INTERIM REPORT'!G:G,'INTERIM REPORT'!$A:$A,'PAGE 21'!$A28,'INTERIM REPORT'!$B:$B,'PAGE 21'!$A$4)</f>
        <v>4.3523869721889641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0.45333232251646116</v>
      </c>
      <c r="Y28" s="103">
        <f>IF(L28&gt;0,((T28/L28)-1),IF(AND(L28=0,T28&gt;0),100%,IF(AND(L28=0,T28&lt;0),-100%,IF(AND(L28=0,T28=0),0%,((T28/(L28))-1)*-1))))</f>
        <v>-0.3415052822719663</v>
      </c>
    </row>
    <row r="29" spans="1:25" ht="28.35" customHeight="1">
      <c r="C29" s="94" t="s">
        <v>28</v>
      </c>
      <c r="D29" s="120">
        <f>MEDIAN(D25,D20:D22,D8:D17)</f>
        <v>4.7845688488286742</v>
      </c>
      <c r="E29" s="219"/>
      <c r="F29" s="219"/>
      <c r="G29" s="219"/>
      <c r="H29" s="120">
        <f>MEDIAN(H25,H20:H22,H8:H17)</f>
        <v>4.5303642883816986</v>
      </c>
      <c r="I29" s="219"/>
      <c r="J29" s="219"/>
      <c r="K29" s="219"/>
      <c r="L29" s="120">
        <f>MEDIAN(L25,L20:L22,L8:L17)</f>
        <v>4.5323732501769607</v>
      </c>
      <c r="M29" s="219"/>
      <c r="N29" s="219"/>
      <c r="O29" s="219"/>
      <c r="P29" s="120">
        <f>MEDIAN(P25,P20:P22,P8:P17)</f>
        <v>4.3422818102614116</v>
      </c>
      <c r="Q29" s="219"/>
      <c r="R29" s="219"/>
      <c r="S29" s="219"/>
      <c r="T29" s="120">
        <f>MEDIAN(T25,T20:T22,T8:T17)</f>
        <v>4.2498203784522879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4.4344376464700019E-4</v>
      </c>
      <c r="Y29" s="104">
        <f>IF(L29&gt;0,((T29/L29)-1),IF(AND(L29=0,T29&gt;0),100%,IF(AND(L29=0,T29&lt;0),-100%,IF(AND(L29=0,T29=0),0%,((T29/(L29))-1)*-1))))</f>
        <v>-6.2341042127022739E-2</v>
      </c>
    </row>
    <row r="30" spans="1:25" ht="28.35" customHeight="1">
      <c r="C30" s="94" t="s">
        <v>29</v>
      </c>
      <c r="D30" s="120">
        <f>MEDIAN(D8:D15)</f>
        <v>4.8706829152596178</v>
      </c>
      <c r="E30" s="219"/>
      <c r="F30" s="219"/>
      <c r="G30" s="219"/>
      <c r="H30" s="120">
        <f>MEDIAN(H8:H15)</f>
        <v>4.6867645678585061</v>
      </c>
      <c r="I30" s="219"/>
      <c r="J30" s="219"/>
      <c r="K30" s="219"/>
      <c r="L30" s="120">
        <f>MEDIAN(L8:L15)</f>
        <v>4.6215150724823477</v>
      </c>
      <c r="M30" s="219"/>
      <c r="N30" s="219"/>
      <c r="O30" s="219"/>
      <c r="P30" s="120">
        <f>MEDIAN(P8:P15)</f>
        <v>4.526021872647453</v>
      </c>
      <c r="Q30" s="219"/>
      <c r="R30" s="219"/>
      <c r="S30" s="219"/>
      <c r="T30" s="120">
        <f>MEDIAN(T8:T15)</f>
        <v>4.6001641658264241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-1.3922076612005396E-2</v>
      </c>
      <c r="Y30" s="104">
        <f>IF(L30&gt;0,((T30/L30)-1),IF(AND(L30=0,T30&gt;0),100%,IF(AND(L30=0,T30&lt;0),-100%,IF(AND(L30=0,T30=0),0%,((T30/(L30))-1)*-1))))</f>
        <v>-4.6198933295819034E-3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21'!$A33,'INTERIM REPORT'!$B:$B,'PAGE 21'!$A$5)=0,"",SUMIFS('INTERIM REPORT'!C:C,'INTERIM REPORT'!$A:$A,'PAGE 21'!$A33,'INTERIM REPORT'!$B:$B,'PAGE 21'!$A$5))</f>
        <v/>
      </c>
      <c r="E33" s="120"/>
      <c r="F33" s="120"/>
      <c r="G33" s="121"/>
      <c r="H33" s="124" t="str">
        <f>IF(SUMIFS('INTERIM REPORT'!D:D,'INTERIM REPORT'!$A:$A,'PAGE 21'!$A33,'INTERIM REPORT'!$B:$B,'PAGE 21'!$A$5)=0,"",SUMIFS('INTERIM REPORT'!D:D,'INTERIM REPORT'!$A:$A,'PAGE 21'!$A33,'INTERIM REPORT'!$B:$B,'PAGE 21'!$A$5))</f>
        <v/>
      </c>
      <c r="I33" s="120"/>
      <c r="J33" s="120"/>
      <c r="K33" s="121"/>
      <c r="L33" s="124" t="str">
        <f>IF(SUMIFS('INTERIM REPORT'!E:E,'INTERIM REPORT'!$A:$A,'PAGE 21'!$A33,'INTERIM REPORT'!$B:$B,'PAGE 21'!$A$5)=0,"",SUMIFS('INTERIM REPORT'!E:E,'INTERIM REPORT'!$A:$A,'PAGE 21'!$A33,'INTERIM REPORT'!$B:$B,'PAGE 21'!$A$5))</f>
        <v/>
      </c>
      <c r="M33" s="120"/>
      <c r="N33" s="120"/>
      <c r="O33" s="121"/>
      <c r="P33" s="124" t="str">
        <f>IF(SUMIFS('INTERIM REPORT'!F:F,'INTERIM REPORT'!$A:$A,'PAGE 21'!$A33,'INTERIM REPORT'!$B:$B,'PAGE 21'!$A$5)=0,"",SUMIFS('INTERIM REPORT'!F:F,'INTERIM REPORT'!$A:$A,'PAGE 21'!$A33,'INTERIM REPORT'!$B:$B,'PAGE 21'!$A$5))</f>
        <v/>
      </c>
      <c r="Q33" s="120"/>
      <c r="R33" s="120"/>
      <c r="S33" s="121"/>
      <c r="T33" s="124" t="str">
        <f>IF(SUMIFS('INTERIM REPORT'!G:G,'INTERIM REPORT'!$A:$A,'PAGE 21'!$A33,'INTERIM REPORT'!$B:$B,'PAGE 21'!$A$5)=0,"",SUMIFS('INTERIM REPORT'!G:G,'INTERIM REPORT'!$A:$A,'PAGE 21'!$A33,'INTERIM REPORT'!$B:$B,'PAGE 21'!$A$5))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21'!$A34,'INTERIM REPORT'!$B:$B,'PAGE 21'!$A$5)=0,"",SUMIFS('INTERIM REPORT'!C:C,'INTERIM REPORT'!$A:$A,'PAGE 21'!$A34,'INTERIM REPORT'!$B:$B,'PAGE 21'!$A$5))</f>
        <v/>
      </c>
      <c r="E34" s="124"/>
      <c r="F34" s="124"/>
      <c r="G34" s="125"/>
      <c r="H34" s="124" t="str">
        <f>IF(SUMIFS('INTERIM REPORT'!D:D,'INTERIM REPORT'!$A:$A,'PAGE 21'!$A34,'INTERIM REPORT'!$B:$B,'PAGE 21'!$A$5)=0,"",SUMIFS('INTERIM REPORT'!D:D,'INTERIM REPORT'!$A:$A,'PAGE 21'!$A34,'INTERIM REPORT'!$B:$B,'PAGE 21'!$A$5))</f>
        <v/>
      </c>
      <c r="I34" s="124"/>
      <c r="J34" s="124"/>
      <c r="K34" s="125"/>
      <c r="L34" s="124" t="str">
        <f>IF(SUMIFS('INTERIM REPORT'!E:E,'INTERIM REPORT'!$A:$A,'PAGE 21'!$A34,'INTERIM REPORT'!$B:$B,'PAGE 21'!$A$5)=0,"",SUMIFS('INTERIM REPORT'!E:E,'INTERIM REPORT'!$A:$A,'PAGE 21'!$A34,'INTERIM REPORT'!$B:$B,'PAGE 21'!$A$5))</f>
        <v/>
      </c>
      <c r="M34" s="124"/>
      <c r="N34" s="124"/>
      <c r="O34" s="125"/>
      <c r="P34" s="124" t="str">
        <f>IF(SUMIFS('INTERIM REPORT'!F:F,'INTERIM REPORT'!$A:$A,'PAGE 21'!$A34,'INTERIM REPORT'!$B:$B,'PAGE 21'!$A$5)=0,"",SUMIFS('INTERIM REPORT'!F:F,'INTERIM REPORT'!$A:$A,'PAGE 21'!$A34,'INTERIM REPORT'!$B:$B,'PAGE 21'!$A$5))</f>
        <v/>
      </c>
      <c r="Q34" s="124"/>
      <c r="R34" s="124"/>
      <c r="S34" s="125"/>
      <c r="T34" s="124" t="str">
        <f>IF(SUMIFS('INTERIM REPORT'!G:G,'INTERIM REPORT'!$A:$A,'PAGE 21'!$A34,'INTERIM REPORT'!$B:$B,'PAGE 21'!$A$5)=0,"",SUMIFS('INTERIM REPORT'!G:G,'INTERIM REPORT'!$A:$A,'PAGE 21'!$A34,'INTERIM REPORT'!$B:$B,'PAGE 21'!$A$5))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21'!$A35,'INTERIM REPORT'!$B:$B,'PAGE 21'!$A$5)=0,"",SUMIFS('INTERIM REPORT'!C:C,'INTERIM REPORT'!$A:$A,'PAGE 21'!$A35,'INTERIM REPORT'!$B:$B,'PAGE 21'!$A$5))</f>
        <v/>
      </c>
      <c r="E35" s="124"/>
      <c r="F35" s="124"/>
      <c r="G35" s="125"/>
      <c r="H35" s="124" t="str">
        <f>IF(SUMIFS('INTERIM REPORT'!D:D,'INTERIM REPORT'!$A:$A,'PAGE 21'!$A35,'INTERIM REPORT'!$B:$B,'PAGE 21'!$A$5)=0,"",SUMIFS('INTERIM REPORT'!D:D,'INTERIM REPORT'!$A:$A,'PAGE 21'!$A35,'INTERIM REPORT'!$B:$B,'PAGE 21'!$A$5))</f>
        <v/>
      </c>
      <c r="I35" s="124"/>
      <c r="J35" s="124"/>
      <c r="K35" s="125"/>
      <c r="L35" s="124" t="str">
        <f>IF(SUMIFS('INTERIM REPORT'!E:E,'INTERIM REPORT'!$A:$A,'PAGE 21'!$A35,'INTERIM REPORT'!$B:$B,'PAGE 21'!$A$5)=0,"",SUMIFS('INTERIM REPORT'!E:E,'INTERIM REPORT'!$A:$A,'PAGE 21'!$A35,'INTERIM REPORT'!$B:$B,'PAGE 21'!$A$5))</f>
        <v/>
      </c>
      <c r="M35" s="124"/>
      <c r="N35" s="124"/>
      <c r="O35" s="125"/>
      <c r="P35" s="124" t="str">
        <f>IF(SUMIFS('INTERIM REPORT'!F:F,'INTERIM REPORT'!$A:$A,'PAGE 21'!$A35,'INTERIM REPORT'!$B:$B,'PAGE 21'!$A$5)=0,"",SUMIFS('INTERIM REPORT'!F:F,'INTERIM REPORT'!$A:$A,'PAGE 21'!$A35,'INTERIM REPORT'!$B:$B,'PAGE 21'!$A$5))</f>
        <v/>
      </c>
      <c r="Q35" s="124"/>
      <c r="R35" s="124"/>
      <c r="S35" s="125"/>
      <c r="T35" s="124" t="str">
        <f>IF(SUMIFS('INTERIM REPORT'!G:G,'INTERIM REPORT'!$A:$A,'PAGE 21'!$A35,'INTERIM REPORT'!$B:$B,'PAGE 21'!$A$5)=0,"",SUMIFS('INTERIM REPORT'!G:G,'INTERIM REPORT'!$A:$A,'PAGE 21'!$A35,'INTERIM REPORT'!$B:$B,'PAGE 21'!$A$5))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21'!$A36,'INTERIM REPORT'!$B:$B,'PAGE 21'!$A$5)=0,"",SUMIFS('INTERIM REPORT'!C:C,'INTERIM REPORT'!$A:$A,'PAGE 21'!$A36,'INTERIM REPORT'!$B:$B,'PAGE 21'!$A$5))</f>
        <v/>
      </c>
      <c r="E36" s="124"/>
      <c r="F36" s="124"/>
      <c r="G36" s="125"/>
      <c r="H36" s="124" t="str">
        <f>IF(SUMIFS('INTERIM REPORT'!D:D,'INTERIM REPORT'!$A:$A,'PAGE 21'!$A36,'INTERIM REPORT'!$B:$B,'PAGE 21'!$A$5)=0,"",SUMIFS('INTERIM REPORT'!D:D,'INTERIM REPORT'!$A:$A,'PAGE 21'!$A36,'INTERIM REPORT'!$B:$B,'PAGE 21'!$A$5))</f>
        <v/>
      </c>
      <c r="I36" s="124"/>
      <c r="J36" s="124"/>
      <c r="K36" s="125"/>
      <c r="L36" s="124" t="str">
        <f>IF(SUMIFS('INTERIM REPORT'!E:E,'INTERIM REPORT'!$A:$A,'PAGE 21'!$A36,'INTERIM REPORT'!$B:$B,'PAGE 21'!$A$5)=0,"",SUMIFS('INTERIM REPORT'!E:E,'INTERIM REPORT'!$A:$A,'PAGE 21'!$A36,'INTERIM REPORT'!$B:$B,'PAGE 21'!$A$5))</f>
        <v/>
      </c>
      <c r="M36" s="124"/>
      <c r="N36" s="124"/>
      <c r="O36" s="125"/>
      <c r="P36" s="124" t="str">
        <f>IF(SUMIFS('INTERIM REPORT'!F:F,'INTERIM REPORT'!$A:$A,'PAGE 21'!$A36,'INTERIM REPORT'!$B:$B,'PAGE 21'!$A$5)=0,"",SUMIFS('INTERIM REPORT'!F:F,'INTERIM REPORT'!$A:$A,'PAGE 21'!$A36,'INTERIM REPORT'!$B:$B,'PAGE 21'!$A$5))</f>
        <v/>
      </c>
      <c r="Q36" s="124"/>
      <c r="R36" s="124"/>
      <c r="S36" s="125"/>
      <c r="T36" s="124" t="str">
        <f>IF(SUMIFS('INTERIM REPORT'!G:G,'INTERIM REPORT'!$A:$A,'PAGE 21'!$A36,'INTERIM REPORT'!$B:$B,'PAGE 21'!$A$5)=0,"",SUMIFS('INTERIM REPORT'!G:G,'INTERIM REPORT'!$A:$A,'PAGE 21'!$A36,'INTERIM REPORT'!$B:$B,'PAGE 21'!$A$5))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21'!$A37,'INTERIM REPORT'!$B:$B,'PAGE 21'!$A$5)=0,"",SUMIFS('INTERIM REPORT'!C:C,'INTERIM REPORT'!$A:$A,'PAGE 21'!$A37,'INTERIM REPORT'!$B:$B,'PAGE 21'!$A$5))</f>
        <v/>
      </c>
      <c r="E37" s="124"/>
      <c r="F37" s="124"/>
      <c r="G37" s="125"/>
      <c r="H37" s="124" t="str">
        <f>IF(SUMIFS('INTERIM REPORT'!D:D,'INTERIM REPORT'!$A:$A,'PAGE 21'!$A37,'INTERIM REPORT'!$B:$B,'PAGE 21'!$A$5)=0,"",SUMIFS('INTERIM REPORT'!D:D,'INTERIM REPORT'!$A:$A,'PAGE 21'!$A37,'INTERIM REPORT'!$B:$B,'PAGE 21'!$A$5))</f>
        <v/>
      </c>
      <c r="I37" s="124"/>
      <c r="J37" s="124"/>
      <c r="K37" s="125"/>
      <c r="L37" s="124" t="str">
        <f>IF(SUMIFS('INTERIM REPORT'!E:E,'INTERIM REPORT'!$A:$A,'PAGE 21'!$A37,'INTERIM REPORT'!$B:$B,'PAGE 21'!$A$5)=0,"",SUMIFS('INTERIM REPORT'!E:E,'INTERIM REPORT'!$A:$A,'PAGE 21'!$A37,'INTERIM REPORT'!$B:$B,'PAGE 21'!$A$5))</f>
        <v/>
      </c>
      <c r="M37" s="124"/>
      <c r="N37" s="124"/>
      <c r="O37" s="125"/>
      <c r="P37" s="124" t="str">
        <f>IF(SUMIFS('INTERIM REPORT'!F:F,'INTERIM REPORT'!$A:$A,'PAGE 21'!$A37,'INTERIM REPORT'!$B:$B,'PAGE 21'!$A$5)=0,"",SUMIFS('INTERIM REPORT'!F:F,'INTERIM REPORT'!$A:$A,'PAGE 21'!$A37,'INTERIM REPORT'!$B:$B,'PAGE 21'!$A$5))</f>
        <v/>
      </c>
      <c r="Q37" s="124"/>
      <c r="R37" s="124"/>
      <c r="S37" s="125"/>
      <c r="T37" s="124" t="str">
        <f>IF(SUMIFS('INTERIM REPORT'!G:G,'INTERIM REPORT'!$A:$A,'PAGE 21'!$A37,'INTERIM REPORT'!$B:$B,'PAGE 21'!$A$5)=0,"",SUMIFS('INTERIM REPORT'!G:G,'INTERIM REPORT'!$A:$A,'PAGE 21'!$A37,'INTERIM REPORT'!$B:$B,'PAGE 21'!$A$5))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21'!$A38,'INTERIM REPORT'!$B:$B,'PAGE 21'!$A$5)=0,"",SUMIFS('INTERIM REPORT'!C:C,'INTERIM REPORT'!$A:$A,'PAGE 21'!$A38,'INTERIM REPORT'!$B:$B,'PAGE 21'!$A$5))</f>
        <v/>
      </c>
      <c r="E38" s="124"/>
      <c r="F38" s="124"/>
      <c r="G38" s="125"/>
      <c r="H38" s="124" t="str">
        <f>IF(SUMIFS('INTERIM REPORT'!D:D,'INTERIM REPORT'!$A:$A,'PAGE 21'!$A38,'INTERIM REPORT'!$B:$B,'PAGE 21'!$A$5)=0,"",SUMIFS('INTERIM REPORT'!D:D,'INTERIM REPORT'!$A:$A,'PAGE 21'!$A38,'INTERIM REPORT'!$B:$B,'PAGE 21'!$A$5))</f>
        <v/>
      </c>
      <c r="I38" s="124"/>
      <c r="J38" s="124"/>
      <c r="K38" s="125"/>
      <c r="L38" s="124" t="str">
        <f>IF(SUMIFS('INTERIM REPORT'!E:E,'INTERIM REPORT'!$A:$A,'PAGE 21'!$A38,'INTERIM REPORT'!$B:$B,'PAGE 21'!$A$5)=0,"",SUMIFS('INTERIM REPORT'!E:E,'INTERIM REPORT'!$A:$A,'PAGE 21'!$A38,'INTERIM REPORT'!$B:$B,'PAGE 21'!$A$5))</f>
        <v/>
      </c>
      <c r="M38" s="124"/>
      <c r="N38" s="124"/>
      <c r="O38" s="125"/>
      <c r="P38" s="124" t="str">
        <f>IF(SUMIFS('INTERIM REPORT'!F:F,'INTERIM REPORT'!$A:$A,'PAGE 21'!$A38,'INTERIM REPORT'!$B:$B,'PAGE 21'!$A$5)=0,"",SUMIFS('INTERIM REPORT'!F:F,'INTERIM REPORT'!$A:$A,'PAGE 21'!$A38,'INTERIM REPORT'!$B:$B,'PAGE 21'!$A$5))</f>
        <v/>
      </c>
      <c r="Q38" s="124"/>
      <c r="R38" s="124"/>
      <c r="S38" s="125"/>
      <c r="T38" s="124" t="str">
        <f>IF(SUMIFS('INTERIM REPORT'!G:G,'INTERIM REPORT'!$A:$A,'PAGE 21'!$A38,'INTERIM REPORT'!$B:$B,'PAGE 21'!$A$5)=0,"",SUMIFS('INTERIM REPORT'!G:G,'INTERIM REPORT'!$A:$A,'PAGE 21'!$A38,'INTERIM REPORT'!$B:$B,'PAGE 21'!$A$5))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87" priority="1" operator="notEqual">
      <formula>""" """</formula>
    </cfRule>
    <cfRule type="cellIs" dxfId="8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7109375" style="100" bestFit="1" customWidth="1"/>
    <col min="5" max="7" width="7.7109375" style="84" customWidth="1"/>
    <col min="8" max="8" width="10.7109375" style="100" bestFit="1" customWidth="1"/>
    <col min="9" max="11" width="7.7109375" style="84" customWidth="1"/>
    <col min="12" max="12" width="10.7109375" style="100" bestFit="1" customWidth="1"/>
    <col min="13" max="15" width="7.7109375" style="84" customWidth="1"/>
    <col min="16" max="16" width="10.7109375" style="100" bestFit="1" customWidth="1"/>
    <col min="17" max="19" width="7.7109375" style="84" customWidth="1"/>
    <col min="20" max="20" width="10.7109375" style="100" bestFit="1" customWidth="1"/>
    <col min="21" max="23" width="7.7109375" style="83" customWidth="1"/>
    <col min="24" max="24" width="10.28515625" style="80" customWidth="1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Expenditures to Depreciation</v>
      </c>
    </row>
    <row r="3" spans="1:25" ht="15.75">
      <c r="A3" s="82" t="s">
        <v>104</v>
      </c>
    </row>
    <row r="4" spans="1:25" ht="15.75">
      <c r="A4" s="85" t="s">
        <v>61</v>
      </c>
      <c r="B4" s="324" t="str">
        <f>MID(A4,FIND("]",A4)+2,LEN(A4)-FIND("]",A4)+2)</f>
        <v>Capital Expenditures to Depreciation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233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22'!$A8,'INTERIM REPORT'!$B:$B,'PAGE 22'!$A$4)</f>
        <v>0.54330789971466009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22'!$A8,'INTERIM REPORT'!$B:$B,'PAGE 22'!$A$4)</f>
        <v>0.76878834410803654</v>
      </c>
      <c r="I8" s="210">
        <f>RANK(H8,H$8:H$15,1)</f>
        <v>6</v>
      </c>
      <c r="J8" s="210">
        <f>RANK(H8,H$8:H$17,1)</f>
        <v>7</v>
      </c>
      <c r="K8" s="210">
        <f>RANK(H8,H$8:H$25,1)</f>
        <v>10</v>
      </c>
      <c r="L8" s="145">
        <f>SUMIFS('INTERIM REPORT'!E:E,'INTERIM REPORT'!$A:$A,'PAGE 22'!$A8,'INTERIM REPORT'!$B:$B,'PAGE 22'!$A$4)</f>
        <v>1.4930629973120673</v>
      </c>
      <c r="M8" s="210">
        <f>RANK(L8,L$8:L$15,1)</f>
        <v>7</v>
      </c>
      <c r="N8" s="210">
        <f>RANK(L8,L$8:L$17,1)</f>
        <v>9</v>
      </c>
      <c r="O8" s="210">
        <f>RANK(L8,L$8:L$25,1)</f>
        <v>13</v>
      </c>
      <c r="P8" s="145">
        <f>SUMIFS('INTERIM REPORT'!F:F,'INTERIM REPORT'!$A:$A,'PAGE 22'!$A8,'INTERIM REPORT'!$B:$B,'PAGE 22'!$A$4)</f>
        <v>1.9910277709625792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45">
        <f>SUMIFS('INTERIM REPORT'!G:G,'INTERIM REPORT'!$A:$A,'PAGE 22'!$A8,'INTERIM REPORT'!$B:$B,'PAGE 22'!$A$4)</f>
        <v>1.6200544027702068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0.94209889985305195</v>
      </c>
      <c r="Y8" s="95">
        <f t="shared" ref="Y8:Y17" si="1">IF(L8&gt;0,((T8/L8)-1),IF(AND(L8=0,T8&gt;0),100%,IF(AND(L8=0,T8&lt;0),-100%,IF(AND(L8=0,T8=0),0%,((T8/(L8))-1)*-1))))</f>
        <v>8.5054284840465399E-2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22'!$A9,'INTERIM REPORT'!$B:$B,'PAGE 22'!$A$4)</f>
        <v>0.7011783031422274</v>
      </c>
      <c r="E9" s="210">
        <f t="shared" ref="E9:E15" si="3">RANK(D9,D$8:D$15,1)</f>
        <v>3</v>
      </c>
      <c r="F9" s="210">
        <f t="shared" ref="F9:F17" si="4">RANK(D9,D$8:D$17,1)</f>
        <v>3</v>
      </c>
      <c r="G9" s="210">
        <f t="shared" ref="G9:G17" si="5">RANK(D9,D$8:D$25,1)</f>
        <v>4</v>
      </c>
      <c r="H9" s="145">
        <f>SUMIFS('INTERIM REPORT'!D:D,'INTERIM REPORT'!$A:$A,'PAGE 22'!$A9,'INTERIM REPORT'!$B:$B,'PAGE 22'!$A$4)</f>
        <v>0.48416012821620874</v>
      </c>
      <c r="I9" s="210">
        <f t="shared" ref="I9:I15" si="6">RANK(H9,H$8:H$15,1)</f>
        <v>4</v>
      </c>
      <c r="J9" s="210">
        <f t="shared" ref="J9:J17" si="7">RANK(H9,H$8:H$17,1)</f>
        <v>5</v>
      </c>
      <c r="K9" s="210">
        <f t="shared" ref="K9:K17" si="8">RANK(H9,H$8:H$25,1)</f>
        <v>6</v>
      </c>
      <c r="L9" s="145">
        <f>SUMIFS('INTERIM REPORT'!E:E,'INTERIM REPORT'!$A:$A,'PAGE 22'!$A9,'INTERIM REPORT'!$B:$B,'PAGE 22'!$A$4)</f>
        <v>1.6512285057521381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45">
        <f>SUMIFS('INTERIM REPORT'!F:F,'INTERIM REPORT'!$A:$A,'PAGE 22'!$A9,'INTERIM REPORT'!$B:$B,'PAGE 22'!$A$4)</f>
        <v>1.152681554837069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45">
        <f>SUMIFS('INTERIM REPORT'!G:G,'INTERIM REPORT'!$A:$A,'PAGE 22'!$A9,'INTERIM REPORT'!$B:$B,'PAGE 22'!$A$4)</f>
        <v>1.3529720775878262</v>
      </c>
      <c r="U9" s="210">
        <f t="shared" ref="U9:U15" si="15">RANK(T9,T$8:T$15,1)</f>
        <v>4</v>
      </c>
      <c r="V9" s="210">
        <f t="shared" ref="V9:V17" si="16">RANK(T9,T$8:T$17,1)</f>
        <v>6</v>
      </c>
      <c r="W9" s="210">
        <f t="shared" ref="W9:W17" si="17">RANK(T9,T$8:T$25,1)</f>
        <v>10</v>
      </c>
      <c r="X9" s="95">
        <f t="shared" si="0"/>
        <v>2.4105008023600778</v>
      </c>
      <c r="Y9" s="95">
        <f t="shared" si="1"/>
        <v>-0.18062698598366034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22'!$A10,'INTERIM REPORT'!$B:$B,'PAGE 22'!$A$4)</f>
        <v>0.43938403938697967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22'!$A10,'INTERIM REPORT'!$B:$B,'PAGE 22'!$A$4)</f>
        <v>0.86577263208688171</v>
      </c>
      <c r="I10" s="210">
        <f t="shared" si="6"/>
        <v>7</v>
      </c>
      <c r="J10" s="210">
        <f t="shared" si="7"/>
        <v>8</v>
      </c>
      <c r="K10" s="210">
        <f t="shared" si="8"/>
        <v>12</v>
      </c>
      <c r="L10" s="145">
        <f>SUMIFS('INTERIM REPORT'!E:E,'INTERIM REPORT'!$A:$A,'PAGE 22'!$A10,'INTERIM REPORT'!$B:$B,'PAGE 22'!$A$4)</f>
        <v>1.4403773907963777</v>
      </c>
      <c r="M10" s="210">
        <f t="shared" si="9"/>
        <v>6</v>
      </c>
      <c r="N10" s="210">
        <f t="shared" si="10"/>
        <v>8</v>
      </c>
      <c r="O10" s="210">
        <f t="shared" si="11"/>
        <v>12</v>
      </c>
      <c r="P10" s="145">
        <f>SUMIFS('INTERIM REPORT'!F:F,'INTERIM REPORT'!$A:$A,'PAGE 22'!$A10,'INTERIM REPORT'!$B:$B,'PAGE 22'!$A$4)</f>
        <v>2.2848738938139466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22'!$A10,'INTERIM REPORT'!$B:$B,'PAGE 22'!$A$4)</f>
        <v>0.94436680217755875</v>
      </c>
      <c r="U10" s="210">
        <f t="shared" si="15"/>
        <v>2</v>
      </c>
      <c r="V10" s="210">
        <f t="shared" si="16"/>
        <v>4</v>
      </c>
      <c r="W10" s="210">
        <f t="shared" si="17"/>
        <v>6</v>
      </c>
      <c r="X10" s="95">
        <f t="shared" si="0"/>
        <v>0.66369013920485465</v>
      </c>
      <c r="Y10" s="95">
        <f t="shared" si="1"/>
        <v>-0.3443615484304271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22'!$A11,'INTERIM REPORT'!$B:$B,'PAGE 22'!$A$4)</f>
        <v>1.3020339872967053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22'!$A11,'INTERIM REPORT'!$B:$B,'PAGE 22'!$A$4)</f>
        <v>0.29925967768627854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45">
        <f>SUMIFS('INTERIM REPORT'!E:E,'INTERIM REPORT'!$A:$A,'PAGE 22'!$A11,'INTERIM REPORT'!$B:$B,'PAGE 22'!$A$4)</f>
        <v>0.8930113786795465</v>
      </c>
      <c r="M11" s="210">
        <f t="shared" si="9"/>
        <v>4</v>
      </c>
      <c r="N11" s="210">
        <f t="shared" si="10"/>
        <v>5</v>
      </c>
      <c r="O11" s="210">
        <f t="shared" si="11"/>
        <v>8</v>
      </c>
      <c r="P11" s="145">
        <f>SUMIFS('INTERIM REPORT'!F:F,'INTERIM REPORT'!$A:$A,'PAGE 22'!$A11,'INTERIM REPORT'!$B:$B,'PAGE 22'!$A$4)</f>
        <v>0.55685977572761225</v>
      </c>
      <c r="Q11" s="210">
        <f t="shared" si="12"/>
        <v>3</v>
      </c>
      <c r="R11" s="210">
        <f t="shared" si="13"/>
        <v>4</v>
      </c>
      <c r="S11" s="210">
        <f t="shared" si="14"/>
        <v>5</v>
      </c>
      <c r="T11" s="145">
        <f>SUMIFS('INTERIM REPORT'!G:G,'INTERIM REPORT'!$A:$A,'PAGE 22'!$A11,'INTERIM REPORT'!$B:$B,'PAGE 22'!$A$4)</f>
        <v>2.1214235428638708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1.9840685039289285</v>
      </c>
      <c r="Y11" s="95">
        <f t="shared" si="1"/>
        <v>1.3755839998374029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22'!$A12,'INTERIM REPORT'!$B:$B,'PAGE 22'!$A$4)</f>
        <v>1.1707830062649025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22'!$A12,'INTERIM REPORT'!$B:$B,'PAGE 22'!$A$4)</f>
        <v>0.70433020530129964</v>
      </c>
      <c r="I12" s="210">
        <f t="shared" si="6"/>
        <v>5</v>
      </c>
      <c r="J12" s="210">
        <f t="shared" si="7"/>
        <v>6</v>
      </c>
      <c r="K12" s="210">
        <f t="shared" si="8"/>
        <v>9</v>
      </c>
      <c r="L12" s="145">
        <f>SUMIFS('INTERIM REPORT'!E:E,'INTERIM REPORT'!$A:$A,'PAGE 22'!$A12,'INTERIM REPORT'!$B:$B,'PAGE 22'!$A$4)</f>
        <v>0.92407516119336131</v>
      </c>
      <c r="M12" s="210">
        <f t="shared" si="9"/>
        <v>5</v>
      </c>
      <c r="N12" s="210">
        <f t="shared" si="10"/>
        <v>6</v>
      </c>
      <c r="O12" s="210">
        <f t="shared" si="11"/>
        <v>9</v>
      </c>
      <c r="P12" s="145">
        <f>SUMIFS('INTERIM REPORT'!F:F,'INTERIM REPORT'!$A:$A,'PAGE 22'!$A12,'INTERIM REPORT'!$B:$B,'PAGE 22'!$A$4)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22'!$A12,'INTERIM REPORT'!$B:$B,'PAGE 22'!$A$4)</f>
        <v>1.1541885800360863</v>
      </c>
      <c r="U12" s="210">
        <f t="shared" si="15"/>
        <v>3</v>
      </c>
      <c r="V12" s="210">
        <f t="shared" si="16"/>
        <v>5</v>
      </c>
      <c r="W12" s="210">
        <f t="shared" si="17"/>
        <v>8</v>
      </c>
      <c r="X12" s="95">
        <f t="shared" si="0"/>
        <v>0.31199138449281572</v>
      </c>
      <c r="Y12" s="95">
        <f t="shared" si="1"/>
        <v>0.24902024045917859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22'!$A13,'INTERIM REPORT'!$B:$B,'PAGE 22'!$A$4)</f>
        <v>0.76459361301836304</v>
      </c>
      <c r="E13" s="210">
        <f t="shared" si="3"/>
        <v>4</v>
      </c>
      <c r="F13" s="210">
        <f t="shared" si="4"/>
        <v>4</v>
      </c>
      <c r="G13" s="210">
        <f t="shared" si="5"/>
        <v>6</v>
      </c>
      <c r="H13" s="145">
        <f>SUMIFS('INTERIM REPORT'!D:D,'INTERIM REPORT'!$A:$A,'PAGE 22'!$A13,'INTERIM REPORT'!$B:$B,'PAGE 22'!$A$4)</f>
        <v>1.6250043404447807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45">
        <f>SUMIFS('INTERIM REPORT'!E:E,'INTERIM REPORT'!$A:$A,'PAGE 22'!$A13,'INTERIM REPORT'!$B:$B,'PAGE 22'!$A$4)</f>
        <v>0.65241157556270102</v>
      </c>
      <c r="M13" s="210">
        <f t="shared" si="9"/>
        <v>2</v>
      </c>
      <c r="N13" s="210">
        <f t="shared" si="10"/>
        <v>3</v>
      </c>
      <c r="O13" s="210">
        <f t="shared" si="11"/>
        <v>4</v>
      </c>
      <c r="P13" s="145">
        <f>SUMIFS('INTERIM REPORT'!F:F,'INTERIM REPORT'!$A:$A,'PAGE 22'!$A13,'INTERIM REPORT'!$B:$B,'PAGE 22'!$A$4)</f>
        <v>3.4970935807403927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22'!$A13,'INTERIM REPORT'!$B:$B,'PAGE 22'!$A$4)</f>
        <v>1.5420188114578877</v>
      </c>
      <c r="U13" s="210">
        <f t="shared" si="15"/>
        <v>5</v>
      </c>
      <c r="V13" s="210">
        <f t="shared" si="16"/>
        <v>7</v>
      </c>
      <c r="W13" s="210">
        <f t="shared" si="17"/>
        <v>11</v>
      </c>
      <c r="X13" s="95">
        <f t="shared" si="0"/>
        <v>-0.59851702587814071</v>
      </c>
      <c r="Y13" s="95">
        <f t="shared" si="1"/>
        <v>1.3635675227373238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22'!$A14,'INTERIM REPORT'!$B:$B,'PAGE 22'!$A$4)</f>
        <v>0.77180815158848171</v>
      </c>
      <c r="E14" s="210">
        <f t="shared" si="3"/>
        <v>5</v>
      </c>
      <c r="F14" s="210">
        <f t="shared" si="4"/>
        <v>5</v>
      </c>
      <c r="G14" s="210">
        <f t="shared" si="5"/>
        <v>7</v>
      </c>
      <c r="H14" s="145">
        <f>SUMIFS('INTERIM REPORT'!D:D,'INTERIM REPORT'!$A:$A,'PAGE 22'!$A14,'INTERIM REPORT'!$B:$B,'PAGE 22'!$A$4)</f>
        <v>0.46224857128316876</v>
      </c>
      <c r="I14" s="210">
        <f t="shared" si="6"/>
        <v>3</v>
      </c>
      <c r="J14" s="210">
        <f t="shared" si="7"/>
        <v>4</v>
      </c>
      <c r="K14" s="210">
        <f t="shared" si="8"/>
        <v>5</v>
      </c>
      <c r="L14" s="145">
        <f>SUMIFS('INTERIM REPORT'!E:E,'INTERIM REPORT'!$A:$A,'PAGE 22'!$A14,'INTERIM REPORT'!$B:$B,'PAGE 22'!$A$4)</f>
        <v>0.82130993050590084</v>
      </c>
      <c r="M14" s="210">
        <f t="shared" si="9"/>
        <v>3</v>
      </c>
      <c r="N14" s="210">
        <f t="shared" si="10"/>
        <v>4</v>
      </c>
      <c r="O14" s="210">
        <f t="shared" si="11"/>
        <v>7</v>
      </c>
      <c r="P14" s="145">
        <f>SUMIFS('INTERIM REPORT'!F:F,'INTERIM REPORT'!$A:$A,'PAGE 22'!$A14,'INTERIM REPORT'!$B:$B,'PAGE 22'!$A$4)</f>
        <v>0.60435312951517139</v>
      </c>
      <c r="Q14" s="210">
        <f t="shared" si="12"/>
        <v>4</v>
      </c>
      <c r="R14" s="210">
        <f t="shared" si="13"/>
        <v>5</v>
      </c>
      <c r="S14" s="210">
        <f t="shared" si="14"/>
        <v>6</v>
      </c>
      <c r="T14" s="145">
        <f>SUMIFS('INTERIM REPORT'!G:G,'INTERIM REPORT'!$A:$A,'PAGE 22'!$A14,'INTERIM REPORT'!$B:$B,'PAGE 22'!$A$4)</f>
        <v>1.5679351591496196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0.77677116064632412</v>
      </c>
      <c r="Y14" s="95">
        <f t="shared" si="1"/>
        <v>0.90906635961873894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22'!$A15,'INTERIM REPORT'!$B:$B,'PAGE 22'!$A$4)</f>
        <v>0.81270025261173606</v>
      </c>
      <c r="E15" s="211">
        <f t="shared" si="3"/>
        <v>6</v>
      </c>
      <c r="F15" s="211">
        <f t="shared" si="4"/>
        <v>6</v>
      </c>
      <c r="G15" s="211">
        <f t="shared" si="5"/>
        <v>10</v>
      </c>
      <c r="H15" s="146">
        <f>SUMIFS('INTERIM REPORT'!D:D,'INTERIM REPORT'!$A:$A,'PAGE 22'!$A15,'INTERIM REPORT'!$B:$B,'PAGE 22'!$A$4)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22'!$A15,'INTERIM REPORT'!$B:$B,'PAGE 22'!$A$4)</f>
        <v>0.52445120007897861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22'!$A15,'INTERIM REPORT'!$B:$B,'PAGE 22'!$A$4)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22'!$A15,'INTERIM REPORT'!$B:$B,'PAGE 22'!$A$4)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22'!$A16,'INTERIM REPORT'!$B:$B,'PAGE 22'!$A$4)</f>
        <v>0.87168690386645109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22'!$A16,'INTERIM REPORT'!$B:$B,'PAGE 22'!$A$4)</f>
        <v>0.35175069381895258</v>
      </c>
      <c r="I16" s="212"/>
      <c r="J16" s="213">
        <f t="shared" si="7"/>
        <v>3</v>
      </c>
      <c r="K16" s="213">
        <f t="shared" si="8"/>
        <v>4</v>
      </c>
      <c r="L16" s="147">
        <f>SUMIFS('INTERIM REPORT'!E:E,'INTERIM REPORT'!$A:$A,'PAGE 22'!$A16,'INTERIM REPORT'!$B:$B,'PAGE 22'!$A$4)</f>
        <v>0.47384286520573993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22'!$A16,'INTERIM REPORT'!$B:$B,'PAGE 22'!$A$4)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22'!$A16,'INTERIM REPORT'!$B:$B,'PAGE 22'!$A$4)</f>
        <v>0.75887262162029934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0.347098594351682</v>
      </c>
      <c r="Y16" s="99">
        <f t="shared" si="1"/>
        <v>0.6015280113815813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22'!$A17,'INTERIM REPORT'!$B:$B,'PAGE 22'!$A$4)</f>
        <v>1.0308966258650907</v>
      </c>
      <c r="E17" s="214"/>
      <c r="F17" s="210">
        <f t="shared" si="4"/>
        <v>8</v>
      </c>
      <c r="G17" s="210">
        <f t="shared" si="5"/>
        <v>12</v>
      </c>
      <c r="H17" s="145">
        <f>SUMIFS('INTERIM REPORT'!D:D,'INTERIM REPORT'!$A:$A,'PAGE 22'!$A17,'INTERIM REPORT'!$B:$B,'PAGE 22'!$A$4)</f>
        <v>1.1767278667939982</v>
      </c>
      <c r="I17" s="214"/>
      <c r="J17" s="210">
        <f t="shared" si="7"/>
        <v>9</v>
      </c>
      <c r="K17" s="210">
        <f t="shared" si="8"/>
        <v>13</v>
      </c>
      <c r="L17" s="145">
        <f>SUMIFS('INTERIM REPORT'!E:E,'INTERIM REPORT'!$A:$A,'PAGE 22'!$A17,'INTERIM REPORT'!$B:$B,'PAGE 22'!$A$4)</f>
        <v>1.2520537720745155</v>
      </c>
      <c r="M17" s="214"/>
      <c r="N17" s="210">
        <f t="shared" si="10"/>
        <v>7</v>
      </c>
      <c r="O17" s="210">
        <f t="shared" si="11"/>
        <v>11</v>
      </c>
      <c r="P17" s="145">
        <f>SUMIFS('INTERIM REPORT'!F:F,'INTERIM REPORT'!$A:$A,'PAGE 22'!$A17,'INTERIM REPORT'!$B:$B,'PAGE 22'!$A$4)</f>
        <v>0.7336570967067475</v>
      </c>
      <c r="Q17" s="214"/>
      <c r="R17" s="210">
        <f t="shared" si="13"/>
        <v>6</v>
      </c>
      <c r="S17" s="210">
        <f t="shared" si="14"/>
        <v>8</v>
      </c>
      <c r="T17" s="145">
        <f>SUMIFS('INTERIM REPORT'!G:G,'INTERIM REPORT'!$A:$A,'PAGE 22'!$A17,'INTERIM REPORT'!$B:$B,'PAGE 22'!$A$4)</f>
        <v>0.875140826790471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6.4013020687394118E-2</v>
      </c>
      <c r="Y17" s="95">
        <f t="shared" si="1"/>
        <v>-0.30103574917516618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22'!$A20,'INTERIM REPORT'!$B:$B,'PAGE 22'!$A$4)</f>
        <v>0.78657885119415683</v>
      </c>
      <c r="E20" s="212"/>
      <c r="F20" s="213">
        <f>RANK(D20,D$20:D$22,1)</f>
        <v>2</v>
      </c>
      <c r="G20" s="213">
        <f t="shared" ref="G20:G22" si="19">RANK(D20,D$8:D$25,1)</f>
        <v>8</v>
      </c>
      <c r="H20" s="147">
        <f>SUMIFS('INTERIM REPORT'!D:D,'INTERIM REPORT'!$A:$A,'PAGE 22'!$A20,'INTERIM REPORT'!$B:$B,'PAGE 22'!$A$4)</f>
        <v>0.65781794260982562</v>
      </c>
      <c r="I20" s="212"/>
      <c r="J20" s="213">
        <f>RANK(H20,H$20:H$22,1)</f>
        <v>2</v>
      </c>
      <c r="K20" s="213">
        <f t="shared" ref="K20:K22" si="20">RANK(H20,H$8:H$25,1)</f>
        <v>8</v>
      </c>
      <c r="L20" s="147">
        <f>SUMIFS('INTERIM REPORT'!E:E,'INTERIM REPORT'!$A:$A,'PAGE 22'!$A20,'INTERIM REPORT'!$B:$B,'PAGE 22'!$A$4)</f>
        <v>0.682970874999966</v>
      </c>
      <c r="M20" s="212"/>
      <c r="N20" s="213">
        <f>RANK(L20,L$20:L$22,1)</f>
        <v>2</v>
      </c>
      <c r="O20" s="213">
        <f t="shared" ref="O20:O22" si="21">RANK(L20,L$8:L$25,1)</f>
        <v>6</v>
      </c>
      <c r="P20" s="147">
        <f>SUMIFS('INTERIM REPORT'!F:F,'INTERIM REPORT'!$A:$A,'PAGE 22'!$A20,'INTERIM REPORT'!$B:$B,'PAGE 22'!$A$4)</f>
        <v>0.46405412234743226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22'!$A20,'INTERIM REPORT'!$B:$B,'PAGE 22'!$A$4)</f>
        <v>1.3409340233891414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3.8236920522946916E-2</v>
      </c>
      <c r="Y20" s="99">
        <f>IF(L20&gt;0,((T20/L20)-1),IF(AND(L20=0,T20&gt;0),100%,IF(AND(L20=0,T20&lt;0),-100%,IF(AND(L20=0,T20=0),0%,((T20/(L20))-1)*-1))))</f>
        <v>0.96338390475173363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22'!$A21,'INTERIM REPORT'!$B:$B,'PAGE 22'!$A$4)</f>
        <v>0.78859786440009094</v>
      </c>
      <c r="E21" s="214"/>
      <c r="F21" s="210">
        <f t="shared" ref="F21:F22" si="24">RANK(D21,D$20:D$22,1)</f>
        <v>3</v>
      </c>
      <c r="G21" s="210">
        <f t="shared" si="19"/>
        <v>9</v>
      </c>
      <c r="H21" s="145">
        <f>SUMIFS('INTERIM REPORT'!D:D,'INTERIM REPORT'!$A:$A,'PAGE 22'!$A21,'INTERIM REPORT'!$B:$B,'PAGE 22'!$A$4)</f>
        <v>0.81903326264442777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22'!$A21,'INTERIM REPORT'!$B:$B,'PAGE 22'!$A$4)</f>
        <v>0.67083050651460852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22'!$A21,'INTERIM REPORT'!$B:$B,'PAGE 22'!$A$4)</f>
        <v>0.80230545837379252</v>
      </c>
      <c r="Q21" s="214"/>
      <c r="R21" s="210">
        <f t="shared" ref="R21:R22" si="27">RANK(P21,P$20:P$22,1)</f>
        <v>2</v>
      </c>
      <c r="S21" s="210">
        <f t="shared" si="22"/>
        <v>9</v>
      </c>
      <c r="T21" s="145">
        <f>SUMIFS('INTERIM REPORT'!G:G,'INTERIM REPORT'!$A:$A,'PAGE 22'!$A21,'INTERIM REPORT'!$B:$B,'PAGE 22'!$A$4)</f>
        <v>0.64790960032434841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-0.18094839720100531</v>
      </c>
      <c r="Y21" s="95">
        <f>IF(L21&gt;0,((T21/L21)-1),IF(AND(L21=0,T21&gt;0),100%,IF(AND(L21=0,T21&lt;0),-100%,IF(AND(L21=0,T21=0),0%,((T21/(L21))-1)*-1))))</f>
        <v>-3.4167954449997762E-2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22'!$A22,'INTERIM REPORT'!$B:$B,'PAGE 22'!$A$4)</f>
        <v>0.69169169413107978</v>
      </c>
      <c r="E22" s="214"/>
      <c r="F22" s="210">
        <f t="shared" si="24"/>
        <v>1</v>
      </c>
      <c r="G22" s="210">
        <f t="shared" si="19"/>
        <v>3</v>
      </c>
      <c r="H22" s="145">
        <f>SUMIFS('INTERIM REPORT'!D:D,'INTERIM REPORT'!$A:$A,'PAGE 22'!$A22,'INTERIM REPORT'!$B:$B,'PAGE 22'!$A$4)</f>
        <v>0.63297361501546734</v>
      </c>
      <c r="I22" s="214"/>
      <c r="J22" s="210">
        <f t="shared" si="25"/>
        <v>1</v>
      </c>
      <c r="K22" s="210">
        <f t="shared" si="20"/>
        <v>7</v>
      </c>
      <c r="L22" s="145">
        <f>SUMIFS('INTERIM REPORT'!E:E,'INTERIM REPORT'!$A:$A,'PAGE 22'!$A22,'INTERIM REPORT'!$B:$B,'PAGE 22'!$A$4)</f>
        <v>1.1023622047244086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22'!$A22,'INTERIM REPORT'!$B:$B,'PAGE 22'!$A$4)</f>
        <v>1.413146344778434</v>
      </c>
      <c r="Q22" s="214"/>
      <c r="R22" s="210">
        <f t="shared" si="27"/>
        <v>3</v>
      </c>
      <c r="S22" s="210">
        <f t="shared" si="22"/>
        <v>11</v>
      </c>
      <c r="T22" s="145">
        <f>SUMIFS('INTERIM REPORT'!G:G,'INTERIM REPORT'!$A:$A,'PAGE 22'!$A22,'INTERIM REPORT'!$B:$B,'PAGE 22'!$A$4)</f>
        <v>1.0165285853767958</v>
      </c>
      <c r="U22" s="214"/>
      <c r="V22" s="210">
        <f t="shared" si="28"/>
        <v>2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0.74156106759279572</v>
      </c>
      <c r="Y22" s="95">
        <f>IF(L22&gt;0,((T22/L22)-1),IF(AND(L22=0,T22&gt;0),100%,IF(AND(L22=0,T22&lt;0),-100%,IF(AND(L22=0,T22=0),0%,((T22/(L22))-1)*-1))))</f>
        <v>-7.7863354693905928E-2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22'!$A25,'INTERIM REPORT'!$B:$B,'PAGE 22'!$A$4)</f>
        <v>0.75008844516682338</v>
      </c>
      <c r="E25" s="212"/>
      <c r="F25" s="212"/>
      <c r="G25" s="213">
        <f>RANK(D25,D$8:D$25,1)</f>
        <v>5</v>
      </c>
      <c r="H25" s="147">
        <f>SUMIFS('INTERIM REPORT'!D:D,'INTERIM REPORT'!$A:$A,'PAGE 22'!$A25,'INTERIM REPORT'!$B:$B,'PAGE 22'!$A$4)</f>
        <v>0.21466751690616889</v>
      </c>
      <c r="I25" s="212"/>
      <c r="J25" s="212"/>
      <c r="K25" s="213">
        <f>RANK(H25,H$8:H$25,1)</f>
        <v>2</v>
      </c>
      <c r="L25" s="147">
        <f>SUMIFS('INTERIM REPORT'!E:E,'INTERIM REPORT'!$A:$A,'PAGE 22'!$A25,'INTERIM REPORT'!$B:$B,'PAGE 22'!$A$4)</f>
        <v>0.54844047563386911</v>
      </c>
      <c r="M25" s="212"/>
      <c r="N25" s="212"/>
      <c r="O25" s="213">
        <f>RANK(L25,L$8:L$25,1)</f>
        <v>3</v>
      </c>
      <c r="P25" s="147">
        <f>SUMIFS('INTERIM REPORT'!F:F,'INTERIM REPORT'!$A:$A,'PAGE 22'!$A25,'INTERIM REPORT'!$B:$B,'PAGE 22'!$A$4)</f>
        <v>0.64088688678588512</v>
      </c>
      <c r="Q25" s="212"/>
      <c r="R25" s="212"/>
      <c r="S25" s="213">
        <f>RANK(P25,P$8:P$25,1)</f>
        <v>7</v>
      </c>
      <c r="T25" s="147">
        <f>SUMIFS('INTERIM REPORT'!G:G,'INTERIM REPORT'!$A:$A,'PAGE 22'!$A25,'INTERIM REPORT'!$B:$B,'PAGE 22'!$A$4)</f>
        <v>0.7788613328309113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1.5548368171305222</v>
      </c>
      <c r="Y25" s="99">
        <f>IF(L25&gt;0,((T25/L25)-1),IF(AND(L25=0,T25&gt;0),100%,IF(AND(L25=0,T25&lt;0),-100%,IF(AND(L25=0,T25=0),0%,((T25/(L25))-1)*-1))))</f>
        <v>0.42013831479292163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22'!$A28,'INTERIM REPORT'!$B:$B,'PAGE 22'!$A$4)</f>
        <v>0.79502774567239431</v>
      </c>
      <c r="E28" s="218"/>
      <c r="F28" s="218"/>
      <c r="G28" s="218"/>
      <c r="H28" s="147">
        <f>SUMIFS('INTERIM REPORT'!D:D,'INTERIM REPORT'!$A:$A,'PAGE 22'!$A28,'INTERIM REPORT'!$B:$B,'PAGE 22'!$A$4)</f>
        <v>0.45486244494886097</v>
      </c>
      <c r="I28" s="218"/>
      <c r="J28" s="218"/>
      <c r="K28" s="218"/>
      <c r="L28" s="147">
        <f>SUMIFS('INTERIM REPORT'!E:E,'INTERIM REPORT'!$A:$A,'PAGE 22'!$A28,'INTERIM REPORT'!$B:$B,'PAGE 22'!$A$4)</f>
        <v>0.70950448383899856</v>
      </c>
      <c r="M28" s="218"/>
      <c r="N28" s="218"/>
      <c r="O28" s="218"/>
      <c r="P28" s="147">
        <f>SUMIFS('INTERIM REPORT'!F:F,'INTERIM REPORT'!$A:$A,'PAGE 22'!$A28,'INTERIM REPORT'!$B:$B,'PAGE 22'!$A$4)</f>
        <v>0.79269378959791403</v>
      </c>
      <c r="Q28" s="218"/>
      <c r="R28" s="218"/>
      <c r="S28" s="218"/>
      <c r="T28" s="147">
        <f>SUMIFS('INTERIM REPORT'!G:G,'INTERIM REPORT'!$A:$A,'PAGE 22'!$A28,'INTERIM REPORT'!$B:$B,'PAGE 22'!$A$4)</f>
        <v>0.92764383623638702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0.55982207746072854</v>
      </c>
      <c r="Y28" s="103">
        <f>IF(L28&gt;0,((T28/L28)-1),IF(AND(L28=0,T28&gt;0),100%,IF(AND(L28=0,T28&lt;0),-100%,IF(AND(L28=0,T28=0),0%,((T28/(L28))-1)*-1))))</f>
        <v>0.30745309912218799</v>
      </c>
    </row>
    <row r="29" spans="1:25" ht="28.35" customHeight="1">
      <c r="C29" s="94" t="s">
        <v>28</v>
      </c>
      <c r="D29" s="145">
        <f>MEDIAN(D25,D20:D22,D8:D17)</f>
        <v>0.77919350139131927</v>
      </c>
      <c r="E29" s="219"/>
      <c r="F29" s="219"/>
      <c r="G29" s="219"/>
      <c r="H29" s="145">
        <f>MEDIAN(H25,H20:H22,H8:H17)</f>
        <v>0.64539577881264654</v>
      </c>
      <c r="I29" s="219"/>
      <c r="J29" s="219"/>
      <c r="K29" s="219"/>
      <c r="L29" s="145">
        <f>MEDIAN(L25,L20:L22,L8:L17)</f>
        <v>0.85716065459272373</v>
      </c>
      <c r="M29" s="219"/>
      <c r="N29" s="219"/>
      <c r="O29" s="219"/>
      <c r="P29" s="145">
        <f>MEDIAN(P25,P20:P22,P8:P17)</f>
        <v>0.68727199174631637</v>
      </c>
      <c r="Q29" s="219"/>
      <c r="R29" s="219"/>
      <c r="S29" s="219"/>
      <c r="T29" s="145">
        <f>MEDIAN(T25,T20:T22,T8:T17)</f>
        <v>1.0853585827064411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0.32811630124025171</v>
      </c>
      <c r="Y29" s="104">
        <f>IF(L29&gt;0,((T29/L29)-1),IF(AND(L29=0,T29&gt;0),100%,IF(AND(L29=0,T29&lt;0),-100%,IF(AND(L29=0,T29=0),0%,((T29/(L29))-1)*-1))))</f>
        <v>0.26622538831083498</v>
      </c>
    </row>
    <row r="30" spans="1:25" ht="28.35" customHeight="1">
      <c r="C30" s="94" t="s">
        <v>29</v>
      </c>
      <c r="D30" s="145">
        <f>MEDIAN(D8:D15)</f>
        <v>0.76820088230342232</v>
      </c>
      <c r="E30" s="219"/>
      <c r="F30" s="219"/>
      <c r="G30" s="219"/>
      <c r="H30" s="145">
        <f>MEDIAN(H8:H15)</f>
        <v>0.59424516675875416</v>
      </c>
      <c r="I30" s="219"/>
      <c r="J30" s="219"/>
      <c r="K30" s="219"/>
      <c r="L30" s="145">
        <f>MEDIAN(L8:L15)</f>
        <v>0.90854326993645396</v>
      </c>
      <c r="M30" s="219"/>
      <c r="N30" s="219"/>
      <c r="O30" s="219"/>
      <c r="P30" s="145">
        <f>MEDIAN(P8:P15)</f>
        <v>0.87851734217612021</v>
      </c>
      <c r="Q30" s="219"/>
      <c r="R30" s="219"/>
      <c r="S30" s="219"/>
      <c r="T30" s="145">
        <f>MEDIAN(T8:T15)</f>
        <v>1.4474954445228569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0.52890308707432099</v>
      </c>
      <c r="Y30" s="104">
        <f>IF(L30&gt;0,((T30/L30)-1),IF(AND(L30=0,T30&gt;0),100%,IF(AND(L30=0,T30&lt;0),-100%,IF(AND(L30=0,T30=0),0%,((T30/(L30))-1)*-1))))</f>
        <v>0.59320474040174087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22'!$A33,'INTERIM REPORT'!$B:$B,'PAGE 22'!$A$5)=0,"",SUMIFS('INTERIM REPORT'!C:C,'INTERIM REPORT'!$A:$A,'PAGE 22'!$A33,'INTERIM REPORT'!$B:$B,'PAGE 22'!$A$5))</f>
        <v/>
      </c>
      <c r="E33" s="120"/>
      <c r="F33" s="120"/>
      <c r="G33" s="121"/>
      <c r="H33" s="147" t="str">
        <f>IF(SUMIFS('INTERIM REPORT'!D:D,'INTERIM REPORT'!$A:$A,'PAGE 22'!$A33,'INTERIM REPORT'!$B:$B,'PAGE 22'!$A$5)=0,"",SUMIFS('INTERIM REPORT'!D:D,'INTERIM REPORT'!$A:$A,'PAGE 22'!$A33,'INTERIM REPORT'!$B:$B,'PAGE 22'!$A$5))</f>
        <v/>
      </c>
      <c r="I33" s="120"/>
      <c r="J33" s="120"/>
      <c r="K33" s="121"/>
      <c r="L33" s="147" t="str">
        <f>IF(SUMIFS('INTERIM REPORT'!E:E,'INTERIM REPORT'!$A:$A,'PAGE 22'!$A33,'INTERIM REPORT'!$B:$B,'PAGE 22'!$A$5)=0,"",SUMIFS('INTERIM REPORT'!E:E,'INTERIM REPORT'!$A:$A,'PAGE 22'!$A33,'INTERIM REPORT'!$B:$B,'PAGE 22'!$A$5))</f>
        <v/>
      </c>
      <c r="M33" s="120"/>
      <c r="N33" s="120"/>
      <c r="O33" s="121"/>
      <c r="P33" s="147" t="str">
        <f>IF(SUMIFS('INTERIM REPORT'!F:F,'INTERIM REPORT'!$A:$A,'PAGE 22'!$A33,'INTERIM REPORT'!$B:$B,'PAGE 22'!$A$5)=0,"",SUMIFS('INTERIM REPORT'!F:F,'INTERIM REPORT'!$A:$A,'PAGE 22'!$A33,'INTERIM REPORT'!$B:$B,'PAGE 22'!$A$5))</f>
        <v/>
      </c>
      <c r="Q33" s="120"/>
      <c r="R33" s="120"/>
      <c r="S33" s="121"/>
      <c r="T33" s="147" t="str">
        <f>IF(SUMIFS('INTERIM REPORT'!G:G,'INTERIM REPORT'!$A:$A,'PAGE 22'!$A33,'INTERIM REPORT'!$B:$B,'PAGE 22'!$A$5)=0,"",SUMIFS('INTERIM REPORT'!G:G,'INTERIM REPORT'!$A:$A,'PAGE 22'!$A33,'INTERIM REPORT'!$B:$B,'PAGE 22'!$A$5))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22'!$A34,'INTERIM REPORT'!$B:$B,'PAGE 22'!$A$5)=0,"",SUMIFS('INTERIM REPORT'!C:C,'INTERIM REPORT'!$A:$A,'PAGE 22'!$A34,'INTERIM REPORT'!$B:$B,'PAGE 22'!$A$5))</f>
        <v/>
      </c>
      <c r="E34" s="124"/>
      <c r="F34" s="124"/>
      <c r="G34" s="125"/>
      <c r="H34" s="147" t="str">
        <f>IF(SUMIFS('INTERIM REPORT'!D:D,'INTERIM REPORT'!$A:$A,'PAGE 22'!$A34,'INTERIM REPORT'!$B:$B,'PAGE 22'!$A$5)=0,"",SUMIFS('INTERIM REPORT'!D:D,'INTERIM REPORT'!$A:$A,'PAGE 22'!$A34,'INTERIM REPORT'!$B:$B,'PAGE 22'!$A$5))</f>
        <v/>
      </c>
      <c r="I34" s="124"/>
      <c r="J34" s="124"/>
      <c r="K34" s="125"/>
      <c r="L34" s="147" t="str">
        <f>IF(SUMIFS('INTERIM REPORT'!E:E,'INTERIM REPORT'!$A:$A,'PAGE 22'!$A34,'INTERIM REPORT'!$B:$B,'PAGE 22'!$A$5)=0,"",SUMIFS('INTERIM REPORT'!E:E,'INTERIM REPORT'!$A:$A,'PAGE 22'!$A34,'INTERIM REPORT'!$B:$B,'PAGE 22'!$A$5))</f>
        <v/>
      </c>
      <c r="M34" s="124"/>
      <c r="N34" s="124"/>
      <c r="O34" s="125"/>
      <c r="P34" s="147" t="str">
        <f>IF(SUMIFS('INTERIM REPORT'!F:F,'INTERIM REPORT'!$A:$A,'PAGE 22'!$A34,'INTERIM REPORT'!$B:$B,'PAGE 22'!$A$5)=0,"",SUMIFS('INTERIM REPORT'!F:F,'INTERIM REPORT'!$A:$A,'PAGE 22'!$A34,'INTERIM REPORT'!$B:$B,'PAGE 22'!$A$5))</f>
        <v/>
      </c>
      <c r="Q34" s="124"/>
      <c r="R34" s="124"/>
      <c r="S34" s="125"/>
      <c r="T34" s="147" t="str">
        <f>IF(SUMIFS('INTERIM REPORT'!G:G,'INTERIM REPORT'!$A:$A,'PAGE 22'!$A34,'INTERIM REPORT'!$B:$B,'PAGE 22'!$A$5)=0,"",SUMIFS('INTERIM REPORT'!G:G,'INTERIM REPORT'!$A:$A,'PAGE 22'!$A34,'INTERIM REPORT'!$B:$B,'PAGE 22'!$A$5))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22'!$A35,'INTERIM REPORT'!$B:$B,'PAGE 22'!$A$5)=0,"",SUMIFS('INTERIM REPORT'!C:C,'INTERIM REPORT'!$A:$A,'PAGE 22'!$A35,'INTERIM REPORT'!$B:$B,'PAGE 22'!$A$5))</f>
        <v/>
      </c>
      <c r="E35" s="124"/>
      <c r="F35" s="124"/>
      <c r="G35" s="125"/>
      <c r="H35" s="147" t="str">
        <f>IF(SUMIFS('INTERIM REPORT'!D:D,'INTERIM REPORT'!$A:$A,'PAGE 22'!$A35,'INTERIM REPORT'!$B:$B,'PAGE 22'!$A$5)=0,"",SUMIFS('INTERIM REPORT'!D:D,'INTERIM REPORT'!$A:$A,'PAGE 22'!$A35,'INTERIM REPORT'!$B:$B,'PAGE 22'!$A$5))</f>
        <v/>
      </c>
      <c r="I35" s="124"/>
      <c r="J35" s="124"/>
      <c r="K35" s="125"/>
      <c r="L35" s="147" t="str">
        <f>IF(SUMIFS('INTERIM REPORT'!E:E,'INTERIM REPORT'!$A:$A,'PAGE 22'!$A35,'INTERIM REPORT'!$B:$B,'PAGE 22'!$A$5)=0,"",SUMIFS('INTERIM REPORT'!E:E,'INTERIM REPORT'!$A:$A,'PAGE 22'!$A35,'INTERIM REPORT'!$B:$B,'PAGE 22'!$A$5))</f>
        <v/>
      </c>
      <c r="M35" s="124"/>
      <c r="N35" s="124"/>
      <c r="O35" s="125"/>
      <c r="P35" s="147" t="str">
        <f>IF(SUMIFS('INTERIM REPORT'!F:F,'INTERIM REPORT'!$A:$A,'PAGE 22'!$A35,'INTERIM REPORT'!$B:$B,'PAGE 22'!$A$5)=0,"",SUMIFS('INTERIM REPORT'!F:F,'INTERIM REPORT'!$A:$A,'PAGE 22'!$A35,'INTERIM REPORT'!$B:$B,'PAGE 22'!$A$5))</f>
        <v/>
      </c>
      <c r="Q35" s="124"/>
      <c r="R35" s="124"/>
      <c r="S35" s="125"/>
      <c r="T35" s="147" t="str">
        <f>IF(SUMIFS('INTERIM REPORT'!G:G,'INTERIM REPORT'!$A:$A,'PAGE 22'!$A35,'INTERIM REPORT'!$B:$B,'PAGE 22'!$A$5)=0,"",SUMIFS('INTERIM REPORT'!G:G,'INTERIM REPORT'!$A:$A,'PAGE 22'!$A35,'INTERIM REPORT'!$B:$B,'PAGE 22'!$A$5))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22'!$A36,'INTERIM REPORT'!$B:$B,'PAGE 22'!$A$5)=0,"",SUMIFS('INTERIM REPORT'!C:C,'INTERIM REPORT'!$A:$A,'PAGE 22'!$A36,'INTERIM REPORT'!$B:$B,'PAGE 22'!$A$5))</f>
        <v/>
      </c>
      <c r="E36" s="124"/>
      <c r="F36" s="124"/>
      <c r="G36" s="125"/>
      <c r="H36" s="147" t="str">
        <f>IF(SUMIFS('INTERIM REPORT'!D:D,'INTERIM REPORT'!$A:$A,'PAGE 22'!$A36,'INTERIM REPORT'!$B:$B,'PAGE 22'!$A$5)=0,"",SUMIFS('INTERIM REPORT'!D:D,'INTERIM REPORT'!$A:$A,'PAGE 22'!$A36,'INTERIM REPORT'!$B:$B,'PAGE 22'!$A$5))</f>
        <v/>
      </c>
      <c r="I36" s="124"/>
      <c r="J36" s="124"/>
      <c r="K36" s="125"/>
      <c r="L36" s="147" t="str">
        <f>IF(SUMIFS('INTERIM REPORT'!E:E,'INTERIM REPORT'!$A:$A,'PAGE 22'!$A36,'INTERIM REPORT'!$B:$B,'PAGE 22'!$A$5)=0,"",SUMIFS('INTERIM REPORT'!E:E,'INTERIM REPORT'!$A:$A,'PAGE 22'!$A36,'INTERIM REPORT'!$B:$B,'PAGE 22'!$A$5))</f>
        <v/>
      </c>
      <c r="M36" s="124"/>
      <c r="N36" s="124"/>
      <c r="O36" s="125"/>
      <c r="P36" s="147" t="str">
        <f>IF(SUMIFS('INTERIM REPORT'!F:F,'INTERIM REPORT'!$A:$A,'PAGE 22'!$A36,'INTERIM REPORT'!$B:$B,'PAGE 22'!$A$5)=0,"",SUMIFS('INTERIM REPORT'!F:F,'INTERIM REPORT'!$A:$A,'PAGE 22'!$A36,'INTERIM REPORT'!$B:$B,'PAGE 22'!$A$5))</f>
        <v/>
      </c>
      <c r="Q36" s="124"/>
      <c r="R36" s="124"/>
      <c r="S36" s="125"/>
      <c r="T36" s="147" t="str">
        <f>IF(SUMIFS('INTERIM REPORT'!G:G,'INTERIM REPORT'!$A:$A,'PAGE 22'!$A36,'INTERIM REPORT'!$B:$B,'PAGE 22'!$A$5)=0,"",SUMIFS('INTERIM REPORT'!G:G,'INTERIM REPORT'!$A:$A,'PAGE 22'!$A36,'INTERIM REPORT'!$B:$B,'PAGE 22'!$A$5))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22'!$A37,'INTERIM REPORT'!$B:$B,'PAGE 22'!$A$5)=0,"",SUMIFS('INTERIM REPORT'!C:C,'INTERIM REPORT'!$A:$A,'PAGE 22'!$A37,'INTERIM REPORT'!$B:$B,'PAGE 22'!$A$5))</f>
        <v/>
      </c>
      <c r="E37" s="124"/>
      <c r="F37" s="124"/>
      <c r="G37" s="125"/>
      <c r="H37" s="147" t="str">
        <f>IF(SUMIFS('INTERIM REPORT'!D:D,'INTERIM REPORT'!$A:$A,'PAGE 22'!$A37,'INTERIM REPORT'!$B:$B,'PAGE 22'!$A$5)=0,"",SUMIFS('INTERIM REPORT'!D:D,'INTERIM REPORT'!$A:$A,'PAGE 22'!$A37,'INTERIM REPORT'!$B:$B,'PAGE 22'!$A$5))</f>
        <v/>
      </c>
      <c r="I37" s="124"/>
      <c r="J37" s="124"/>
      <c r="K37" s="125"/>
      <c r="L37" s="147" t="str">
        <f>IF(SUMIFS('INTERIM REPORT'!E:E,'INTERIM REPORT'!$A:$A,'PAGE 22'!$A37,'INTERIM REPORT'!$B:$B,'PAGE 22'!$A$5)=0,"",SUMIFS('INTERIM REPORT'!E:E,'INTERIM REPORT'!$A:$A,'PAGE 22'!$A37,'INTERIM REPORT'!$B:$B,'PAGE 22'!$A$5))</f>
        <v/>
      </c>
      <c r="M37" s="124"/>
      <c r="N37" s="124"/>
      <c r="O37" s="125"/>
      <c r="P37" s="147" t="str">
        <f>IF(SUMIFS('INTERIM REPORT'!F:F,'INTERIM REPORT'!$A:$A,'PAGE 22'!$A37,'INTERIM REPORT'!$B:$B,'PAGE 22'!$A$5)=0,"",SUMIFS('INTERIM REPORT'!F:F,'INTERIM REPORT'!$A:$A,'PAGE 22'!$A37,'INTERIM REPORT'!$B:$B,'PAGE 22'!$A$5))</f>
        <v/>
      </c>
      <c r="Q37" s="124"/>
      <c r="R37" s="124"/>
      <c r="S37" s="125"/>
      <c r="T37" s="147" t="str">
        <f>IF(SUMIFS('INTERIM REPORT'!G:G,'INTERIM REPORT'!$A:$A,'PAGE 22'!$A37,'INTERIM REPORT'!$B:$B,'PAGE 22'!$A$5)=0,"",SUMIFS('INTERIM REPORT'!G:G,'INTERIM REPORT'!$A:$A,'PAGE 22'!$A37,'INTERIM REPORT'!$B:$B,'PAGE 22'!$A$5))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22'!$A38,'INTERIM REPORT'!$B:$B,'PAGE 22'!$A$5)=0,"",SUMIFS('INTERIM REPORT'!C:C,'INTERIM REPORT'!$A:$A,'PAGE 22'!$A38,'INTERIM REPORT'!$B:$B,'PAGE 22'!$A$5))</f>
        <v/>
      </c>
      <c r="E38" s="124"/>
      <c r="F38" s="124"/>
      <c r="G38" s="125"/>
      <c r="H38" s="147" t="str">
        <f>IF(SUMIFS('INTERIM REPORT'!D:D,'INTERIM REPORT'!$A:$A,'PAGE 22'!$A38,'INTERIM REPORT'!$B:$B,'PAGE 22'!$A$5)=0,"",SUMIFS('INTERIM REPORT'!D:D,'INTERIM REPORT'!$A:$A,'PAGE 22'!$A38,'INTERIM REPORT'!$B:$B,'PAGE 22'!$A$5))</f>
        <v/>
      </c>
      <c r="I38" s="124"/>
      <c r="J38" s="124"/>
      <c r="K38" s="125"/>
      <c r="L38" s="147" t="str">
        <f>IF(SUMIFS('INTERIM REPORT'!E:E,'INTERIM REPORT'!$A:$A,'PAGE 22'!$A38,'INTERIM REPORT'!$B:$B,'PAGE 22'!$A$5)=0,"",SUMIFS('INTERIM REPORT'!E:E,'INTERIM REPORT'!$A:$A,'PAGE 22'!$A38,'INTERIM REPORT'!$B:$B,'PAGE 22'!$A$5))</f>
        <v/>
      </c>
      <c r="M38" s="124"/>
      <c r="N38" s="124"/>
      <c r="O38" s="125"/>
      <c r="P38" s="147" t="str">
        <f>IF(SUMIFS('INTERIM REPORT'!F:F,'INTERIM REPORT'!$A:$A,'PAGE 22'!$A38,'INTERIM REPORT'!$B:$B,'PAGE 22'!$A$5)=0,"",SUMIFS('INTERIM REPORT'!F:F,'INTERIM REPORT'!$A:$A,'PAGE 22'!$A38,'INTERIM REPORT'!$B:$B,'PAGE 22'!$A$5))</f>
        <v/>
      </c>
      <c r="Q38" s="124"/>
      <c r="R38" s="124"/>
      <c r="S38" s="125"/>
      <c r="T38" s="147" t="str">
        <f>IF(SUMIFS('INTERIM REPORT'!G:G,'INTERIM REPORT'!$A:$A,'PAGE 22'!$A38,'INTERIM REPORT'!$B:$B,'PAGE 22'!$A$5)=0,"",SUMIFS('INTERIM REPORT'!G:G,'INTERIM REPORT'!$A:$A,'PAGE 22'!$A38,'INTERIM REPORT'!$B:$B,'PAGE 22'!$A$5))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85" priority="1" operator="notEqual">
      <formula>""" """</formula>
    </cfRule>
    <cfRule type="cellIs" dxfId="8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Capital Expenditure Growth Rate</v>
      </c>
    </row>
    <row r="3" spans="1:25" ht="15.75">
      <c r="A3" s="82" t="s">
        <v>104</v>
      </c>
    </row>
    <row r="4" spans="1:25" ht="15.75">
      <c r="A4" s="85" t="s">
        <v>62</v>
      </c>
      <c r="B4" s="324" t="str">
        <f>MID(A4,FIND("]",A4)+2,LEN(A4)-FIND("]",A4)+2)</f>
        <v>Capital Expenditure Growth Rate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234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23'!$A8,'INTERIM REPORT'!$B:$B,'PAGE 23'!$A$4)</f>
        <v>2.6262836300606818</v>
      </c>
      <c r="E8" s="210">
        <f>RANK(D8,D$8:D$15,1)</f>
        <v>3</v>
      </c>
      <c r="F8" s="210">
        <f>RANK(D8,D$8:D$17,1)</f>
        <v>3</v>
      </c>
      <c r="G8" s="210">
        <f>RANK(D8,D$8:D$25,1)</f>
        <v>3</v>
      </c>
      <c r="H8" s="120">
        <f>SUMIFS('INTERIM REPORT'!D:D,'INTERIM REPORT'!$A:$A,'PAGE 23'!$A8,'INTERIM REPORT'!$B:$B,'PAGE 23'!$A$4)</f>
        <v>3.6903817068033882</v>
      </c>
      <c r="I8" s="210">
        <f>RANK(H8,H$8:H$15,1)</f>
        <v>7</v>
      </c>
      <c r="J8" s="210">
        <f>RANK(H8,H$8:H$17,1)</f>
        <v>8</v>
      </c>
      <c r="K8" s="210">
        <f>RANK(H8,H$8:H$25,1)</f>
        <v>12</v>
      </c>
      <c r="L8" s="120">
        <f>SUMIFS('INTERIM REPORT'!E:E,'INTERIM REPORT'!$A:$A,'PAGE 23'!$A8,'INTERIM REPORT'!$B:$B,'PAGE 23'!$A$4)</f>
        <v>6.7675667696090835</v>
      </c>
      <c r="M8" s="210">
        <f>RANK(L8,L$8:L$15,1)</f>
        <v>7</v>
      </c>
      <c r="N8" s="210">
        <f>RANK(L8,L$8:L$17,1)</f>
        <v>9</v>
      </c>
      <c r="O8" s="210">
        <f>RANK(L8,L$8:L$25,1)</f>
        <v>12</v>
      </c>
      <c r="P8" s="120">
        <f>SUMIFS('INTERIM REPORT'!F:F,'INTERIM REPORT'!$A:$A,'PAGE 23'!$A8,'INTERIM REPORT'!$B:$B,'PAGE 23'!$A$4)</f>
        <v>17.861148837862231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23'!$A8,'INTERIM REPORT'!$B:$B,'PAGE 23'!$A$4)</f>
        <v>8.2192036374534112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0.83383923596108311</v>
      </c>
      <c r="Y8" s="95">
        <f t="shared" ref="Y8:Y17" si="1">IF(L8&gt;0,((T8/L8)-1),IF(AND(L8=0,T8&gt;0),100%,IF(AND(L8=0,T8&lt;0),-100%,IF(AND(L8=0,T8=0),0%,((T8/(L8))-1)*-1))))</f>
        <v>0.21449908323965872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23'!$A9,'INTERIM REPORT'!$B:$B,'PAGE 23'!$A$4)</f>
        <v>2.1897991929270932</v>
      </c>
      <c r="E9" s="210">
        <f t="shared" ref="E9:E15" si="3">RANK(D9,D$8:D$15,1)</f>
        <v>2</v>
      </c>
      <c r="F9" s="210">
        <f t="shared" ref="F9:F17" si="4">RANK(D9,D$8:D$17,1)</f>
        <v>2</v>
      </c>
      <c r="G9" s="210">
        <f t="shared" ref="G9:G17" si="5">RANK(D9,D$8:D$25,1)</f>
        <v>2</v>
      </c>
      <c r="H9" s="120">
        <f>SUMIFS('INTERIM REPORT'!D:D,'INTERIM REPORT'!$A:$A,'PAGE 23'!$A9,'INTERIM REPORT'!$B:$B,'PAGE 23'!$A$4)</f>
        <v>1.7004651196495313</v>
      </c>
      <c r="I9" s="210">
        <f t="shared" ref="I9:I15" si="6">RANK(H9,H$8:H$15,1)</f>
        <v>3</v>
      </c>
      <c r="J9" s="210">
        <f t="shared" ref="J9:J17" si="7">RANK(H9,H$8:H$17,1)</f>
        <v>3</v>
      </c>
      <c r="K9" s="210">
        <f t="shared" ref="K9:K17" si="8">RANK(H9,H$8:H$25,1)</f>
        <v>4</v>
      </c>
      <c r="L9" s="120">
        <f>SUMIFS('INTERIM REPORT'!E:E,'INTERIM REPORT'!$A:$A,'PAGE 23'!$A9,'INTERIM REPORT'!$B:$B,'PAGE 23'!$A$4)</f>
        <v>4.3515820916571979</v>
      </c>
      <c r="M9" s="210">
        <f t="shared" ref="M9:M15" si="9">RANK(L9,L$8:L$15,1)</f>
        <v>3</v>
      </c>
      <c r="N9" s="210">
        <f t="shared" ref="N9:N17" si="10">RANK(L9,L$8:L$17,1)</f>
        <v>4</v>
      </c>
      <c r="O9" s="210">
        <f t="shared" ref="O9:O17" si="11">RANK(L9,L$8:L$25,1)</f>
        <v>5</v>
      </c>
      <c r="P9" s="120">
        <f>SUMIFS('INTERIM REPORT'!F:F,'INTERIM REPORT'!$A:$A,'PAGE 23'!$A9,'INTERIM REPORT'!$B:$B,'PAGE 23'!$A$4)</f>
        <v>4.3062368558440793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20">
        <f>SUMIFS('INTERIM REPORT'!G:G,'INTERIM REPORT'!$A:$A,'PAGE 23'!$A9,'INTERIM REPORT'!$B:$B,'PAGE 23'!$A$4)</f>
        <v>5.1154214435059648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8</v>
      </c>
      <c r="X9" s="95">
        <f t="shared" si="0"/>
        <v>1.5590540149121472</v>
      </c>
      <c r="Y9" s="95">
        <f t="shared" si="1"/>
        <v>0.175531412658672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23'!$A10,'INTERIM REPORT'!$B:$B,'PAGE 23'!$A$4)</f>
        <v>1.7106138852754214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20">
        <f>SUMIFS('INTERIM REPORT'!D:D,'INTERIM REPORT'!$A:$A,'PAGE 23'!$A10,'INTERIM REPORT'!$B:$B,'PAGE 23'!$A$4)</f>
        <v>3.4376562677799463</v>
      </c>
      <c r="I10" s="210">
        <f t="shared" si="6"/>
        <v>5</v>
      </c>
      <c r="J10" s="210">
        <f t="shared" si="7"/>
        <v>6</v>
      </c>
      <c r="K10" s="210">
        <f t="shared" si="8"/>
        <v>9</v>
      </c>
      <c r="L10" s="120">
        <f>SUMIFS('INTERIM REPORT'!E:E,'INTERIM REPORT'!$A:$A,'PAGE 23'!$A10,'INTERIM REPORT'!$B:$B,'PAGE 23'!$A$4)</f>
        <v>6.5278957842719993</v>
      </c>
      <c r="M10" s="210">
        <f t="shared" si="9"/>
        <v>6</v>
      </c>
      <c r="N10" s="210">
        <f t="shared" si="10"/>
        <v>8</v>
      </c>
      <c r="O10" s="210">
        <f t="shared" si="11"/>
        <v>11</v>
      </c>
      <c r="P10" s="120">
        <f>SUMIFS('INTERIM REPORT'!F:F,'INTERIM REPORT'!$A:$A,'PAGE 23'!$A10,'INTERIM REPORT'!$B:$B,'PAGE 23'!$A$4)</f>
        <v>10.325420546338464</v>
      </c>
      <c r="Q10" s="210">
        <f t="shared" si="12"/>
        <v>6</v>
      </c>
      <c r="R10" s="210">
        <f t="shared" si="13"/>
        <v>8</v>
      </c>
      <c r="S10" s="210">
        <f t="shared" si="14"/>
        <v>12</v>
      </c>
      <c r="T10" s="120">
        <f>SUMIFS('INTERIM REPORT'!G:G,'INTERIM REPORT'!$A:$A,'PAGE 23'!$A10,'INTERIM REPORT'!$B:$B,'PAGE 23'!$A$4)</f>
        <v>4.461573441801816</v>
      </c>
      <c r="U10" s="210">
        <f t="shared" si="15"/>
        <v>2</v>
      </c>
      <c r="V10" s="210">
        <f t="shared" si="16"/>
        <v>4</v>
      </c>
      <c r="W10" s="210">
        <f t="shared" si="17"/>
        <v>7</v>
      </c>
      <c r="X10" s="95">
        <f t="shared" si="0"/>
        <v>0.89893790297066078</v>
      </c>
      <c r="Y10" s="95">
        <f t="shared" si="1"/>
        <v>-0.31653727491310168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23'!$A11,'INTERIM REPORT'!$B:$B,'PAGE 23'!$A$4)</f>
        <v>6.7737023256407198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20">
        <f>SUMIFS('INTERIM REPORT'!D:D,'INTERIM REPORT'!$A:$A,'PAGE 23'!$A11,'INTERIM REPORT'!$B:$B,'PAGE 23'!$A$4)</f>
        <v>1.665355704551172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20">
        <f>SUMIFS('INTERIM REPORT'!E:E,'INTERIM REPORT'!$A:$A,'PAGE 23'!$A11,'INTERIM REPORT'!$B:$B,'PAGE 23'!$A$4)</f>
        <v>4.8087003777464963</v>
      </c>
      <c r="M11" s="210">
        <f t="shared" si="9"/>
        <v>5</v>
      </c>
      <c r="N11" s="210">
        <f t="shared" si="10"/>
        <v>6</v>
      </c>
      <c r="O11" s="210">
        <f t="shared" si="11"/>
        <v>8</v>
      </c>
      <c r="P11" s="120">
        <f>SUMIFS('INTERIM REPORT'!F:F,'INTERIM REPORT'!$A:$A,'PAGE 23'!$A11,'INTERIM REPORT'!$B:$B,'PAGE 23'!$A$4)</f>
        <v>3.2467495873606436</v>
      </c>
      <c r="Q11" s="210">
        <f t="shared" si="12"/>
        <v>4</v>
      </c>
      <c r="R11" s="210">
        <f t="shared" si="13"/>
        <v>6</v>
      </c>
      <c r="S11" s="210">
        <f t="shared" si="14"/>
        <v>8</v>
      </c>
      <c r="T11" s="120">
        <f>SUMIFS('INTERIM REPORT'!G:G,'INTERIM REPORT'!$A:$A,'PAGE 23'!$A11,'INTERIM REPORT'!$B:$B,'PAGE 23'!$A$4)</f>
        <v>12.076559871861074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1.887491461797036</v>
      </c>
      <c r="Y11" s="95">
        <f t="shared" si="1"/>
        <v>1.5113978670304506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23'!$A12,'INTERIM REPORT'!$B:$B,'PAGE 23'!$A$4)</f>
        <v>6.0547946782093165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20">
        <f>SUMIFS('INTERIM REPORT'!D:D,'INTERIM REPORT'!$A:$A,'PAGE 23'!$A12,'INTERIM REPORT'!$B:$B,'PAGE 23'!$A$4)</f>
        <v>3.5780572927131509</v>
      </c>
      <c r="I12" s="210">
        <f t="shared" si="6"/>
        <v>6</v>
      </c>
      <c r="J12" s="210">
        <f t="shared" si="7"/>
        <v>7</v>
      </c>
      <c r="K12" s="210">
        <f t="shared" si="8"/>
        <v>10</v>
      </c>
      <c r="L12" s="120">
        <f>SUMIFS('INTERIM REPORT'!E:E,'INTERIM REPORT'!$A:$A,'PAGE 23'!$A12,'INTERIM REPORT'!$B:$B,'PAGE 23'!$A$4)</f>
        <v>4.8050467085243191</v>
      </c>
      <c r="M12" s="210">
        <f t="shared" si="9"/>
        <v>4</v>
      </c>
      <c r="N12" s="210">
        <f t="shared" si="10"/>
        <v>5</v>
      </c>
      <c r="O12" s="210">
        <f t="shared" si="11"/>
        <v>7</v>
      </c>
      <c r="P12" s="120">
        <f>SUMIFS('INTERIM REPORT'!F:F,'INTERIM REPORT'!$A:$A,'PAGE 23'!$A12,'INTERIM REPORT'!$B:$B,'PAGE 23'!$A$4)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23'!$A12,'INTERIM REPORT'!$B:$B,'PAGE 23'!$A$4)</f>
        <v>5.1660569060024297</v>
      </c>
      <c r="U12" s="210">
        <f t="shared" si="15"/>
        <v>4</v>
      </c>
      <c r="V12" s="210">
        <f t="shared" si="16"/>
        <v>6</v>
      </c>
      <c r="W12" s="210">
        <f t="shared" si="17"/>
        <v>9</v>
      </c>
      <c r="X12" s="95">
        <f t="shared" si="0"/>
        <v>0.34292056147618943</v>
      </c>
      <c r="Y12" s="95">
        <f t="shared" si="1"/>
        <v>7.5131464765507028E-2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23'!$A13,'INTERIM REPORT'!$B:$B,'PAGE 23'!$A$4)</f>
        <v>3.7522345176691783</v>
      </c>
      <c r="E13" s="210">
        <f t="shared" si="3"/>
        <v>5</v>
      </c>
      <c r="F13" s="210">
        <f t="shared" si="4"/>
        <v>5</v>
      </c>
      <c r="G13" s="210">
        <f t="shared" si="5"/>
        <v>8</v>
      </c>
      <c r="H13" s="120">
        <f>SUMIFS('INTERIM REPORT'!D:D,'INTERIM REPORT'!$A:$A,'PAGE 23'!$A13,'INTERIM REPORT'!$B:$B,'PAGE 23'!$A$4)</f>
        <v>7.4315869089171107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20">
        <f>SUMIFS('INTERIM REPORT'!E:E,'INTERIM REPORT'!$A:$A,'PAGE 23'!$A13,'INTERIM REPORT'!$B:$B,'PAGE 23'!$A$4)</f>
        <v>2.7693646629778748</v>
      </c>
      <c r="M13" s="210">
        <f t="shared" si="9"/>
        <v>2</v>
      </c>
      <c r="N13" s="210">
        <f t="shared" si="10"/>
        <v>3</v>
      </c>
      <c r="O13" s="210">
        <f t="shared" si="11"/>
        <v>3</v>
      </c>
      <c r="P13" s="120">
        <f>SUMIFS('INTERIM REPORT'!F:F,'INTERIM REPORT'!$A:$A,'PAGE 23'!$A13,'INTERIM REPORT'!$B:$B,'PAGE 23'!$A$4)</f>
        <v>15.704306402655638</v>
      </c>
      <c r="Q13" s="210">
        <f t="shared" si="12"/>
        <v>7</v>
      </c>
      <c r="R13" s="210">
        <f t="shared" si="13"/>
        <v>9</v>
      </c>
      <c r="S13" s="210">
        <f t="shared" si="14"/>
        <v>13</v>
      </c>
      <c r="T13" s="120">
        <f>SUMIFS('INTERIM REPORT'!G:G,'INTERIM REPORT'!$A:$A,'PAGE 23'!$A13,'INTERIM REPORT'!$B:$B,'PAGE 23'!$A$4)</f>
        <v>6.769586449428032</v>
      </c>
      <c r="U13" s="210">
        <f t="shared" si="15"/>
        <v>5</v>
      </c>
      <c r="V13" s="210">
        <f t="shared" si="16"/>
        <v>7</v>
      </c>
      <c r="W13" s="210">
        <f t="shared" si="17"/>
        <v>11</v>
      </c>
      <c r="X13" s="95">
        <f t="shared" si="0"/>
        <v>-0.62735217970001367</v>
      </c>
      <c r="Y13" s="95">
        <f t="shared" si="1"/>
        <v>1.4444546938606315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23'!$A14,'INTERIM REPORT'!$B:$B,'PAGE 23'!$A$4)</f>
        <v>3.9525393701737648</v>
      </c>
      <c r="E14" s="210">
        <f t="shared" si="3"/>
        <v>6</v>
      </c>
      <c r="F14" s="210">
        <f t="shared" si="4"/>
        <v>6</v>
      </c>
      <c r="G14" s="210">
        <f t="shared" si="5"/>
        <v>9</v>
      </c>
      <c r="H14" s="120">
        <f>SUMIFS('INTERIM REPORT'!D:D,'INTERIM REPORT'!$A:$A,'PAGE 23'!$A14,'INTERIM REPORT'!$B:$B,'PAGE 23'!$A$4)</f>
        <v>2.3842372006794186</v>
      </c>
      <c r="I14" s="210">
        <f t="shared" si="6"/>
        <v>4</v>
      </c>
      <c r="J14" s="210">
        <f t="shared" si="7"/>
        <v>5</v>
      </c>
      <c r="K14" s="210">
        <f t="shared" si="8"/>
        <v>6</v>
      </c>
      <c r="L14" s="120">
        <f>SUMIFS('INTERIM REPORT'!E:E,'INTERIM REPORT'!$A:$A,'PAGE 23'!$A14,'INTERIM REPORT'!$B:$B,'PAGE 23'!$A$4)</f>
        <v>14.582957016309766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23'!$A14,'INTERIM REPORT'!$B:$B,'PAGE 23'!$A$4)</f>
        <v>2.9257575037823202</v>
      </c>
      <c r="Q14" s="210">
        <f t="shared" si="12"/>
        <v>3</v>
      </c>
      <c r="R14" s="210">
        <f t="shared" si="13"/>
        <v>4</v>
      </c>
      <c r="S14" s="210">
        <f t="shared" si="14"/>
        <v>6</v>
      </c>
      <c r="T14" s="120">
        <f>SUMIFS('INTERIM REPORT'!G:G,'INTERIM REPORT'!$A:$A,'PAGE 23'!$A14,'INTERIM REPORT'!$B:$B,'PAGE 23'!$A$4)</f>
        <v>7.7897316075812846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5.1164036078936137</v>
      </c>
      <c r="Y14" s="95">
        <f t="shared" si="1"/>
        <v>-0.4658331915215036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23'!$A15,'INTERIM REPORT'!$B:$B,'PAGE 23'!$A$4)</f>
        <v>3.3975430616118256</v>
      </c>
      <c r="E15" s="211">
        <f t="shared" si="3"/>
        <v>4</v>
      </c>
      <c r="F15" s="211">
        <f t="shared" si="4"/>
        <v>4</v>
      </c>
      <c r="G15" s="211">
        <f t="shared" si="5"/>
        <v>6</v>
      </c>
      <c r="H15" s="122">
        <f>SUMIFS('INTERIM REPORT'!D:D,'INTERIM REPORT'!$A:$A,'PAGE 23'!$A15,'INTERIM REPORT'!$B:$B,'PAGE 23'!$A$4)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23'!$A15,'INTERIM REPORT'!$B:$B,'PAGE 23'!$A$4)</f>
        <v>2.4703523048928426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22">
        <f>SUMIFS('INTERIM REPORT'!F:F,'INTERIM REPORT'!$A:$A,'PAGE 23'!$A15,'INTERIM REPORT'!$B:$B,'PAGE 23'!$A$4)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23'!$A15,'INTERIM REPORT'!$B:$B,'PAGE 23'!$A$4)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23'!$A16,'INTERIM REPORT'!$B:$B,'PAGE 23'!$A$4)</f>
        <v>4.7490778992885589</v>
      </c>
      <c r="E16" s="212"/>
      <c r="F16" s="213">
        <f t="shared" si="4"/>
        <v>8</v>
      </c>
      <c r="G16" s="213">
        <f t="shared" si="5"/>
        <v>12</v>
      </c>
      <c r="H16" s="124">
        <f>SUMIFS('INTERIM REPORT'!D:D,'INTERIM REPORT'!$A:$A,'PAGE 23'!$A16,'INTERIM REPORT'!$B:$B,'PAGE 23'!$A$4)</f>
        <v>1.8562078214182431</v>
      </c>
      <c r="I16" s="212"/>
      <c r="J16" s="213">
        <f t="shared" si="7"/>
        <v>4</v>
      </c>
      <c r="K16" s="213">
        <f t="shared" si="8"/>
        <v>5</v>
      </c>
      <c r="L16" s="124">
        <f>SUMIFS('INTERIM REPORT'!E:E,'INTERIM REPORT'!$A:$A,'PAGE 23'!$A16,'INTERIM REPORT'!$B:$B,'PAGE 23'!$A$4)</f>
        <v>2.1433150346063643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23'!$A16,'INTERIM REPORT'!$B:$B,'PAGE 23'!$A$4)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23'!$A16,'INTERIM REPORT'!$B:$B,'PAGE 23'!$A$4)</f>
        <v>3.055470739683936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0.15467406713584242</v>
      </c>
      <c r="Y16" s="99">
        <f t="shared" si="1"/>
        <v>0.42558172286842377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23'!$A17,'INTERIM REPORT'!$B:$B,'PAGE 23'!$A$4)</f>
        <v>4.4949616029458275</v>
      </c>
      <c r="E17" s="214"/>
      <c r="F17" s="210">
        <f t="shared" si="4"/>
        <v>7</v>
      </c>
      <c r="G17" s="210">
        <f t="shared" si="5"/>
        <v>11</v>
      </c>
      <c r="H17" s="120">
        <f>SUMIFS('INTERIM REPORT'!D:D,'INTERIM REPORT'!$A:$A,'PAGE 23'!$A17,'INTERIM REPORT'!$B:$B,'PAGE 23'!$A$4)</f>
        <v>4.8628115028375953</v>
      </c>
      <c r="I17" s="214"/>
      <c r="J17" s="210">
        <f t="shared" si="7"/>
        <v>9</v>
      </c>
      <c r="K17" s="210">
        <f t="shared" si="8"/>
        <v>13</v>
      </c>
      <c r="L17" s="120">
        <f>SUMIFS('INTERIM REPORT'!E:E,'INTERIM REPORT'!$A:$A,'PAGE 23'!$A17,'INTERIM REPORT'!$B:$B,'PAGE 23'!$A$4)</f>
        <v>5.1032545442851953</v>
      </c>
      <c r="M17" s="214"/>
      <c r="N17" s="210">
        <f t="shared" si="10"/>
        <v>7</v>
      </c>
      <c r="O17" s="210">
        <f t="shared" si="11"/>
        <v>9</v>
      </c>
      <c r="P17" s="120">
        <f>SUMIFS('INTERIM REPORT'!F:F,'INTERIM REPORT'!$A:$A,'PAGE 23'!$A17,'INTERIM REPORT'!$B:$B,'PAGE 23'!$A$4)</f>
        <v>3.1358722680890225</v>
      </c>
      <c r="Q17" s="214"/>
      <c r="R17" s="210">
        <f t="shared" si="13"/>
        <v>5</v>
      </c>
      <c r="S17" s="210">
        <f t="shared" si="14"/>
        <v>7</v>
      </c>
      <c r="T17" s="120">
        <f>SUMIFS('INTERIM REPORT'!G:G,'INTERIM REPORT'!$A:$A,'PAGE 23'!$A17,'INTERIM REPORT'!$B:$B,'PAGE 23'!$A$4)</f>
        <v>3.0868923575917293</v>
      </c>
      <c r="U17" s="214"/>
      <c r="V17" s="210">
        <f t="shared" si="16"/>
        <v>3</v>
      </c>
      <c r="W17" s="210">
        <f t="shared" si="17"/>
        <v>4</v>
      </c>
      <c r="X17" s="95">
        <f t="shared" si="0"/>
        <v>4.9445272823611219E-2</v>
      </c>
      <c r="Y17" s="95">
        <f t="shared" si="1"/>
        <v>-0.39511299489292762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23'!$A20,'INTERIM REPORT'!$B:$B,'PAGE 23'!$A$4)</f>
        <v>4.0230808435136405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24">
        <f>SUMIFS('INTERIM REPORT'!D:D,'INTERIM REPORT'!$A:$A,'PAGE 23'!$A20,'INTERIM REPORT'!$B:$B,'PAGE 23'!$A$4)</f>
        <v>2.9291037453938373</v>
      </c>
      <c r="I20" s="212"/>
      <c r="J20" s="213">
        <f>RANK(H20,H$20:H$22,1)</f>
        <v>2</v>
      </c>
      <c r="K20" s="213">
        <f t="shared" ref="K20:K22" si="20">RANK(H20,H$8:H$25,1)</f>
        <v>8</v>
      </c>
      <c r="L20" s="124">
        <f>SUMIFS('INTERIM REPORT'!E:E,'INTERIM REPORT'!$A:$A,'PAGE 23'!$A20,'INTERIM REPORT'!$B:$B,'PAGE 23'!$A$4)</f>
        <v>6.9472879512487093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23'!$A20,'INTERIM REPORT'!$B:$B,'PAGE 23'!$A$4)</f>
        <v>2.0158786002548226</v>
      </c>
      <c r="Q20" s="212"/>
      <c r="R20" s="213">
        <f>RANK(P20,P$20:P$22,1)</f>
        <v>1</v>
      </c>
      <c r="S20" s="213">
        <f t="shared" ref="S20:S22" si="22">RANK(P20,P$8:P$25,1)</f>
        <v>4</v>
      </c>
      <c r="T20" s="124">
        <f>SUMIFS('INTERIM REPORT'!G:G,'INTERIM REPORT'!$A:$A,'PAGE 23'!$A20,'INTERIM REPORT'!$B:$B,'PAGE 23'!$A$4)</f>
        <v>5.4069480019811254</v>
      </c>
      <c r="U20" s="212"/>
      <c r="V20" s="213">
        <f>RANK(T20,T$20:T$22,1)</f>
        <v>3</v>
      </c>
      <c r="W20" s="21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1.3718135495110642</v>
      </c>
      <c r="Y20" s="99">
        <f>IF(L20&gt;0,((T20/L20)-1),IF(AND(L20=0,T20&gt;0),100%,IF(AND(L20=0,T20&lt;0),-100%,IF(AND(L20=0,T20=0),0%,((T20/(L20))-1)*-1))))</f>
        <v>-0.22171816686981027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23'!$A21,'INTERIM REPORT'!$B:$B,'PAGE 23'!$A$4)</f>
        <v>3.7342163723655051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23'!$A21,'INTERIM REPORT'!$B:$B,'PAGE 23'!$A$4)</f>
        <v>3.6753761713638005</v>
      </c>
      <c r="I21" s="214"/>
      <c r="J21" s="210">
        <f t="shared" ref="J21:J22" si="25">RANK(H21,H$20:H$22,1)</f>
        <v>3</v>
      </c>
      <c r="K21" s="210">
        <f t="shared" si="20"/>
        <v>11</v>
      </c>
      <c r="L21" s="120">
        <f>SUMIFS('INTERIM REPORT'!E:E,'INTERIM REPORT'!$A:$A,'PAGE 23'!$A21,'INTERIM REPORT'!$B:$B,'PAGE 23'!$A$4)</f>
        <v>2.9239642364422789</v>
      </c>
      <c r="M21" s="214"/>
      <c r="N21" s="210">
        <f t="shared" ref="N21:N22" si="26">RANK(L21,L$20:L$22,1)</f>
        <v>1</v>
      </c>
      <c r="O21" s="210">
        <f t="shared" si="21"/>
        <v>4</v>
      </c>
      <c r="P21" s="120">
        <f>SUMIFS('INTERIM REPORT'!F:F,'INTERIM REPORT'!$A:$A,'PAGE 23'!$A21,'INTERIM REPORT'!$B:$B,'PAGE 23'!$A$4)</f>
        <v>3.4710321655937348</v>
      </c>
      <c r="Q21" s="214"/>
      <c r="R21" s="210">
        <f t="shared" ref="R21:R22" si="27">RANK(P21,P$20:P$22,1)</f>
        <v>2</v>
      </c>
      <c r="S21" s="210">
        <f t="shared" si="22"/>
        <v>9</v>
      </c>
      <c r="T21" s="120">
        <f>SUMIFS('INTERIM REPORT'!G:G,'INTERIM REPORT'!$A:$A,'PAGE 23'!$A21,'INTERIM REPORT'!$B:$B,'PAGE 23'!$A$4)</f>
        <v>2.6626236550672062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-0.20444490574217866</v>
      </c>
      <c r="Y21" s="95">
        <f>IF(L21&gt;0,((T21/L21)-1),IF(AND(L21=0,T21&gt;0),100%,IF(AND(L21=0,T21&lt;0),-100%,IF(AND(L21=0,T21=0),0%,((T21/(L21))-1)*-1))))</f>
        <v>-8.9378857004440593E-2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23'!$A22,'INTERIM REPORT'!$B:$B,'PAGE 23'!$A$4)</f>
        <v>2.8287986124297593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23'!$A22,'INTERIM REPORT'!$B:$B,'PAGE 23'!$A$4)</f>
        <v>2.4957243318275473</v>
      </c>
      <c r="I22" s="214"/>
      <c r="J22" s="210">
        <f t="shared" si="25"/>
        <v>1</v>
      </c>
      <c r="K22" s="210">
        <f t="shared" si="20"/>
        <v>7</v>
      </c>
      <c r="L22" s="120">
        <f>SUMIFS('INTERIM REPORT'!E:E,'INTERIM REPORT'!$A:$A,'PAGE 23'!$A22,'INTERIM REPORT'!$B:$B,'PAGE 23'!$A$4)</f>
        <v>4.3989626894061349</v>
      </c>
      <c r="M22" s="214"/>
      <c r="N22" s="210">
        <f t="shared" si="26"/>
        <v>2</v>
      </c>
      <c r="O22" s="210">
        <f t="shared" si="21"/>
        <v>6</v>
      </c>
      <c r="P22" s="120">
        <f>SUMIFS('INTERIM REPORT'!F:F,'INTERIM REPORT'!$A:$A,'PAGE 23'!$A22,'INTERIM REPORT'!$B:$B,'PAGE 23'!$A$4)</f>
        <v>5.6069468794090067</v>
      </c>
      <c r="Q22" s="214"/>
      <c r="R22" s="210">
        <f t="shared" si="27"/>
        <v>3</v>
      </c>
      <c r="S22" s="210">
        <f t="shared" si="22"/>
        <v>11</v>
      </c>
      <c r="T22" s="120">
        <f>SUMIFS('INTERIM REPORT'!G:G,'INTERIM REPORT'!$A:$A,'PAGE 23'!$A22,'INTERIM REPORT'!$B:$B,'PAGE 23'!$A$4)</f>
        <v>3.4533532837389593</v>
      </c>
      <c r="U22" s="214"/>
      <c r="V22" s="210">
        <f t="shared" si="28"/>
        <v>2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0.76259959215323314</v>
      </c>
      <c r="Y22" s="95">
        <f>IF(L22&gt;0,((T22/L22)-1),IF(AND(L22=0,T22&gt;0),100%,IF(AND(L22=0,T22&lt;0),-100%,IF(AND(L22=0,T22=0),0%,((T22/(L22))-1)*-1))))</f>
        <v>-0.21496190634770629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23'!$A25,'INTERIM REPORT'!$B:$B,'PAGE 23'!$A$4)</f>
        <v>2.8778478526186571</v>
      </c>
      <c r="E25" s="212"/>
      <c r="F25" s="212"/>
      <c r="G25" s="213">
        <f>RANK(D25,D$8:D$25,1)</f>
        <v>5</v>
      </c>
      <c r="H25" s="124">
        <f>SUMIFS('INTERIM REPORT'!D:D,'INTERIM REPORT'!$A:$A,'PAGE 23'!$A25,'INTERIM REPORT'!$B:$B,'PAGE 23'!$A$4)</f>
        <v>0.99345927981471582</v>
      </c>
      <c r="I25" s="212"/>
      <c r="J25" s="212"/>
      <c r="K25" s="213">
        <f>RANK(H25,H$8:H$25,1)</f>
        <v>2</v>
      </c>
      <c r="L25" s="124">
        <f>SUMIFS('INTERIM REPORT'!E:E,'INTERIM REPORT'!$A:$A,'PAGE 23'!$A25,'INTERIM REPORT'!$B:$B,'PAGE 23'!$A$4)</f>
        <v>5.4372655983977181</v>
      </c>
      <c r="M25" s="212"/>
      <c r="N25" s="212"/>
      <c r="O25" s="213">
        <f>RANK(L25,L$8:L$25,1)</f>
        <v>10</v>
      </c>
      <c r="P25" s="124">
        <f>SUMIFS('INTERIM REPORT'!F:F,'INTERIM REPORT'!$A:$A,'PAGE 23'!$A25,'INTERIM REPORT'!$B:$B,'PAGE 23'!$A$4)</f>
        <v>2.7246675779585967</v>
      </c>
      <c r="Q25" s="212"/>
      <c r="R25" s="212"/>
      <c r="S25" s="213">
        <f>RANK(P25,P$8:P$25,1)</f>
        <v>5</v>
      </c>
      <c r="T25" s="124">
        <f>SUMIFS('INTERIM REPORT'!G:G,'INTERIM REPORT'!$A:$A,'PAGE 23'!$A25,'INTERIM REPORT'!$B:$B,'PAGE 23'!$A$4)</f>
        <v>3.599558436290911</v>
      </c>
      <c r="U25" s="212"/>
      <c r="V25" s="212"/>
      <c r="W25" s="213">
        <f>RANK(T25,T$8:T$25,1)</f>
        <v>6</v>
      </c>
      <c r="X25" s="99">
        <f>IF(H25&gt;0,((L25/H25)-1),IF(AND(H25=0,L25&gt;0),100%,IF(AND(H25=0,L25&lt;0),-100%,IF(AND(H25=0,L25=0),0%,((L25/(H25))-1)*-1))))</f>
        <v>4.4730633744865615</v>
      </c>
      <c r="Y25" s="99">
        <f>IF(L25&gt;0,((T25/L25)-1),IF(AND(L25=0,T25&gt;0),100%,IF(AND(L25=0,T25&lt;0),-100%,IF(AND(L25=0,T25=0),0%,((T25/(L25))-1)*-1))))</f>
        <v>-0.3379837031776326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23'!$A28,'INTERIM REPORT'!$B:$B,'PAGE 23'!$A$4)</f>
        <v>3.3596868963488147</v>
      </c>
      <c r="E28" s="218"/>
      <c r="F28" s="218"/>
      <c r="G28" s="218"/>
      <c r="H28" s="124">
        <f>SUMIFS('INTERIM REPORT'!D:D,'INTERIM REPORT'!$A:$A,'PAGE 23'!$A28,'INTERIM REPORT'!$B:$B,'PAGE 23'!$A$4)</f>
        <v>2.0686658977022669</v>
      </c>
      <c r="I28" s="218"/>
      <c r="J28" s="218"/>
      <c r="K28" s="218"/>
      <c r="L28" s="124">
        <f>SUMIFS('INTERIM REPORT'!E:E,'INTERIM REPORT'!$A:$A,'PAGE 23'!$A28,'INTERIM REPORT'!$B:$B,'PAGE 23'!$A$4)</f>
        <v>4.6895411444225283</v>
      </c>
      <c r="M28" s="218"/>
      <c r="N28" s="218"/>
      <c r="O28" s="218"/>
      <c r="P28" s="124">
        <f>SUMIFS('INTERIM REPORT'!F:F,'INTERIM REPORT'!$A:$A,'PAGE 23'!$A28,'INTERIM REPORT'!$B:$B,'PAGE 23'!$A$4)</f>
        <v>3.4581075744783183</v>
      </c>
      <c r="Q28" s="218"/>
      <c r="R28" s="218"/>
      <c r="S28" s="218"/>
      <c r="T28" s="124">
        <f>SUMIFS('INTERIM REPORT'!G:G,'INTERIM REPORT'!$A:$A,'PAGE 23'!$A28,'INTERIM REPORT'!$B:$B,'PAGE 23'!$A$4)</f>
        <v>4.0374649476666438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1.2669398425484517</v>
      </c>
      <c r="Y28" s="103">
        <f>IF(L28&gt;0,((T28/L28)-1),IF(AND(L28=0,T28&gt;0),100%,IF(AND(L28=0,T28&lt;0),-100%,IF(AND(L28=0,T28=0),0%,((T28/(L28))-1)*-1))))</f>
        <v>-0.13904904055089196</v>
      </c>
    </row>
    <row r="29" spans="1:25" ht="28.35" customHeight="1">
      <c r="C29" s="94" t="s">
        <v>28</v>
      </c>
      <c r="D29" s="120">
        <f>MEDIAN(D25,D20:D22,D8:D17)</f>
        <v>3.7432254450173419</v>
      </c>
      <c r="E29" s="219"/>
      <c r="F29" s="219"/>
      <c r="G29" s="219"/>
      <c r="H29" s="120">
        <f>MEDIAN(H25,H20:H22,H8:H17)</f>
        <v>2.7124140386106923</v>
      </c>
      <c r="I29" s="219"/>
      <c r="J29" s="219"/>
      <c r="K29" s="219"/>
      <c r="L29" s="120">
        <f>MEDIAN(L25,L20:L22,L8:L17)</f>
        <v>4.8068735431354082</v>
      </c>
      <c r="M29" s="219"/>
      <c r="N29" s="219"/>
      <c r="O29" s="219"/>
      <c r="P29" s="120">
        <f>MEDIAN(P25,P20:P22,P8:P17)</f>
        <v>3.191310927724833</v>
      </c>
      <c r="Q29" s="219"/>
      <c r="R29" s="219"/>
      <c r="S29" s="219"/>
      <c r="T29" s="120">
        <f>MEDIAN(T25,T20:T22,T8:T17)</f>
        <v>4.78849744265389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0.77217544029432372</v>
      </c>
      <c r="Y29" s="104">
        <f>IF(L29&gt;0,((T29/L29)-1),IF(AND(L29=0,T29&gt;0),100%,IF(AND(L29=0,T29&lt;0),-100%,IF(AND(L29=0,T29=0),0%,((T29/(L29))-1)*-1))))</f>
        <v>-3.8228799481859754E-3</v>
      </c>
    </row>
    <row r="30" spans="1:25" ht="28.35" customHeight="1">
      <c r="C30" s="94" t="s">
        <v>29</v>
      </c>
      <c r="D30" s="120">
        <f>MEDIAN(D8:D15)</f>
        <v>3.5748887896405019</v>
      </c>
      <c r="E30" s="219"/>
      <c r="F30" s="219"/>
      <c r="G30" s="219"/>
      <c r="H30" s="120">
        <f>MEDIAN(H8:H15)</f>
        <v>2.9109467342296824</v>
      </c>
      <c r="I30" s="219"/>
      <c r="J30" s="219"/>
      <c r="K30" s="219"/>
      <c r="L30" s="120">
        <f>MEDIAN(L8:L15)</f>
        <v>4.8068735431354082</v>
      </c>
      <c r="M30" s="219"/>
      <c r="N30" s="219"/>
      <c r="O30" s="219"/>
      <c r="P30" s="120">
        <f>MEDIAN(P8:P15)</f>
        <v>3.7764932216023617</v>
      </c>
      <c r="Q30" s="219"/>
      <c r="R30" s="219"/>
      <c r="S30" s="219"/>
      <c r="T30" s="120">
        <f>MEDIAN(T8:T15)</f>
        <v>5.9678216777152304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0.65130934434890664</v>
      </c>
      <c r="Y30" s="104">
        <f>IF(L30&gt;0,((T30/L30)-1),IF(AND(L30=0,T30&gt;0),100%,IF(AND(L30=0,T30&lt;0),-100%,IF(AND(L30=0,T30=0),0%,((T30/(L30))-1)*-1))))</f>
        <v>0.24151834329774435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23'!$A33,'INTERIM REPORT'!$B:$B,'PAGE 23'!$A$5)=0,"",SUMIFS('INTERIM REPORT'!C:C,'INTERIM REPORT'!$A:$A,'PAGE 23'!$A33,'INTERIM REPORT'!$B:$B,'PAGE 23'!$A$5))</f>
        <v/>
      </c>
      <c r="E33" s="120"/>
      <c r="F33" s="120"/>
      <c r="G33" s="121"/>
      <c r="H33" s="124" t="str">
        <f>IF(SUMIFS('INTERIM REPORT'!D:D,'INTERIM REPORT'!$A:$A,'PAGE 23'!$A33,'INTERIM REPORT'!$B:$B,'PAGE 23'!$A$5)=0,"",SUMIFS('INTERIM REPORT'!D:D,'INTERIM REPORT'!$A:$A,'PAGE 23'!$A33,'INTERIM REPORT'!$B:$B,'PAGE 23'!$A$5))</f>
        <v/>
      </c>
      <c r="I33" s="120"/>
      <c r="J33" s="120"/>
      <c r="K33" s="121"/>
      <c r="L33" s="124" t="str">
        <f>IF(SUMIFS('INTERIM REPORT'!E:E,'INTERIM REPORT'!$A:$A,'PAGE 23'!$A33,'INTERIM REPORT'!$B:$B,'PAGE 23'!$A$5)=0,"",SUMIFS('INTERIM REPORT'!E:E,'INTERIM REPORT'!$A:$A,'PAGE 23'!$A33,'INTERIM REPORT'!$B:$B,'PAGE 23'!$A$5))</f>
        <v/>
      </c>
      <c r="M33" s="120"/>
      <c r="N33" s="120"/>
      <c r="O33" s="121"/>
      <c r="P33" s="124" t="str">
        <f>IF(SUMIFS('INTERIM REPORT'!F:F,'INTERIM REPORT'!$A:$A,'PAGE 23'!$A33,'INTERIM REPORT'!$B:$B,'PAGE 23'!$A$5)=0,"",SUMIFS('INTERIM REPORT'!F:F,'INTERIM REPORT'!$A:$A,'PAGE 23'!$A33,'INTERIM REPORT'!$B:$B,'PAGE 23'!$A$5))</f>
        <v/>
      </c>
      <c r="Q33" s="120"/>
      <c r="R33" s="120"/>
      <c r="S33" s="121"/>
      <c r="T33" s="124" t="str">
        <f>IF(SUMIFS('INTERIM REPORT'!G:G,'INTERIM REPORT'!$A:$A,'PAGE 23'!$A33,'INTERIM REPORT'!$B:$B,'PAGE 23'!$A$5)=0,"",SUMIFS('INTERIM REPORT'!G:G,'INTERIM REPORT'!$A:$A,'PAGE 23'!$A33,'INTERIM REPORT'!$B:$B,'PAGE 23'!$A$5))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23'!$A34,'INTERIM REPORT'!$B:$B,'PAGE 23'!$A$5)=0,"",SUMIFS('INTERIM REPORT'!C:C,'INTERIM REPORT'!$A:$A,'PAGE 23'!$A34,'INTERIM REPORT'!$B:$B,'PAGE 23'!$A$5))</f>
        <v/>
      </c>
      <c r="E34" s="124"/>
      <c r="F34" s="124"/>
      <c r="G34" s="125"/>
      <c r="H34" s="124" t="str">
        <f>IF(SUMIFS('INTERIM REPORT'!D:D,'INTERIM REPORT'!$A:$A,'PAGE 23'!$A34,'INTERIM REPORT'!$B:$B,'PAGE 23'!$A$5)=0,"",SUMIFS('INTERIM REPORT'!D:D,'INTERIM REPORT'!$A:$A,'PAGE 23'!$A34,'INTERIM REPORT'!$B:$B,'PAGE 23'!$A$5))</f>
        <v/>
      </c>
      <c r="I34" s="124"/>
      <c r="J34" s="124"/>
      <c r="K34" s="125"/>
      <c r="L34" s="124" t="str">
        <f>IF(SUMIFS('INTERIM REPORT'!E:E,'INTERIM REPORT'!$A:$A,'PAGE 23'!$A34,'INTERIM REPORT'!$B:$B,'PAGE 23'!$A$5)=0,"",SUMIFS('INTERIM REPORT'!E:E,'INTERIM REPORT'!$A:$A,'PAGE 23'!$A34,'INTERIM REPORT'!$B:$B,'PAGE 23'!$A$5))</f>
        <v/>
      </c>
      <c r="M34" s="124"/>
      <c r="N34" s="124"/>
      <c r="O34" s="125"/>
      <c r="P34" s="124" t="str">
        <f>IF(SUMIFS('INTERIM REPORT'!F:F,'INTERIM REPORT'!$A:$A,'PAGE 23'!$A34,'INTERIM REPORT'!$B:$B,'PAGE 23'!$A$5)=0,"",SUMIFS('INTERIM REPORT'!F:F,'INTERIM REPORT'!$A:$A,'PAGE 23'!$A34,'INTERIM REPORT'!$B:$B,'PAGE 23'!$A$5))</f>
        <v/>
      </c>
      <c r="Q34" s="124"/>
      <c r="R34" s="124"/>
      <c r="S34" s="125"/>
      <c r="T34" s="124" t="str">
        <f>IF(SUMIFS('INTERIM REPORT'!G:G,'INTERIM REPORT'!$A:$A,'PAGE 23'!$A34,'INTERIM REPORT'!$B:$B,'PAGE 23'!$A$5)=0,"",SUMIFS('INTERIM REPORT'!G:G,'INTERIM REPORT'!$A:$A,'PAGE 23'!$A34,'INTERIM REPORT'!$B:$B,'PAGE 23'!$A$5))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23'!$A35,'INTERIM REPORT'!$B:$B,'PAGE 23'!$A$5)=0,"",SUMIFS('INTERIM REPORT'!C:C,'INTERIM REPORT'!$A:$A,'PAGE 23'!$A35,'INTERIM REPORT'!$B:$B,'PAGE 23'!$A$5))</f>
        <v/>
      </c>
      <c r="E35" s="124"/>
      <c r="F35" s="124"/>
      <c r="G35" s="125"/>
      <c r="H35" s="124" t="str">
        <f>IF(SUMIFS('INTERIM REPORT'!D:D,'INTERIM REPORT'!$A:$A,'PAGE 23'!$A35,'INTERIM REPORT'!$B:$B,'PAGE 23'!$A$5)=0,"",SUMIFS('INTERIM REPORT'!D:D,'INTERIM REPORT'!$A:$A,'PAGE 23'!$A35,'INTERIM REPORT'!$B:$B,'PAGE 23'!$A$5))</f>
        <v/>
      </c>
      <c r="I35" s="124"/>
      <c r="J35" s="124"/>
      <c r="K35" s="125"/>
      <c r="L35" s="124" t="str">
        <f>IF(SUMIFS('INTERIM REPORT'!E:E,'INTERIM REPORT'!$A:$A,'PAGE 23'!$A35,'INTERIM REPORT'!$B:$B,'PAGE 23'!$A$5)=0,"",SUMIFS('INTERIM REPORT'!E:E,'INTERIM REPORT'!$A:$A,'PAGE 23'!$A35,'INTERIM REPORT'!$B:$B,'PAGE 23'!$A$5))</f>
        <v/>
      </c>
      <c r="M35" s="124"/>
      <c r="N35" s="124"/>
      <c r="O35" s="125"/>
      <c r="P35" s="124" t="str">
        <f>IF(SUMIFS('INTERIM REPORT'!F:F,'INTERIM REPORT'!$A:$A,'PAGE 23'!$A35,'INTERIM REPORT'!$B:$B,'PAGE 23'!$A$5)=0,"",SUMIFS('INTERIM REPORT'!F:F,'INTERIM REPORT'!$A:$A,'PAGE 23'!$A35,'INTERIM REPORT'!$B:$B,'PAGE 23'!$A$5))</f>
        <v/>
      </c>
      <c r="Q35" s="124"/>
      <c r="R35" s="124"/>
      <c r="S35" s="125"/>
      <c r="T35" s="124" t="str">
        <f>IF(SUMIFS('INTERIM REPORT'!G:G,'INTERIM REPORT'!$A:$A,'PAGE 23'!$A35,'INTERIM REPORT'!$B:$B,'PAGE 23'!$A$5)=0,"",SUMIFS('INTERIM REPORT'!G:G,'INTERIM REPORT'!$A:$A,'PAGE 23'!$A35,'INTERIM REPORT'!$B:$B,'PAGE 23'!$A$5))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23'!$A36,'INTERIM REPORT'!$B:$B,'PAGE 23'!$A$5)=0,"",SUMIFS('INTERIM REPORT'!C:C,'INTERIM REPORT'!$A:$A,'PAGE 23'!$A36,'INTERIM REPORT'!$B:$B,'PAGE 23'!$A$5))</f>
        <v/>
      </c>
      <c r="E36" s="124"/>
      <c r="F36" s="124"/>
      <c r="G36" s="125"/>
      <c r="H36" s="124" t="str">
        <f>IF(SUMIFS('INTERIM REPORT'!D:D,'INTERIM REPORT'!$A:$A,'PAGE 23'!$A36,'INTERIM REPORT'!$B:$B,'PAGE 23'!$A$5)=0,"",SUMIFS('INTERIM REPORT'!D:D,'INTERIM REPORT'!$A:$A,'PAGE 23'!$A36,'INTERIM REPORT'!$B:$B,'PAGE 23'!$A$5))</f>
        <v/>
      </c>
      <c r="I36" s="124"/>
      <c r="J36" s="124"/>
      <c r="K36" s="125"/>
      <c r="L36" s="124" t="str">
        <f>IF(SUMIFS('INTERIM REPORT'!E:E,'INTERIM REPORT'!$A:$A,'PAGE 23'!$A36,'INTERIM REPORT'!$B:$B,'PAGE 23'!$A$5)=0,"",SUMIFS('INTERIM REPORT'!E:E,'INTERIM REPORT'!$A:$A,'PAGE 23'!$A36,'INTERIM REPORT'!$B:$B,'PAGE 23'!$A$5))</f>
        <v/>
      </c>
      <c r="M36" s="124"/>
      <c r="N36" s="124"/>
      <c r="O36" s="125"/>
      <c r="P36" s="124" t="str">
        <f>IF(SUMIFS('INTERIM REPORT'!F:F,'INTERIM REPORT'!$A:$A,'PAGE 23'!$A36,'INTERIM REPORT'!$B:$B,'PAGE 23'!$A$5)=0,"",SUMIFS('INTERIM REPORT'!F:F,'INTERIM REPORT'!$A:$A,'PAGE 23'!$A36,'INTERIM REPORT'!$B:$B,'PAGE 23'!$A$5))</f>
        <v/>
      </c>
      <c r="Q36" s="124"/>
      <c r="R36" s="124"/>
      <c r="S36" s="125"/>
      <c r="T36" s="124" t="str">
        <f>IF(SUMIFS('INTERIM REPORT'!G:G,'INTERIM REPORT'!$A:$A,'PAGE 23'!$A36,'INTERIM REPORT'!$B:$B,'PAGE 23'!$A$5)=0,"",SUMIFS('INTERIM REPORT'!G:G,'INTERIM REPORT'!$A:$A,'PAGE 23'!$A36,'INTERIM REPORT'!$B:$B,'PAGE 23'!$A$5))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23'!$A37,'INTERIM REPORT'!$B:$B,'PAGE 23'!$A$5)=0,"",SUMIFS('INTERIM REPORT'!C:C,'INTERIM REPORT'!$A:$A,'PAGE 23'!$A37,'INTERIM REPORT'!$B:$B,'PAGE 23'!$A$5))</f>
        <v/>
      </c>
      <c r="E37" s="124"/>
      <c r="F37" s="124"/>
      <c r="G37" s="125"/>
      <c r="H37" s="124" t="str">
        <f>IF(SUMIFS('INTERIM REPORT'!D:D,'INTERIM REPORT'!$A:$A,'PAGE 23'!$A37,'INTERIM REPORT'!$B:$B,'PAGE 23'!$A$5)=0,"",SUMIFS('INTERIM REPORT'!D:D,'INTERIM REPORT'!$A:$A,'PAGE 23'!$A37,'INTERIM REPORT'!$B:$B,'PAGE 23'!$A$5))</f>
        <v/>
      </c>
      <c r="I37" s="124"/>
      <c r="J37" s="124"/>
      <c r="K37" s="125"/>
      <c r="L37" s="124" t="str">
        <f>IF(SUMIFS('INTERIM REPORT'!E:E,'INTERIM REPORT'!$A:$A,'PAGE 23'!$A37,'INTERIM REPORT'!$B:$B,'PAGE 23'!$A$5)=0,"",SUMIFS('INTERIM REPORT'!E:E,'INTERIM REPORT'!$A:$A,'PAGE 23'!$A37,'INTERIM REPORT'!$B:$B,'PAGE 23'!$A$5))</f>
        <v/>
      </c>
      <c r="M37" s="124"/>
      <c r="N37" s="124"/>
      <c r="O37" s="125"/>
      <c r="P37" s="124" t="str">
        <f>IF(SUMIFS('INTERIM REPORT'!F:F,'INTERIM REPORT'!$A:$A,'PAGE 23'!$A37,'INTERIM REPORT'!$B:$B,'PAGE 23'!$A$5)=0,"",SUMIFS('INTERIM REPORT'!F:F,'INTERIM REPORT'!$A:$A,'PAGE 23'!$A37,'INTERIM REPORT'!$B:$B,'PAGE 23'!$A$5))</f>
        <v/>
      </c>
      <c r="Q37" s="124"/>
      <c r="R37" s="124"/>
      <c r="S37" s="125"/>
      <c r="T37" s="124" t="str">
        <f>IF(SUMIFS('INTERIM REPORT'!G:G,'INTERIM REPORT'!$A:$A,'PAGE 23'!$A37,'INTERIM REPORT'!$B:$B,'PAGE 23'!$A$5)=0,"",SUMIFS('INTERIM REPORT'!G:G,'INTERIM REPORT'!$A:$A,'PAGE 23'!$A37,'INTERIM REPORT'!$B:$B,'PAGE 23'!$A$5))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23'!$A38,'INTERIM REPORT'!$B:$B,'PAGE 23'!$A$5)=0,"",SUMIFS('INTERIM REPORT'!C:C,'INTERIM REPORT'!$A:$A,'PAGE 23'!$A38,'INTERIM REPORT'!$B:$B,'PAGE 23'!$A$5))</f>
        <v/>
      </c>
      <c r="E38" s="124"/>
      <c r="F38" s="124"/>
      <c r="G38" s="125"/>
      <c r="H38" s="124" t="str">
        <f>IF(SUMIFS('INTERIM REPORT'!D:D,'INTERIM REPORT'!$A:$A,'PAGE 23'!$A38,'INTERIM REPORT'!$B:$B,'PAGE 23'!$A$5)=0,"",SUMIFS('INTERIM REPORT'!D:D,'INTERIM REPORT'!$A:$A,'PAGE 23'!$A38,'INTERIM REPORT'!$B:$B,'PAGE 23'!$A$5))</f>
        <v/>
      </c>
      <c r="I38" s="124"/>
      <c r="J38" s="124"/>
      <c r="K38" s="125"/>
      <c r="L38" s="124" t="str">
        <f>IF(SUMIFS('INTERIM REPORT'!E:E,'INTERIM REPORT'!$A:$A,'PAGE 23'!$A38,'INTERIM REPORT'!$B:$B,'PAGE 23'!$A$5)=0,"",SUMIFS('INTERIM REPORT'!E:E,'INTERIM REPORT'!$A:$A,'PAGE 23'!$A38,'INTERIM REPORT'!$B:$B,'PAGE 23'!$A$5))</f>
        <v/>
      </c>
      <c r="M38" s="124"/>
      <c r="N38" s="124"/>
      <c r="O38" s="125"/>
      <c r="P38" s="124" t="str">
        <f>IF(SUMIFS('INTERIM REPORT'!F:F,'INTERIM REPORT'!$A:$A,'PAGE 23'!$A38,'INTERIM REPORT'!$B:$B,'PAGE 23'!$A$5)=0,"",SUMIFS('INTERIM REPORT'!F:F,'INTERIM REPORT'!$A:$A,'PAGE 23'!$A38,'INTERIM REPORT'!$B:$B,'PAGE 23'!$A$5))</f>
        <v/>
      </c>
      <c r="Q38" s="124"/>
      <c r="R38" s="124"/>
      <c r="S38" s="125"/>
      <c r="T38" s="124" t="str">
        <f>IF(SUMIFS('INTERIM REPORT'!G:G,'INTERIM REPORT'!$A:$A,'PAGE 23'!$A38,'INTERIM REPORT'!$B:$B,'PAGE 23'!$A$5)=0,"",SUMIFS('INTERIM REPORT'!G:G,'INTERIM REPORT'!$A:$A,'PAGE 23'!$A38,'INTERIM REPORT'!$B:$B,'PAGE 23'!$A$5))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83" priority="1" operator="notEqual">
      <formula>""" """</formula>
    </cfRule>
    <cfRule type="cellIs" dxfId="8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570312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Acquisitions as a % of Net Patient Rev</v>
      </c>
    </row>
    <row r="3" spans="1:25" ht="15.75">
      <c r="A3" s="82" t="s">
        <v>104</v>
      </c>
    </row>
    <row r="4" spans="1:25" ht="15.75">
      <c r="A4" s="85" t="s">
        <v>63</v>
      </c>
      <c r="B4" s="324" t="str">
        <f>MID(A4,FIND("]",A4)+2,LEN(A4)-FIND("]",A4)+2)</f>
        <v>Capital Acquisitions as a % of Net Patient Rev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235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24'!$A8,'INTERIM REPORT'!$B:$B,'PAGE 24'!$A$4)</f>
        <v>2.1989805745652697E-2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24'!$A8,'INTERIM REPORT'!$B:$B,'PAGE 24'!$A$4)</f>
        <v>3.2772743012479844E-2</v>
      </c>
      <c r="I8" s="210">
        <f>RANK(H8,H$8:H$15,1)</f>
        <v>5</v>
      </c>
      <c r="J8" s="210">
        <f>RANK(H8,H$8:H$17,1)</f>
        <v>6</v>
      </c>
      <c r="K8" s="210">
        <f>RANK(H8,H$8:H$25,1)</f>
        <v>8</v>
      </c>
      <c r="L8" s="145">
        <f>SUMIFS('INTERIM REPORT'!E:E,'INTERIM REPORT'!$A:$A,'PAGE 24'!$A8,'INTERIM REPORT'!$B:$B,'PAGE 24'!$A$4)</f>
        <v>5.8761446760766438E-2</v>
      </c>
      <c r="M8" s="210">
        <f>RANK(L8,L$8:L$15,1)</f>
        <v>7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24'!$A8,'INTERIM REPORT'!$B:$B,'PAGE 24'!$A$4)</f>
        <v>0.10688447973011402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45">
        <f>SUMIFS('INTERIM REPORT'!G:G,'INTERIM REPORT'!$A:$A,'PAGE 24'!$A8,'INTERIM REPORT'!$B:$B,'PAGE 24'!$A$4)</f>
        <v>6.6895897163060991E-2</v>
      </c>
      <c r="U8" s="210">
        <f>RANK(T8,T$8:T$15,1)</f>
        <v>6</v>
      </c>
      <c r="V8" s="210">
        <f>RANK(T8,T$8:T$17,1)</f>
        <v>8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0.79299751437925448</v>
      </c>
      <c r="Y8" s="95">
        <f t="shared" ref="Y8:Y17" si="1">IF(L8&gt;0,((T8/L8)-1),IF(AND(L8=0,T8&gt;0),100%,IF(AND(L8=0,T8&lt;0),-100%,IF(AND(L8=0,T8=0),0%,((T8/(L8))-1)*-1))))</f>
        <v>0.13843175841827171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24'!$A9,'INTERIM REPORT'!$B:$B,'PAGE 24'!$A$4)</f>
        <v>3.8976404026494056E-2</v>
      </c>
      <c r="E9" s="210">
        <f t="shared" ref="E9:E15" si="3">RANK(D9,D$8:D$15,1)</f>
        <v>6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24'!$A9,'INTERIM REPORT'!$B:$B,'PAGE 24'!$A$4)</f>
        <v>3.3725455593978243E-2</v>
      </c>
      <c r="I9" s="210">
        <f t="shared" ref="I9:I15" si="6">RANK(H9,H$8:H$15,1)</f>
        <v>6</v>
      </c>
      <c r="J9" s="210">
        <f t="shared" ref="J9:J17" si="7">RANK(H9,H$8:H$17,1)</f>
        <v>7</v>
      </c>
      <c r="K9" s="210">
        <f t="shared" ref="K9:K17" si="8">RANK(H9,H$8:H$25,1)</f>
        <v>9</v>
      </c>
      <c r="L9" s="145">
        <f>SUMIFS('INTERIM REPORT'!E:E,'INTERIM REPORT'!$A:$A,'PAGE 24'!$A9,'INTERIM REPORT'!$B:$B,'PAGE 24'!$A$4)</f>
        <v>8.1827792306416E-2</v>
      </c>
      <c r="M9" s="210">
        <f t="shared" ref="M9:M15" si="9">RANK(L9,L$8:L$15,1)</f>
        <v>8</v>
      </c>
      <c r="N9" s="210">
        <f t="shared" ref="N9:N17" si="10">RANK(L9,L$8:L$17,1)</f>
        <v>9</v>
      </c>
      <c r="O9" s="210">
        <f t="shared" ref="O9:O17" si="11">RANK(L9,L$8:L$25,1)</f>
        <v>13</v>
      </c>
      <c r="P9" s="145">
        <f>SUMIFS('INTERIM REPORT'!F:F,'INTERIM REPORT'!$A:$A,'PAGE 24'!$A9,'INTERIM REPORT'!$B:$B,'PAGE 24'!$A$4)</f>
        <v>7.1113195277423671E-2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11</v>
      </c>
      <c r="T9" s="145">
        <f>SUMIFS('INTERIM REPORT'!G:G,'INTERIM REPORT'!$A:$A,'PAGE 24'!$A9,'INTERIM REPORT'!$B:$B,'PAGE 24'!$A$4)</f>
        <v>9.752469038675976E-2</v>
      </c>
      <c r="U9" s="210">
        <f t="shared" ref="U9:U15" si="15">RANK(T9,T$8:T$15,1)</f>
        <v>7</v>
      </c>
      <c r="V9" s="210">
        <f t="shared" ref="V9:V17" si="16">RANK(T9,T$8:T$17,1)</f>
        <v>9</v>
      </c>
      <c r="W9" s="210">
        <f t="shared" ref="W9:W17" si="17">RANK(T9,T$8:T$25,1)</f>
        <v>13</v>
      </c>
      <c r="X9" s="95">
        <f t="shared" si="0"/>
        <v>1.4262916798380196</v>
      </c>
      <c r="Y9" s="95">
        <f t="shared" si="1"/>
        <v>0.19182844407636535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24'!$A10,'INTERIM REPORT'!$B:$B,'PAGE 24'!$A$4)</f>
        <v>1.4357474167456722E-2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24'!$A10,'INTERIM REPORT'!$B:$B,'PAGE 24'!$A$4)</f>
        <v>2.8818022619290371E-2</v>
      </c>
      <c r="I10" s="210">
        <f t="shared" si="6"/>
        <v>4</v>
      </c>
      <c r="J10" s="210">
        <f t="shared" si="7"/>
        <v>5</v>
      </c>
      <c r="K10" s="210">
        <f t="shared" si="8"/>
        <v>6</v>
      </c>
      <c r="L10" s="145">
        <f>SUMIFS('INTERIM REPORT'!E:E,'INTERIM REPORT'!$A:$A,'PAGE 24'!$A10,'INTERIM REPORT'!$B:$B,'PAGE 24'!$A$4)</f>
        <v>5.5358924104700835E-2</v>
      </c>
      <c r="M10" s="210">
        <f t="shared" si="9"/>
        <v>6</v>
      </c>
      <c r="N10" s="210">
        <f t="shared" si="10"/>
        <v>7</v>
      </c>
      <c r="O10" s="210">
        <f t="shared" si="11"/>
        <v>11</v>
      </c>
      <c r="P10" s="145">
        <f>SUMIFS('INTERIM REPORT'!F:F,'INTERIM REPORT'!$A:$A,'PAGE 24'!$A10,'INTERIM REPORT'!$B:$B,'PAGE 24'!$A$4)</f>
        <v>8.3535642852372013E-2</v>
      </c>
      <c r="Q10" s="210">
        <f t="shared" si="12"/>
        <v>6</v>
      </c>
      <c r="R10" s="210">
        <f t="shared" si="13"/>
        <v>8</v>
      </c>
      <c r="S10" s="210">
        <f t="shared" si="14"/>
        <v>12</v>
      </c>
      <c r="T10" s="145">
        <f>SUMIFS('INTERIM REPORT'!G:G,'INTERIM REPORT'!$A:$A,'PAGE 24'!$A10,'INTERIM REPORT'!$B:$B,'PAGE 24'!$A$4)</f>
        <v>3.8298788104220605E-2</v>
      </c>
      <c r="U10" s="210">
        <f t="shared" si="15"/>
        <v>2</v>
      </c>
      <c r="V10" s="210">
        <f t="shared" si="16"/>
        <v>2</v>
      </c>
      <c r="W10" s="210">
        <f t="shared" si="17"/>
        <v>3</v>
      </c>
      <c r="X10" s="95">
        <f t="shared" si="0"/>
        <v>0.92098274180839756</v>
      </c>
      <c r="Y10" s="95">
        <f t="shared" si="1"/>
        <v>-0.30817318573992225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24'!$A11,'INTERIM REPORT'!$B:$B,'PAGE 24'!$A$4)</f>
        <v>6.8928025822171321E-2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24'!$A11,'INTERIM REPORT'!$B:$B,'PAGE 24'!$A$4)</f>
        <v>1.7053666579393407E-2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45">
        <f>SUMIFS('INTERIM REPORT'!E:E,'INTERIM REPORT'!$A:$A,'PAGE 24'!$A11,'INTERIM REPORT'!$B:$B,'PAGE 24'!$A$4)</f>
        <v>4.4819855554569549E-2</v>
      </c>
      <c r="M11" s="210">
        <f t="shared" si="9"/>
        <v>4</v>
      </c>
      <c r="N11" s="210">
        <f t="shared" si="10"/>
        <v>5</v>
      </c>
      <c r="O11" s="210">
        <f t="shared" si="11"/>
        <v>8</v>
      </c>
      <c r="P11" s="145">
        <f>SUMIFS('INTERIM REPORT'!F:F,'INTERIM REPORT'!$A:$A,'PAGE 24'!$A11,'INTERIM REPORT'!$B:$B,'PAGE 24'!$A$4)</f>
        <v>2.3943526698743302E-2</v>
      </c>
      <c r="Q11" s="210">
        <f t="shared" si="12"/>
        <v>3</v>
      </c>
      <c r="R11" s="210">
        <f t="shared" si="13"/>
        <v>4</v>
      </c>
      <c r="S11" s="210">
        <f t="shared" si="14"/>
        <v>5</v>
      </c>
      <c r="T11" s="145">
        <f>SUMIFS('INTERIM REPORT'!G:G,'INTERIM REPORT'!$A:$A,'PAGE 24'!$A11,'INTERIM REPORT'!$B:$B,'PAGE 24'!$A$4)</f>
        <v>0.10469595396719232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1.6281653476635389</v>
      </c>
      <c r="Y11" s="95">
        <f t="shared" si="1"/>
        <v>1.3359279647771687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24'!$A12,'INTERIM REPORT'!$B:$B,'PAGE 24'!$A$4)</f>
        <v>6.5084191540813602E-2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45">
        <f>SUMIFS('INTERIM REPORT'!D:D,'INTERIM REPORT'!$A:$A,'PAGE 24'!$A12,'INTERIM REPORT'!$B:$B,'PAGE 24'!$A$4)</f>
        <v>3.9761665898735275E-2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24'!$A12,'INTERIM REPORT'!$B:$B,'PAGE 24'!$A$4)</f>
        <v>4.755494594224547E-2</v>
      </c>
      <c r="M12" s="210">
        <f t="shared" si="9"/>
        <v>5</v>
      </c>
      <c r="N12" s="210">
        <f t="shared" si="10"/>
        <v>6</v>
      </c>
      <c r="O12" s="210">
        <f t="shared" si="11"/>
        <v>9</v>
      </c>
      <c r="P12" s="145">
        <f>SUMIFS('INTERIM REPORT'!F:F,'INTERIM REPORT'!$A:$A,'PAGE 24'!$A12,'INTERIM REPORT'!$B:$B,'PAGE 24'!$A$4)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24'!$A12,'INTERIM REPORT'!$B:$B,'PAGE 24'!$A$4)</f>
        <v>5.4812610497165647E-2</v>
      </c>
      <c r="U12" s="210">
        <f t="shared" si="15"/>
        <v>3</v>
      </c>
      <c r="V12" s="210">
        <f t="shared" si="16"/>
        <v>5</v>
      </c>
      <c r="W12" s="210">
        <f t="shared" si="17"/>
        <v>9</v>
      </c>
      <c r="X12" s="95">
        <f t="shared" si="0"/>
        <v>0.1959998372140157</v>
      </c>
      <c r="Y12" s="95">
        <f t="shared" si="1"/>
        <v>0.15261639796067605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24'!$A13,'INTERIM REPORT'!$B:$B,'PAGE 24'!$A$4)</f>
        <v>2.9864222766363271E-2</v>
      </c>
      <c r="E13" s="210">
        <f t="shared" si="3"/>
        <v>4</v>
      </c>
      <c r="F13" s="210">
        <f t="shared" si="4"/>
        <v>4</v>
      </c>
      <c r="G13" s="210">
        <f t="shared" si="5"/>
        <v>4</v>
      </c>
      <c r="H13" s="145">
        <f>SUMIFS('INTERIM REPORT'!D:D,'INTERIM REPORT'!$A:$A,'PAGE 24'!$A13,'INTERIM REPORT'!$B:$B,'PAGE 24'!$A$4)</f>
        <v>6.5695701004097065E-2</v>
      </c>
      <c r="I13" s="210">
        <f t="shared" si="6"/>
        <v>8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24'!$A13,'INTERIM REPORT'!$B:$B,'PAGE 24'!$A$4)</f>
        <v>2.4526662016795146E-2</v>
      </c>
      <c r="M13" s="210">
        <f t="shared" si="9"/>
        <v>2</v>
      </c>
      <c r="N13" s="210">
        <f t="shared" si="10"/>
        <v>2</v>
      </c>
      <c r="O13" s="210">
        <f t="shared" si="11"/>
        <v>2</v>
      </c>
      <c r="P13" s="145">
        <f>SUMIFS('INTERIM REPORT'!F:F,'INTERIM REPORT'!$A:$A,'PAGE 24'!$A13,'INTERIM REPORT'!$B:$B,'PAGE 24'!$A$4)</f>
        <v>0.14145506158859836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24'!$A13,'INTERIM REPORT'!$B:$B,'PAGE 24'!$A$4)</f>
        <v>6.0905389441261469E-2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-0.62666260285029063</v>
      </c>
      <c r="Y13" s="95">
        <f t="shared" si="1"/>
        <v>1.4832318967642326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24'!$A14,'INTERIM REPORT'!$B:$B,'PAGE 24'!$A$4)</f>
        <v>3.1977188937448379E-2</v>
      </c>
      <c r="E14" s="210">
        <f t="shared" si="3"/>
        <v>5</v>
      </c>
      <c r="F14" s="210">
        <f t="shared" si="4"/>
        <v>5</v>
      </c>
      <c r="G14" s="210">
        <f t="shared" si="5"/>
        <v>6</v>
      </c>
      <c r="H14" s="145">
        <f>SUMIFS('INTERIM REPORT'!D:D,'INTERIM REPORT'!$A:$A,'PAGE 24'!$A14,'INTERIM REPORT'!$B:$B,'PAGE 24'!$A$4)</f>
        <v>2.2875127383249327E-2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24'!$A14,'INTERIM REPORT'!$B:$B,'PAGE 24'!$A$4)</f>
        <v>3.7054557802101089E-2</v>
      </c>
      <c r="M14" s="210">
        <f t="shared" si="9"/>
        <v>3</v>
      </c>
      <c r="N14" s="210">
        <f t="shared" si="10"/>
        <v>4</v>
      </c>
      <c r="O14" s="210">
        <f t="shared" si="11"/>
        <v>7</v>
      </c>
      <c r="P14" s="145">
        <f>SUMIFS('INTERIM REPORT'!F:F,'INTERIM REPORT'!$A:$A,'PAGE 24'!$A14,'INTERIM REPORT'!$B:$B,'PAGE 24'!$A$4)</f>
        <v>2.4307296423363343E-2</v>
      </c>
      <c r="Q14" s="210">
        <f t="shared" si="12"/>
        <v>4</v>
      </c>
      <c r="R14" s="210">
        <f t="shared" si="13"/>
        <v>5</v>
      </c>
      <c r="S14" s="210">
        <f t="shared" si="14"/>
        <v>6</v>
      </c>
      <c r="T14" s="145">
        <f>SUMIFS('INTERIM REPORT'!G:G,'INTERIM REPORT'!$A:$A,'PAGE 24'!$A14,'INTERIM REPORT'!$B:$B,'PAGE 24'!$A$4)</f>
        <v>6.6879395337203232E-2</v>
      </c>
      <c r="U14" s="210">
        <f t="shared" si="15"/>
        <v>5</v>
      </c>
      <c r="V14" s="210">
        <f t="shared" si="16"/>
        <v>7</v>
      </c>
      <c r="W14" s="210">
        <f t="shared" si="17"/>
        <v>11</v>
      </c>
      <c r="X14" s="95">
        <f t="shared" si="0"/>
        <v>0.61986235885334895</v>
      </c>
      <c r="Y14" s="95">
        <f t="shared" si="1"/>
        <v>0.80488985172590555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24'!$A15,'INTERIM REPORT'!$B:$B,'PAGE 24'!$A$4)</f>
        <v>2.9291734124136576E-2</v>
      </c>
      <c r="E15" s="211">
        <f t="shared" si="3"/>
        <v>3</v>
      </c>
      <c r="F15" s="211">
        <f t="shared" si="4"/>
        <v>3</v>
      </c>
      <c r="G15" s="211">
        <f t="shared" si="5"/>
        <v>3</v>
      </c>
      <c r="H15" s="146">
        <f>SUMIFS('INTERIM REPORT'!D:D,'INTERIM REPORT'!$A:$A,'PAGE 24'!$A15,'INTERIM REPORT'!$B:$B,'PAGE 24'!$A$4)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24'!$A15,'INTERIM REPORT'!$B:$B,'PAGE 24'!$A$4)</f>
        <v>1.9317450821941605E-2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24'!$A15,'INTERIM REPORT'!$B:$B,'PAGE 24'!$A$4)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24'!$A15,'INTERIM REPORT'!$B:$B,'PAGE 24'!$A$4)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24'!$A16,'INTERIM REPORT'!$B:$B,'PAGE 24'!$A$4)</f>
        <v>5.0262778856767325E-2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24'!$A16,'INTERIM REPORT'!$B:$B,'PAGE 24'!$A$4)</f>
        <v>2.4374911740260633E-2</v>
      </c>
      <c r="I16" s="212"/>
      <c r="J16" s="213">
        <f t="shared" si="7"/>
        <v>4</v>
      </c>
      <c r="K16" s="213">
        <f t="shared" si="8"/>
        <v>5</v>
      </c>
      <c r="L16" s="147">
        <f>SUMIFS('INTERIM REPORT'!E:E,'INTERIM REPORT'!$A:$A,'PAGE 24'!$A16,'INTERIM REPORT'!$B:$B,'PAGE 24'!$A$4)</f>
        <v>2.700587264074868E-2</v>
      </c>
      <c r="M16" s="212"/>
      <c r="N16" s="213">
        <f t="shared" si="10"/>
        <v>3</v>
      </c>
      <c r="O16" s="213">
        <f t="shared" si="11"/>
        <v>3</v>
      </c>
      <c r="P16" s="147">
        <f>SUMIFS('INTERIM REPORT'!F:F,'INTERIM REPORT'!$A:$A,'PAGE 24'!$A16,'INTERIM REPORT'!$B:$B,'PAGE 24'!$A$4)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24'!$A16,'INTERIM REPORT'!$B:$B,'PAGE 24'!$A$4)</f>
        <v>4.092219542392448E-2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0.10793724828723894</v>
      </c>
      <c r="Y16" s="99">
        <f t="shared" si="1"/>
        <v>0.51530728032012219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24'!$A17,'INTERIM REPORT'!$B:$B,'PAGE 24'!$A$4)</f>
        <v>6.5471344873756721E-2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24'!$A17,'INTERIM REPORT'!$B:$B,'PAGE 24'!$A$4)</f>
        <v>8.6948426419829986E-2</v>
      </c>
      <c r="I17" s="214"/>
      <c r="J17" s="210">
        <f t="shared" si="7"/>
        <v>10</v>
      </c>
      <c r="K17" s="210">
        <f t="shared" si="8"/>
        <v>14</v>
      </c>
      <c r="L17" s="145">
        <f>SUMIFS('INTERIM REPORT'!E:E,'INTERIM REPORT'!$A:$A,'PAGE 24'!$A17,'INTERIM REPORT'!$B:$B,'PAGE 24'!$A$4)</f>
        <v>8.3119203072385975E-2</v>
      </c>
      <c r="M17" s="214"/>
      <c r="N17" s="210">
        <f t="shared" si="10"/>
        <v>10</v>
      </c>
      <c r="O17" s="210">
        <f t="shared" si="11"/>
        <v>14</v>
      </c>
      <c r="P17" s="145">
        <f>SUMIFS('INTERIM REPORT'!F:F,'INTERIM REPORT'!$A:$A,'PAGE 24'!$A17,'INTERIM REPORT'!$B:$B,'PAGE 24'!$A$4)</f>
        <v>4.7484195615531806E-2</v>
      </c>
      <c r="Q17" s="214"/>
      <c r="R17" s="210">
        <f t="shared" si="13"/>
        <v>6</v>
      </c>
      <c r="S17" s="210">
        <f t="shared" si="14"/>
        <v>9</v>
      </c>
      <c r="T17" s="145">
        <f>SUMIFS('INTERIM REPORT'!G:G,'INTERIM REPORT'!$A:$A,'PAGE 24'!$A17,'INTERIM REPORT'!$B:$B,'PAGE 24'!$A$4)</f>
        <v>4.8885946264787983E-2</v>
      </c>
      <c r="U17" s="214"/>
      <c r="V17" s="210">
        <f t="shared" si="16"/>
        <v>4</v>
      </c>
      <c r="W17" s="210">
        <f t="shared" si="17"/>
        <v>7</v>
      </c>
      <c r="X17" s="95">
        <f t="shared" si="0"/>
        <v>-4.4040168466702667E-2</v>
      </c>
      <c r="Y17" s="95">
        <f t="shared" si="1"/>
        <v>-0.41185737521791799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24'!$A20,'INTERIM REPORT'!$B:$B,'PAGE 24'!$A$4)</f>
        <v>4.325424483136435E-2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24'!$A20,'INTERIM REPORT'!$B:$B,'PAGE 24'!$A$4)</f>
        <v>3.583457118169775E-2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47">
        <f>SUMIFS('INTERIM REPORT'!E:E,'INTERIM REPORT'!$A:$A,'PAGE 24'!$A20,'INTERIM REPORT'!$B:$B,'PAGE 24'!$A$4)</f>
        <v>2.8928344590732399E-2</v>
      </c>
      <c r="M20" s="212"/>
      <c r="N20" s="213">
        <f>RANK(L20,L$20:L$22,1)</f>
        <v>1</v>
      </c>
      <c r="O20" s="213">
        <f t="shared" ref="O20:O22" si="21">RANK(L20,L$8:L$25,1)</f>
        <v>4</v>
      </c>
      <c r="P20" s="147">
        <f>SUMIFS('INTERIM REPORT'!F:F,'INTERIM REPORT'!$A:$A,'PAGE 24'!$A20,'INTERIM REPORT'!$B:$B,'PAGE 24'!$A$4)</f>
        <v>2.0067169099419514E-2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24'!$A20,'INTERIM REPORT'!$B:$B,'PAGE 24'!$A$4)</f>
        <v>5.2914086255974851E-2</v>
      </c>
      <c r="U20" s="212"/>
      <c r="V20" s="213">
        <f>RANK(T20,T$20:T$22,1)</f>
        <v>3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-0.19272524724650975</v>
      </c>
      <c r="Y20" s="99">
        <f>IF(L20&gt;0,((T20/L20)-1),IF(AND(L20=0,T20&gt;0),100%,IF(AND(L20=0,T20&lt;0),-100%,IF(AND(L20=0,T20=0),0%,((T20/(L20))-1)*-1))))</f>
        <v>0.82914325048957771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24'!$A21,'INTERIM REPORT'!$B:$B,'PAGE 24'!$A$4)</f>
        <v>3.7419381333528776E-2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24'!$A21,'INTERIM REPORT'!$B:$B,'PAGE 24'!$A$4)</f>
        <v>4.2933883931493555E-2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24'!$A21,'INTERIM REPORT'!$B:$B,'PAGE 24'!$A$4)</f>
        <v>3.4229115040235888E-2</v>
      </c>
      <c r="M21" s="214"/>
      <c r="N21" s="210">
        <f t="shared" ref="N21:N22" si="26">RANK(L21,L$20:L$22,1)</f>
        <v>2</v>
      </c>
      <c r="O21" s="210">
        <f t="shared" si="21"/>
        <v>6</v>
      </c>
      <c r="P21" s="145">
        <f>SUMIFS('INTERIM REPORT'!F:F,'INTERIM REPORT'!$A:$A,'PAGE 24'!$A21,'INTERIM REPORT'!$B:$B,'PAGE 24'!$A$4)</f>
        <v>3.6783490675554448E-2</v>
      </c>
      <c r="Q21" s="214"/>
      <c r="R21" s="210">
        <f t="shared" ref="R21:R22" si="27">RANK(P21,P$20:P$22,1)</f>
        <v>2</v>
      </c>
      <c r="S21" s="210">
        <f t="shared" si="22"/>
        <v>8</v>
      </c>
      <c r="T21" s="145">
        <f>SUMIFS('INTERIM REPORT'!G:G,'INTERIM REPORT'!$A:$A,'PAGE 24'!$A21,'INTERIM REPORT'!$B:$B,'PAGE 24'!$A$4)</f>
        <v>3.0328228303692764E-2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-0.20274822806963444</v>
      </c>
      <c r="Y21" s="95">
        <f>IF(L21&gt;0,((T21/L21)-1),IF(AND(L21=0,T21&gt;0),100%,IF(AND(L21=0,T21&lt;0),-100%,IF(AND(L21=0,T21=0),0%,((T21/(L21))-1)*-1))))</f>
        <v>-0.11396399620491737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24'!$A22,'INTERIM REPORT'!$B:$B,'PAGE 24'!$A$4)</f>
        <v>3.0372578034113022E-2</v>
      </c>
      <c r="E22" s="214"/>
      <c r="F22" s="210">
        <f t="shared" si="24"/>
        <v>1</v>
      </c>
      <c r="G22" s="210">
        <f t="shared" si="19"/>
        <v>5</v>
      </c>
      <c r="H22" s="145">
        <f>SUMIFS('INTERIM REPORT'!D:D,'INTERIM REPORT'!$A:$A,'PAGE 24'!$A22,'INTERIM REPORT'!$B:$B,'PAGE 24'!$A$4)</f>
        <v>3.0329426296820339E-2</v>
      </c>
      <c r="I22" s="214"/>
      <c r="J22" s="210">
        <f t="shared" si="25"/>
        <v>1</v>
      </c>
      <c r="K22" s="210">
        <f t="shared" si="20"/>
        <v>7</v>
      </c>
      <c r="L22" s="145">
        <f>SUMIFS('INTERIM REPORT'!E:E,'INTERIM REPORT'!$A:$A,'PAGE 24'!$A22,'INTERIM REPORT'!$B:$B,'PAGE 24'!$A$4)</f>
        <v>5.3829951858797395E-2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24'!$A22,'INTERIM REPORT'!$B:$B,'PAGE 24'!$A$4)</f>
        <v>6.0215637364305241E-2</v>
      </c>
      <c r="Q22" s="214"/>
      <c r="R22" s="210">
        <f t="shared" si="27"/>
        <v>3</v>
      </c>
      <c r="S22" s="210">
        <f t="shared" si="22"/>
        <v>10</v>
      </c>
      <c r="T22" s="145">
        <f>SUMIFS('INTERIM REPORT'!G:G,'INTERIM REPORT'!$A:$A,'PAGE 24'!$A22,'INTERIM REPORT'!$B:$B,'PAGE 24'!$A$4)</f>
        <v>4.4249602301168117E-2</v>
      </c>
      <c r="U22" s="214"/>
      <c r="V22" s="210">
        <f t="shared" si="28"/>
        <v>2</v>
      </c>
      <c r="W22" s="210">
        <f t="shared" si="23"/>
        <v>6</v>
      </c>
      <c r="X22" s="95">
        <f>IF(H22&gt;0,((L22/H22)-1),IF(AND(H22=0,L22&gt;0),100%,IF(AND(H22=0,L22&lt;0),-100%,IF(AND(H22=0,L22=0),0%,((L22/(H22))-1)*-1))))</f>
        <v>0.7748424032814889</v>
      </c>
      <c r="Y22" s="95">
        <f>IF(L22&gt;0,((T22/L22)-1),IF(AND(L22=0,T22&gt;0),100%,IF(AND(L22=0,T22&lt;0),-100%,IF(AND(L22=0,T22=0),0%,((T22/(L22))-1)*-1))))</f>
        <v>-0.17797432891561404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24'!$A25,'INTERIM REPORT'!$B:$B,'PAGE 24'!$A$4)</f>
        <v>3.4421694984523549E-2</v>
      </c>
      <c r="E25" s="212"/>
      <c r="F25" s="212"/>
      <c r="G25" s="213">
        <f>RANK(D25,D$8:D$25,1)</f>
        <v>7</v>
      </c>
      <c r="H25" s="147">
        <f>SUMIFS('INTERIM REPORT'!D:D,'INTERIM REPORT'!$A:$A,'PAGE 24'!$A25,'INTERIM REPORT'!$B:$B,'PAGE 24'!$A$4)</f>
        <v>1.3689325011558453E-2</v>
      </c>
      <c r="I25" s="212"/>
      <c r="J25" s="212"/>
      <c r="K25" s="213">
        <f>RANK(H25,H$8:H$25,1)</f>
        <v>2</v>
      </c>
      <c r="L25" s="147">
        <f>SUMIFS('INTERIM REPORT'!E:E,'INTERIM REPORT'!$A:$A,'PAGE 24'!$A25,'INTERIM REPORT'!$B:$B,'PAGE 24'!$A$4)</f>
        <v>2.9616672564836886E-2</v>
      </c>
      <c r="M25" s="212"/>
      <c r="N25" s="212"/>
      <c r="O25" s="213">
        <f>RANK(L25,L$8:L$25,1)</f>
        <v>5</v>
      </c>
      <c r="P25" s="147">
        <f>SUMIFS('INTERIM REPORT'!F:F,'INTERIM REPORT'!$A:$A,'PAGE 24'!$A25,'INTERIM REPORT'!$B:$B,'PAGE 24'!$A$4)</f>
        <v>3.5216790705041752E-2</v>
      </c>
      <c r="Q25" s="212"/>
      <c r="R25" s="212"/>
      <c r="S25" s="213">
        <f>RANK(P25,P$8:P$25,1)</f>
        <v>7</v>
      </c>
      <c r="T25" s="147">
        <f>SUMIFS('INTERIM REPORT'!G:G,'INTERIM REPORT'!$A:$A,'PAGE 24'!$A25,'INTERIM REPORT'!$B:$B,'PAGE 24'!$A$4)</f>
        <v>4.1563808467197261E-2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1.1634866978342853</v>
      </c>
      <c r="Y25" s="99">
        <f>IF(L25&gt;0,((T25/L25)-1),IF(AND(L25=0,T25&gt;0),100%,IF(AND(L25=0,T25&lt;0),-100%,IF(AND(L25=0,T25=0),0%,((T25/(L25))-1)*-1))))</f>
        <v>0.4033922405093171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24'!$A28,'INTERIM REPORT'!$B:$B,'PAGE 24'!$A$4)</f>
        <v>3.7724763915009063E-2</v>
      </c>
      <c r="E28" s="218"/>
      <c r="F28" s="218"/>
      <c r="G28" s="218"/>
      <c r="H28" s="147">
        <f>SUMIFS('INTERIM REPORT'!D:D,'INTERIM REPORT'!$A:$A,'PAGE 24'!$A28,'INTERIM REPORT'!$B:$B,'PAGE 24'!$A$4)</f>
        <v>2.6606634714591276E-2</v>
      </c>
      <c r="I28" s="218"/>
      <c r="J28" s="218"/>
      <c r="K28" s="218"/>
      <c r="L28" s="147">
        <f>SUMIFS('INTERIM REPORT'!E:E,'INTERIM REPORT'!$A:$A,'PAGE 24'!$A28,'INTERIM REPORT'!$B:$B,'PAGE 24'!$A$4)</f>
        <v>3.6232602774971312E-2</v>
      </c>
      <c r="M28" s="218"/>
      <c r="N28" s="218"/>
      <c r="O28" s="218"/>
      <c r="P28" s="147">
        <f>SUMIFS('INTERIM REPORT'!F:F,'INTERIM REPORT'!$A:$A,'PAGE 24'!$A28,'INTERIM REPORT'!$B:$B,'PAGE 24'!$A$4)</f>
        <v>4.0016409968832843E-2</v>
      </c>
      <c r="Q28" s="218"/>
      <c r="R28" s="218"/>
      <c r="S28" s="218"/>
      <c r="T28" s="147">
        <f>SUMIFS('INTERIM REPORT'!G:G,'INTERIM REPORT'!$A:$A,'PAGE 24'!$A28,'INTERIM REPORT'!$B:$B,'PAGE 24'!$A$4)</f>
        <v>4.5812425943129037E-2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0.36178825934348935</v>
      </c>
      <c r="Y28" s="103">
        <f>IF(L28&gt;0,((T28/L28)-1),IF(AND(L28=0,T28&gt;0),100%,IF(AND(L28=0,T28&lt;0),-100%,IF(AND(L28=0,T28=0),0%,((T28/(L28))-1)*-1))))</f>
        <v>0.26439787468912557</v>
      </c>
    </row>
    <row r="29" spans="1:25" ht="28.35" customHeight="1">
      <c r="C29" s="94" t="s">
        <v>28</v>
      </c>
      <c r="D29" s="145">
        <f>MEDIAN(D25,D20:D22,D8:D17)</f>
        <v>3.5920538159026162E-2</v>
      </c>
      <c r="E29" s="219"/>
      <c r="F29" s="219"/>
      <c r="G29" s="219"/>
      <c r="H29" s="145">
        <f>MEDIAN(H25,H20:H22,H8:H17)</f>
        <v>3.1551084654650091E-2</v>
      </c>
      <c r="I29" s="219"/>
      <c r="J29" s="219"/>
      <c r="K29" s="219"/>
      <c r="L29" s="145">
        <f>MEDIAN(L25,L20:L22,L8:L17)</f>
        <v>4.0937206678335322E-2</v>
      </c>
      <c r="M29" s="219"/>
      <c r="N29" s="219"/>
      <c r="O29" s="219"/>
      <c r="P29" s="145">
        <f>MEDIAN(P25,P20:P22,P8:P17)</f>
        <v>3.6000140690298096E-2</v>
      </c>
      <c r="Q29" s="219"/>
      <c r="R29" s="219"/>
      <c r="S29" s="219"/>
      <c r="T29" s="145">
        <f>MEDIAN(T25,T20:T22,T8:T17)</f>
        <v>5.0900016260381417E-2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0.29748967829230799</v>
      </c>
      <c r="Y29" s="104">
        <f>IF(L29&gt;0,((T29/L29)-1),IF(AND(L29=0,T29&gt;0),100%,IF(AND(L29=0,T29&lt;0),-100%,IF(AND(L29=0,T29=0),0%,((T29/(L29))-1)*-1))))</f>
        <v>0.24336808469442017</v>
      </c>
    </row>
    <row r="30" spans="1:25" ht="28.35" customHeight="1">
      <c r="C30" s="94" t="s">
        <v>29</v>
      </c>
      <c r="D30" s="145">
        <f>MEDIAN(D8:D15)</f>
        <v>3.0920705851905823E-2</v>
      </c>
      <c r="E30" s="219"/>
      <c r="F30" s="219"/>
      <c r="G30" s="219"/>
      <c r="H30" s="145">
        <f>MEDIAN(H8:H15)</f>
        <v>3.0795382815885106E-2</v>
      </c>
      <c r="I30" s="219"/>
      <c r="J30" s="219"/>
      <c r="K30" s="219"/>
      <c r="L30" s="145">
        <f>MEDIAN(L8:L15)</f>
        <v>4.6187400748407506E-2</v>
      </c>
      <c r="M30" s="219"/>
      <c r="N30" s="219"/>
      <c r="O30" s="219"/>
      <c r="P30" s="145">
        <f>MEDIAN(P8:P15)</f>
        <v>4.7710245850393504E-2</v>
      </c>
      <c r="Q30" s="219"/>
      <c r="R30" s="219"/>
      <c r="S30" s="219"/>
      <c r="T30" s="145">
        <f>MEDIAN(T8:T15)</f>
        <v>6.3892392389232347E-2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0.49981576863473109</v>
      </c>
      <c r="Y30" s="104">
        <f>IF(L30&gt;0,((T30/L30)-1),IF(AND(L30=0,T30&gt;0),100%,IF(AND(L30=0,T30&lt;0),-100%,IF(AND(L30=0,T30=0),0%,((T30/(L30))-1)*-1))))</f>
        <v>0.38332946548058966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24'!$A33,'INTERIM REPORT'!$B:$B,'PAGE 24'!$A$5)=0,"",SUMIFS('INTERIM REPORT'!C:C,'INTERIM REPORT'!$A:$A,'PAGE 24'!$A33,'INTERIM REPORT'!$B:$B,'PAGE 24'!$A$5))</f>
        <v/>
      </c>
      <c r="E33" s="120"/>
      <c r="F33" s="120"/>
      <c r="G33" s="121"/>
      <c r="H33" s="147" t="str">
        <f>IF(SUMIFS('INTERIM REPORT'!D:D,'INTERIM REPORT'!$A:$A,'PAGE 24'!$A33,'INTERIM REPORT'!$B:$B,'PAGE 24'!$A$5)=0,"",SUMIFS('INTERIM REPORT'!D:D,'INTERIM REPORT'!$A:$A,'PAGE 24'!$A33,'INTERIM REPORT'!$B:$B,'PAGE 24'!$A$5))</f>
        <v/>
      </c>
      <c r="I33" s="120"/>
      <c r="J33" s="120"/>
      <c r="K33" s="121"/>
      <c r="L33" s="147" t="str">
        <f>IF(SUMIFS('INTERIM REPORT'!E:E,'INTERIM REPORT'!$A:$A,'PAGE 24'!$A33,'INTERIM REPORT'!$B:$B,'PAGE 24'!$A$5)=0,"",SUMIFS('INTERIM REPORT'!E:E,'INTERIM REPORT'!$A:$A,'PAGE 24'!$A33,'INTERIM REPORT'!$B:$B,'PAGE 24'!$A$5))</f>
        <v/>
      </c>
      <c r="M33" s="120"/>
      <c r="N33" s="120"/>
      <c r="O33" s="121"/>
      <c r="P33" s="147" t="str">
        <f>IF(SUMIFS('INTERIM REPORT'!F:F,'INTERIM REPORT'!$A:$A,'PAGE 24'!$A33,'INTERIM REPORT'!$B:$B,'PAGE 24'!$A$5)=0,"",SUMIFS('INTERIM REPORT'!F:F,'INTERIM REPORT'!$A:$A,'PAGE 24'!$A33,'INTERIM REPORT'!$B:$B,'PAGE 24'!$A$5))</f>
        <v/>
      </c>
      <c r="Q33" s="120"/>
      <c r="R33" s="120"/>
      <c r="S33" s="121"/>
      <c r="T33" s="147" t="str">
        <f>IF(SUMIFS('INTERIM REPORT'!G:G,'INTERIM REPORT'!$A:$A,'PAGE 24'!$A33,'INTERIM REPORT'!$B:$B,'PAGE 24'!$A$5)=0,"",SUMIFS('INTERIM REPORT'!G:G,'INTERIM REPORT'!$A:$A,'PAGE 24'!$A33,'INTERIM REPORT'!$B:$B,'PAGE 24'!$A$5))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24'!$A34,'INTERIM REPORT'!$B:$B,'PAGE 24'!$A$5)=0,"",SUMIFS('INTERIM REPORT'!C:C,'INTERIM REPORT'!$A:$A,'PAGE 24'!$A34,'INTERIM REPORT'!$B:$B,'PAGE 24'!$A$5))</f>
        <v/>
      </c>
      <c r="E34" s="124"/>
      <c r="F34" s="124"/>
      <c r="G34" s="125"/>
      <c r="H34" s="147" t="str">
        <f>IF(SUMIFS('INTERIM REPORT'!D:D,'INTERIM REPORT'!$A:$A,'PAGE 24'!$A34,'INTERIM REPORT'!$B:$B,'PAGE 24'!$A$5)=0,"",SUMIFS('INTERIM REPORT'!D:D,'INTERIM REPORT'!$A:$A,'PAGE 24'!$A34,'INTERIM REPORT'!$B:$B,'PAGE 24'!$A$5))</f>
        <v/>
      </c>
      <c r="I34" s="124"/>
      <c r="J34" s="124"/>
      <c r="K34" s="125"/>
      <c r="L34" s="147" t="str">
        <f>IF(SUMIFS('INTERIM REPORT'!E:E,'INTERIM REPORT'!$A:$A,'PAGE 24'!$A34,'INTERIM REPORT'!$B:$B,'PAGE 24'!$A$5)=0,"",SUMIFS('INTERIM REPORT'!E:E,'INTERIM REPORT'!$A:$A,'PAGE 24'!$A34,'INTERIM REPORT'!$B:$B,'PAGE 24'!$A$5))</f>
        <v/>
      </c>
      <c r="M34" s="124"/>
      <c r="N34" s="124"/>
      <c r="O34" s="125"/>
      <c r="P34" s="147" t="str">
        <f>IF(SUMIFS('INTERIM REPORT'!F:F,'INTERIM REPORT'!$A:$A,'PAGE 24'!$A34,'INTERIM REPORT'!$B:$B,'PAGE 24'!$A$5)=0,"",SUMIFS('INTERIM REPORT'!F:F,'INTERIM REPORT'!$A:$A,'PAGE 24'!$A34,'INTERIM REPORT'!$B:$B,'PAGE 24'!$A$5))</f>
        <v/>
      </c>
      <c r="Q34" s="124"/>
      <c r="R34" s="124"/>
      <c r="S34" s="125"/>
      <c r="T34" s="147" t="str">
        <f>IF(SUMIFS('INTERIM REPORT'!G:G,'INTERIM REPORT'!$A:$A,'PAGE 24'!$A34,'INTERIM REPORT'!$B:$B,'PAGE 24'!$A$5)=0,"",SUMIFS('INTERIM REPORT'!G:G,'INTERIM REPORT'!$A:$A,'PAGE 24'!$A34,'INTERIM REPORT'!$B:$B,'PAGE 24'!$A$5))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24'!$A35,'INTERIM REPORT'!$B:$B,'PAGE 24'!$A$5)=0,"",SUMIFS('INTERIM REPORT'!C:C,'INTERIM REPORT'!$A:$A,'PAGE 24'!$A35,'INTERIM REPORT'!$B:$B,'PAGE 24'!$A$5))</f>
        <v/>
      </c>
      <c r="E35" s="124"/>
      <c r="F35" s="124"/>
      <c r="G35" s="125"/>
      <c r="H35" s="147" t="str">
        <f>IF(SUMIFS('INTERIM REPORT'!D:D,'INTERIM REPORT'!$A:$A,'PAGE 24'!$A35,'INTERIM REPORT'!$B:$B,'PAGE 24'!$A$5)=0,"",SUMIFS('INTERIM REPORT'!D:D,'INTERIM REPORT'!$A:$A,'PAGE 24'!$A35,'INTERIM REPORT'!$B:$B,'PAGE 24'!$A$5))</f>
        <v/>
      </c>
      <c r="I35" s="124"/>
      <c r="J35" s="124"/>
      <c r="K35" s="125"/>
      <c r="L35" s="147" t="str">
        <f>IF(SUMIFS('INTERIM REPORT'!E:E,'INTERIM REPORT'!$A:$A,'PAGE 24'!$A35,'INTERIM REPORT'!$B:$B,'PAGE 24'!$A$5)=0,"",SUMIFS('INTERIM REPORT'!E:E,'INTERIM REPORT'!$A:$A,'PAGE 24'!$A35,'INTERIM REPORT'!$B:$B,'PAGE 24'!$A$5))</f>
        <v/>
      </c>
      <c r="M35" s="124"/>
      <c r="N35" s="124"/>
      <c r="O35" s="125"/>
      <c r="P35" s="147" t="str">
        <f>IF(SUMIFS('INTERIM REPORT'!F:F,'INTERIM REPORT'!$A:$A,'PAGE 24'!$A35,'INTERIM REPORT'!$B:$B,'PAGE 24'!$A$5)=0,"",SUMIFS('INTERIM REPORT'!F:F,'INTERIM REPORT'!$A:$A,'PAGE 24'!$A35,'INTERIM REPORT'!$B:$B,'PAGE 24'!$A$5))</f>
        <v/>
      </c>
      <c r="Q35" s="124"/>
      <c r="R35" s="124"/>
      <c r="S35" s="125"/>
      <c r="T35" s="147" t="str">
        <f>IF(SUMIFS('INTERIM REPORT'!G:G,'INTERIM REPORT'!$A:$A,'PAGE 24'!$A35,'INTERIM REPORT'!$B:$B,'PAGE 24'!$A$5)=0,"",SUMIFS('INTERIM REPORT'!G:G,'INTERIM REPORT'!$A:$A,'PAGE 24'!$A35,'INTERIM REPORT'!$B:$B,'PAGE 24'!$A$5))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24'!$A36,'INTERIM REPORT'!$B:$B,'PAGE 24'!$A$5)=0,"",SUMIFS('INTERIM REPORT'!C:C,'INTERIM REPORT'!$A:$A,'PAGE 24'!$A36,'INTERIM REPORT'!$B:$B,'PAGE 24'!$A$5))</f>
        <v/>
      </c>
      <c r="E36" s="124"/>
      <c r="F36" s="124"/>
      <c r="G36" s="125"/>
      <c r="H36" s="147" t="str">
        <f>IF(SUMIFS('INTERIM REPORT'!D:D,'INTERIM REPORT'!$A:$A,'PAGE 24'!$A36,'INTERIM REPORT'!$B:$B,'PAGE 24'!$A$5)=0,"",SUMIFS('INTERIM REPORT'!D:D,'INTERIM REPORT'!$A:$A,'PAGE 24'!$A36,'INTERIM REPORT'!$B:$B,'PAGE 24'!$A$5))</f>
        <v/>
      </c>
      <c r="I36" s="124"/>
      <c r="J36" s="124"/>
      <c r="K36" s="125"/>
      <c r="L36" s="147" t="str">
        <f>IF(SUMIFS('INTERIM REPORT'!E:E,'INTERIM REPORT'!$A:$A,'PAGE 24'!$A36,'INTERIM REPORT'!$B:$B,'PAGE 24'!$A$5)=0,"",SUMIFS('INTERIM REPORT'!E:E,'INTERIM REPORT'!$A:$A,'PAGE 24'!$A36,'INTERIM REPORT'!$B:$B,'PAGE 24'!$A$5))</f>
        <v/>
      </c>
      <c r="M36" s="124"/>
      <c r="N36" s="124"/>
      <c r="O36" s="125"/>
      <c r="P36" s="147" t="str">
        <f>IF(SUMIFS('INTERIM REPORT'!F:F,'INTERIM REPORT'!$A:$A,'PAGE 24'!$A36,'INTERIM REPORT'!$B:$B,'PAGE 24'!$A$5)=0,"",SUMIFS('INTERIM REPORT'!F:F,'INTERIM REPORT'!$A:$A,'PAGE 24'!$A36,'INTERIM REPORT'!$B:$B,'PAGE 24'!$A$5))</f>
        <v/>
      </c>
      <c r="Q36" s="124"/>
      <c r="R36" s="124"/>
      <c r="S36" s="125"/>
      <c r="T36" s="147" t="str">
        <f>IF(SUMIFS('INTERIM REPORT'!G:G,'INTERIM REPORT'!$A:$A,'PAGE 24'!$A36,'INTERIM REPORT'!$B:$B,'PAGE 24'!$A$5)=0,"",SUMIFS('INTERIM REPORT'!G:G,'INTERIM REPORT'!$A:$A,'PAGE 24'!$A36,'INTERIM REPORT'!$B:$B,'PAGE 24'!$A$5))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24'!$A37,'INTERIM REPORT'!$B:$B,'PAGE 24'!$A$5)=0,"",SUMIFS('INTERIM REPORT'!C:C,'INTERIM REPORT'!$A:$A,'PAGE 24'!$A37,'INTERIM REPORT'!$B:$B,'PAGE 24'!$A$5))</f>
        <v/>
      </c>
      <c r="E37" s="124"/>
      <c r="F37" s="124"/>
      <c r="G37" s="125"/>
      <c r="H37" s="147" t="str">
        <f>IF(SUMIFS('INTERIM REPORT'!D:D,'INTERIM REPORT'!$A:$A,'PAGE 24'!$A37,'INTERIM REPORT'!$B:$B,'PAGE 24'!$A$5)=0,"",SUMIFS('INTERIM REPORT'!D:D,'INTERIM REPORT'!$A:$A,'PAGE 24'!$A37,'INTERIM REPORT'!$B:$B,'PAGE 24'!$A$5))</f>
        <v/>
      </c>
      <c r="I37" s="124"/>
      <c r="J37" s="124"/>
      <c r="K37" s="125"/>
      <c r="L37" s="147" t="str">
        <f>IF(SUMIFS('INTERIM REPORT'!E:E,'INTERIM REPORT'!$A:$A,'PAGE 24'!$A37,'INTERIM REPORT'!$B:$B,'PAGE 24'!$A$5)=0,"",SUMIFS('INTERIM REPORT'!E:E,'INTERIM REPORT'!$A:$A,'PAGE 24'!$A37,'INTERIM REPORT'!$B:$B,'PAGE 24'!$A$5))</f>
        <v/>
      </c>
      <c r="M37" s="124"/>
      <c r="N37" s="124"/>
      <c r="O37" s="125"/>
      <c r="P37" s="147" t="str">
        <f>IF(SUMIFS('INTERIM REPORT'!F:F,'INTERIM REPORT'!$A:$A,'PAGE 24'!$A37,'INTERIM REPORT'!$B:$B,'PAGE 24'!$A$5)=0,"",SUMIFS('INTERIM REPORT'!F:F,'INTERIM REPORT'!$A:$A,'PAGE 24'!$A37,'INTERIM REPORT'!$B:$B,'PAGE 24'!$A$5))</f>
        <v/>
      </c>
      <c r="Q37" s="124"/>
      <c r="R37" s="124"/>
      <c r="S37" s="125"/>
      <c r="T37" s="147" t="str">
        <f>IF(SUMIFS('INTERIM REPORT'!G:G,'INTERIM REPORT'!$A:$A,'PAGE 24'!$A37,'INTERIM REPORT'!$B:$B,'PAGE 24'!$A$5)=0,"",SUMIFS('INTERIM REPORT'!G:G,'INTERIM REPORT'!$A:$A,'PAGE 24'!$A37,'INTERIM REPORT'!$B:$B,'PAGE 24'!$A$5))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24'!$A38,'INTERIM REPORT'!$B:$B,'PAGE 24'!$A$5)=0,"",SUMIFS('INTERIM REPORT'!C:C,'INTERIM REPORT'!$A:$A,'PAGE 24'!$A38,'INTERIM REPORT'!$B:$B,'PAGE 24'!$A$5))</f>
        <v/>
      </c>
      <c r="E38" s="124"/>
      <c r="F38" s="124"/>
      <c r="G38" s="125"/>
      <c r="H38" s="147" t="str">
        <f>IF(SUMIFS('INTERIM REPORT'!D:D,'INTERIM REPORT'!$A:$A,'PAGE 24'!$A38,'INTERIM REPORT'!$B:$B,'PAGE 24'!$A$5)=0,"",SUMIFS('INTERIM REPORT'!D:D,'INTERIM REPORT'!$A:$A,'PAGE 24'!$A38,'INTERIM REPORT'!$B:$B,'PAGE 24'!$A$5))</f>
        <v/>
      </c>
      <c r="I38" s="124"/>
      <c r="J38" s="124"/>
      <c r="K38" s="125"/>
      <c r="L38" s="147" t="str">
        <f>IF(SUMIFS('INTERIM REPORT'!E:E,'INTERIM REPORT'!$A:$A,'PAGE 24'!$A38,'INTERIM REPORT'!$B:$B,'PAGE 24'!$A$5)=0,"",SUMIFS('INTERIM REPORT'!E:E,'INTERIM REPORT'!$A:$A,'PAGE 24'!$A38,'INTERIM REPORT'!$B:$B,'PAGE 24'!$A$5))</f>
        <v/>
      </c>
      <c r="M38" s="124"/>
      <c r="N38" s="124"/>
      <c r="O38" s="125"/>
      <c r="P38" s="147" t="str">
        <f>IF(SUMIFS('INTERIM REPORT'!F:F,'INTERIM REPORT'!$A:$A,'PAGE 24'!$A38,'INTERIM REPORT'!$B:$B,'PAGE 24'!$A$5)=0,"",SUMIFS('INTERIM REPORT'!F:F,'INTERIM REPORT'!$A:$A,'PAGE 24'!$A38,'INTERIM REPORT'!$B:$B,'PAGE 24'!$A$5))</f>
        <v/>
      </c>
      <c r="Q38" s="124"/>
      <c r="R38" s="124"/>
      <c r="S38" s="125"/>
      <c r="T38" s="147" t="str">
        <f>IF(SUMIFS('INTERIM REPORT'!G:G,'INTERIM REPORT'!$A:$A,'PAGE 24'!$A38,'INTERIM REPORT'!$B:$B,'PAGE 24'!$A$5)=0,"",SUMIFS('INTERIM REPORT'!G:G,'INTERIM REPORT'!$A:$A,'PAGE 24'!$A38,'INTERIM REPORT'!$B:$B,'PAGE 24'!$A$5))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81" priority="1" operator="notEqual">
      <formula>""" """</formula>
    </cfRule>
    <cfRule type="cellIs" dxfId="8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Deduction %</v>
      </c>
    </row>
    <row r="3" spans="1:25" ht="15.75">
      <c r="A3" s="82" t="s">
        <v>104</v>
      </c>
    </row>
    <row r="4" spans="1:25" ht="15.75">
      <c r="A4" s="85" t="s">
        <v>64</v>
      </c>
      <c r="B4" s="324" t="str">
        <f>MID(A4,FIND("]",A4)+2,LEN(A4)-FIND("]",A4)+2)</f>
        <v>Deduction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236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25'!$A8,'INTERIM REPORT'!$B:$B,'PAGE 25'!$A$4)</f>
        <v>0.41108426081399857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25'!$A8,'INTERIM REPORT'!$B:$B,'PAGE 25'!$A$4)</f>
        <v>0.46879901339496205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25'!$A8,'INTERIM REPORT'!$B:$B,'PAGE 25'!$A$4)</f>
        <v>0.48773855992340764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45">
        <f>SUMIFS('INTERIM REPORT'!F:F,'INTERIM REPORT'!$A:$A,'PAGE 25'!$A8,'INTERIM REPORT'!$B:$B,'PAGE 25'!$A$4)</f>
        <v>0.4523818969465675</v>
      </c>
      <c r="Q8" s="210">
        <f>RANK(P8,P$8:P$15,1)</f>
        <v>2</v>
      </c>
      <c r="R8" s="210">
        <f>RANK(P8,P$8:P$17,1)</f>
        <v>2</v>
      </c>
      <c r="S8" s="210">
        <f>RANK(P8,P$8:P$25,1)</f>
        <v>2</v>
      </c>
      <c r="T8" s="145">
        <f>SUMIFS('INTERIM REPORT'!G:G,'INTERIM REPORT'!$A:$A,'PAGE 25'!$A8,'INTERIM REPORT'!$B:$B,'PAGE 25'!$A$4)</f>
        <v>0.47293614592961353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4.0400141611409701E-2</v>
      </c>
      <c r="Y8" s="95">
        <f t="shared" ref="Y8:Y17" si="1">IF(L8&gt;0,((T8/L8)-1),IF(AND(L8=0,T8&gt;0),100%,IF(AND(L8=0,T8&lt;0),-100%,IF(AND(L8=0,T8=0),0%,((T8/(L8))-1)*-1))))</f>
        <v>-3.0349074709448032E-2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25'!$A9,'INTERIM REPORT'!$B:$B,'PAGE 25'!$A$4)</f>
        <v>0.55933866791717113</v>
      </c>
      <c r="E9" s="210">
        <f t="shared" ref="E9:E15" si="3">RANK(D9,D$8:D$15,1)</f>
        <v>4</v>
      </c>
      <c r="F9" s="210">
        <f t="shared" ref="F9:F17" si="4">RANK(D9,D$8:D$17,1)</f>
        <v>4</v>
      </c>
      <c r="G9" s="210">
        <f t="shared" ref="G9:G17" si="5">RANK(D9,D$8:D$25,1)</f>
        <v>5</v>
      </c>
      <c r="H9" s="145">
        <f>SUMIFS('INTERIM REPORT'!D:D,'INTERIM REPORT'!$A:$A,'PAGE 25'!$A9,'INTERIM REPORT'!$B:$B,'PAGE 25'!$A$4)</f>
        <v>0.59107374138778168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25'!$A9,'INTERIM REPORT'!$B:$B,'PAGE 25'!$A$4)</f>
        <v>0.59368452345903566</v>
      </c>
      <c r="M9" s="210">
        <f t="shared" ref="M9:M15" si="9">RANK(L9,L$8:L$15,1)</f>
        <v>6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25'!$A9,'INTERIM REPORT'!$B:$B,'PAGE 25'!$A$4)</f>
        <v>0.5514670954673847</v>
      </c>
      <c r="Q9" s="210">
        <f t="shared" ref="Q9:Q15" si="12">RANK(P9,P$8:P$15,1)</f>
        <v>5</v>
      </c>
      <c r="R9" s="210">
        <f t="shared" ref="R9:R17" si="13">RANK(P9,P$8:P$17,1)</f>
        <v>5</v>
      </c>
      <c r="S9" s="210">
        <f t="shared" ref="S9:S17" si="14">RANK(P9,P$8:P$25,1)</f>
        <v>5</v>
      </c>
      <c r="T9" s="145">
        <f>SUMIFS('INTERIM REPORT'!G:G,'INTERIM REPORT'!$A:$A,'PAGE 25'!$A9,'INTERIM REPORT'!$B:$B,'PAGE 25'!$A$4)</f>
        <v>0.57465764004197695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6</v>
      </c>
      <c r="X9" s="95">
        <f t="shared" si="0"/>
        <v>4.4170158280489868E-3</v>
      </c>
      <c r="Y9" s="95">
        <f t="shared" si="1"/>
        <v>-3.2048811557695234E-2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25'!$A10,'INTERIM REPORT'!$B:$B,'PAGE 25'!$A$4)</f>
        <v>0.36929755630981437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25'!$A10,'INTERIM REPORT'!$B:$B,'PAGE 25'!$A$4)</f>
        <v>0.35238671177121128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25'!$A10,'INTERIM REPORT'!$B:$B,'PAGE 25'!$A$4)</f>
        <v>0.38236371493012461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25'!$A10,'INTERIM REPORT'!$B:$B,'PAGE 25'!$A$4)</f>
        <v>0.38890187734369974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25'!$A10,'INTERIM REPORT'!$B:$B,'PAGE 25'!$A$4)</f>
        <v>0.3581764536046273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8.5068483451714361E-2</v>
      </c>
      <c r="Y10" s="95">
        <f t="shared" si="1"/>
        <v>-6.3257208728389469E-2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25'!$A11,'INTERIM REPORT'!$B:$B,'PAGE 25'!$A$4)</f>
        <v>0.56299036760068943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25'!$A11,'INTERIM REPORT'!$B:$B,'PAGE 25'!$A$4)</f>
        <v>0.56029906735069235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25'!$A11,'INTERIM REPORT'!$B:$B,'PAGE 25'!$A$4)</f>
        <v>0.48600792675419585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45">
        <f>SUMIFS('INTERIM REPORT'!F:F,'INTERIM REPORT'!$A:$A,'PAGE 25'!$A11,'INTERIM REPORT'!$B:$B,'PAGE 25'!$A$4)</f>
        <v>0.51612779239807727</v>
      </c>
      <c r="Q11" s="210">
        <f t="shared" si="12"/>
        <v>3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25'!$A11,'INTERIM REPORT'!$B:$B,'PAGE 25'!$A$4)</f>
        <v>0.52711842434298528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-0.13259194049308942</v>
      </c>
      <c r="Y11" s="95">
        <f t="shared" si="1"/>
        <v>8.4588121562843455E-2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25'!$A12,'INTERIM REPORT'!$B:$B,'PAGE 25'!$A$4)</f>
        <v>0.60999488145972158</v>
      </c>
      <c r="E12" s="210">
        <f t="shared" si="3"/>
        <v>8</v>
      </c>
      <c r="F12" s="210">
        <f t="shared" si="4"/>
        <v>10</v>
      </c>
      <c r="G12" s="210">
        <f t="shared" si="5"/>
        <v>13</v>
      </c>
      <c r="H12" s="145">
        <f>SUMIFS('INTERIM REPORT'!D:D,'INTERIM REPORT'!$A:$A,'PAGE 25'!$A12,'INTERIM REPORT'!$B:$B,'PAGE 25'!$A$4)</f>
        <v>0.63191042406547004</v>
      </c>
      <c r="I12" s="210">
        <f t="shared" si="6"/>
        <v>8</v>
      </c>
      <c r="J12" s="210">
        <f t="shared" si="7"/>
        <v>9</v>
      </c>
      <c r="K12" s="210">
        <f t="shared" si="8"/>
        <v>12</v>
      </c>
      <c r="L12" s="145">
        <f>SUMIFS('INTERIM REPORT'!E:E,'INTERIM REPORT'!$A:$A,'PAGE 25'!$A12,'INTERIM REPORT'!$B:$B,'PAGE 25'!$A$4)</f>
        <v>0.62656049879448683</v>
      </c>
      <c r="M12" s="210">
        <f t="shared" si="9"/>
        <v>8</v>
      </c>
      <c r="N12" s="210">
        <f t="shared" si="10"/>
        <v>10</v>
      </c>
      <c r="O12" s="210">
        <f t="shared" si="11"/>
        <v>12</v>
      </c>
      <c r="P12" s="145">
        <f>SUMIFS('INTERIM REPORT'!F:F,'INTERIM REPORT'!$A:$A,'PAGE 25'!$A12,'INTERIM REPORT'!$B:$B,'PAGE 25'!$A$4)</f>
        <v>0.63928731433743136</v>
      </c>
      <c r="Q12" s="210">
        <f t="shared" si="12"/>
        <v>8</v>
      </c>
      <c r="R12" s="210">
        <f t="shared" si="13"/>
        <v>10</v>
      </c>
      <c r="S12" s="210">
        <f t="shared" si="14"/>
        <v>13</v>
      </c>
      <c r="T12" s="145">
        <f>SUMIFS('INTERIM REPORT'!G:G,'INTERIM REPORT'!$A:$A,'PAGE 25'!$A12,'INTERIM REPORT'!$B:$B,'PAGE 25'!$A$4)</f>
        <v>0.6398420587676914</v>
      </c>
      <c r="U12" s="210">
        <f t="shared" si="15"/>
        <v>8</v>
      </c>
      <c r="V12" s="210">
        <f t="shared" si="16"/>
        <v>10</v>
      </c>
      <c r="W12" s="210">
        <f t="shared" si="17"/>
        <v>13</v>
      </c>
      <c r="X12" s="95">
        <f t="shared" si="0"/>
        <v>-8.4662715904634256E-3</v>
      </c>
      <c r="Y12" s="95">
        <f t="shared" si="1"/>
        <v>2.1197569905473612E-2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25'!$A13,'INTERIM REPORT'!$B:$B,'PAGE 25'!$A$4)</f>
        <v>0.52365323827826349</v>
      </c>
      <c r="E13" s="210">
        <f t="shared" si="3"/>
        <v>3</v>
      </c>
      <c r="F13" s="210">
        <f t="shared" si="4"/>
        <v>3</v>
      </c>
      <c r="G13" s="210">
        <f t="shared" si="5"/>
        <v>3</v>
      </c>
      <c r="H13" s="145">
        <f>SUMIFS('INTERIM REPORT'!D:D,'INTERIM REPORT'!$A:$A,'PAGE 25'!$A13,'INTERIM REPORT'!$B:$B,'PAGE 25'!$A$4)</f>
        <v>0.53273925286381485</v>
      </c>
      <c r="I13" s="210">
        <f t="shared" si="6"/>
        <v>3</v>
      </c>
      <c r="J13" s="210">
        <f t="shared" si="7"/>
        <v>3</v>
      </c>
      <c r="K13" s="210">
        <f t="shared" si="8"/>
        <v>3</v>
      </c>
      <c r="L13" s="145">
        <f>SUMIFS('INTERIM REPORT'!E:E,'INTERIM REPORT'!$A:$A,'PAGE 25'!$A13,'INTERIM REPORT'!$B:$B,'PAGE 25'!$A$4)</f>
        <v>0.57276005321500445</v>
      </c>
      <c r="M13" s="210">
        <f t="shared" si="9"/>
        <v>5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25'!$A13,'INTERIM REPORT'!$B:$B,'PAGE 25'!$A$4)</f>
        <v>0.56894566739426455</v>
      </c>
      <c r="Q13" s="210">
        <f t="shared" si="12"/>
        <v>6</v>
      </c>
      <c r="R13" s="210">
        <f t="shared" si="13"/>
        <v>6</v>
      </c>
      <c r="S13" s="210">
        <f t="shared" si="14"/>
        <v>7</v>
      </c>
      <c r="T13" s="145">
        <f>SUMIFS('INTERIM REPORT'!G:G,'INTERIM REPORT'!$A:$A,'PAGE 25'!$A13,'INTERIM REPORT'!$B:$B,'PAGE 25'!$A$4)</f>
        <v>0.56324123105909751</v>
      </c>
      <c r="U13" s="210">
        <f t="shared" si="15"/>
        <v>5</v>
      </c>
      <c r="V13" s="210">
        <f t="shared" si="16"/>
        <v>5</v>
      </c>
      <c r="W13" s="210">
        <f t="shared" si="17"/>
        <v>5</v>
      </c>
      <c r="X13" s="95">
        <f t="shared" si="0"/>
        <v>7.5122679877730247E-2</v>
      </c>
      <c r="Y13" s="95">
        <f t="shared" si="1"/>
        <v>-1.6619214455470654E-2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25'!$A14,'INTERIM REPORT'!$B:$B,'PAGE 25'!$A$4)</f>
        <v>0.58934187634225121</v>
      </c>
      <c r="E14" s="210">
        <f t="shared" si="3"/>
        <v>7</v>
      </c>
      <c r="F14" s="210">
        <f t="shared" si="4"/>
        <v>8</v>
      </c>
      <c r="G14" s="210">
        <f t="shared" si="5"/>
        <v>9</v>
      </c>
      <c r="H14" s="145">
        <f>SUMIFS('INTERIM REPORT'!D:D,'INTERIM REPORT'!$A:$A,'PAGE 25'!$A14,'INTERIM REPORT'!$B:$B,'PAGE 25'!$A$4)</f>
        <v>0.6153819717323874</v>
      </c>
      <c r="I14" s="210">
        <f t="shared" si="6"/>
        <v>7</v>
      </c>
      <c r="J14" s="210">
        <f t="shared" si="7"/>
        <v>8</v>
      </c>
      <c r="K14" s="210">
        <f t="shared" si="8"/>
        <v>9</v>
      </c>
      <c r="L14" s="145">
        <f>SUMIFS('INTERIM REPORT'!E:E,'INTERIM REPORT'!$A:$A,'PAGE 25'!$A14,'INTERIM REPORT'!$B:$B,'PAGE 25'!$A$4)</f>
        <v>0.5980895067844435</v>
      </c>
      <c r="M14" s="210">
        <f t="shared" si="9"/>
        <v>7</v>
      </c>
      <c r="N14" s="210">
        <f t="shared" si="10"/>
        <v>8</v>
      </c>
      <c r="O14" s="210">
        <f t="shared" si="11"/>
        <v>9</v>
      </c>
      <c r="P14" s="145">
        <f>SUMIFS('INTERIM REPORT'!F:F,'INTERIM REPORT'!$A:$A,'PAGE 25'!$A14,'INTERIM REPORT'!$B:$B,'PAGE 25'!$A$4)</f>
        <v>0.59604964455790443</v>
      </c>
      <c r="Q14" s="210">
        <f t="shared" si="12"/>
        <v>7</v>
      </c>
      <c r="R14" s="210">
        <f t="shared" si="13"/>
        <v>7</v>
      </c>
      <c r="S14" s="210">
        <f t="shared" si="14"/>
        <v>8</v>
      </c>
      <c r="T14" s="145">
        <f>SUMIFS('INTERIM REPORT'!G:G,'INTERIM REPORT'!$A:$A,'PAGE 25'!$A14,'INTERIM REPORT'!$B:$B,'PAGE 25'!$A$4)</f>
        <v>0.60201257044919021</v>
      </c>
      <c r="U14" s="210">
        <f t="shared" si="15"/>
        <v>7</v>
      </c>
      <c r="V14" s="210">
        <f t="shared" si="16"/>
        <v>7</v>
      </c>
      <c r="W14" s="210">
        <f t="shared" si="17"/>
        <v>8</v>
      </c>
      <c r="X14" s="95">
        <f t="shared" si="0"/>
        <v>-2.8100376257795046E-2</v>
      </c>
      <c r="Y14" s="95">
        <f t="shared" si="1"/>
        <v>6.5593253522178152E-3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25'!$A15,'INTERIM REPORT'!$B:$B,'PAGE 25'!$A$4)</f>
        <v>0.56998777346385787</v>
      </c>
      <c r="E15" s="211">
        <f t="shared" si="3"/>
        <v>6</v>
      </c>
      <c r="F15" s="211">
        <f t="shared" si="4"/>
        <v>6</v>
      </c>
      <c r="G15" s="211">
        <f t="shared" si="5"/>
        <v>7</v>
      </c>
      <c r="H15" s="146">
        <f>SUMIFS('INTERIM REPORT'!D:D,'INTERIM REPORT'!$A:$A,'PAGE 25'!$A15,'INTERIM REPORT'!$B:$B,'PAGE 25'!$A$4)</f>
        <v>0.57274910201038165</v>
      </c>
      <c r="I15" s="211">
        <f t="shared" si="6"/>
        <v>5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25'!$A15,'INTERIM REPORT'!$B:$B,'PAGE 25'!$A$4)</f>
        <v>0.54030081313110867</v>
      </c>
      <c r="M15" s="211">
        <f t="shared" si="9"/>
        <v>4</v>
      </c>
      <c r="N15" s="211">
        <f t="shared" si="10"/>
        <v>4</v>
      </c>
      <c r="O15" s="211">
        <f t="shared" si="11"/>
        <v>4</v>
      </c>
      <c r="P15" s="146">
        <f>SUMIFS('INTERIM REPORT'!F:F,'INTERIM REPORT'!$A:$A,'PAGE 25'!$A15,'INTERIM REPORT'!$B:$B,'PAGE 25'!$A$4)</f>
        <v>0.51734337804143204</v>
      </c>
      <c r="Q15" s="211">
        <f t="shared" si="12"/>
        <v>4</v>
      </c>
      <c r="R15" s="211">
        <f t="shared" si="13"/>
        <v>4</v>
      </c>
      <c r="S15" s="211">
        <f t="shared" si="14"/>
        <v>4</v>
      </c>
      <c r="T15" s="146">
        <f>SUMIFS('INTERIM REPORT'!G:G,'INTERIM REPORT'!$A:$A,'PAGE 25'!$A15,'INTERIM REPORT'!$B:$B,'PAGE 25'!$A$4)</f>
        <v>0.54447074562986086</v>
      </c>
      <c r="U15" s="211">
        <f t="shared" si="15"/>
        <v>4</v>
      </c>
      <c r="V15" s="211">
        <f t="shared" si="16"/>
        <v>4</v>
      </c>
      <c r="W15" s="211">
        <f t="shared" si="17"/>
        <v>4</v>
      </c>
      <c r="X15" s="97">
        <f t="shared" si="0"/>
        <v>-5.6653583157752041E-2</v>
      </c>
      <c r="Y15" s="97">
        <f t="shared" si="1"/>
        <v>7.7177979329456914E-3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25'!$A16,'INTERIM REPORT'!$B:$B,'PAGE 25'!$A$4)</f>
        <v>0.59830112083029441</v>
      </c>
      <c r="E16" s="212"/>
      <c r="F16" s="213">
        <f t="shared" si="4"/>
        <v>9</v>
      </c>
      <c r="G16" s="213">
        <f t="shared" si="5"/>
        <v>10</v>
      </c>
      <c r="H16" s="147">
        <f>SUMIFS('INTERIM REPORT'!D:D,'INTERIM REPORT'!$A:$A,'PAGE 25'!$A16,'INTERIM REPORT'!$B:$B,'PAGE 25'!$A$4)</f>
        <v>0.64551540385840478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25'!$A16,'INTERIM REPORT'!$B:$B,'PAGE 25'!$A$4)</f>
        <v>0.5958396741060118</v>
      </c>
      <c r="M16" s="212"/>
      <c r="N16" s="213">
        <f t="shared" si="10"/>
        <v>7</v>
      </c>
      <c r="O16" s="213">
        <f t="shared" si="11"/>
        <v>8</v>
      </c>
      <c r="P16" s="147">
        <f>SUMIFS('INTERIM REPORT'!F:F,'INTERIM REPORT'!$A:$A,'PAGE 25'!$A16,'INTERIM REPORT'!$B:$B,'PAGE 25'!$A$4)</f>
        <v>0.62382766275316659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25'!$A16,'INTERIM REPORT'!$B:$B,'PAGE 25'!$A$4)</f>
        <v>0.62561332125946956</v>
      </c>
      <c r="U16" s="212"/>
      <c r="V16" s="213">
        <f t="shared" si="16"/>
        <v>9</v>
      </c>
      <c r="W16" s="213">
        <f t="shared" si="17"/>
        <v>12</v>
      </c>
      <c r="X16" s="99">
        <f t="shared" si="0"/>
        <v>-7.695514228702971E-2</v>
      </c>
      <c r="Y16" s="99">
        <f t="shared" si="1"/>
        <v>4.9969225695032149E-2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25'!$A17,'INTERIM REPORT'!$B:$B,'PAGE 25'!$A$4)</f>
        <v>0.57473481956541239</v>
      </c>
      <c r="E17" s="214"/>
      <c r="F17" s="210">
        <f t="shared" si="4"/>
        <v>7</v>
      </c>
      <c r="G17" s="210">
        <f t="shared" si="5"/>
        <v>8</v>
      </c>
      <c r="H17" s="145">
        <f>SUMIFS('INTERIM REPORT'!D:D,'INTERIM REPORT'!$A:$A,'PAGE 25'!$A17,'INTERIM REPORT'!$B:$B,'PAGE 25'!$A$4)</f>
        <v>0.59757733289049586</v>
      </c>
      <c r="I17" s="214"/>
      <c r="J17" s="210">
        <f t="shared" si="7"/>
        <v>7</v>
      </c>
      <c r="K17" s="210">
        <f t="shared" si="8"/>
        <v>8</v>
      </c>
      <c r="L17" s="145">
        <f>SUMIFS('INTERIM REPORT'!E:E,'INTERIM REPORT'!$A:$A,'PAGE 25'!$A17,'INTERIM REPORT'!$B:$B,'PAGE 25'!$A$4)</f>
        <v>0.61902473346240439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25'!$A17,'INTERIM REPORT'!$B:$B,'PAGE 25'!$A$4)</f>
        <v>0.61734733313863877</v>
      </c>
      <c r="Q17" s="214"/>
      <c r="R17" s="210">
        <f t="shared" si="13"/>
        <v>8</v>
      </c>
      <c r="S17" s="210">
        <f t="shared" si="14"/>
        <v>10</v>
      </c>
      <c r="T17" s="145">
        <f>SUMIFS('INTERIM REPORT'!G:G,'INTERIM REPORT'!$A:$A,'PAGE 25'!$A17,'INTERIM REPORT'!$B:$B,'PAGE 25'!$A$4)</f>
        <v>0.61991734101661822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3.5890585856339197E-2</v>
      </c>
      <c r="Y17" s="95">
        <f t="shared" si="1"/>
        <v>1.4419578184237114E-3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25'!$A20,'INTERIM REPORT'!$B:$B,'PAGE 25'!$A$4)</f>
        <v>0.6012039433489923</v>
      </c>
      <c r="E20" s="212"/>
      <c r="F20" s="213">
        <f>RANK(D20,D$20:D$22,1)</f>
        <v>2</v>
      </c>
      <c r="G20" s="213">
        <f t="shared" ref="G20:G22" si="19">RANK(D20,D$8:D$25,1)</f>
        <v>11</v>
      </c>
      <c r="H20" s="147">
        <f>SUMIFS('INTERIM REPORT'!D:D,'INTERIM REPORT'!$A:$A,'PAGE 25'!$A20,'INTERIM REPORT'!$B:$B,'PAGE 25'!$A$4)</f>
        <v>0.62533794110840968</v>
      </c>
      <c r="I20" s="212"/>
      <c r="J20" s="213">
        <f>RANK(H20,H$20:H$22,1)</f>
        <v>2</v>
      </c>
      <c r="K20" s="213">
        <f t="shared" ref="K20:K22" si="20">RANK(H20,H$8:H$25,1)</f>
        <v>11</v>
      </c>
      <c r="L20" s="147">
        <f>SUMIFS('INTERIM REPORT'!E:E,'INTERIM REPORT'!$A:$A,'PAGE 25'!$A20,'INTERIM REPORT'!$B:$B,'PAGE 25'!$A$4)</f>
        <v>0.60196837587666852</v>
      </c>
      <c r="M20" s="212"/>
      <c r="N20" s="213">
        <f>RANK(L20,L$20:L$22,1)</f>
        <v>2</v>
      </c>
      <c r="O20" s="213">
        <f t="shared" ref="O20:O22" si="21">RANK(L20,L$8:L$25,1)</f>
        <v>10</v>
      </c>
      <c r="P20" s="147">
        <f>SUMIFS('INTERIM REPORT'!F:F,'INTERIM REPORT'!$A:$A,'PAGE 25'!$A20,'INTERIM REPORT'!$B:$B,'PAGE 25'!$A$4)</f>
        <v>0.61285629222024685</v>
      </c>
      <c r="Q20" s="212"/>
      <c r="R20" s="213">
        <f>RANK(P20,P$20:P$22,1)</f>
        <v>2</v>
      </c>
      <c r="S20" s="213">
        <f t="shared" ref="S20:S22" si="22">RANK(P20,P$8:P$25,1)</f>
        <v>9</v>
      </c>
      <c r="T20" s="147">
        <f>SUMIFS('INTERIM REPORT'!G:G,'INTERIM REPORT'!$A:$A,'PAGE 25'!$A20,'INTERIM REPORT'!$B:$B,'PAGE 25'!$A$4)</f>
        <v>0.61172802009245153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-3.7371097602551751E-2</v>
      </c>
      <c r="Y20" s="99">
        <f>IF(L20&gt;0,((T20/L20)-1),IF(AND(L20=0,T20&gt;0),100%,IF(AND(L20=0,T20&lt;0),-100%,IF(AND(L20=0,T20=0),0%,((T20/(L20))-1)*-1))))</f>
        <v>1.6212885272535615E-2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25'!$A21,'INTERIM REPORT'!$B:$B,'PAGE 25'!$A$4)</f>
        <v>0.54642722321470016</v>
      </c>
      <c r="E21" s="214"/>
      <c r="F21" s="210">
        <f t="shared" ref="F21:F22" si="24">RANK(D21,D$20:D$22,1)</f>
        <v>1</v>
      </c>
      <c r="G21" s="210">
        <f t="shared" si="19"/>
        <v>4</v>
      </c>
      <c r="H21" s="145">
        <f>SUMIFS('INTERIM REPORT'!D:D,'INTERIM REPORT'!$A:$A,'PAGE 25'!$A21,'INTERIM REPORT'!$B:$B,'PAGE 25'!$A$4)</f>
        <v>0.55467341089523081</v>
      </c>
      <c r="I21" s="214"/>
      <c r="J21" s="210">
        <f t="shared" ref="J21:J22" si="25">RANK(H21,H$20:H$22,1)</f>
        <v>1</v>
      </c>
      <c r="K21" s="210">
        <f t="shared" si="20"/>
        <v>4</v>
      </c>
      <c r="L21" s="145">
        <f>SUMIFS('INTERIM REPORT'!E:E,'INTERIM REPORT'!$A:$A,'PAGE 25'!$A21,'INTERIM REPORT'!$B:$B,'PAGE 25'!$A$4)</f>
        <v>0.57065262809200101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25'!$A21,'INTERIM REPORT'!$B:$B,'PAGE 25'!$A$4)</f>
        <v>0.56798968886404999</v>
      </c>
      <c r="Q21" s="214"/>
      <c r="R21" s="210">
        <f t="shared" ref="R21:R22" si="27">RANK(P21,P$20:P$22,1)</f>
        <v>1</v>
      </c>
      <c r="S21" s="210">
        <f t="shared" si="22"/>
        <v>6</v>
      </c>
      <c r="T21" s="145">
        <f>SUMIFS('INTERIM REPORT'!G:G,'INTERIM REPORT'!$A:$A,'PAGE 25'!$A21,'INTERIM REPORT'!$B:$B,'PAGE 25'!$A$4)</f>
        <v>0.57555676631916775</v>
      </c>
      <c r="U21" s="214"/>
      <c r="V21" s="210">
        <f t="shared" ref="V21:V22" si="28">RANK(T21,T$20:T$22,1)</f>
        <v>1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2.8808334567507199E-2</v>
      </c>
      <c r="Y21" s="95">
        <f>IF(L21&gt;0,((T21/L21)-1),IF(AND(L21=0,T21&gt;0),100%,IF(AND(L21=0,T21&lt;0),-100%,IF(AND(L21=0,T21=0),0%,((T21/(L21))-1)*-1))))</f>
        <v>8.5939115772828423E-3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25'!$A22,'INTERIM REPORT'!$B:$B,'PAGE 25'!$A$4)</f>
        <v>0.6122022990016317</v>
      </c>
      <c r="E22" s="214"/>
      <c r="F22" s="210">
        <f t="shared" si="24"/>
        <v>3</v>
      </c>
      <c r="G22" s="210">
        <f t="shared" si="19"/>
        <v>14</v>
      </c>
      <c r="H22" s="145">
        <f>SUMIFS('INTERIM REPORT'!D:D,'INTERIM REPORT'!$A:$A,'PAGE 25'!$A22,'INTERIM REPORT'!$B:$B,'PAGE 25'!$A$4)</f>
        <v>0.63476379913479253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25'!$A22,'INTERIM REPORT'!$B:$B,'PAGE 25'!$A$4)</f>
        <v>0.66495354769048609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25'!$A22,'INTERIM REPORT'!$B:$B,'PAGE 25'!$A$4)</f>
        <v>0.63943114863438966</v>
      </c>
      <c r="Q22" s="214"/>
      <c r="R22" s="210">
        <f t="shared" si="27"/>
        <v>3</v>
      </c>
      <c r="S22" s="210">
        <f t="shared" si="22"/>
        <v>14</v>
      </c>
      <c r="T22" s="145">
        <f>SUMIFS('INTERIM REPORT'!G:G,'INTERIM REPORT'!$A:$A,'PAGE 25'!$A22,'INTERIM REPORT'!$B:$B,'PAGE 25'!$A$4)</f>
        <v>0.66926791695025589</v>
      </c>
      <c r="U22" s="214"/>
      <c r="V22" s="210">
        <f t="shared" si="28"/>
        <v>3</v>
      </c>
      <c r="W22" s="210">
        <f t="shared" si="23"/>
        <v>14</v>
      </c>
      <c r="X22" s="95">
        <f>IF(H22&gt;0,((L22/H22)-1),IF(AND(H22=0,L22&gt;0),100%,IF(AND(H22=0,L22&lt;0),-100%,IF(AND(H22=0,L22=0),0%,((L22/(H22))-1)*-1))))</f>
        <v>4.7560602222186166E-2</v>
      </c>
      <c r="Y22" s="95">
        <f>IF(L22&gt;0,((T22/L22)-1),IF(AND(L22=0,T22&gt;0),100%,IF(AND(L22=0,T22&lt;0),-100%,IF(AND(L22=0,T22=0),0%,((T22/(L22))-1)*-1))))</f>
        <v>6.4882265456804866E-3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25'!$A25,'INTERIM REPORT'!$B:$B,'PAGE 25'!$A$4)</f>
        <v>0.60325139980317899</v>
      </c>
      <c r="E25" s="212"/>
      <c r="F25" s="212"/>
      <c r="G25" s="213">
        <f>RANK(D25,D$8:D$25,1)</f>
        <v>12</v>
      </c>
      <c r="H25" s="147">
        <f>SUMIFS('INTERIM REPORT'!D:D,'INTERIM REPORT'!$A:$A,'PAGE 25'!$A25,'INTERIM REPORT'!$B:$B,'PAGE 25'!$A$4)</f>
        <v>0.61992946101336766</v>
      </c>
      <c r="I25" s="212"/>
      <c r="J25" s="212"/>
      <c r="K25" s="213">
        <f>RANK(H25,H$8:H$25,1)</f>
        <v>10</v>
      </c>
      <c r="L25" s="147">
        <f>SUMIFS('INTERIM REPORT'!E:E,'INTERIM REPORT'!$A:$A,'PAGE 25'!$A25,'INTERIM REPORT'!$B:$B,'PAGE 25'!$A$4)</f>
        <v>0.63655372063677562</v>
      </c>
      <c r="M25" s="212"/>
      <c r="N25" s="212"/>
      <c r="O25" s="213">
        <f>RANK(L25,L$8:L$25,1)</f>
        <v>13</v>
      </c>
      <c r="P25" s="147">
        <f>SUMIFS('INTERIM REPORT'!F:F,'INTERIM REPORT'!$A:$A,'PAGE 25'!$A25,'INTERIM REPORT'!$B:$B,'PAGE 25'!$A$4)</f>
        <v>0.63240244840536353</v>
      </c>
      <c r="Q25" s="212"/>
      <c r="R25" s="212"/>
      <c r="S25" s="213">
        <f>RANK(P25,P$8:P$25,1)</f>
        <v>12</v>
      </c>
      <c r="T25" s="147">
        <f>SUMIFS('INTERIM REPORT'!G:G,'INTERIM REPORT'!$A:$A,'PAGE 25'!$A25,'INTERIM REPORT'!$B:$B,'PAGE 25'!$A$4)</f>
        <v>0.61898179334519621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2.6816372940613453E-2</v>
      </c>
      <c r="Y25" s="99">
        <f>IF(L25&gt;0,((T25/L25)-1),IF(AND(L25=0,T25&gt;0),100%,IF(AND(L25=0,T25&lt;0),-100%,IF(AND(L25=0,T25=0),0%,((T25/(L25))-1)*-1))))</f>
        <v>-2.7604782945893969E-2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25'!$A28,'INTERIM REPORT'!$B:$B,'PAGE 25'!$A$4)</f>
        <v>0.58663568837694835</v>
      </c>
      <c r="E28" s="218"/>
      <c r="F28" s="218"/>
      <c r="G28" s="218"/>
      <c r="H28" s="147">
        <f>SUMIFS('INTERIM REPORT'!D:D,'INTERIM REPORT'!$A:$A,'PAGE 25'!$A28,'INTERIM REPORT'!$B:$B,'PAGE 25'!$A$4)</f>
        <v>0.60468894397121209</v>
      </c>
      <c r="I28" s="218"/>
      <c r="J28" s="218"/>
      <c r="K28" s="218"/>
      <c r="L28" s="147">
        <f>SUMIFS('INTERIM REPORT'!E:E,'INTERIM REPORT'!$A:$A,'PAGE 25'!$A28,'INTERIM REPORT'!$B:$B,'PAGE 25'!$A$4)</f>
        <v>0.61438728891139527</v>
      </c>
      <c r="M28" s="218"/>
      <c r="N28" s="218"/>
      <c r="O28" s="218"/>
      <c r="P28" s="147">
        <f>SUMIFS('INTERIM REPORT'!F:F,'INTERIM REPORT'!$A:$A,'PAGE 25'!$A28,'INTERIM REPORT'!$B:$B,'PAGE 25'!$A$4)</f>
        <v>0.60947283628157178</v>
      </c>
      <c r="Q28" s="218"/>
      <c r="R28" s="218"/>
      <c r="S28" s="218"/>
      <c r="T28" s="147">
        <f>SUMIFS('INTERIM REPORT'!G:G,'INTERIM REPORT'!$A:$A,'PAGE 25'!$A28,'INTERIM REPORT'!$B:$B,'PAGE 25'!$A$4)</f>
        <v>0.60749774468515227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1.603856831992112E-2</v>
      </c>
      <c r="Y28" s="103">
        <f>IF(L28&gt;0,((T28/L28)-1),IF(AND(L28=0,T28&gt;0),100%,IF(AND(L28=0,T28&lt;0),-100%,IF(AND(L28=0,T28=0),0%,((T28/(L28))-1)*-1))))</f>
        <v>-1.1213682884700038E-2</v>
      </c>
    </row>
    <row r="29" spans="1:25" ht="28.35" customHeight="1">
      <c r="C29" s="94" t="s">
        <v>28</v>
      </c>
      <c r="D29" s="145">
        <f>MEDIAN(D25,D20:D22,D8:D17)</f>
        <v>0.57236129651463519</v>
      </c>
      <c r="E29" s="219"/>
      <c r="F29" s="219"/>
      <c r="G29" s="219"/>
      <c r="H29" s="145">
        <f>MEDIAN(H25,H20:H22,H8:H17)</f>
        <v>0.59432553713913872</v>
      </c>
      <c r="I29" s="219"/>
      <c r="J29" s="219"/>
      <c r="K29" s="219"/>
      <c r="L29" s="145">
        <f>MEDIAN(L25,L20:L22,L8:L17)</f>
        <v>0.59476209878252373</v>
      </c>
      <c r="M29" s="219"/>
      <c r="N29" s="219"/>
      <c r="O29" s="219"/>
      <c r="P29" s="145">
        <f>MEDIAN(P25,P20:P22,P8:P17)</f>
        <v>0.58249765597608449</v>
      </c>
      <c r="Q29" s="219"/>
      <c r="R29" s="219"/>
      <c r="S29" s="219"/>
      <c r="T29" s="145">
        <f>MEDIAN(T25,T20:T22,T8:T17)</f>
        <v>0.58878466838417898</v>
      </c>
      <c r="U29" s="219"/>
      <c r="V29" s="219"/>
      <c r="W29" s="219"/>
      <c r="X29" s="104">
        <f>IF(H29&gt;0,((L29/H29)-1),IF(AND(H29=0,L29&gt;0),100%,IF(AND(H29=0,L29&lt;0),-100%,IF(AND(H29=0,L29=0),0%,((L29/(H29))-1)*-1))))</f>
        <v>7.3454969726927111E-4</v>
      </c>
      <c r="Y29" s="104">
        <f>IF(L29&gt;0,((T29/L29)-1),IF(AND(L29=0,T29&gt;0),100%,IF(AND(L29=0,T29&lt;0),-100%,IF(AND(L29=0,T29=0),0%,((T29/(L29))-1)*-1))))</f>
        <v>-1.0050119889247422E-2</v>
      </c>
    </row>
    <row r="30" spans="1:25" ht="28.35" customHeight="1">
      <c r="C30" s="94" t="s">
        <v>29</v>
      </c>
      <c r="D30" s="145">
        <f>MEDIAN(D8:D15)</f>
        <v>0.56116451775893028</v>
      </c>
      <c r="E30" s="219"/>
      <c r="F30" s="219"/>
      <c r="G30" s="219"/>
      <c r="H30" s="145">
        <f>MEDIAN(H8:H15)</f>
        <v>0.56652408468053705</v>
      </c>
      <c r="I30" s="219"/>
      <c r="J30" s="219"/>
      <c r="K30" s="219"/>
      <c r="L30" s="145">
        <f>MEDIAN(L8:L15)</f>
        <v>0.5565304331730565</v>
      </c>
      <c r="M30" s="219"/>
      <c r="N30" s="219"/>
      <c r="O30" s="219"/>
      <c r="P30" s="145">
        <f>MEDIAN(P8:P15)</f>
        <v>0.53440523675440832</v>
      </c>
      <c r="Q30" s="219"/>
      <c r="R30" s="219"/>
      <c r="S30" s="219"/>
      <c r="T30" s="145">
        <f>MEDIAN(T8:T15)</f>
        <v>0.55385598834447913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-1.7640294168810078E-2</v>
      </c>
      <c r="Y30" s="104">
        <f>IF(L30&gt;0,((T30/L30)-1),IF(AND(L30=0,T30&gt;0),100%,IF(AND(L30=0,T30&lt;0),-100%,IF(AND(L30=0,T30=0),0%,((T30/(L30))-1)*-1))))</f>
        <v>-4.8055679782488259E-3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25'!$A33,'INTERIM REPORT'!$B:$B,'PAGE 25'!$A$5)=0,"",SUMIFS('INTERIM REPORT'!C:C,'INTERIM REPORT'!$A:$A,'PAGE 25'!$A33,'INTERIM REPORT'!$B:$B,'PAGE 25'!$A$5))</f>
        <v/>
      </c>
      <c r="E33" s="120"/>
      <c r="F33" s="120"/>
      <c r="G33" s="121"/>
      <c r="H33" s="147" t="str">
        <f>IF(SUMIFS('INTERIM REPORT'!D:D,'INTERIM REPORT'!$A:$A,'PAGE 25'!$A33,'INTERIM REPORT'!$B:$B,'PAGE 25'!$A$5)=0,"",SUMIFS('INTERIM REPORT'!D:D,'INTERIM REPORT'!$A:$A,'PAGE 25'!$A33,'INTERIM REPORT'!$B:$B,'PAGE 25'!$A$5))</f>
        <v/>
      </c>
      <c r="I33" s="120"/>
      <c r="J33" s="120"/>
      <c r="K33" s="121"/>
      <c r="L33" s="147" t="str">
        <f>IF(SUMIFS('INTERIM REPORT'!E:E,'INTERIM REPORT'!$A:$A,'PAGE 25'!$A33,'INTERIM REPORT'!$B:$B,'PAGE 25'!$A$5)=0,"",SUMIFS('INTERIM REPORT'!E:E,'INTERIM REPORT'!$A:$A,'PAGE 25'!$A33,'INTERIM REPORT'!$B:$B,'PAGE 25'!$A$5))</f>
        <v/>
      </c>
      <c r="M33" s="120"/>
      <c r="N33" s="120"/>
      <c r="O33" s="121"/>
      <c r="P33" s="147" t="str">
        <f>IF(SUMIFS('INTERIM REPORT'!F:F,'INTERIM REPORT'!$A:$A,'PAGE 25'!$A33,'INTERIM REPORT'!$B:$B,'PAGE 25'!$A$5)=0,"",SUMIFS('INTERIM REPORT'!F:F,'INTERIM REPORT'!$A:$A,'PAGE 25'!$A33,'INTERIM REPORT'!$B:$B,'PAGE 25'!$A$5))</f>
        <v/>
      </c>
      <c r="Q33" s="120"/>
      <c r="R33" s="120"/>
      <c r="S33" s="121"/>
      <c r="T33" s="147" t="str">
        <f>IF(SUMIFS('INTERIM REPORT'!G:G,'INTERIM REPORT'!$A:$A,'PAGE 25'!$A33,'INTERIM REPORT'!$B:$B,'PAGE 25'!$A$5)=0,"",SUMIFS('INTERIM REPORT'!G:G,'INTERIM REPORT'!$A:$A,'PAGE 25'!$A33,'INTERIM REPORT'!$B:$B,'PAGE 25'!$A$5))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25'!$A34,'INTERIM REPORT'!$B:$B,'PAGE 25'!$A$5)=0,"",SUMIFS('INTERIM REPORT'!C:C,'INTERIM REPORT'!$A:$A,'PAGE 25'!$A34,'INTERIM REPORT'!$B:$B,'PAGE 25'!$A$5))</f>
        <v/>
      </c>
      <c r="E34" s="124"/>
      <c r="F34" s="124"/>
      <c r="G34" s="125"/>
      <c r="H34" s="147" t="str">
        <f>IF(SUMIFS('INTERIM REPORT'!D:D,'INTERIM REPORT'!$A:$A,'PAGE 25'!$A34,'INTERIM REPORT'!$B:$B,'PAGE 25'!$A$5)=0,"",SUMIFS('INTERIM REPORT'!D:D,'INTERIM REPORT'!$A:$A,'PAGE 25'!$A34,'INTERIM REPORT'!$B:$B,'PAGE 25'!$A$5))</f>
        <v/>
      </c>
      <c r="I34" s="124"/>
      <c r="J34" s="124"/>
      <c r="K34" s="125"/>
      <c r="L34" s="147" t="str">
        <f>IF(SUMIFS('INTERIM REPORT'!E:E,'INTERIM REPORT'!$A:$A,'PAGE 25'!$A34,'INTERIM REPORT'!$B:$B,'PAGE 25'!$A$5)=0,"",SUMIFS('INTERIM REPORT'!E:E,'INTERIM REPORT'!$A:$A,'PAGE 25'!$A34,'INTERIM REPORT'!$B:$B,'PAGE 25'!$A$5))</f>
        <v/>
      </c>
      <c r="M34" s="124"/>
      <c r="N34" s="124"/>
      <c r="O34" s="125"/>
      <c r="P34" s="147" t="str">
        <f>IF(SUMIFS('INTERIM REPORT'!F:F,'INTERIM REPORT'!$A:$A,'PAGE 25'!$A34,'INTERIM REPORT'!$B:$B,'PAGE 25'!$A$5)=0,"",SUMIFS('INTERIM REPORT'!F:F,'INTERIM REPORT'!$A:$A,'PAGE 25'!$A34,'INTERIM REPORT'!$B:$B,'PAGE 25'!$A$5))</f>
        <v/>
      </c>
      <c r="Q34" s="124"/>
      <c r="R34" s="124"/>
      <c r="S34" s="125"/>
      <c r="T34" s="147" t="str">
        <f>IF(SUMIFS('INTERIM REPORT'!G:G,'INTERIM REPORT'!$A:$A,'PAGE 25'!$A34,'INTERIM REPORT'!$B:$B,'PAGE 25'!$A$5)=0,"",SUMIFS('INTERIM REPORT'!G:G,'INTERIM REPORT'!$A:$A,'PAGE 25'!$A34,'INTERIM REPORT'!$B:$B,'PAGE 25'!$A$5))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25'!$A35,'INTERIM REPORT'!$B:$B,'PAGE 25'!$A$5)=0,"",SUMIFS('INTERIM REPORT'!C:C,'INTERIM REPORT'!$A:$A,'PAGE 25'!$A35,'INTERIM REPORT'!$B:$B,'PAGE 25'!$A$5))</f>
        <v/>
      </c>
      <c r="E35" s="124"/>
      <c r="F35" s="124"/>
      <c r="G35" s="125"/>
      <c r="H35" s="147" t="str">
        <f>IF(SUMIFS('INTERIM REPORT'!D:D,'INTERIM REPORT'!$A:$A,'PAGE 25'!$A35,'INTERIM REPORT'!$B:$B,'PAGE 25'!$A$5)=0,"",SUMIFS('INTERIM REPORT'!D:D,'INTERIM REPORT'!$A:$A,'PAGE 25'!$A35,'INTERIM REPORT'!$B:$B,'PAGE 25'!$A$5))</f>
        <v/>
      </c>
      <c r="I35" s="124"/>
      <c r="J35" s="124"/>
      <c r="K35" s="125"/>
      <c r="L35" s="147" t="str">
        <f>IF(SUMIFS('INTERIM REPORT'!E:E,'INTERIM REPORT'!$A:$A,'PAGE 25'!$A35,'INTERIM REPORT'!$B:$B,'PAGE 25'!$A$5)=0,"",SUMIFS('INTERIM REPORT'!E:E,'INTERIM REPORT'!$A:$A,'PAGE 25'!$A35,'INTERIM REPORT'!$B:$B,'PAGE 25'!$A$5))</f>
        <v/>
      </c>
      <c r="M35" s="124"/>
      <c r="N35" s="124"/>
      <c r="O35" s="125"/>
      <c r="P35" s="147" t="str">
        <f>IF(SUMIFS('INTERIM REPORT'!F:F,'INTERIM REPORT'!$A:$A,'PAGE 25'!$A35,'INTERIM REPORT'!$B:$B,'PAGE 25'!$A$5)=0,"",SUMIFS('INTERIM REPORT'!F:F,'INTERIM REPORT'!$A:$A,'PAGE 25'!$A35,'INTERIM REPORT'!$B:$B,'PAGE 25'!$A$5))</f>
        <v/>
      </c>
      <c r="Q35" s="124"/>
      <c r="R35" s="124"/>
      <c r="S35" s="125"/>
      <c r="T35" s="147" t="str">
        <f>IF(SUMIFS('INTERIM REPORT'!G:G,'INTERIM REPORT'!$A:$A,'PAGE 25'!$A35,'INTERIM REPORT'!$B:$B,'PAGE 25'!$A$5)=0,"",SUMIFS('INTERIM REPORT'!G:G,'INTERIM REPORT'!$A:$A,'PAGE 25'!$A35,'INTERIM REPORT'!$B:$B,'PAGE 25'!$A$5))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25'!$A36,'INTERIM REPORT'!$B:$B,'PAGE 25'!$A$5)=0,"",SUMIFS('INTERIM REPORT'!C:C,'INTERIM REPORT'!$A:$A,'PAGE 25'!$A36,'INTERIM REPORT'!$B:$B,'PAGE 25'!$A$5))</f>
        <v/>
      </c>
      <c r="E36" s="124"/>
      <c r="F36" s="124"/>
      <c r="G36" s="125"/>
      <c r="H36" s="147" t="str">
        <f>IF(SUMIFS('INTERIM REPORT'!D:D,'INTERIM REPORT'!$A:$A,'PAGE 25'!$A36,'INTERIM REPORT'!$B:$B,'PAGE 25'!$A$5)=0,"",SUMIFS('INTERIM REPORT'!D:D,'INTERIM REPORT'!$A:$A,'PAGE 25'!$A36,'INTERIM REPORT'!$B:$B,'PAGE 25'!$A$5))</f>
        <v/>
      </c>
      <c r="I36" s="124"/>
      <c r="J36" s="124"/>
      <c r="K36" s="125"/>
      <c r="L36" s="147" t="str">
        <f>IF(SUMIFS('INTERIM REPORT'!E:E,'INTERIM REPORT'!$A:$A,'PAGE 25'!$A36,'INTERIM REPORT'!$B:$B,'PAGE 25'!$A$5)=0,"",SUMIFS('INTERIM REPORT'!E:E,'INTERIM REPORT'!$A:$A,'PAGE 25'!$A36,'INTERIM REPORT'!$B:$B,'PAGE 25'!$A$5))</f>
        <v/>
      </c>
      <c r="M36" s="124"/>
      <c r="N36" s="124"/>
      <c r="O36" s="125"/>
      <c r="P36" s="147" t="str">
        <f>IF(SUMIFS('INTERIM REPORT'!F:F,'INTERIM REPORT'!$A:$A,'PAGE 25'!$A36,'INTERIM REPORT'!$B:$B,'PAGE 25'!$A$5)=0,"",SUMIFS('INTERIM REPORT'!F:F,'INTERIM REPORT'!$A:$A,'PAGE 25'!$A36,'INTERIM REPORT'!$B:$B,'PAGE 25'!$A$5))</f>
        <v/>
      </c>
      <c r="Q36" s="124"/>
      <c r="R36" s="124"/>
      <c r="S36" s="125"/>
      <c r="T36" s="147" t="str">
        <f>IF(SUMIFS('INTERIM REPORT'!G:G,'INTERIM REPORT'!$A:$A,'PAGE 25'!$A36,'INTERIM REPORT'!$B:$B,'PAGE 25'!$A$5)=0,"",SUMIFS('INTERIM REPORT'!G:G,'INTERIM REPORT'!$A:$A,'PAGE 25'!$A36,'INTERIM REPORT'!$B:$B,'PAGE 25'!$A$5))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25'!$A37,'INTERIM REPORT'!$B:$B,'PAGE 25'!$A$5)=0,"",SUMIFS('INTERIM REPORT'!C:C,'INTERIM REPORT'!$A:$A,'PAGE 25'!$A37,'INTERIM REPORT'!$B:$B,'PAGE 25'!$A$5))</f>
        <v/>
      </c>
      <c r="E37" s="124"/>
      <c r="F37" s="124"/>
      <c r="G37" s="125"/>
      <c r="H37" s="147" t="str">
        <f>IF(SUMIFS('INTERIM REPORT'!D:D,'INTERIM REPORT'!$A:$A,'PAGE 25'!$A37,'INTERIM REPORT'!$B:$B,'PAGE 25'!$A$5)=0,"",SUMIFS('INTERIM REPORT'!D:D,'INTERIM REPORT'!$A:$A,'PAGE 25'!$A37,'INTERIM REPORT'!$B:$B,'PAGE 25'!$A$5))</f>
        <v/>
      </c>
      <c r="I37" s="124"/>
      <c r="J37" s="124"/>
      <c r="K37" s="125"/>
      <c r="L37" s="147" t="str">
        <f>IF(SUMIFS('INTERIM REPORT'!E:E,'INTERIM REPORT'!$A:$A,'PAGE 25'!$A37,'INTERIM REPORT'!$B:$B,'PAGE 25'!$A$5)=0,"",SUMIFS('INTERIM REPORT'!E:E,'INTERIM REPORT'!$A:$A,'PAGE 25'!$A37,'INTERIM REPORT'!$B:$B,'PAGE 25'!$A$5))</f>
        <v/>
      </c>
      <c r="M37" s="124"/>
      <c r="N37" s="124"/>
      <c r="O37" s="125"/>
      <c r="P37" s="147" t="str">
        <f>IF(SUMIFS('INTERIM REPORT'!F:F,'INTERIM REPORT'!$A:$A,'PAGE 25'!$A37,'INTERIM REPORT'!$B:$B,'PAGE 25'!$A$5)=0,"",SUMIFS('INTERIM REPORT'!F:F,'INTERIM REPORT'!$A:$A,'PAGE 25'!$A37,'INTERIM REPORT'!$B:$B,'PAGE 25'!$A$5))</f>
        <v/>
      </c>
      <c r="Q37" s="124"/>
      <c r="R37" s="124"/>
      <c r="S37" s="125"/>
      <c r="T37" s="147" t="str">
        <f>IF(SUMIFS('INTERIM REPORT'!G:G,'INTERIM REPORT'!$A:$A,'PAGE 25'!$A37,'INTERIM REPORT'!$B:$B,'PAGE 25'!$A$5)=0,"",SUMIFS('INTERIM REPORT'!G:G,'INTERIM REPORT'!$A:$A,'PAGE 25'!$A37,'INTERIM REPORT'!$B:$B,'PAGE 25'!$A$5))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25'!$A38,'INTERIM REPORT'!$B:$B,'PAGE 25'!$A$5)=0,"",SUMIFS('INTERIM REPORT'!C:C,'INTERIM REPORT'!$A:$A,'PAGE 25'!$A38,'INTERIM REPORT'!$B:$B,'PAGE 25'!$A$5))</f>
        <v/>
      </c>
      <c r="E38" s="124"/>
      <c r="F38" s="124"/>
      <c r="G38" s="125"/>
      <c r="H38" s="147" t="str">
        <f>IF(SUMIFS('INTERIM REPORT'!D:D,'INTERIM REPORT'!$A:$A,'PAGE 25'!$A38,'INTERIM REPORT'!$B:$B,'PAGE 25'!$A$5)=0,"",SUMIFS('INTERIM REPORT'!D:D,'INTERIM REPORT'!$A:$A,'PAGE 25'!$A38,'INTERIM REPORT'!$B:$B,'PAGE 25'!$A$5))</f>
        <v/>
      </c>
      <c r="I38" s="124"/>
      <c r="J38" s="124"/>
      <c r="K38" s="125"/>
      <c r="L38" s="147" t="str">
        <f>IF(SUMIFS('INTERIM REPORT'!E:E,'INTERIM REPORT'!$A:$A,'PAGE 25'!$A38,'INTERIM REPORT'!$B:$B,'PAGE 25'!$A$5)=0,"",SUMIFS('INTERIM REPORT'!E:E,'INTERIM REPORT'!$A:$A,'PAGE 25'!$A38,'INTERIM REPORT'!$B:$B,'PAGE 25'!$A$5))</f>
        <v/>
      </c>
      <c r="M38" s="124"/>
      <c r="N38" s="124"/>
      <c r="O38" s="125"/>
      <c r="P38" s="147" t="str">
        <f>IF(SUMIFS('INTERIM REPORT'!F:F,'INTERIM REPORT'!$A:$A,'PAGE 25'!$A38,'INTERIM REPORT'!$B:$B,'PAGE 25'!$A$5)=0,"",SUMIFS('INTERIM REPORT'!F:F,'INTERIM REPORT'!$A:$A,'PAGE 25'!$A38,'INTERIM REPORT'!$B:$B,'PAGE 25'!$A$5))</f>
        <v/>
      </c>
      <c r="Q38" s="124"/>
      <c r="R38" s="124"/>
      <c r="S38" s="125"/>
      <c r="T38" s="147" t="str">
        <f>IF(SUMIFS('INTERIM REPORT'!G:G,'INTERIM REPORT'!$A:$A,'PAGE 25'!$A38,'INTERIM REPORT'!$B:$B,'PAGE 25'!$A$5)=0,"",SUMIFS('INTERIM REPORT'!G:G,'INTERIM REPORT'!$A:$A,'PAGE 25'!$A38,'INTERIM REPORT'!$B:$B,'PAGE 25'!$A$5))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9" priority="1" operator="notEqual">
      <formula>""" """</formula>
    </cfRule>
    <cfRule type="cellIs" dxfId="7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Bad Debt %</v>
      </c>
    </row>
    <row r="3" spans="1:25" ht="15.75">
      <c r="A3" s="82" t="s">
        <v>104</v>
      </c>
    </row>
    <row r="4" spans="1:25" ht="15.75">
      <c r="A4" s="85" t="s">
        <v>65</v>
      </c>
      <c r="B4" s="324" t="str">
        <f>MID(A4,FIND("]",A4)+2,LEN(A4)-FIND("]",A4)+2)</f>
        <v>Bad Debt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237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26'!$A8,'INTERIM REPORT'!$B:$B,'PAGE 26'!$A$4)</f>
        <v>1.5907106651241978E-2</v>
      </c>
      <c r="E8" s="210">
        <f>RANK(D8,D$8:D$15,1)</f>
        <v>1</v>
      </c>
      <c r="F8" s="210">
        <f>RANK(D8,D$8:D$17,1)</f>
        <v>1</v>
      </c>
      <c r="G8" s="210">
        <f>RANK(D8,D$8:D$25,1)</f>
        <v>4</v>
      </c>
      <c r="H8" s="145">
        <f>SUMIFS('INTERIM REPORT'!D:D,'INTERIM REPORT'!$A:$A,'PAGE 26'!$A8,'INTERIM REPORT'!$B:$B,'PAGE 26'!$A$4)</f>
        <v>2.3942128023756705E-2</v>
      </c>
      <c r="I8" s="210">
        <f>RANK(H8,H$8:H$15,1)</f>
        <v>6</v>
      </c>
      <c r="J8" s="210">
        <f>RANK(H8,H$8:H$17,1)</f>
        <v>7</v>
      </c>
      <c r="K8" s="210">
        <f>RANK(H8,H$8:H$25,1)</f>
        <v>11</v>
      </c>
      <c r="L8" s="145">
        <f>SUMIFS('INTERIM REPORT'!E:E,'INTERIM REPORT'!$A:$A,'PAGE 26'!$A8,'INTERIM REPORT'!$B:$B,'PAGE 26'!$A$4)</f>
        <v>2.0770862600923725E-2</v>
      </c>
      <c r="M8" s="210">
        <f>RANK(L8,L$8:L$15,1)</f>
        <v>4</v>
      </c>
      <c r="N8" s="210">
        <f>RANK(L8,L$8:L$17,1)</f>
        <v>5</v>
      </c>
      <c r="O8" s="210">
        <f>RANK(L8,L$8:L$25,1)</f>
        <v>9</v>
      </c>
      <c r="P8" s="145">
        <f>SUMIFS('INTERIM REPORT'!F:F,'INTERIM REPORT'!$A:$A,'PAGE 26'!$A8,'INTERIM REPORT'!$B:$B,'PAGE 26'!$A$4)</f>
        <v>1.8091558494277408E-2</v>
      </c>
      <c r="Q8" s="210">
        <f>RANK(P8,P$8:P$15,1)</f>
        <v>4</v>
      </c>
      <c r="R8" s="210">
        <f>RANK(P8,P$8:P$17,1)</f>
        <v>5</v>
      </c>
      <c r="S8" s="210">
        <f>RANK(P8,P$8:P$25,1)</f>
        <v>9</v>
      </c>
      <c r="T8" s="145">
        <f>SUMIFS('INTERIM REPORT'!G:G,'INTERIM REPORT'!$A:$A,'PAGE 26'!$A8,'INTERIM REPORT'!$B:$B,'PAGE 26'!$A$4)</f>
        <v>2.8737017965778384E-2</v>
      </c>
      <c r="U8" s="210">
        <f>RANK(T8,T$8:T$15,1)</f>
        <v>6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-0.13245545340356857</v>
      </c>
      <c r="Y8" s="95">
        <f t="shared" ref="Y8:Y17" si="1">IF(L8&gt;0,((T8/L8)-1),IF(AND(L8=0,T8&gt;0),100%,IF(AND(L8=0,T8&lt;0),-100%,IF(AND(L8=0,T8=0),0%,((T8/(L8))-1)*-1))))</f>
        <v>0.383525495205018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26'!$A9,'INTERIM REPORT'!$B:$B,'PAGE 26'!$A$4)</f>
        <v>2.1632253647064E-2</v>
      </c>
      <c r="E9" s="210">
        <f t="shared" ref="E9:E15" si="3">RANK(D9,D$8:D$15,1)</f>
        <v>6</v>
      </c>
      <c r="F9" s="210">
        <f t="shared" ref="F9:F17" si="4">RANK(D9,D$8:D$17,1)</f>
        <v>7</v>
      </c>
      <c r="G9" s="210">
        <f t="shared" ref="G9:G17" si="5">RANK(D9,D$8:D$25,1)</f>
        <v>11</v>
      </c>
      <c r="H9" s="145">
        <f>SUMIFS('INTERIM REPORT'!D:D,'INTERIM REPORT'!$A:$A,'PAGE 26'!$A9,'INTERIM REPORT'!$B:$B,'PAGE 26'!$A$4)</f>
        <v>1.2806806059595693E-2</v>
      </c>
      <c r="I9" s="210">
        <f t="shared" ref="I9:I15" si="6">RANK(H9,H$8:H$15,1)</f>
        <v>1</v>
      </c>
      <c r="J9" s="210">
        <f t="shared" ref="J9:J17" si="7">RANK(H9,H$8:H$17,1)</f>
        <v>2</v>
      </c>
      <c r="K9" s="210">
        <f t="shared" ref="K9:K17" si="8">RANK(H9,H$8:H$25,1)</f>
        <v>3</v>
      </c>
      <c r="L9" s="145">
        <f>SUMIFS('INTERIM REPORT'!E:E,'INTERIM REPORT'!$A:$A,'PAGE 26'!$A9,'INTERIM REPORT'!$B:$B,'PAGE 26'!$A$4)</f>
        <v>2.513920130369E-2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11</v>
      </c>
      <c r="P9" s="145">
        <f>SUMIFS('INTERIM REPORT'!F:F,'INTERIM REPORT'!$A:$A,'PAGE 26'!$A9,'INTERIM REPORT'!$B:$B,'PAGE 26'!$A$4)</f>
        <v>1.4605325141606352E-2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6</v>
      </c>
      <c r="T9" s="145">
        <f>SUMIFS('INTERIM REPORT'!G:G,'INTERIM REPORT'!$A:$A,'PAGE 26'!$A9,'INTERIM REPORT'!$B:$B,'PAGE 26'!$A$4)</f>
        <v>2.0000002326975151E-2</v>
      </c>
      <c r="U9" s="210">
        <f t="shared" ref="U9:U15" si="15">RANK(T9,T$8:T$15,1)</f>
        <v>5</v>
      </c>
      <c r="V9" s="210">
        <f t="shared" ref="V9:V17" si="16">RANK(T9,T$8:T$17,1)</f>
        <v>6</v>
      </c>
      <c r="W9" s="210">
        <f t="shared" ref="W9:W17" si="17">RANK(T9,T$8:T$25,1)</f>
        <v>10</v>
      </c>
      <c r="X9" s="95">
        <f t="shared" si="0"/>
        <v>0.96295635201362884</v>
      </c>
      <c r="Y9" s="95">
        <f t="shared" si="1"/>
        <v>-0.20442968392796568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26'!$A10,'INTERIM REPORT'!$B:$B,'PAGE 26'!$A$4)</f>
        <v>1.9046102843265977E-2</v>
      </c>
      <c r="E10" s="210">
        <f t="shared" si="3"/>
        <v>4</v>
      </c>
      <c r="F10" s="210">
        <f t="shared" si="4"/>
        <v>5</v>
      </c>
      <c r="G10" s="210">
        <f t="shared" si="5"/>
        <v>9</v>
      </c>
      <c r="H10" s="145">
        <f>SUMIFS('INTERIM REPORT'!D:D,'INTERIM REPORT'!$A:$A,'PAGE 26'!$A10,'INTERIM REPORT'!$B:$B,'PAGE 26'!$A$4)</f>
        <v>2.1473711471293729E-2</v>
      </c>
      <c r="I10" s="210">
        <f t="shared" si="6"/>
        <v>4</v>
      </c>
      <c r="J10" s="210">
        <f t="shared" si="7"/>
        <v>5</v>
      </c>
      <c r="K10" s="210">
        <f t="shared" si="8"/>
        <v>9</v>
      </c>
      <c r="L10" s="145">
        <f>SUMIFS('INTERIM REPORT'!E:E,'INTERIM REPORT'!$A:$A,'PAGE 26'!$A10,'INTERIM REPORT'!$B:$B,'PAGE 26'!$A$4)</f>
        <v>2.2318077249875803E-2</v>
      </c>
      <c r="M10" s="210">
        <f t="shared" si="9"/>
        <v>5</v>
      </c>
      <c r="N10" s="210">
        <f t="shared" si="10"/>
        <v>6</v>
      </c>
      <c r="O10" s="210">
        <f t="shared" si="11"/>
        <v>10</v>
      </c>
      <c r="P10" s="145">
        <f>SUMIFS('INTERIM REPORT'!F:F,'INTERIM REPORT'!$A:$A,'PAGE 26'!$A10,'INTERIM REPORT'!$B:$B,'PAGE 26'!$A$4)</f>
        <v>2.1765726972472584E-2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26'!$A10,'INTERIM REPORT'!$B:$B,'PAGE 26'!$A$4)</f>
        <v>1.8920392731968869E-2</v>
      </c>
      <c r="U10" s="210">
        <f t="shared" si="15"/>
        <v>4</v>
      </c>
      <c r="V10" s="210">
        <f t="shared" si="16"/>
        <v>5</v>
      </c>
      <c r="W10" s="210">
        <f t="shared" si="17"/>
        <v>9</v>
      </c>
      <c r="X10" s="95">
        <f t="shared" si="0"/>
        <v>3.9320905457392863E-2</v>
      </c>
      <c r="Y10" s="95">
        <f t="shared" si="1"/>
        <v>-0.15223912346328317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26'!$A11,'INTERIM REPORT'!$B:$B,'PAGE 26'!$A$4)</f>
        <v>1.9906474634575351E-2</v>
      </c>
      <c r="E11" s="210">
        <f t="shared" si="3"/>
        <v>5</v>
      </c>
      <c r="F11" s="210">
        <f t="shared" si="4"/>
        <v>6</v>
      </c>
      <c r="G11" s="210">
        <f t="shared" si="5"/>
        <v>10</v>
      </c>
      <c r="H11" s="145">
        <f>SUMIFS('INTERIM REPORT'!D:D,'INTERIM REPORT'!$A:$A,'PAGE 26'!$A11,'INTERIM REPORT'!$B:$B,'PAGE 26'!$A$4)</f>
        <v>2.1728166312137968E-2</v>
      </c>
      <c r="I11" s="210">
        <f t="shared" si="6"/>
        <v>5</v>
      </c>
      <c r="J11" s="210">
        <f t="shared" si="7"/>
        <v>6</v>
      </c>
      <c r="K11" s="210">
        <f t="shared" si="8"/>
        <v>10</v>
      </c>
      <c r="L11" s="145">
        <f>SUMIFS('INTERIM REPORT'!E:E,'INTERIM REPORT'!$A:$A,'PAGE 26'!$A11,'INTERIM REPORT'!$B:$B,'PAGE 26'!$A$4)</f>
        <v>1.7500003248224118E-2</v>
      </c>
      <c r="M11" s="210">
        <f t="shared" si="9"/>
        <v>2</v>
      </c>
      <c r="N11" s="210">
        <f t="shared" si="10"/>
        <v>3</v>
      </c>
      <c r="O11" s="210">
        <f t="shared" si="11"/>
        <v>7</v>
      </c>
      <c r="P11" s="145">
        <f>SUMIFS('INTERIM REPORT'!F:F,'INTERIM REPORT'!$A:$A,'PAGE 26'!$A11,'INTERIM REPORT'!$B:$B,'PAGE 26'!$A$4)</f>
        <v>1.8248708792974432E-2</v>
      </c>
      <c r="Q11" s="210">
        <f t="shared" si="12"/>
        <v>5</v>
      </c>
      <c r="R11" s="210">
        <f t="shared" si="13"/>
        <v>6</v>
      </c>
      <c r="S11" s="210">
        <f t="shared" si="14"/>
        <v>10</v>
      </c>
      <c r="T11" s="145">
        <f>SUMIFS('INTERIM REPORT'!G:G,'INTERIM REPORT'!$A:$A,'PAGE 26'!$A11,'INTERIM REPORT'!$B:$B,'PAGE 26'!$A$4)</f>
        <v>1.7500001758269774E-2</v>
      </c>
      <c r="U11" s="210">
        <f t="shared" si="15"/>
        <v>3</v>
      </c>
      <c r="V11" s="210">
        <f t="shared" si="16"/>
        <v>4</v>
      </c>
      <c r="W11" s="210">
        <f t="shared" si="17"/>
        <v>7</v>
      </c>
      <c r="X11" s="95">
        <f t="shared" si="0"/>
        <v>-0.19459364417474467</v>
      </c>
      <c r="Y11" s="95">
        <f t="shared" si="1"/>
        <v>-8.5140232419789186E-8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26'!$A12,'INTERIM REPORT'!$B:$B,'PAGE 26'!$A$4)</f>
        <v>1.8755657256385297E-2</v>
      </c>
      <c r="E12" s="210">
        <f t="shared" si="3"/>
        <v>3</v>
      </c>
      <c r="F12" s="210">
        <f t="shared" si="4"/>
        <v>4</v>
      </c>
      <c r="G12" s="210">
        <f t="shared" si="5"/>
        <v>8</v>
      </c>
      <c r="H12" s="145">
        <f>SUMIFS('INTERIM REPORT'!D:D,'INTERIM REPORT'!$A:$A,'PAGE 26'!$A12,'INTERIM REPORT'!$B:$B,'PAGE 26'!$A$4)</f>
        <v>1.7293743202167575E-2</v>
      </c>
      <c r="I12" s="210">
        <f t="shared" si="6"/>
        <v>3</v>
      </c>
      <c r="J12" s="210">
        <f t="shared" si="7"/>
        <v>4</v>
      </c>
      <c r="K12" s="210">
        <f t="shared" si="8"/>
        <v>7</v>
      </c>
      <c r="L12" s="145">
        <f>SUMIFS('INTERIM REPORT'!E:E,'INTERIM REPORT'!$A:$A,'PAGE 26'!$A12,'INTERIM REPORT'!$B:$B,'PAGE 26'!$A$4)</f>
        <v>1.511090587967031E-2</v>
      </c>
      <c r="M12" s="210">
        <f t="shared" si="9"/>
        <v>1</v>
      </c>
      <c r="N12" s="210">
        <f t="shared" si="10"/>
        <v>1</v>
      </c>
      <c r="O12" s="210">
        <f t="shared" si="11"/>
        <v>4</v>
      </c>
      <c r="P12" s="145">
        <f>SUMIFS('INTERIM REPORT'!F:F,'INTERIM REPORT'!$A:$A,'PAGE 26'!$A12,'INTERIM REPORT'!$B:$B,'PAGE 26'!$A$4)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26'!$A12,'INTERIM REPORT'!$B:$B,'PAGE 26'!$A$4)</f>
        <v>9.7038981677240958E-3</v>
      </c>
      <c r="U12" s="210">
        <f t="shared" si="15"/>
        <v>1</v>
      </c>
      <c r="V12" s="210">
        <f t="shared" si="16"/>
        <v>1</v>
      </c>
      <c r="W12" s="210">
        <f t="shared" si="17"/>
        <v>2</v>
      </c>
      <c r="X12" s="95">
        <f t="shared" si="0"/>
        <v>-0.12622121752239679</v>
      </c>
      <c r="Y12" s="95">
        <f t="shared" si="1"/>
        <v>-0.35782154657058751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26'!$A13,'INTERIM REPORT'!$B:$B,'PAGE 26'!$A$4)</f>
        <v>1.8394415319088527E-2</v>
      </c>
      <c r="E13" s="210">
        <f t="shared" si="3"/>
        <v>2</v>
      </c>
      <c r="F13" s="210">
        <f t="shared" si="4"/>
        <v>3</v>
      </c>
      <c r="G13" s="210">
        <f t="shared" si="5"/>
        <v>7</v>
      </c>
      <c r="H13" s="145">
        <f>SUMIFS('INTERIM REPORT'!D:D,'INTERIM REPORT'!$A:$A,'PAGE 26'!$A13,'INTERIM REPORT'!$B:$B,'PAGE 26'!$A$4)</f>
        <v>1.5189956209083604E-2</v>
      </c>
      <c r="I13" s="210">
        <f t="shared" si="6"/>
        <v>2</v>
      </c>
      <c r="J13" s="210">
        <f t="shared" si="7"/>
        <v>3</v>
      </c>
      <c r="K13" s="210">
        <f t="shared" si="8"/>
        <v>5</v>
      </c>
      <c r="L13" s="145">
        <f>SUMIFS('INTERIM REPORT'!E:E,'INTERIM REPORT'!$A:$A,'PAGE 26'!$A13,'INTERIM REPORT'!$B:$B,'PAGE 26'!$A$4)</f>
        <v>1.9487722951449571E-2</v>
      </c>
      <c r="M13" s="210">
        <f t="shared" si="9"/>
        <v>3</v>
      </c>
      <c r="N13" s="210">
        <f t="shared" si="10"/>
        <v>4</v>
      </c>
      <c r="O13" s="210">
        <f t="shared" si="11"/>
        <v>8</v>
      </c>
      <c r="P13" s="145">
        <f>SUMIFS('INTERIM REPORT'!F:F,'INTERIM REPORT'!$A:$A,'PAGE 26'!$A13,'INTERIM REPORT'!$B:$B,'PAGE 26'!$A$4)</f>
        <v>1.7408616414242087E-2</v>
      </c>
      <c r="Q13" s="210">
        <f t="shared" si="12"/>
        <v>3</v>
      </c>
      <c r="R13" s="210">
        <f t="shared" si="13"/>
        <v>4</v>
      </c>
      <c r="S13" s="210">
        <f t="shared" si="14"/>
        <v>8</v>
      </c>
      <c r="T13" s="145">
        <f>SUMIFS('INTERIM REPORT'!G:G,'INTERIM REPORT'!$A:$A,'PAGE 26'!$A13,'INTERIM REPORT'!$B:$B,'PAGE 26'!$A$4)</f>
        <v>1.4156078248581738E-2</v>
      </c>
      <c r="U13" s="210">
        <f t="shared" si="15"/>
        <v>2</v>
      </c>
      <c r="V13" s="210">
        <f t="shared" si="16"/>
        <v>2</v>
      </c>
      <c r="W13" s="210">
        <f t="shared" si="17"/>
        <v>5</v>
      </c>
      <c r="X13" s="95">
        <f t="shared" si="0"/>
        <v>0.28293476842256471</v>
      </c>
      <c r="Y13" s="95">
        <f t="shared" si="1"/>
        <v>-0.27358992716341168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26'!$A14,'INTERIM REPORT'!$B:$B,'PAGE 26'!$A$4)</f>
        <v>2.6055935311145795E-2</v>
      </c>
      <c r="E14" s="210">
        <f t="shared" si="3"/>
        <v>7</v>
      </c>
      <c r="F14" s="210">
        <f t="shared" si="4"/>
        <v>8</v>
      </c>
      <c r="G14" s="210">
        <f t="shared" si="5"/>
        <v>12</v>
      </c>
      <c r="H14" s="145">
        <f>SUMIFS('INTERIM REPORT'!D:D,'INTERIM REPORT'!$A:$A,'PAGE 26'!$A14,'INTERIM REPORT'!$B:$B,'PAGE 26'!$A$4)</f>
        <v>2.9516009501929532E-2</v>
      </c>
      <c r="I14" s="210">
        <f t="shared" si="6"/>
        <v>7</v>
      </c>
      <c r="J14" s="210">
        <f t="shared" si="7"/>
        <v>8</v>
      </c>
      <c r="K14" s="210">
        <f t="shared" si="8"/>
        <v>12</v>
      </c>
      <c r="L14" s="145">
        <f>SUMIFS('INTERIM REPORT'!E:E,'INTERIM REPORT'!$A:$A,'PAGE 26'!$A14,'INTERIM REPORT'!$B:$B,'PAGE 26'!$A$4)</f>
        <v>2.9507595563727691E-2</v>
      </c>
      <c r="M14" s="210">
        <f t="shared" si="9"/>
        <v>7</v>
      </c>
      <c r="N14" s="210">
        <f t="shared" si="10"/>
        <v>8</v>
      </c>
      <c r="O14" s="210">
        <f t="shared" si="11"/>
        <v>12</v>
      </c>
      <c r="P14" s="145">
        <f>SUMIFS('INTERIM REPORT'!F:F,'INTERIM REPORT'!$A:$A,'PAGE 26'!$A14,'INTERIM REPORT'!$B:$B,'PAGE 26'!$A$4)</f>
        <v>2.1897617133601995E-2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26'!$A14,'INTERIM REPORT'!$B:$B,'PAGE 26'!$A$4)</f>
        <v>3.1908263734568426E-2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-2.8506354157697977E-4</v>
      </c>
      <c r="Y14" s="95">
        <f t="shared" si="1"/>
        <v>8.135763436420973E-2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26'!$A15,'INTERIM REPORT'!$B:$B,'PAGE 26'!$A$4)</f>
        <v>4.8209301327933635E-2</v>
      </c>
      <c r="E15" s="211">
        <f t="shared" si="3"/>
        <v>8</v>
      </c>
      <c r="F15" s="211">
        <f t="shared" si="4"/>
        <v>10</v>
      </c>
      <c r="G15" s="211">
        <f t="shared" si="5"/>
        <v>14</v>
      </c>
      <c r="H15" s="146">
        <f>SUMIFS('INTERIM REPORT'!D:D,'INTERIM REPORT'!$A:$A,'PAGE 26'!$A15,'INTERIM REPORT'!$B:$B,'PAGE 26'!$A$4)</f>
        <v>4.3201332117391245E-2</v>
      </c>
      <c r="I15" s="211">
        <f t="shared" si="6"/>
        <v>8</v>
      </c>
      <c r="J15" s="211">
        <f t="shared" si="7"/>
        <v>10</v>
      </c>
      <c r="K15" s="211">
        <f t="shared" si="8"/>
        <v>14</v>
      </c>
      <c r="L15" s="146">
        <f>SUMIFS('INTERIM REPORT'!E:E,'INTERIM REPORT'!$A:$A,'PAGE 26'!$A15,'INTERIM REPORT'!$B:$B,'PAGE 26'!$A$4)</f>
        <v>4.5517435733697889E-2</v>
      </c>
      <c r="M15" s="211">
        <f t="shared" si="9"/>
        <v>8</v>
      </c>
      <c r="N15" s="211">
        <f t="shared" si="10"/>
        <v>10</v>
      </c>
      <c r="O15" s="211">
        <f t="shared" si="11"/>
        <v>14</v>
      </c>
      <c r="P15" s="146">
        <f>SUMIFS('INTERIM REPORT'!F:F,'INTERIM REPORT'!$A:$A,'PAGE 26'!$A15,'INTERIM REPORT'!$B:$B,'PAGE 26'!$A$4)</f>
        <v>3.3051147920094379E-2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26'!$A15,'INTERIM REPORT'!$B:$B,'PAGE 26'!$A$4)</f>
        <v>3.0002175615844211E-2</v>
      </c>
      <c r="U15" s="211">
        <f t="shared" si="15"/>
        <v>7</v>
      </c>
      <c r="V15" s="211">
        <f t="shared" si="16"/>
        <v>8</v>
      </c>
      <c r="W15" s="211">
        <f t="shared" si="17"/>
        <v>12</v>
      </c>
      <c r="X15" s="97">
        <f t="shared" si="0"/>
        <v>5.3611856458802842E-2</v>
      </c>
      <c r="Y15" s="97">
        <f t="shared" si="1"/>
        <v>-0.34086410773723086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26'!$A16,'INTERIM REPORT'!$B:$B,'PAGE 26'!$A$4)</f>
        <v>1.8123451608176473E-2</v>
      </c>
      <c r="E16" s="212"/>
      <c r="F16" s="213">
        <f t="shared" si="4"/>
        <v>2</v>
      </c>
      <c r="G16" s="213">
        <f t="shared" si="5"/>
        <v>6</v>
      </c>
      <c r="H16" s="147">
        <f>SUMIFS('INTERIM REPORT'!D:D,'INTERIM REPORT'!$A:$A,'PAGE 26'!$A16,'INTERIM REPORT'!$B:$B,'PAGE 26'!$A$4)</f>
        <v>1.2667379159478598E-2</v>
      </c>
      <c r="I16" s="212"/>
      <c r="J16" s="213">
        <f t="shared" si="7"/>
        <v>1</v>
      </c>
      <c r="K16" s="213">
        <f t="shared" si="8"/>
        <v>2</v>
      </c>
      <c r="L16" s="147">
        <f>SUMIFS('INTERIM REPORT'!E:E,'INTERIM REPORT'!$A:$A,'PAGE 26'!$A16,'INTERIM REPORT'!$B:$B,'PAGE 26'!$A$4)</f>
        <v>1.7342461773431243E-2</v>
      </c>
      <c r="M16" s="212"/>
      <c r="N16" s="213">
        <f t="shared" si="10"/>
        <v>2</v>
      </c>
      <c r="O16" s="213">
        <f t="shared" si="11"/>
        <v>5</v>
      </c>
      <c r="P16" s="147">
        <f>SUMIFS('INTERIM REPORT'!F:F,'INTERIM REPORT'!$A:$A,'PAGE 26'!$A16,'INTERIM REPORT'!$B:$B,'PAGE 26'!$A$4)</f>
        <v>1.4298876823121691E-2</v>
      </c>
      <c r="Q16" s="212"/>
      <c r="R16" s="213">
        <f t="shared" si="13"/>
        <v>2</v>
      </c>
      <c r="S16" s="213">
        <f t="shared" si="14"/>
        <v>5</v>
      </c>
      <c r="T16" s="147">
        <f>SUMIFS('INTERIM REPORT'!G:G,'INTERIM REPORT'!$A:$A,'PAGE 26'!$A16,'INTERIM REPORT'!$B:$B,'PAGE 26'!$A$4)</f>
        <v>1.7187054503212697E-2</v>
      </c>
      <c r="U16" s="212"/>
      <c r="V16" s="213">
        <f t="shared" si="16"/>
        <v>3</v>
      </c>
      <c r="W16" s="213">
        <f t="shared" si="17"/>
        <v>6</v>
      </c>
      <c r="X16" s="99">
        <f t="shared" si="0"/>
        <v>0.36906470984208517</v>
      </c>
      <c r="Y16" s="99">
        <f t="shared" si="1"/>
        <v>-8.9610847784384884E-3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26'!$A17,'INTERIM REPORT'!$B:$B,'PAGE 26'!$A$4)</f>
        <v>3.2713815259989322E-2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26'!$A17,'INTERIM REPORT'!$B:$B,'PAGE 26'!$A$4)</f>
        <v>4.2236896177156404E-2</v>
      </c>
      <c r="I17" s="214"/>
      <c r="J17" s="210">
        <f t="shared" si="7"/>
        <v>9</v>
      </c>
      <c r="K17" s="210">
        <f t="shared" si="8"/>
        <v>13</v>
      </c>
      <c r="L17" s="145">
        <f>SUMIFS('INTERIM REPORT'!E:E,'INTERIM REPORT'!$A:$A,'PAGE 26'!$A17,'INTERIM REPORT'!$B:$B,'PAGE 26'!$A$4)</f>
        <v>3.1859884910635156E-2</v>
      </c>
      <c r="M17" s="214"/>
      <c r="N17" s="210">
        <f t="shared" si="10"/>
        <v>9</v>
      </c>
      <c r="O17" s="210">
        <f t="shared" si="11"/>
        <v>13</v>
      </c>
      <c r="P17" s="145">
        <f>SUMIFS('INTERIM REPORT'!F:F,'INTERIM REPORT'!$A:$A,'PAGE 26'!$A17,'INTERIM REPORT'!$B:$B,'PAGE 26'!$A$4)</f>
        <v>2.9491629743384085E-2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26'!$A17,'INTERIM REPORT'!$B:$B,'PAGE 26'!$A$4)</f>
        <v>3.151612899788267E-2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-0.2456859335259014</v>
      </c>
      <c r="Y17" s="95">
        <f t="shared" si="1"/>
        <v>-1.0789615647284867E-2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26'!$A20,'INTERIM REPORT'!$B:$B,'PAGE 26'!$A$4)</f>
        <v>1.3409780276382245E-2</v>
      </c>
      <c r="E20" s="212"/>
      <c r="F20" s="213">
        <f>RANK(D20,D$20:D$22,1)</f>
        <v>2</v>
      </c>
      <c r="G20" s="213">
        <f t="shared" ref="G20:G22" si="19">RANK(D20,D$8:D$25,1)</f>
        <v>3</v>
      </c>
      <c r="H20" s="147">
        <f>SUMIFS('INTERIM REPORT'!D:D,'INTERIM REPORT'!$A:$A,'PAGE 26'!$A20,'INTERIM REPORT'!$B:$B,'PAGE 26'!$A$4)</f>
        <v>1.477941100867205E-2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26'!$A20,'INTERIM REPORT'!$B:$B,'PAGE 26'!$A$4)</f>
        <v>1.1186139511964316E-2</v>
      </c>
      <c r="M20" s="212"/>
      <c r="N20" s="213">
        <f>RANK(L20,L$20:L$22,1)</f>
        <v>1</v>
      </c>
      <c r="O20" s="213">
        <f t="shared" ref="O20:O22" si="21">RANK(L20,L$8:L$25,1)</f>
        <v>2</v>
      </c>
      <c r="P20" s="147">
        <f>SUMIFS('INTERIM REPORT'!F:F,'INTERIM REPORT'!$A:$A,'PAGE 26'!$A20,'INTERIM REPORT'!$B:$B,'PAGE 26'!$A$4)</f>
        <v>1.3389013687891568E-2</v>
      </c>
      <c r="Q20" s="212"/>
      <c r="R20" s="213">
        <f>RANK(P20,P$20:P$22,1)</f>
        <v>2</v>
      </c>
      <c r="S20" s="213">
        <f t="shared" ref="S20:S22" si="22">RANK(P20,P$8:P$25,1)</f>
        <v>4</v>
      </c>
      <c r="T20" s="147">
        <f>SUMIFS('INTERIM REPORT'!G:G,'INTERIM REPORT'!$A:$A,'PAGE 26'!$A20,'INTERIM REPORT'!$B:$B,'PAGE 26'!$A$4)</f>
        <v>1.013807856399062E-2</v>
      </c>
      <c r="U20" s="212"/>
      <c r="V20" s="213">
        <f>RANK(T20,T$20:T$22,1)</f>
        <v>2</v>
      </c>
      <c r="W20" s="213">
        <f t="shared" ref="W20:W22" si="23">RANK(T20,T$8:T$25,1)</f>
        <v>3</v>
      </c>
      <c r="X20" s="99">
        <f>IF(H20&gt;0,((L20/H20)-1),IF(AND(H20=0,L20&gt;0),100%,IF(AND(H20=0,L20&lt;0),-100%,IF(AND(H20=0,L20=0),0%,((L20/(H20))-1)*-1))))</f>
        <v>-0.24312684007497498</v>
      </c>
      <c r="Y20" s="99">
        <f>IF(L20&gt;0,((T20/L20)-1),IF(AND(L20=0,T20&gt;0),100%,IF(AND(L20=0,T20&lt;0),-100%,IF(AND(L20=0,T20=0),0%,((T20/(L20))-1)*-1))))</f>
        <v>-9.3692819301308128E-2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26'!$A21,'INTERIM REPORT'!$B:$B,'PAGE 26'!$A$4)</f>
        <v>1.3209101057428221E-2</v>
      </c>
      <c r="E21" s="214"/>
      <c r="F21" s="210">
        <f t="shared" ref="F21:F22" si="24">RANK(D21,D$20:D$22,1)</f>
        <v>1</v>
      </c>
      <c r="G21" s="210">
        <f t="shared" si="19"/>
        <v>2</v>
      </c>
      <c r="H21" s="145">
        <f>SUMIFS('INTERIM REPORT'!D:D,'INTERIM REPORT'!$A:$A,'PAGE 26'!$A21,'INTERIM REPORT'!$B:$B,'PAGE 26'!$A$4)</f>
        <v>1.7012882169002399E-2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26'!$A21,'INTERIM REPORT'!$B:$B,'PAGE 26'!$A$4)</f>
        <v>1.4636079158172338E-2</v>
      </c>
      <c r="M21" s="214"/>
      <c r="N21" s="210">
        <f t="shared" ref="N21:N22" si="26">RANK(L21,L$20:L$22,1)</f>
        <v>2</v>
      </c>
      <c r="O21" s="210">
        <f t="shared" si="21"/>
        <v>3</v>
      </c>
      <c r="P21" s="145">
        <f>SUMIFS('INTERIM REPORT'!F:F,'INTERIM REPORT'!$A:$A,'PAGE 26'!$A21,'INTERIM REPORT'!$B:$B,'PAGE 26'!$A$4)</f>
        <v>1.6673617342198768E-2</v>
      </c>
      <c r="Q21" s="214"/>
      <c r="R21" s="210">
        <f t="shared" ref="R21:R22" si="27">RANK(P21,P$20:P$22,1)</f>
        <v>3</v>
      </c>
      <c r="S21" s="210">
        <f t="shared" si="22"/>
        <v>7</v>
      </c>
      <c r="T21" s="145">
        <f>SUMIFS('INTERIM REPORT'!G:G,'INTERIM REPORT'!$A:$A,'PAGE 26'!$A21,'INTERIM REPORT'!$B:$B,'PAGE 26'!$A$4)</f>
        <v>9.1585545275421846E-3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-0.13970607609101149</v>
      </c>
      <c r="Y21" s="95">
        <f>IF(L21&gt;0,((T21/L21)-1),IF(AND(L21=0,T21&gt;0),100%,IF(AND(L21=0,T21&lt;0),-100%,IF(AND(L21=0,T21=0),0%,((T21/(L21))-1)*-1))))</f>
        <v>-0.37424808730770431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26'!$A22,'INTERIM REPORT'!$B:$B,'PAGE 26'!$A$4)</f>
        <v>1.6902867202645416E-2</v>
      </c>
      <c r="E22" s="214"/>
      <c r="F22" s="210">
        <f t="shared" si="24"/>
        <v>3</v>
      </c>
      <c r="G22" s="210">
        <f t="shared" si="19"/>
        <v>5</v>
      </c>
      <c r="H22" s="145">
        <f>SUMIFS('INTERIM REPORT'!D:D,'INTERIM REPORT'!$A:$A,'PAGE 26'!$A22,'INTERIM REPORT'!$B:$B,'PAGE 26'!$A$4)</f>
        <v>1.8235038215544726E-2</v>
      </c>
      <c r="I22" s="214"/>
      <c r="J22" s="210">
        <f t="shared" si="25"/>
        <v>3</v>
      </c>
      <c r="K22" s="210">
        <f t="shared" si="20"/>
        <v>8</v>
      </c>
      <c r="L22" s="145">
        <f>SUMIFS('INTERIM REPORT'!E:E,'INTERIM REPORT'!$A:$A,'PAGE 26'!$A22,'INTERIM REPORT'!$B:$B,'PAGE 26'!$A$4)</f>
        <v>1.7391408169771926E-2</v>
      </c>
      <c r="M22" s="214"/>
      <c r="N22" s="210">
        <f t="shared" si="26"/>
        <v>3</v>
      </c>
      <c r="O22" s="210">
        <f t="shared" si="21"/>
        <v>6</v>
      </c>
      <c r="P22" s="145">
        <f>SUMIFS('INTERIM REPORT'!F:F,'INTERIM REPORT'!$A:$A,'PAGE 26'!$A22,'INTERIM REPORT'!$B:$B,'PAGE 26'!$A$4)</f>
        <v>1.3106906408877328E-2</v>
      </c>
      <c r="Q22" s="214"/>
      <c r="R22" s="210">
        <f t="shared" si="27"/>
        <v>1</v>
      </c>
      <c r="S22" s="210">
        <f t="shared" si="22"/>
        <v>3</v>
      </c>
      <c r="T22" s="145">
        <f>SUMIFS('INTERIM REPORT'!G:G,'INTERIM REPORT'!$A:$A,'PAGE 26'!$A22,'INTERIM REPORT'!$B:$B,'PAGE 26'!$A$4)</f>
        <v>1.804954120993197E-2</v>
      </c>
      <c r="U22" s="214"/>
      <c r="V22" s="210">
        <f t="shared" si="28"/>
        <v>3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-4.6264232397036364E-2</v>
      </c>
      <c r="Y22" s="95">
        <f>IF(L22&gt;0,((T22/L22)-1),IF(AND(L22=0,T22&gt;0),100%,IF(AND(L22=0,T22&lt;0),-100%,IF(AND(L22=0,T22=0),0%,((T22/(L22))-1)*-1))))</f>
        <v>3.7842423898942545E-2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26'!$A25,'INTERIM REPORT'!$B:$B,'PAGE 26'!$A$4)</f>
        <v>1.1258960966377938E-2</v>
      </c>
      <c r="E25" s="212"/>
      <c r="F25" s="212"/>
      <c r="G25" s="213">
        <f>RANK(D25,D$8:D$25,1)</f>
        <v>1</v>
      </c>
      <c r="H25" s="147">
        <f>SUMIFS('INTERIM REPORT'!D:D,'INTERIM REPORT'!$A:$A,'PAGE 26'!$A25,'INTERIM REPORT'!$B:$B,'PAGE 26'!$A$4)</f>
        <v>1.0383241130195318E-2</v>
      </c>
      <c r="I25" s="212"/>
      <c r="J25" s="212"/>
      <c r="K25" s="213">
        <f>RANK(H25,H$8:H$25,1)</f>
        <v>1</v>
      </c>
      <c r="L25" s="147">
        <f>SUMIFS('INTERIM REPORT'!E:E,'INTERIM REPORT'!$A:$A,'PAGE 26'!$A25,'INTERIM REPORT'!$B:$B,'PAGE 26'!$A$4)</f>
        <v>1.1006785741890459E-2</v>
      </c>
      <c r="M25" s="212"/>
      <c r="N25" s="212"/>
      <c r="O25" s="213">
        <f>RANK(L25,L$8:L$25,1)</f>
        <v>1</v>
      </c>
      <c r="P25" s="147">
        <f>SUMIFS('INTERIM REPORT'!F:F,'INTERIM REPORT'!$A:$A,'PAGE 26'!$A25,'INTERIM REPORT'!$B:$B,'PAGE 26'!$A$4)</f>
        <v>8.2387816322719975E-3</v>
      </c>
      <c r="Q25" s="212"/>
      <c r="R25" s="212"/>
      <c r="S25" s="213">
        <f>RANK(P25,P$8:P$25,1)</f>
        <v>2</v>
      </c>
      <c r="T25" s="147">
        <f>SUMIFS('INTERIM REPORT'!G:G,'INTERIM REPORT'!$A:$A,'PAGE 26'!$A25,'INTERIM REPORT'!$B:$B,'PAGE 26'!$A$4)</f>
        <v>1.1158255665492757E-2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6.0052983830051199E-2</v>
      </c>
      <c r="Y25" s="99">
        <f>IF(L25&gt;0,((T25/L25)-1),IF(AND(L25=0,T25&gt;0),100%,IF(AND(L25=0,T25&lt;0),-100%,IF(AND(L25=0,T25=0),0%,((T25/(L25))-1)*-1))))</f>
        <v>1.3761503780874262E-2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26'!$A28,'INTERIM REPORT'!$B:$B,'PAGE 26'!$A$4)</f>
        <v>1.5149979879826938E-2</v>
      </c>
      <c r="E28" s="218"/>
      <c r="F28" s="218"/>
      <c r="G28" s="218"/>
      <c r="H28" s="147">
        <f>SUMIFS('INTERIM REPORT'!D:D,'INTERIM REPORT'!$A:$A,'PAGE 26'!$A28,'INTERIM REPORT'!$B:$B,'PAGE 26'!$A$4)</f>
        <v>1.5281984184971979E-2</v>
      </c>
      <c r="I28" s="218"/>
      <c r="J28" s="218"/>
      <c r="K28" s="218"/>
      <c r="L28" s="147">
        <f>SUMIFS('INTERIM REPORT'!E:E,'INTERIM REPORT'!$A:$A,'PAGE 26'!$A28,'INTERIM REPORT'!$B:$B,'PAGE 26'!$A$4)</f>
        <v>1.4954320831485301E-2</v>
      </c>
      <c r="M28" s="218"/>
      <c r="N28" s="218"/>
      <c r="O28" s="218"/>
      <c r="P28" s="147">
        <f>SUMIFS('INTERIM REPORT'!F:F,'INTERIM REPORT'!$A:$A,'PAGE 26'!$A28,'INTERIM REPORT'!$B:$B,'PAGE 26'!$A$4)</f>
        <v>1.2320592467146134E-2</v>
      </c>
      <c r="Q28" s="218"/>
      <c r="R28" s="218"/>
      <c r="S28" s="218"/>
      <c r="T28" s="147">
        <f>SUMIFS('INTERIM REPORT'!G:G,'INTERIM REPORT'!$A:$A,'PAGE 26'!$A28,'INTERIM REPORT'!$B:$B,'PAGE 26'!$A$4)</f>
        <v>1.3942893879445088E-2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-2.1441152504849237E-2</v>
      </c>
      <c r="Y28" s="103">
        <f>IF(L28&gt;0,((T28/L28)-1),IF(AND(L28=0,T28&gt;0),100%,IF(AND(L28=0,T28&lt;0),-100%,IF(AND(L28=0,T28=0),0%,((T28/(L28))-1)*-1))))</f>
        <v>-6.7634429101636195E-2</v>
      </c>
    </row>
    <row r="29" spans="1:25" ht="28.35" customHeight="1">
      <c r="C29" s="94" t="s">
        <v>28</v>
      </c>
      <c r="D29" s="145">
        <f>MEDIAN(D25,D20:D22,D8:D17)</f>
        <v>1.8575036287736914E-2</v>
      </c>
      <c r="E29" s="219"/>
      <c r="F29" s="219"/>
      <c r="G29" s="219"/>
      <c r="H29" s="145">
        <f>MEDIAN(H25,H20:H22,H8:H17)</f>
        <v>1.7764390708856152E-2</v>
      </c>
      <c r="I29" s="219"/>
      <c r="J29" s="219"/>
      <c r="K29" s="219"/>
      <c r="L29" s="145">
        <f>MEDIAN(L25,L20:L22,L8:L17)</f>
        <v>1.8493863099836846E-2</v>
      </c>
      <c r="M29" s="219"/>
      <c r="N29" s="219"/>
      <c r="O29" s="219"/>
      <c r="P29" s="145">
        <f>MEDIAN(P25,P20:P22,P8:P17)</f>
        <v>1.7041116878220429E-2</v>
      </c>
      <c r="Q29" s="219"/>
      <c r="R29" s="219"/>
      <c r="S29" s="219"/>
      <c r="T29" s="145">
        <f>MEDIAN(T25,T20:T22,T8:T17)</f>
        <v>1.7774771484100872E-2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4.1063743920979334E-2</v>
      </c>
      <c r="Y29" s="104">
        <f>IF(L29&gt;0,((T29/L29)-1),IF(AND(L29=0,T29&gt;0),100%,IF(AND(L29=0,T29&lt;0),-100%,IF(AND(L29=0,T29=0),0%,((T29/(L29))-1)*-1))))</f>
        <v>-3.8882715409649493E-2</v>
      </c>
    </row>
    <row r="30" spans="1:25" ht="28.35" customHeight="1">
      <c r="C30" s="94" t="s">
        <v>29</v>
      </c>
      <c r="D30" s="145">
        <f>MEDIAN(D8:D15)</f>
        <v>1.9476288738920662E-2</v>
      </c>
      <c r="E30" s="219"/>
      <c r="F30" s="219"/>
      <c r="G30" s="219"/>
      <c r="H30" s="145">
        <f>MEDIAN(H8:H15)</f>
        <v>2.1600938891715847E-2</v>
      </c>
      <c r="I30" s="219"/>
      <c r="J30" s="219"/>
      <c r="K30" s="219"/>
      <c r="L30" s="145">
        <f>MEDIAN(L8:L15)</f>
        <v>2.1544469925399764E-2</v>
      </c>
      <c r="M30" s="219"/>
      <c r="N30" s="219"/>
      <c r="O30" s="219"/>
      <c r="P30" s="145">
        <f>MEDIAN(P8:P15)</f>
        <v>1.8170133643625921E-2</v>
      </c>
      <c r="Q30" s="219"/>
      <c r="R30" s="219"/>
      <c r="S30" s="219"/>
      <c r="T30" s="145">
        <f>MEDIAN(T8:T15)</f>
        <v>1.946019752947201E-2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-2.6141903645557907E-3</v>
      </c>
      <c r="Y30" s="104">
        <f>IF(L30&gt;0,((T30/L30)-1),IF(AND(L30=0,T30&gt;0),100%,IF(AND(L30=0,T30&lt;0),-100%,IF(AND(L30=0,T30=0),0%,((T30/(L30))-1)*-1))))</f>
        <v>-9.6742802359249924E-2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26'!$A33,'INTERIM REPORT'!$B:$B,'PAGE 26'!$A$5)=0,"",SUMIFS('INTERIM REPORT'!C:C,'INTERIM REPORT'!$A:$A,'PAGE 26'!$A33,'INTERIM REPORT'!$B:$B,'PAGE 26'!$A$5))</f>
        <v/>
      </c>
      <c r="E33" s="120"/>
      <c r="F33" s="120"/>
      <c r="G33" s="121"/>
      <c r="H33" s="147" t="str">
        <f>IF(SUMIFS('INTERIM REPORT'!D:D,'INTERIM REPORT'!$A:$A,'PAGE 26'!$A33,'INTERIM REPORT'!$B:$B,'PAGE 26'!$A$5)=0,"",SUMIFS('INTERIM REPORT'!D:D,'INTERIM REPORT'!$A:$A,'PAGE 26'!$A33,'INTERIM REPORT'!$B:$B,'PAGE 26'!$A$5))</f>
        <v/>
      </c>
      <c r="I33" s="120"/>
      <c r="J33" s="120"/>
      <c r="K33" s="121"/>
      <c r="L33" s="147" t="str">
        <f>IF(SUMIFS('INTERIM REPORT'!E:E,'INTERIM REPORT'!$A:$A,'PAGE 26'!$A33,'INTERIM REPORT'!$B:$B,'PAGE 26'!$A$5)=0,"",SUMIFS('INTERIM REPORT'!E:E,'INTERIM REPORT'!$A:$A,'PAGE 26'!$A33,'INTERIM REPORT'!$B:$B,'PAGE 26'!$A$5))</f>
        <v/>
      </c>
      <c r="M33" s="120"/>
      <c r="N33" s="120"/>
      <c r="O33" s="121"/>
      <c r="P33" s="147" t="str">
        <f>IF(SUMIFS('INTERIM REPORT'!F:F,'INTERIM REPORT'!$A:$A,'PAGE 26'!$A33,'INTERIM REPORT'!$B:$B,'PAGE 26'!$A$5)=0,"",SUMIFS('INTERIM REPORT'!F:F,'INTERIM REPORT'!$A:$A,'PAGE 26'!$A33,'INTERIM REPORT'!$B:$B,'PAGE 26'!$A$5))</f>
        <v/>
      </c>
      <c r="Q33" s="120"/>
      <c r="R33" s="120"/>
      <c r="S33" s="121"/>
      <c r="T33" s="147" t="str">
        <f>IF(SUMIFS('INTERIM REPORT'!G:G,'INTERIM REPORT'!$A:$A,'PAGE 26'!$A33,'INTERIM REPORT'!$B:$B,'PAGE 26'!$A$5)=0,"",SUMIFS('INTERIM REPORT'!G:G,'INTERIM REPORT'!$A:$A,'PAGE 26'!$A33,'INTERIM REPORT'!$B:$B,'PAGE 26'!$A$5))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26'!$A34,'INTERIM REPORT'!$B:$B,'PAGE 26'!$A$5)=0,"",SUMIFS('INTERIM REPORT'!C:C,'INTERIM REPORT'!$A:$A,'PAGE 26'!$A34,'INTERIM REPORT'!$B:$B,'PAGE 26'!$A$5))</f>
        <v/>
      </c>
      <c r="E34" s="124"/>
      <c r="F34" s="124"/>
      <c r="G34" s="125"/>
      <c r="H34" s="147" t="str">
        <f>IF(SUMIFS('INTERIM REPORT'!D:D,'INTERIM REPORT'!$A:$A,'PAGE 26'!$A34,'INTERIM REPORT'!$B:$B,'PAGE 26'!$A$5)=0,"",SUMIFS('INTERIM REPORT'!D:D,'INTERIM REPORT'!$A:$A,'PAGE 26'!$A34,'INTERIM REPORT'!$B:$B,'PAGE 26'!$A$5))</f>
        <v/>
      </c>
      <c r="I34" s="124"/>
      <c r="J34" s="124"/>
      <c r="K34" s="125"/>
      <c r="L34" s="147" t="str">
        <f>IF(SUMIFS('INTERIM REPORT'!E:E,'INTERIM REPORT'!$A:$A,'PAGE 26'!$A34,'INTERIM REPORT'!$B:$B,'PAGE 26'!$A$5)=0,"",SUMIFS('INTERIM REPORT'!E:E,'INTERIM REPORT'!$A:$A,'PAGE 26'!$A34,'INTERIM REPORT'!$B:$B,'PAGE 26'!$A$5))</f>
        <v/>
      </c>
      <c r="M34" s="124"/>
      <c r="N34" s="124"/>
      <c r="O34" s="125"/>
      <c r="P34" s="147" t="str">
        <f>IF(SUMIFS('INTERIM REPORT'!F:F,'INTERIM REPORT'!$A:$A,'PAGE 26'!$A34,'INTERIM REPORT'!$B:$B,'PAGE 26'!$A$5)=0,"",SUMIFS('INTERIM REPORT'!F:F,'INTERIM REPORT'!$A:$A,'PAGE 26'!$A34,'INTERIM REPORT'!$B:$B,'PAGE 26'!$A$5))</f>
        <v/>
      </c>
      <c r="Q34" s="124"/>
      <c r="R34" s="124"/>
      <c r="S34" s="125"/>
      <c r="T34" s="147" t="str">
        <f>IF(SUMIFS('INTERIM REPORT'!G:G,'INTERIM REPORT'!$A:$A,'PAGE 26'!$A34,'INTERIM REPORT'!$B:$B,'PAGE 26'!$A$5)=0,"",SUMIFS('INTERIM REPORT'!G:G,'INTERIM REPORT'!$A:$A,'PAGE 26'!$A34,'INTERIM REPORT'!$B:$B,'PAGE 26'!$A$5))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26'!$A35,'INTERIM REPORT'!$B:$B,'PAGE 26'!$A$5)=0,"",SUMIFS('INTERIM REPORT'!C:C,'INTERIM REPORT'!$A:$A,'PAGE 26'!$A35,'INTERIM REPORT'!$B:$B,'PAGE 26'!$A$5))</f>
        <v/>
      </c>
      <c r="E35" s="124"/>
      <c r="F35" s="124"/>
      <c r="G35" s="125"/>
      <c r="H35" s="147" t="str">
        <f>IF(SUMIFS('INTERIM REPORT'!D:D,'INTERIM REPORT'!$A:$A,'PAGE 26'!$A35,'INTERIM REPORT'!$B:$B,'PAGE 26'!$A$5)=0,"",SUMIFS('INTERIM REPORT'!D:D,'INTERIM REPORT'!$A:$A,'PAGE 26'!$A35,'INTERIM REPORT'!$B:$B,'PAGE 26'!$A$5))</f>
        <v/>
      </c>
      <c r="I35" s="124"/>
      <c r="J35" s="124"/>
      <c r="K35" s="125"/>
      <c r="L35" s="147" t="str">
        <f>IF(SUMIFS('INTERIM REPORT'!E:E,'INTERIM REPORT'!$A:$A,'PAGE 26'!$A35,'INTERIM REPORT'!$B:$B,'PAGE 26'!$A$5)=0,"",SUMIFS('INTERIM REPORT'!E:E,'INTERIM REPORT'!$A:$A,'PAGE 26'!$A35,'INTERIM REPORT'!$B:$B,'PAGE 26'!$A$5))</f>
        <v/>
      </c>
      <c r="M35" s="124"/>
      <c r="N35" s="124"/>
      <c r="O35" s="125"/>
      <c r="P35" s="147" t="str">
        <f>IF(SUMIFS('INTERIM REPORT'!F:F,'INTERIM REPORT'!$A:$A,'PAGE 26'!$A35,'INTERIM REPORT'!$B:$B,'PAGE 26'!$A$5)=0,"",SUMIFS('INTERIM REPORT'!F:F,'INTERIM REPORT'!$A:$A,'PAGE 26'!$A35,'INTERIM REPORT'!$B:$B,'PAGE 26'!$A$5))</f>
        <v/>
      </c>
      <c r="Q35" s="124"/>
      <c r="R35" s="124"/>
      <c r="S35" s="125"/>
      <c r="T35" s="147" t="str">
        <f>IF(SUMIFS('INTERIM REPORT'!G:G,'INTERIM REPORT'!$A:$A,'PAGE 26'!$A35,'INTERIM REPORT'!$B:$B,'PAGE 26'!$A$5)=0,"",SUMIFS('INTERIM REPORT'!G:G,'INTERIM REPORT'!$A:$A,'PAGE 26'!$A35,'INTERIM REPORT'!$B:$B,'PAGE 26'!$A$5))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26'!$A36,'INTERIM REPORT'!$B:$B,'PAGE 26'!$A$5)=0,"",SUMIFS('INTERIM REPORT'!C:C,'INTERIM REPORT'!$A:$A,'PAGE 26'!$A36,'INTERIM REPORT'!$B:$B,'PAGE 26'!$A$5))</f>
        <v/>
      </c>
      <c r="E36" s="124"/>
      <c r="F36" s="124"/>
      <c r="G36" s="125"/>
      <c r="H36" s="147" t="str">
        <f>IF(SUMIFS('INTERIM REPORT'!D:D,'INTERIM REPORT'!$A:$A,'PAGE 26'!$A36,'INTERIM REPORT'!$B:$B,'PAGE 26'!$A$5)=0,"",SUMIFS('INTERIM REPORT'!D:D,'INTERIM REPORT'!$A:$A,'PAGE 26'!$A36,'INTERIM REPORT'!$B:$B,'PAGE 26'!$A$5))</f>
        <v/>
      </c>
      <c r="I36" s="124"/>
      <c r="J36" s="124"/>
      <c r="K36" s="125"/>
      <c r="L36" s="147" t="str">
        <f>IF(SUMIFS('INTERIM REPORT'!E:E,'INTERIM REPORT'!$A:$A,'PAGE 26'!$A36,'INTERIM REPORT'!$B:$B,'PAGE 26'!$A$5)=0,"",SUMIFS('INTERIM REPORT'!E:E,'INTERIM REPORT'!$A:$A,'PAGE 26'!$A36,'INTERIM REPORT'!$B:$B,'PAGE 26'!$A$5))</f>
        <v/>
      </c>
      <c r="M36" s="124"/>
      <c r="N36" s="124"/>
      <c r="O36" s="125"/>
      <c r="P36" s="147" t="str">
        <f>IF(SUMIFS('INTERIM REPORT'!F:F,'INTERIM REPORT'!$A:$A,'PAGE 26'!$A36,'INTERIM REPORT'!$B:$B,'PAGE 26'!$A$5)=0,"",SUMIFS('INTERIM REPORT'!F:F,'INTERIM REPORT'!$A:$A,'PAGE 26'!$A36,'INTERIM REPORT'!$B:$B,'PAGE 26'!$A$5))</f>
        <v/>
      </c>
      <c r="Q36" s="124"/>
      <c r="R36" s="124"/>
      <c r="S36" s="125"/>
      <c r="T36" s="147" t="str">
        <f>IF(SUMIFS('INTERIM REPORT'!G:G,'INTERIM REPORT'!$A:$A,'PAGE 26'!$A36,'INTERIM REPORT'!$B:$B,'PAGE 26'!$A$5)=0,"",SUMIFS('INTERIM REPORT'!G:G,'INTERIM REPORT'!$A:$A,'PAGE 26'!$A36,'INTERIM REPORT'!$B:$B,'PAGE 26'!$A$5))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26'!$A37,'INTERIM REPORT'!$B:$B,'PAGE 26'!$A$5)=0,"",SUMIFS('INTERIM REPORT'!C:C,'INTERIM REPORT'!$A:$A,'PAGE 26'!$A37,'INTERIM REPORT'!$B:$B,'PAGE 26'!$A$5))</f>
        <v/>
      </c>
      <c r="E37" s="124"/>
      <c r="F37" s="124"/>
      <c r="G37" s="125"/>
      <c r="H37" s="147" t="str">
        <f>IF(SUMIFS('INTERIM REPORT'!D:D,'INTERIM REPORT'!$A:$A,'PAGE 26'!$A37,'INTERIM REPORT'!$B:$B,'PAGE 26'!$A$5)=0,"",SUMIFS('INTERIM REPORT'!D:D,'INTERIM REPORT'!$A:$A,'PAGE 26'!$A37,'INTERIM REPORT'!$B:$B,'PAGE 26'!$A$5))</f>
        <v/>
      </c>
      <c r="I37" s="124"/>
      <c r="J37" s="124"/>
      <c r="K37" s="125"/>
      <c r="L37" s="147" t="str">
        <f>IF(SUMIFS('INTERIM REPORT'!E:E,'INTERIM REPORT'!$A:$A,'PAGE 26'!$A37,'INTERIM REPORT'!$B:$B,'PAGE 26'!$A$5)=0,"",SUMIFS('INTERIM REPORT'!E:E,'INTERIM REPORT'!$A:$A,'PAGE 26'!$A37,'INTERIM REPORT'!$B:$B,'PAGE 26'!$A$5))</f>
        <v/>
      </c>
      <c r="M37" s="124"/>
      <c r="N37" s="124"/>
      <c r="O37" s="125"/>
      <c r="P37" s="147" t="str">
        <f>IF(SUMIFS('INTERIM REPORT'!F:F,'INTERIM REPORT'!$A:$A,'PAGE 26'!$A37,'INTERIM REPORT'!$B:$B,'PAGE 26'!$A$5)=0,"",SUMIFS('INTERIM REPORT'!F:F,'INTERIM REPORT'!$A:$A,'PAGE 26'!$A37,'INTERIM REPORT'!$B:$B,'PAGE 26'!$A$5))</f>
        <v/>
      </c>
      <c r="Q37" s="124"/>
      <c r="R37" s="124"/>
      <c r="S37" s="125"/>
      <c r="T37" s="147" t="str">
        <f>IF(SUMIFS('INTERIM REPORT'!G:G,'INTERIM REPORT'!$A:$A,'PAGE 26'!$A37,'INTERIM REPORT'!$B:$B,'PAGE 26'!$A$5)=0,"",SUMIFS('INTERIM REPORT'!G:G,'INTERIM REPORT'!$A:$A,'PAGE 26'!$A37,'INTERIM REPORT'!$B:$B,'PAGE 26'!$A$5))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26'!$A38,'INTERIM REPORT'!$B:$B,'PAGE 26'!$A$5)=0,"",SUMIFS('INTERIM REPORT'!C:C,'INTERIM REPORT'!$A:$A,'PAGE 26'!$A38,'INTERIM REPORT'!$B:$B,'PAGE 26'!$A$5))</f>
        <v/>
      </c>
      <c r="E38" s="124"/>
      <c r="F38" s="124"/>
      <c r="G38" s="125"/>
      <c r="H38" s="147" t="str">
        <f>IF(SUMIFS('INTERIM REPORT'!D:D,'INTERIM REPORT'!$A:$A,'PAGE 26'!$A38,'INTERIM REPORT'!$B:$B,'PAGE 26'!$A$5)=0,"",SUMIFS('INTERIM REPORT'!D:D,'INTERIM REPORT'!$A:$A,'PAGE 26'!$A38,'INTERIM REPORT'!$B:$B,'PAGE 26'!$A$5))</f>
        <v/>
      </c>
      <c r="I38" s="124"/>
      <c r="J38" s="124"/>
      <c r="K38" s="125"/>
      <c r="L38" s="147" t="str">
        <f>IF(SUMIFS('INTERIM REPORT'!E:E,'INTERIM REPORT'!$A:$A,'PAGE 26'!$A38,'INTERIM REPORT'!$B:$B,'PAGE 26'!$A$5)=0,"",SUMIFS('INTERIM REPORT'!E:E,'INTERIM REPORT'!$A:$A,'PAGE 26'!$A38,'INTERIM REPORT'!$B:$B,'PAGE 26'!$A$5))</f>
        <v/>
      </c>
      <c r="M38" s="124"/>
      <c r="N38" s="124"/>
      <c r="O38" s="125"/>
      <c r="P38" s="147" t="str">
        <f>IF(SUMIFS('INTERIM REPORT'!F:F,'INTERIM REPORT'!$A:$A,'PAGE 26'!$A38,'INTERIM REPORT'!$B:$B,'PAGE 26'!$A$5)=0,"",SUMIFS('INTERIM REPORT'!F:F,'INTERIM REPORT'!$A:$A,'PAGE 26'!$A38,'INTERIM REPORT'!$B:$B,'PAGE 26'!$A$5))</f>
        <v/>
      </c>
      <c r="Q38" s="124"/>
      <c r="R38" s="124"/>
      <c r="S38" s="125"/>
      <c r="T38" s="147" t="str">
        <f>IF(SUMIFS('INTERIM REPORT'!G:G,'INTERIM REPORT'!$A:$A,'PAGE 26'!$A38,'INTERIM REPORT'!$B:$B,'PAGE 26'!$A$5)=0,"",SUMIFS('INTERIM REPORT'!G:G,'INTERIM REPORT'!$A:$A,'PAGE 26'!$A38,'INTERIM REPORT'!$B:$B,'PAGE 26'!$A$5))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7" priority="1" operator="notEqual">
      <formula>""" """</formula>
    </cfRule>
    <cfRule type="cellIs" dxfId="7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140625" style="80" customWidth="1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Free Care %</v>
      </c>
    </row>
    <row r="3" spans="1:25" ht="15.75">
      <c r="A3" s="82" t="s">
        <v>104</v>
      </c>
    </row>
    <row r="4" spans="1:25" ht="15.75">
      <c r="A4" s="85" t="s">
        <v>66</v>
      </c>
      <c r="B4" s="324" t="str">
        <f>MID(A4,FIND("]",A4)+2,LEN(A4)-FIND("]",A4)+2)</f>
        <v>Free Care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238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27'!$A8,'INTERIM REPORT'!$B:$B,'PAGE 27'!$A$4)</f>
        <v>7.3974908309002935E-3</v>
      </c>
      <c r="E8" s="210">
        <f>RANK(D8,D$8:D$15,1)</f>
        <v>2</v>
      </c>
      <c r="F8" s="210">
        <f>RANK(D8,D$8:D$17,1)</f>
        <v>3</v>
      </c>
      <c r="G8" s="210">
        <f>RANK(D8,D$8:D$25,1)</f>
        <v>5</v>
      </c>
      <c r="H8" s="145">
        <f>SUMIFS('INTERIM REPORT'!D:D,'INTERIM REPORT'!$A:$A,'PAGE 27'!$A8,'INTERIM REPORT'!$B:$B,'PAGE 27'!$A$4)</f>
        <v>7.4979044626524412E-3</v>
      </c>
      <c r="I8" s="210">
        <f>RANK(H8,H$8:H$15,1)</f>
        <v>3</v>
      </c>
      <c r="J8" s="210">
        <f>RANK(H8,H$8:H$17,1)</f>
        <v>4</v>
      </c>
      <c r="K8" s="210">
        <f>RANK(H8,H$8:H$25,1)</f>
        <v>6</v>
      </c>
      <c r="L8" s="145">
        <f>SUMIFS('INTERIM REPORT'!E:E,'INTERIM REPORT'!$A:$A,'PAGE 27'!$A8,'INTERIM REPORT'!$B:$B,'PAGE 27'!$A$4)</f>
        <v>9.8329988214644563E-3</v>
      </c>
      <c r="M8" s="210">
        <f>RANK(L8,L$8:L$15,1)</f>
        <v>5</v>
      </c>
      <c r="N8" s="210">
        <f>RANK(L8,L$8:L$17,1)</f>
        <v>6</v>
      </c>
      <c r="O8" s="210">
        <f>RANK(L8,L$8:L$25,1)</f>
        <v>8</v>
      </c>
      <c r="P8" s="145">
        <f>SUMIFS('INTERIM REPORT'!F:F,'INTERIM REPORT'!$A:$A,'PAGE 27'!$A8,'INTERIM REPORT'!$B:$B,'PAGE 27'!$A$4)</f>
        <v>5.9274561419579101E-3</v>
      </c>
      <c r="Q8" s="210">
        <f>RANK(P8,P$8:P$15,1)</f>
        <v>5</v>
      </c>
      <c r="R8" s="210">
        <f>RANK(P8,P$8:P$17,1)</f>
        <v>6</v>
      </c>
      <c r="S8" s="210">
        <f>RANK(P8,P$8:P$25,1)</f>
        <v>10</v>
      </c>
      <c r="T8" s="145">
        <f>SUMIFS('INTERIM REPORT'!G:G,'INTERIM REPORT'!$A:$A,'PAGE 27'!$A8,'INTERIM REPORT'!$B:$B,'PAGE 27'!$A$4)</f>
        <v>1.0126150666423788E-2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0.31143293041986264</v>
      </c>
      <c r="Y8" s="95">
        <f t="shared" ref="Y8:Y17" si="1">IF(L8&gt;0,((T8/L8)-1),IF(AND(L8=0,T8&gt;0),100%,IF(AND(L8=0,T8&lt;0),-100%,IF(AND(L8=0,T8=0),0%,((T8/(L8))-1)*-1))))</f>
        <v>2.9813066215304662E-2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27'!$A9,'INTERIM REPORT'!$B:$B,'PAGE 27'!$A$4)</f>
        <v>3.5896588540896149E-3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45">
        <f>SUMIFS('INTERIM REPORT'!D:D,'INTERIM REPORT'!$A:$A,'PAGE 27'!$A9,'INTERIM REPORT'!$B:$B,'PAGE 27'!$A$4)</f>
        <v>5.3290190372683888E-3</v>
      </c>
      <c r="I9" s="210">
        <f t="shared" ref="I9:I15" si="6">RANK(H9,H$8:H$15,1)</f>
        <v>1</v>
      </c>
      <c r="J9" s="210">
        <f t="shared" ref="J9:J17" si="7">RANK(H9,H$8:H$17,1)</f>
        <v>1</v>
      </c>
      <c r="K9" s="210">
        <f t="shared" ref="K9:K17" si="8">RANK(H9,H$8:H$25,1)</f>
        <v>1</v>
      </c>
      <c r="L9" s="145">
        <f>SUMIFS('INTERIM REPORT'!E:E,'INTERIM REPORT'!$A:$A,'PAGE 27'!$A9,'INTERIM REPORT'!$B:$B,'PAGE 27'!$A$4)</f>
        <v>6.0450082120646715E-3</v>
      </c>
      <c r="M9" s="210">
        <f t="shared" ref="M9:M15" si="9">RANK(L9,L$8:L$15,1)</f>
        <v>1</v>
      </c>
      <c r="N9" s="210">
        <f t="shared" ref="N9:N17" si="10">RANK(L9,L$8:L$17,1)</f>
        <v>2</v>
      </c>
      <c r="O9" s="210">
        <f t="shared" ref="O9:O17" si="11">RANK(L9,L$8:L$25,1)</f>
        <v>2</v>
      </c>
      <c r="P9" s="145">
        <f>SUMIFS('INTERIM REPORT'!F:F,'INTERIM REPORT'!$A:$A,'PAGE 27'!$A9,'INTERIM REPORT'!$B:$B,'PAGE 27'!$A$4)</f>
        <v>4.319937798943665E-3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5</v>
      </c>
      <c r="T9" s="145">
        <f>SUMIFS('INTERIM REPORT'!G:G,'INTERIM REPORT'!$A:$A,'PAGE 27'!$A9,'INTERIM REPORT'!$B:$B,'PAGE 27'!$A$4)</f>
        <v>4.0490447908309484E-3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0.1343566554724287</v>
      </c>
      <c r="Y9" s="95">
        <f t="shared" si="1"/>
        <v>-0.33018374023879149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27'!$A10,'INTERIM REPORT'!$B:$B,'PAGE 27'!$A$4)</f>
        <v>7.4124790915531908E-3</v>
      </c>
      <c r="E10" s="210">
        <f t="shared" si="3"/>
        <v>3</v>
      </c>
      <c r="F10" s="210">
        <f t="shared" si="4"/>
        <v>4</v>
      </c>
      <c r="G10" s="210">
        <f t="shared" si="5"/>
        <v>6</v>
      </c>
      <c r="H10" s="145">
        <f>SUMIFS('INTERIM REPORT'!D:D,'INTERIM REPORT'!$A:$A,'PAGE 27'!$A10,'INTERIM REPORT'!$B:$B,'PAGE 27'!$A$4)</f>
        <v>9.7081144572938819E-3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27'!$A10,'INTERIM REPORT'!$B:$B,'PAGE 27'!$A$4)</f>
        <v>8.4807820890424896E-3</v>
      </c>
      <c r="M10" s="210">
        <f t="shared" si="9"/>
        <v>2</v>
      </c>
      <c r="N10" s="210">
        <f t="shared" si="10"/>
        <v>3</v>
      </c>
      <c r="O10" s="210">
        <f t="shared" si="11"/>
        <v>5</v>
      </c>
      <c r="P10" s="145">
        <f>SUMIFS('INTERIM REPORT'!F:F,'INTERIM REPORT'!$A:$A,'PAGE 27'!$A10,'INTERIM REPORT'!$B:$B,'PAGE 27'!$A$4)</f>
        <v>7.8601212219173919E-3</v>
      </c>
      <c r="Q10" s="210">
        <f t="shared" si="12"/>
        <v>7</v>
      </c>
      <c r="R10" s="210">
        <f t="shared" si="13"/>
        <v>8</v>
      </c>
      <c r="S10" s="210">
        <f t="shared" si="14"/>
        <v>12</v>
      </c>
      <c r="T10" s="145">
        <f>SUMIFS('INTERIM REPORT'!G:G,'INTERIM REPORT'!$A:$A,'PAGE 27'!$A10,'INTERIM REPORT'!$B:$B,'PAGE 27'!$A$4)</f>
        <v>9.2671435962791149E-3</v>
      </c>
      <c r="U10" s="210">
        <f t="shared" si="15"/>
        <v>4</v>
      </c>
      <c r="V10" s="210">
        <f t="shared" si="16"/>
        <v>5</v>
      </c>
      <c r="W10" s="210">
        <f t="shared" si="17"/>
        <v>8</v>
      </c>
      <c r="X10" s="95">
        <f t="shared" si="0"/>
        <v>-0.12642335168692576</v>
      </c>
      <c r="Y10" s="95">
        <f t="shared" si="1"/>
        <v>9.2722758229177416E-2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27'!$A11,'INTERIM REPORT'!$B:$B,'PAGE 27'!$A$4)</f>
        <v>7.9186887110579765E-3</v>
      </c>
      <c r="E11" s="210">
        <f t="shared" si="3"/>
        <v>4</v>
      </c>
      <c r="F11" s="210">
        <f t="shared" si="4"/>
        <v>5</v>
      </c>
      <c r="G11" s="210">
        <f t="shared" si="5"/>
        <v>7</v>
      </c>
      <c r="H11" s="145">
        <f>SUMIFS('INTERIM REPORT'!D:D,'INTERIM REPORT'!$A:$A,'PAGE 27'!$A11,'INTERIM REPORT'!$B:$B,'PAGE 27'!$A$4)</f>
        <v>7.8531385019473786E-3</v>
      </c>
      <c r="I11" s="210">
        <f t="shared" si="6"/>
        <v>4</v>
      </c>
      <c r="J11" s="210">
        <f t="shared" si="7"/>
        <v>5</v>
      </c>
      <c r="K11" s="210">
        <f t="shared" si="8"/>
        <v>8</v>
      </c>
      <c r="L11" s="145">
        <f>SUMIFS('INTERIM REPORT'!E:E,'INTERIM REPORT'!$A:$A,'PAGE 27'!$A11,'INTERIM REPORT'!$B:$B,'PAGE 27'!$A$4)</f>
        <v>9.9999965905165304E-3</v>
      </c>
      <c r="M11" s="210">
        <f t="shared" si="9"/>
        <v>6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27'!$A11,'INTERIM REPORT'!$B:$B,'PAGE 27'!$A$4)</f>
        <v>4.9038658672363906E-3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45">
        <f>SUMIFS('INTERIM REPORT'!G:G,'INTERIM REPORT'!$A:$A,'PAGE 27'!$A11,'INTERIM REPORT'!$B:$B,'PAGE 27'!$A$4)</f>
        <v>9.9999998364400256E-3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0.27337580867022604</v>
      </c>
      <c r="Y11" s="95">
        <f t="shared" si="1"/>
        <v>3.245924602435224E-7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27'!$A12,'INTERIM REPORT'!$B:$B,'PAGE 27'!$A$4)</f>
        <v>8.1796112128870169E-3</v>
      </c>
      <c r="E12" s="210">
        <f t="shared" si="3"/>
        <v>5</v>
      </c>
      <c r="F12" s="210">
        <f t="shared" si="4"/>
        <v>6</v>
      </c>
      <c r="G12" s="210">
        <f t="shared" si="5"/>
        <v>8</v>
      </c>
      <c r="H12" s="145">
        <f>SUMIFS('INTERIM REPORT'!D:D,'INTERIM REPORT'!$A:$A,'PAGE 27'!$A12,'INTERIM REPORT'!$B:$B,'PAGE 27'!$A$4)</f>
        <v>9.1688758602089786E-3</v>
      </c>
      <c r="I12" s="210">
        <f t="shared" si="6"/>
        <v>5</v>
      </c>
      <c r="J12" s="210">
        <f t="shared" si="7"/>
        <v>6</v>
      </c>
      <c r="K12" s="210">
        <f t="shared" si="8"/>
        <v>9</v>
      </c>
      <c r="L12" s="145">
        <f>SUMIFS('INTERIM REPORT'!E:E,'INTERIM REPORT'!$A:$A,'PAGE 27'!$A12,'INTERIM REPORT'!$B:$B,'PAGE 27'!$A$4)</f>
        <v>8.6572197368100165E-3</v>
      </c>
      <c r="M12" s="210">
        <f t="shared" si="9"/>
        <v>3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27'!$A12,'INTERIM REPORT'!$B:$B,'PAGE 27'!$A$4)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27'!$A12,'INTERIM REPORT'!$B:$B,'PAGE 27'!$A$4)</f>
        <v>9.7000016314689238E-3</v>
      </c>
      <c r="U12" s="210">
        <f t="shared" si="15"/>
        <v>5</v>
      </c>
      <c r="V12" s="210">
        <f t="shared" si="16"/>
        <v>6</v>
      </c>
      <c r="W12" s="210">
        <f t="shared" si="17"/>
        <v>9</v>
      </c>
      <c r="X12" s="95">
        <f t="shared" si="0"/>
        <v>-5.5803582816454478E-2</v>
      </c>
      <c r="Y12" s="95">
        <f t="shared" si="1"/>
        <v>0.12045228449326029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27'!$A13,'INTERIM REPORT'!$B:$B,'PAGE 27'!$A$4)</f>
        <v>1.7671289650870035E-2</v>
      </c>
      <c r="E13" s="210">
        <f t="shared" si="3"/>
        <v>8</v>
      </c>
      <c r="F13" s="210">
        <f t="shared" si="4"/>
        <v>10</v>
      </c>
      <c r="G13" s="210">
        <f t="shared" si="5"/>
        <v>14</v>
      </c>
      <c r="H13" s="145">
        <f>SUMIFS('INTERIM REPORT'!D:D,'INTERIM REPORT'!$A:$A,'PAGE 27'!$A13,'INTERIM REPORT'!$B:$B,'PAGE 27'!$A$4)</f>
        <v>1.5502681355159547E-2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45">
        <f>SUMIFS('INTERIM REPORT'!E:E,'INTERIM REPORT'!$A:$A,'PAGE 27'!$A13,'INTERIM REPORT'!$B:$B,'PAGE 27'!$A$4)</f>
        <v>1.5565801922846505E-2</v>
      </c>
      <c r="M13" s="210">
        <f t="shared" si="9"/>
        <v>8</v>
      </c>
      <c r="N13" s="210">
        <f t="shared" si="10"/>
        <v>10</v>
      </c>
      <c r="O13" s="210">
        <f t="shared" si="11"/>
        <v>14</v>
      </c>
      <c r="P13" s="145">
        <f>SUMIFS('INTERIM REPORT'!F:F,'INTERIM REPORT'!$A:$A,'PAGE 27'!$A13,'INTERIM REPORT'!$B:$B,'PAGE 27'!$A$4)</f>
        <v>8.4356219956289811E-3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27'!$A13,'INTERIM REPORT'!$B:$B,'PAGE 27'!$A$4)</f>
        <v>1.3979071956008036E-2</v>
      </c>
      <c r="U13" s="210">
        <f t="shared" si="15"/>
        <v>8</v>
      </c>
      <c r="V13" s="210">
        <f t="shared" si="16"/>
        <v>10</v>
      </c>
      <c r="W13" s="210">
        <f t="shared" si="17"/>
        <v>14</v>
      </c>
      <c r="X13" s="95">
        <f t="shared" si="0"/>
        <v>4.0715903423991229E-3</v>
      </c>
      <c r="Y13" s="95">
        <f t="shared" si="1"/>
        <v>-0.1019369239505461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27'!$A14,'INTERIM REPORT'!$B:$B,'PAGE 27'!$A$4)</f>
        <v>8.8672252361407054E-3</v>
      </c>
      <c r="E14" s="210">
        <f t="shared" si="3"/>
        <v>6</v>
      </c>
      <c r="F14" s="210">
        <f t="shared" si="4"/>
        <v>7</v>
      </c>
      <c r="G14" s="210">
        <f t="shared" si="5"/>
        <v>9</v>
      </c>
      <c r="H14" s="145">
        <f>SUMIFS('INTERIM REPORT'!D:D,'INTERIM REPORT'!$A:$A,'PAGE 27'!$A14,'INTERIM REPORT'!$B:$B,'PAGE 27'!$A$4)</f>
        <v>5.6850961870268347E-3</v>
      </c>
      <c r="I14" s="210">
        <f t="shared" si="6"/>
        <v>2</v>
      </c>
      <c r="J14" s="210">
        <f t="shared" si="7"/>
        <v>2</v>
      </c>
      <c r="K14" s="210">
        <f t="shared" si="8"/>
        <v>2</v>
      </c>
      <c r="L14" s="145">
        <f>SUMIFS('INTERIM REPORT'!E:E,'INTERIM REPORT'!$A:$A,'PAGE 27'!$A14,'INTERIM REPORT'!$B:$B,'PAGE 27'!$A$4)</f>
        <v>8.9000000185310707E-3</v>
      </c>
      <c r="M14" s="210">
        <f t="shared" si="9"/>
        <v>4</v>
      </c>
      <c r="N14" s="210">
        <f t="shared" si="10"/>
        <v>5</v>
      </c>
      <c r="O14" s="210">
        <f t="shared" si="11"/>
        <v>7</v>
      </c>
      <c r="P14" s="145">
        <f>SUMIFS('INTERIM REPORT'!F:F,'INTERIM REPORT'!$A:$A,'PAGE 27'!$A14,'INTERIM REPORT'!$B:$B,'PAGE 27'!$A$4)</f>
        <v>5.7661562154902929E-3</v>
      </c>
      <c r="Q14" s="210">
        <f t="shared" si="12"/>
        <v>4</v>
      </c>
      <c r="R14" s="210">
        <f t="shared" si="13"/>
        <v>5</v>
      </c>
      <c r="S14" s="210">
        <f t="shared" si="14"/>
        <v>9</v>
      </c>
      <c r="T14" s="145">
        <f>SUMIFS('INTERIM REPORT'!G:G,'INTERIM REPORT'!$A:$A,'PAGE 27'!$A14,'INTERIM REPORT'!$B:$B,'PAGE 27'!$A$4)</f>
        <v>6.6837403395078009E-3</v>
      </c>
      <c r="U14" s="210">
        <f t="shared" si="15"/>
        <v>2</v>
      </c>
      <c r="V14" s="210">
        <f t="shared" si="16"/>
        <v>3</v>
      </c>
      <c r="W14" s="210">
        <f t="shared" si="17"/>
        <v>5</v>
      </c>
      <c r="X14" s="95">
        <f t="shared" si="0"/>
        <v>0.56549682287531389</v>
      </c>
      <c r="Y14" s="95">
        <f t="shared" si="1"/>
        <v>-0.24901794094479779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27'!$A15,'INTERIM REPORT'!$B:$B,'PAGE 27'!$A$4)</f>
        <v>1.4206643050763208E-2</v>
      </c>
      <c r="E15" s="211">
        <f t="shared" si="3"/>
        <v>7</v>
      </c>
      <c r="F15" s="211">
        <f t="shared" si="4"/>
        <v>9</v>
      </c>
      <c r="G15" s="211">
        <f t="shared" si="5"/>
        <v>13</v>
      </c>
      <c r="H15" s="146">
        <f>SUMIFS('INTERIM REPORT'!D:D,'INTERIM REPORT'!$A:$A,'PAGE 27'!$A15,'INTERIM REPORT'!$B:$B,'PAGE 27'!$A$4)</f>
        <v>9.859215771034319E-3</v>
      </c>
      <c r="I15" s="211">
        <f t="shared" si="6"/>
        <v>7</v>
      </c>
      <c r="J15" s="211">
        <f t="shared" si="7"/>
        <v>8</v>
      </c>
      <c r="K15" s="211">
        <f t="shared" si="8"/>
        <v>11</v>
      </c>
      <c r="L15" s="146">
        <f>SUMIFS('INTERIM REPORT'!E:E,'INTERIM REPORT'!$A:$A,'PAGE 27'!$A15,'INTERIM REPORT'!$B:$B,'PAGE 27'!$A$4)</f>
        <v>1.0322818142253408E-2</v>
      </c>
      <c r="M15" s="211">
        <f t="shared" si="9"/>
        <v>7</v>
      </c>
      <c r="N15" s="211">
        <f t="shared" si="10"/>
        <v>8</v>
      </c>
      <c r="O15" s="211">
        <f t="shared" si="11"/>
        <v>10</v>
      </c>
      <c r="P15" s="146">
        <f>SUMIFS('INTERIM REPORT'!F:F,'INTERIM REPORT'!$A:$A,'PAGE 27'!$A15,'INTERIM REPORT'!$B:$B,'PAGE 27'!$A$4)</f>
        <v>7.0810108757405005E-3</v>
      </c>
      <c r="Q15" s="211">
        <f t="shared" si="12"/>
        <v>6</v>
      </c>
      <c r="R15" s="211">
        <f t="shared" si="13"/>
        <v>7</v>
      </c>
      <c r="S15" s="211">
        <f t="shared" si="14"/>
        <v>11</v>
      </c>
      <c r="T15" s="146">
        <f>SUMIFS('INTERIM REPORT'!G:G,'INTERIM REPORT'!$A:$A,'PAGE 27'!$A15,'INTERIM REPORT'!$B:$B,'PAGE 27'!$A$4)</f>
        <v>7.4963792488228183E-3</v>
      </c>
      <c r="U15" s="211">
        <f t="shared" si="15"/>
        <v>3</v>
      </c>
      <c r="V15" s="211">
        <f t="shared" si="16"/>
        <v>4</v>
      </c>
      <c r="W15" s="211">
        <f t="shared" si="17"/>
        <v>7</v>
      </c>
      <c r="X15" s="97">
        <f t="shared" si="0"/>
        <v>4.702223604651401E-2</v>
      </c>
      <c r="Y15" s="97">
        <f t="shared" si="1"/>
        <v>-0.27380496822484901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27'!$A16,'INTERIM REPORT'!$B:$B,'PAGE 27'!$A$4)</f>
        <v>1.1887355742937155E-2</v>
      </c>
      <c r="E16" s="212"/>
      <c r="F16" s="213">
        <f t="shared" si="4"/>
        <v>8</v>
      </c>
      <c r="G16" s="213">
        <f t="shared" si="5"/>
        <v>11</v>
      </c>
      <c r="H16" s="147">
        <f>SUMIFS('INTERIM REPORT'!D:D,'INTERIM REPORT'!$A:$A,'PAGE 27'!$A16,'INTERIM REPORT'!$B:$B,'PAGE 27'!$A$4)</f>
        <v>1.4756532005927104E-2</v>
      </c>
      <c r="I16" s="212"/>
      <c r="J16" s="213">
        <f t="shared" si="7"/>
        <v>9</v>
      </c>
      <c r="K16" s="213">
        <f t="shared" si="8"/>
        <v>13</v>
      </c>
      <c r="L16" s="147">
        <f>SUMIFS('INTERIM REPORT'!E:E,'INTERIM REPORT'!$A:$A,'PAGE 27'!$A16,'INTERIM REPORT'!$B:$B,'PAGE 27'!$A$4)</f>
        <v>1.5000000972491521E-2</v>
      </c>
      <c r="M16" s="212"/>
      <c r="N16" s="213">
        <f t="shared" si="10"/>
        <v>9</v>
      </c>
      <c r="O16" s="213">
        <f t="shared" si="11"/>
        <v>13</v>
      </c>
      <c r="P16" s="147">
        <f>SUMIFS('INTERIM REPORT'!F:F,'INTERIM REPORT'!$A:$A,'PAGE 27'!$A16,'INTERIM REPORT'!$B:$B,'PAGE 27'!$A$4)</f>
        <v>3.9329151923445044E-3</v>
      </c>
      <c r="Q16" s="212"/>
      <c r="R16" s="213">
        <f t="shared" si="13"/>
        <v>2</v>
      </c>
      <c r="S16" s="213">
        <f t="shared" si="14"/>
        <v>3</v>
      </c>
      <c r="T16" s="147">
        <f>SUMIFS('INTERIM REPORT'!G:G,'INTERIM REPORT'!$A:$A,'PAGE 27'!$A16,'INTERIM REPORT'!$B:$B,'PAGE 27'!$A$4)</f>
        <v>1.3339508115385514E-2</v>
      </c>
      <c r="U16" s="212"/>
      <c r="V16" s="213">
        <f t="shared" si="16"/>
        <v>9</v>
      </c>
      <c r="W16" s="213">
        <f t="shared" si="17"/>
        <v>13</v>
      </c>
      <c r="X16" s="99">
        <f t="shared" si="0"/>
        <v>1.6499064039343869E-2</v>
      </c>
      <c r="Y16" s="99">
        <f t="shared" si="1"/>
        <v>-0.11069951663011102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27'!$A17,'INTERIM REPORT'!$B:$B,'PAGE 27'!$A$4)</f>
        <v>5.1652988267319967E-3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27'!$A17,'INTERIM REPORT'!$B:$B,'PAGE 27'!$A$4)</f>
        <v>6.8257587001997926E-3</v>
      </c>
      <c r="I17" s="214"/>
      <c r="J17" s="210">
        <f t="shared" si="7"/>
        <v>3</v>
      </c>
      <c r="K17" s="210">
        <f t="shared" si="8"/>
        <v>5</v>
      </c>
      <c r="L17" s="145">
        <f>SUMIFS('INTERIM REPORT'!E:E,'INTERIM REPORT'!$A:$A,'PAGE 27'!$A17,'INTERIM REPORT'!$B:$B,'PAGE 27'!$A$4)</f>
        <v>5.799095337433632E-3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27'!$A17,'INTERIM REPORT'!$B:$B,'PAGE 27'!$A$4)</f>
        <v>8.353666095606201E-3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27'!$A17,'INTERIM REPORT'!$B:$B,'PAGE 27'!$A$4)</f>
        <v>6.3685266046949922E-3</v>
      </c>
      <c r="U17" s="214"/>
      <c r="V17" s="210">
        <f t="shared" si="16"/>
        <v>2</v>
      </c>
      <c r="W17" s="210">
        <f t="shared" si="17"/>
        <v>4</v>
      </c>
      <c r="X17" s="95">
        <f t="shared" si="0"/>
        <v>-0.15041014601587221</v>
      </c>
      <c r="Y17" s="95">
        <f t="shared" si="1"/>
        <v>9.8193120500301934E-2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27'!$A20,'INTERIM REPORT'!$B:$B,'PAGE 27'!$A$4)</f>
        <v>1.080273491797326E-2</v>
      </c>
      <c r="E20" s="212"/>
      <c r="F20" s="213">
        <f>RANK(D20,D$20:D$22,1)</f>
        <v>2</v>
      </c>
      <c r="G20" s="213">
        <f t="shared" ref="G20:G22" si="19">RANK(D20,D$8:D$25,1)</f>
        <v>10</v>
      </c>
      <c r="H20" s="147">
        <f>SUMIFS('INTERIM REPORT'!D:D,'INTERIM REPORT'!$A:$A,'PAGE 27'!$A20,'INTERIM REPORT'!$B:$B,'PAGE 27'!$A$4)</f>
        <v>6.6419241838106425E-3</v>
      </c>
      <c r="I20" s="212"/>
      <c r="J20" s="213">
        <f>RANK(H20,H$20:H$22,1)</f>
        <v>1</v>
      </c>
      <c r="K20" s="213">
        <f t="shared" ref="K20:K22" si="20">RANK(H20,H$8:H$25,1)</f>
        <v>3</v>
      </c>
      <c r="L20" s="147">
        <f>SUMIFS('INTERIM REPORT'!E:E,'INTERIM REPORT'!$A:$A,'PAGE 27'!$A20,'INTERIM REPORT'!$B:$B,'PAGE 27'!$A$4)</f>
        <v>1.1536173953256889E-2</v>
      </c>
      <c r="M20" s="212"/>
      <c r="N20" s="213">
        <f>RANK(L20,L$20:L$22,1)</f>
        <v>2</v>
      </c>
      <c r="O20" s="213">
        <f t="shared" ref="O20:O22" si="21">RANK(L20,L$8:L$25,1)</f>
        <v>11</v>
      </c>
      <c r="P20" s="147">
        <f>SUMIFS('INTERIM REPORT'!F:F,'INTERIM REPORT'!$A:$A,'PAGE 27'!$A20,'INTERIM REPORT'!$B:$B,'PAGE 27'!$A$4)</f>
        <v>5.1446855301303619E-3</v>
      </c>
      <c r="Q20" s="212"/>
      <c r="R20" s="213">
        <f>RANK(P20,P$20:P$22,1)</f>
        <v>2</v>
      </c>
      <c r="S20" s="213">
        <f t="shared" ref="S20:S22" si="22">RANK(P20,P$8:P$25,1)</f>
        <v>7</v>
      </c>
      <c r="T20" s="147">
        <f>SUMIFS('INTERIM REPORT'!G:G,'INTERIM REPORT'!$A:$A,'PAGE 27'!$A20,'INTERIM REPORT'!$B:$B,'PAGE 27'!$A$4)</f>
        <v>1.0136508954787911E-2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0.73687227285366119</v>
      </c>
      <c r="Y20" s="99">
        <f>IF(L20&gt;0,((T20/L20)-1),IF(AND(L20=0,T20&gt;0),100%,IF(AND(L20=0,T20&lt;0),-100%,IF(AND(L20=0,T20=0),0%,((T20/(L20))-1)*-1))))</f>
        <v>-0.12132835410945109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27'!$A21,'INTERIM REPORT'!$B:$B,'PAGE 27'!$A$4)</f>
        <v>1.2221521264605807E-2</v>
      </c>
      <c r="E21" s="214"/>
      <c r="F21" s="210">
        <f t="shared" ref="F21:F22" si="24">RANK(D21,D$20:D$22,1)</f>
        <v>3</v>
      </c>
      <c r="G21" s="210">
        <f t="shared" si="19"/>
        <v>12</v>
      </c>
      <c r="H21" s="145">
        <f>SUMIFS('INTERIM REPORT'!D:D,'INTERIM REPORT'!$A:$A,'PAGE 27'!$A21,'INTERIM REPORT'!$B:$B,'PAGE 27'!$A$4)</f>
        <v>1.0254921488261397E-2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27'!$A21,'INTERIM REPORT'!$B:$B,'PAGE 27'!$A$4)</f>
        <v>1.179249277805423E-2</v>
      </c>
      <c r="M21" s="214"/>
      <c r="N21" s="210">
        <f t="shared" ref="N21:N22" si="26">RANK(L21,L$20:L$22,1)</f>
        <v>3</v>
      </c>
      <c r="O21" s="210">
        <f t="shared" si="21"/>
        <v>12</v>
      </c>
      <c r="P21" s="145">
        <f>SUMIFS('INTERIM REPORT'!F:F,'INTERIM REPORT'!$A:$A,'PAGE 27'!$A21,'INTERIM REPORT'!$B:$B,'PAGE 27'!$A$4)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27'!$A21,'INTERIM REPORT'!$B:$B,'PAGE 27'!$A$4)</f>
        <v>6.2772577320714179E-3</v>
      </c>
      <c r="U21" s="214"/>
      <c r="V21" s="210">
        <f t="shared" ref="V21:V22" si="28">RANK(T21,T$20:T$22,1)</f>
        <v>2</v>
      </c>
      <c r="W21" s="210">
        <f t="shared" si="23"/>
        <v>3</v>
      </c>
      <c r="X21" s="95">
        <f>IF(H21&gt;0,((L21/H21)-1),IF(AND(H21=0,L21&gt;0),100%,IF(AND(H21=0,L21&lt;0),-100%,IF(AND(H21=0,L21=0),0%,((L21/(H21))-1)*-1))))</f>
        <v>0.1499349645487642</v>
      </c>
      <c r="Y21" s="95">
        <f>IF(L21&gt;0,((T21/L21)-1),IF(AND(L21=0,T21&gt;0),100%,IF(AND(L21=0,T21&lt;0),-100%,IF(AND(L21=0,T21=0),0%,((T21/(L21))-1)*-1))))</f>
        <v>-0.4676903475613432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27'!$A22,'INTERIM REPORT'!$B:$B,'PAGE 27'!$A$4)</f>
        <v>5.9368068518800832E-3</v>
      </c>
      <c r="E22" s="214"/>
      <c r="F22" s="210">
        <f t="shared" si="24"/>
        <v>1</v>
      </c>
      <c r="G22" s="210">
        <f t="shared" si="19"/>
        <v>3</v>
      </c>
      <c r="H22" s="145">
        <f>SUMIFS('INTERIM REPORT'!D:D,'INTERIM REPORT'!$A:$A,'PAGE 27'!$A22,'INTERIM REPORT'!$B:$B,'PAGE 27'!$A$4)</f>
        <v>7.8472648365704306E-3</v>
      </c>
      <c r="I22" s="214"/>
      <c r="J22" s="210">
        <f t="shared" si="25"/>
        <v>2</v>
      </c>
      <c r="K22" s="210">
        <f t="shared" si="20"/>
        <v>7</v>
      </c>
      <c r="L22" s="145">
        <f>SUMIFS('INTERIM REPORT'!E:E,'INTERIM REPORT'!$A:$A,'PAGE 27'!$A22,'INTERIM REPORT'!$B:$B,'PAGE 27'!$A$4)</f>
        <v>6.4412622851007127E-3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27'!$A22,'INTERIM REPORT'!$B:$B,'PAGE 27'!$A$4)</f>
        <v>5.5897012924244378E-3</v>
      </c>
      <c r="Q22" s="214"/>
      <c r="R22" s="210">
        <f t="shared" si="27"/>
        <v>3</v>
      </c>
      <c r="S22" s="210">
        <f t="shared" si="22"/>
        <v>8</v>
      </c>
      <c r="T22" s="145">
        <f>SUMIFS('INTERIM REPORT'!G:G,'INTERIM REPORT'!$A:$A,'PAGE 27'!$A22,'INTERIM REPORT'!$B:$B,'PAGE 27'!$A$4)</f>
        <v>6.0978179763283673E-3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-0.17917103357049402</v>
      </c>
      <c r="Y22" s="95">
        <f>IF(L22&gt;0,((T22/L22)-1),IF(AND(L22=0,T22&gt;0),100%,IF(AND(L22=0,T22&lt;0),-100%,IF(AND(L22=0,T22=0),0%,((T22/(L22))-1)*-1))))</f>
        <v>-5.3319410632721276E-2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27'!$A25,'INTERIM REPORT'!$B:$B,'PAGE 27'!$A$4)</f>
        <v>6.3070182041684159E-3</v>
      </c>
      <c r="E25" s="212"/>
      <c r="F25" s="212"/>
      <c r="G25" s="213">
        <f>RANK(D25,D$8:D$25,1)</f>
        <v>4</v>
      </c>
      <c r="H25" s="147">
        <f>SUMIFS('INTERIM REPORT'!D:D,'INTERIM REPORT'!$A:$A,'PAGE 27'!$A25,'INTERIM REPORT'!$B:$B,'PAGE 27'!$A$4)</f>
        <v>6.6943649142677817E-3</v>
      </c>
      <c r="I25" s="212"/>
      <c r="J25" s="212"/>
      <c r="K25" s="213">
        <f>RANK(H25,H$8:H$25,1)</f>
        <v>4</v>
      </c>
      <c r="L25" s="147">
        <f>SUMIFS('INTERIM REPORT'!E:E,'INTERIM REPORT'!$A:$A,'PAGE 27'!$A25,'INTERIM REPORT'!$B:$B,'PAGE 27'!$A$4)</f>
        <v>7.1345201974106071E-3</v>
      </c>
      <c r="M25" s="212"/>
      <c r="N25" s="212"/>
      <c r="O25" s="213">
        <f>RANK(L25,L$8:L$25,1)</f>
        <v>4</v>
      </c>
      <c r="P25" s="147">
        <f>SUMIFS('INTERIM REPORT'!F:F,'INTERIM REPORT'!$A:$A,'PAGE 27'!$A25,'INTERIM REPORT'!$B:$B,'PAGE 27'!$A$4)</f>
        <v>4.2832941956506545E-3</v>
      </c>
      <c r="Q25" s="212"/>
      <c r="R25" s="212"/>
      <c r="S25" s="213">
        <f>RANK(P25,P$8:P$25,1)</f>
        <v>4</v>
      </c>
      <c r="T25" s="147">
        <f>SUMIFS('INTERIM REPORT'!G:G,'INTERIM REPORT'!$A:$A,'PAGE 27'!$A25,'INTERIM REPORT'!$B:$B,'PAGE 27'!$A$4)</f>
        <v>6.8932269179002199E-3</v>
      </c>
      <c r="U25" s="212"/>
      <c r="V25" s="212"/>
      <c r="W25" s="213">
        <f>RANK(T25,T$8:T$25,1)</f>
        <v>6</v>
      </c>
      <c r="X25" s="99">
        <f>IF(H25&gt;0,((L25/H25)-1),IF(AND(H25=0,L25&gt;0),100%,IF(AND(H25=0,L25&lt;0),-100%,IF(AND(H25=0,L25=0),0%,((L25/(H25))-1)*-1))))</f>
        <v>6.5750118014139991E-2</v>
      </c>
      <c r="Y25" s="99">
        <f>IF(L25&gt;0,((T25/L25)-1),IF(AND(L25=0,T25&gt;0),100%,IF(AND(L25=0,T25&lt;0),-100%,IF(AND(L25=0,T25=0),0%,((T25/(L25))-1)*-1))))</f>
        <v>-3.3820533523468255E-2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27'!$A28,'INTERIM REPORT'!$B:$B,'PAGE 27'!$A$4)</f>
        <v>8.0116851087625139E-3</v>
      </c>
      <c r="E28" s="218"/>
      <c r="F28" s="218"/>
      <c r="G28" s="218"/>
      <c r="H28" s="147">
        <f>SUMIFS('INTERIM REPORT'!D:D,'INTERIM REPORT'!$A:$A,'PAGE 27'!$A28,'INTERIM REPORT'!$B:$B,'PAGE 27'!$A$4)</f>
        <v>7.8122947446954902E-3</v>
      </c>
      <c r="I28" s="218"/>
      <c r="J28" s="218"/>
      <c r="K28" s="218"/>
      <c r="L28" s="147">
        <f>SUMIFS('INTERIM REPORT'!E:E,'INTERIM REPORT'!$A:$A,'PAGE 27'!$A28,'INTERIM REPORT'!$B:$B,'PAGE 27'!$A$4)</f>
        <v>8.5667450660024801E-3</v>
      </c>
      <c r="M28" s="218"/>
      <c r="N28" s="218"/>
      <c r="O28" s="218"/>
      <c r="P28" s="147">
        <f>SUMIFS('INTERIM REPORT'!F:F,'INTERIM REPORT'!$A:$A,'PAGE 27'!$A28,'INTERIM REPORT'!$B:$B,'PAGE 27'!$A$4)</f>
        <v>4.2851968409814405E-3</v>
      </c>
      <c r="Q28" s="218"/>
      <c r="R28" s="218"/>
      <c r="S28" s="218"/>
      <c r="T28" s="147">
        <f>SUMIFS('INTERIM REPORT'!G:G,'INTERIM REPORT'!$A:$A,'PAGE 27'!$A28,'INTERIM REPORT'!$B:$B,'PAGE 27'!$A$4)</f>
        <v>7.6321719629453008E-3</v>
      </c>
      <c r="U28" s="218"/>
      <c r="V28" s="218"/>
      <c r="W28" s="218"/>
      <c r="X28" s="103">
        <f>IF(H28&gt;0,((L28/H28)-1),IF(AND(H28=0,L28&gt;0),100%,IF(AND(H28=0,L28&lt;0),-100%,IF(AND(H28=0,L28=0),0%,((L28/(H28))-1)*-1))))</f>
        <v>9.6572178337134273E-2</v>
      </c>
      <c r="Y28" s="103">
        <f>IF(L28&gt;0,((T28/L28)-1),IF(AND(L28=0,T28&gt;0),100%,IF(AND(L28=0,T28&lt;0),-100%,IF(AND(L28=0,T28=0),0%,((T28/(L28))-1)*-1))))</f>
        <v>-0.10909313815886446</v>
      </c>
    </row>
    <row r="29" spans="1:25" ht="28.35" customHeight="1">
      <c r="C29" s="94" t="s">
        <v>28</v>
      </c>
      <c r="D29" s="145">
        <f>MEDIAN(D25,D20:D22,D8:D17)</f>
        <v>8.0491499619724967E-3</v>
      </c>
      <c r="E29" s="219"/>
      <c r="F29" s="219"/>
      <c r="G29" s="219"/>
      <c r="H29" s="145">
        <f>MEDIAN(H25,H20:H22,H8:H17)</f>
        <v>7.8502016692589046E-3</v>
      </c>
      <c r="I29" s="219"/>
      <c r="J29" s="219"/>
      <c r="K29" s="219"/>
      <c r="L29" s="145">
        <f>MEDIAN(L25,L20:L22,L8:L17)</f>
        <v>9.3664994199977626E-3</v>
      </c>
      <c r="M29" s="219"/>
      <c r="N29" s="219"/>
      <c r="O29" s="219"/>
      <c r="P29" s="145">
        <f>MEDIAN(P25,P20:P22,P8:P17)</f>
        <v>5.3671934112774003E-3</v>
      </c>
      <c r="Q29" s="219"/>
      <c r="R29" s="219"/>
      <c r="S29" s="219"/>
      <c r="T29" s="145">
        <f>MEDIAN(T25,T20:T22,T8:T17)</f>
        <v>8.3817614225509662E-3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0.19315398694489883</v>
      </c>
      <c r="Y29" s="104">
        <f>IF(L29&gt;0,((T29/L29)-1),IF(AND(L29=0,T29&gt;0),100%,IF(AND(L29=0,T29&lt;0),-100%,IF(AND(L29=0,T29=0),0%,((T29/(L29))-1)*-1))))</f>
        <v>-0.10513404776862001</v>
      </c>
    </row>
    <row r="30" spans="1:25" ht="28.35" customHeight="1">
      <c r="C30" s="94" t="s">
        <v>29</v>
      </c>
      <c r="D30" s="145">
        <f>MEDIAN(D8:D15)</f>
        <v>8.0491499619724967E-3</v>
      </c>
      <c r="E30" s="219"/>
      <c r="F30" s="219"/>
      <c r="G30" s="219"/>
      <c r="H30" s="145">
        <f>MEDIAN(H8:H15)</f>
        <v>8.5110071810781777E-3</v>
      </c>
      <c r="I30" s="219"/>
      <c r="J30" s="219"/>
      <c r="K30" s="219"/>
      <c r="L30" s="145">
        <f>MEDIAN(L8:L15)</f>
        <v>9.3664994199977626E-3</v>
      </c>
      <c r="M30" s="219"/>
      <c r="N30" s="219"/>
      <c r="O30" s="219"/>
      <c r="P30" s="145">
        <f>MEDIAN(P8:P15)</f>
        <v>5.846806178724101E-3</v>
      </c>
      <c r="Q30" s="219"/>
      <c r="R30" s="219"/>
      <c r="S30" s="219"/>
      <c r="T30" s="145">
        <f>MEDIAN(T8:T15)</f>
        <v>9.4835726138740202E-3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0.10051598133080297</v>
      </c>
      <c r="Y30" s="104">
        <f>IF(L30&gt;0,((T30/L30)-1),IF(AND(L30=0,T30&gt;0),100%,IF(AND(L30=0,T30&lt;0),-100%,IF(AND(L30=0,T30=0),0%,((T30/(L30))-1)*-1))))</f>
        <v>1.2499140674295361E-2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27'!$A33,'INTERIM REPORT'!$B:$B,'PAGE 27'!$A$5)=0,"",SUMIFS('INTERIM REPORT'!C:C,'INTERIM REPORT'!$A:$A,'PAGE 27'!$A33,'INTERIM REPORT'!$B:$B,'PAGE 27'!$A$5))</f>
        <v/>
      </c>
      <c r="E33" s="120"/>
      <c r="F33" s="120"/>
      <c r="G33" s="121"/>
      <c r="H33" s="147" t="str">
        <f>IF(SUMIFS('INTERIM REPORT'!D:D,'INTERIM REPORT'!$A:$A,'PAGE 27'!$A33,'INTERIM REPORT'!$B:$B,'PAGE 27'!$A$5)=0,"",SUMIFS('INTERIM REPORT'!D:D,'INTERIM REPORT'!$A:$A,'PAGE 27'!$A33,'INTERIM REPORT'!$B:$B,'PAGE 27'!$A$5))</f>
        <v/>
      </c>
      <c r="I33" s="120"/>
      <c r="J33" s="120"/>
      <c r="K33" s="121"/>
      <c r="L33" s="147" t="str">
        <f>IF(SUMIFS('INTERIM REPORT'!E:E,'INTERIM REPORT'!$A:$A,'PAGE 27'!$A33,'INTERIM REPORT'!$B:$B,'PAGE 27'!$A$5)=0,"",SUMIFS('INTERIM REPORT'!E:E,'INTERIM REPORT'!$A:$A,'PAGE 27'!$A33,'INTERIM REPORT'!$B:$B,'PAGE 27'!$A$5))</f>
        <v/>
      </c>
      <c r="M33" s="120"/>
      <c r="N33" s="120"/>
      <c r="O33" s="121"/>
      <c r="P33" s="147" t="str">
        <f>IF(SUMIFS('INTERIM REPORT'!F:F,'INTERIM REPORT'!$A:$A,'PAGE 27'!$A33,'INTERIM REPORT'!$B:$B,'PAGE 27'!$A$5)=0,"",SUMIFS('INTERIM REPORT'!F:F,'INTERIM REPORT'!$A:$A,'PAGE 27'!$A33,'INTERIM REPORT'!$B:$B,'PAGE 27'!$A$5))</f>
        <v/>
      </c>
      <c r="Q33" s="120"/>
      <c r="R33" s="120"/>
      <c r="S33" s="121"/>
      <c r="T33" s="147" t="str">
        <f>IF(SUMIFS('INTERIM REPORT'!G:G,'INTERIM REPORT'!$A:$A,'PAGE 27'!$A33,'INTERIM REPORT'!$B:$B,'PAGE 27'!$A$5)=0,"",SUMIFS('INTERIM REPORT'!G:G,'INTERIM REPORT'!$A:$A,'PAGE 27'!$A33,'INTERIM REPORT'!$B:$B,'PAGE 27'!$A$5))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27'!$A34,'INTERIM REPORT'!$B:$B,'PAGE 27'!$A$5)=0,"",SUMIFS('INTERIM REPORT'!C:C,'INTERIM REPORT'!$A:$A,'PAGE 27'!$A34,'INTERIM REPORT'!$B:$B,'PAGE 27'!$A$5))</f>
        <v/>
      </c>
      <c r="E34" s="124"/>
      <c r="F34" s="124"/>
      <c r="G34" s="125"/>
      <c r="H34" s="147" t="str">
        <f>IF(SUMIFS('INTERIM REPORT'!D:D,'INTERIM REPORT'!$A:$A,'PAGE 27'!$A34,'INTERIM REPORT'!$B:$B,'PAGE 27'!$A$5)=0,"",SUMIFS('INTERIM REPORT'!D:D,'INTERIM REPORT'!$A:$A,'PAGE 27'!$A34,'INTERIM REPORT'!$B:$B,'PAGE 27'!$A$5))</f>
        <v/>
      </c>
      <c r="I34" s="124"/>
      <c r="J34" s="124"/>
      <c r="K34" s="125"/>
      <c r="L34" s="147" t="str">
        <f>IF(SUMIFS('INTERIM REPORT'!E:E,'INTERIM REPORT'!$A:$A,'PAGE 27'!$A34,'INTERIM REPORT'!$B:$B,'PAGE 27'!$A$5)=0,"",SUMIFS('INTERIM REPORT'!E:E,'INTERIM REPORT'!$A:$A,'PAGE 27'!$A34,'INTERIM REPORT'!$B:$B,'PAGE 27'!$A$5))</f>
        <v/>
      </c>
      <c r="M34" s="124"/>
      <c r="N34" s="124"/>
      <c r="O34" s="125"/>
      <c r="P34" s="147" t="str">
        <f>IF(SUMIFS('INTERIM REPORT'!F:F,'INTERIM REPORT'!$A:$A,'PAGE 27'!$A34,'INTERIM REPORT'!$B:$B,'PAGE 27'!$A$5)=0,"",SUMIFS('INTERIM REPORT'!F:F,'INTERIM REPORT'!$A:$A,'PAGE 27'!$A34,'INTERIM REPORT'!$B:$B,'PAGE 27'!$A$5))</f>
        <v/>
      </c>
      <c r="Q34" s="124"/>
      <c r="R34" s="124"/>
      <c r="S34" s="125"/>
      <c r="T34" s="147" t="str">
        <f>IF(SUMIFS('INTERIM REPORT'!G:G,'INTERIM REPORT'!$A:$A,'PAGE 27'!$A34,'INTERIM REPORT'!$B:$B,'PAGE 27'!$A$5)=0,"",SUMIFS('INTERIM REPORT'!G:G,'INTERIM REPORT'!$A:$A,'PAGE 27'!$A34,'INTERIM REPORT'!$B:$B,'PAGE 27'!$A$5))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27'!$A35,'INTERIM REPORT'!$B:$B,'PAGE 27'!$A$5)=0,"",SUMIFS('INTERIM REPORT'!C:C,'INTERIM REPORT'!$A:$A,'PAGE 27'!$A35,'INTERIM REPORT'!$B:$B,'PAGE 27'!$A$5))</f>
        <v/>
      </c>
      <c r="E35" s="124"/>
      <c r="F35" s="124"/>
      <c r="G35" s="125"/>
      <c r="H35" s="147" t="str">
        <f>IF(SUMIFS('INTERIM REPORT'!D:D,'INTERIM REPORT'!$A:$A,'PAGE 27'!$A35,'INTERIM REPORT'!$B:$B,'PAGE 27'!$A$5)=0,"",SUMIFS('INTERIM REPORT'!D:D,'INTERIM REPORT'!$A:$A,'PAGE 27'!$A35,'INTERIM REPORT'!$B:$B,'PAGE 27'!$A$5))</f>
        <v/>
      </c>
      <c r="I35" s="124"/>
      <c r="J35" s="124"/>
      <c r="K35" s="125"/>
      <c r="L35" s="147" t="str">
        <f>IF(SUMIFS('INTERIM REPORT'!E:E,'INTERIM REPORT'!$A:$A,'PAGE 27'!$A35,'INTERIM REPORT'!$B:$B,'PAGE 27'!$A$5)=0,"",SUMIFS('INTERIM REPORT'!E:E,'INTERIM REPORT'!$A:$A,'PAGE 27'!$A35,'INTERIM REPORT'!$B:$B,'PAGE 27'!$A$5))</f>
        <v/>
      </c>
      <c r="M35" s="124"/>
      <c r="N35" s="124"/>
      <c r="O35" s="125"/>
      <c r="P35" s="147" t="str">
        <f>IF(SUMIFS('INTERIM REPORT'!F:F,'INTERIM REPORT'!$A:$A,'PAGE 27'!$A35,'INTERIM REPORT'!$B:$B,'PAGE 27'!$A$5)=0,"",SUMIFS('INTERIM REPORT'!F:F,'INTERIM REPORT'!$A:$A,'PAGE 27'!$A35,'INTERIM REPORT'!$B:$B,'PAGE 27'!$A$5))</f>
        <v/>
      </c>
      <c r="Q35" s="124"/>
      <c r="R35" s="124"/>
      <c r="S35" s="125"/>
      <c r="T35" s="147" t="str">
        <f>IF(SUMIFS('INTERIM REPORT'!G:G,'INTERIM REPORT'!$A:$A,'PAGE 27'!$A35,'INTERIM REPORT'!$B:$B,'PAGE 27'!$A$5)=0,"",SUMIFS('INTERIM REPORT'!G:G,'INTERIM REPORT'!$A:$A,'PAGE 27'!$A35,'INTERIM REPORT'!$B:$B,'PAGE 27'!$A$5))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27'!$A36,'INTERIM REPORT'!$B:$B,'PAGE 27'!$A$5)=0,"",SUMIFS('INTERIM REPORT'!C:C,'INTERIM REPORT'!$A:$A,'PAGE 27'!$A36,'INTERIM REPORT'!$B:$B,'PAGE 27'!$A$5))</f>
        <v/>
      </c>
      <c r="E36" s="124"/>
      <c r="F36" s="124"/>
      <c r="G36" s="125"/>
      <c r="H36" s="147" t="str">
        <f>IF(SUMIFS('INTERIM REPORT'!D:D,'INTERIM REPORT'!$A:$A,'PAGE 27'!$A36,'INTERIM REPORT'!$B:$B,'PAGE 27'!$A$5)=0,"",SUMIFS('INTERIM REPORT'!D:D,'INTERIM REPORT'!$A:$A,'PAGE 27'!$A36,'INTERIM REPORT'!$B:$B,'PAGE 27'!$A$5))</f>
        <v/>
      </c>
      <c r="I36" s="124"/>
      <c r="J36" s="124"/>
      <c r="K36" s="125"/>
      <c r="L36" s="147" t="str">
        <f>IF(SUMIFS('INTERIM REPORT'!E:E,'INTERIM REPORT'!$A:$A,'PAGE 27'!$A36,'INTERIM REPORT'!$B:$B,'PAGE 27'!$A$5)=0,"",SUMIFS('INTERIM REPORT'!E:E,'INTERIM REPORT'!$A:$A,'PAGE 27'!$A36,'INTERIM REPORT'!$B:$B,'PAGE 27'!$A$5))</f>
        <v/>
      </c>
      <c r="M36" s="124"/>
      <c r="N36" s="124"/>
      <c r="O36" s="125"/>
      <c r="P36" s="147" t="str">
        <f>IF(SUMIFS('INTERIM REPORT'!F:F,'INTERIM REPORT'!$A:$A,'PAGE 27'!$A36,'INTERIM REPORT'!$B:$B,'PAGE 27'!$A$5)=0,"",SUMIFS('INTERIM REPORT'!F:F,'INTERIM REPORT'!$A:$A,'PAGE 27'!$A36,'INTERIM REPORT'!$B:$B,'PAGE 27'!$A$5))</f>
        <v/>
      </c>
      <c r="Q36" s="124"/>
      <c r="R36" s="124"/>
      <c r="S36" s="125"/>
      <c r="T36" s="147" t="str">
        <f>IF(SUMIFS('INTERIM REPORT'!G:G,'INTERIM REPORT'!$A:$A,'PAGE 27'!$A36,'INTERIM REPORT'!$B:$B,'PAGE 27'!$A$5)=0,"",SUMIFS('INTERIM REPORT'!G:G,'INTERIM REPORT'!$A:$A,'PAGE 27'!$A36,'INTERIM REPORT'!$B:$B,'PAGE 27'!$A$5))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27'!$A37,'INTERIM REPORT'!$B:$B,'PAGE 27'!$A$5)=0,"",SUMIFS('INTERIM REPORT'!C:C,'INTERIM REPORT'!$A:$A,'PAGE 27'!$A37,'INTERIM REPORT'!$B:$B,'PAGE 27'!$A$5))</f>
        <v/>
      </c>
      <c r="E37" s="124"/>
      <c r="F37" s="124"/>
      <c r="G37" s="125"/>
      <c r="H37" s="147" t="str">
        <f>IF(SUMIFS('INTERIM REPORT'!D:D,'INTERIM REPORT'!$A:$A,'PAGE 27'!$A37,'INTERIM REPORT'!$B:$B,'PAGE 27'!$A$5)=0,"",SUMIFS('INTERIM REPORT'!D:D,'INTERIM REPORT'!$A:$A,'PAGE 27'!$A37,'INTERIM REPORT'!$B:$B,'PAGE 27'!$A$5))</f>
        <v/>
      </c>
      <c r="I37" s="124"/>
      <c r="J37" s="124"/>
      <c r="K37" s="125"/>
      <c r="L37" s="147" t="str">
        <f>IF(SUMIFS('INTERIM REPORT'!E:E,'INTERIM REPORT'!$A:$A,'PAGE 27'!$A37,'INTERIM REPORT'!$B:$B,'PAGE 27'!$A$5)=0,"",SUMIFS('INTERIM REPORT'!E:E,'INTERIM REPORT'!$A:$A,'PAGE 27'!$A37,'INTERIM REPORT'!$B:$B,'PAGE 27'!$A$5))</f>
        <v/>
      </c>
      <c r="M37" s="124"/>
      <c r="N37" s="124"/>
      <c r="O37" s="125"/>
      <c r="P37" s="147" t="str">
        <f>IF(SUMIFS('INTERIM REPORT'!F:F,'INTERIM REPORT'!$A:$A,'PAGE 27'!$A37,'INTERIM REPORT'!$B:$B,'PAGE 27'!$A$5)=0,"",SUMIFS('INTERIM REPORT'!F:F,'INTERIM REPORT'!$A:$A,'PAGE 27'!$A37,'INTERIM REPORT'!$B:$B,'PAGE 27'!$A$5))</f>
        <v/>
      </c>
      <c r="Q37" s="124"/>
      <c r="R37" s="124"/>
      <c r="S37" s="125"/>
      <c r="T37" s="147" t="str">
        <f>IF(SUMIFS('INTERIM REPORT'!G:G,'INTERIM REPORT'!$A:$A,'PAGE 27'!$A37,'INTERIM REPORT'!$B:$B,'PAGE 27'!$A$5)=0,"",SUMIFS('INTERIM REPORT'!G:G,'INTERIM REPORT'!$A:$A,'PAGE 27'!$A37,'INTERIM REPORT'!$B:$B,'PAGE 27'!$A$5))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27'!$A38,'INTERIM REPORT'!$B:$B,'PAGE 27'!$A$5)=0,"",SUMIFS('INTERIM REPORT'!C:C,'INTERIM REPORT'!$A:$A,'PAGE 27'!$A38,'INTERIM REPORT'!$B:$B,'PAGE 27'!$A$5))</f>
        <v/>
      </c>
      <c r="E38" s="124"/>
      <c r="F38" s="124"/>
      <c r="G38" s="125"/>
      <c r="H38" s="147" t="str">
        <f>IF(SUMIFS('INTERIM REPORT'!D:D,'INTERIM REPORT'!$A:$A,'PAGE 27'!$A38,'INTERIM REPORT'!$B:$B,'PAGE 27'!$A$5)=0,"",SUMIFS('INTERIM REPORT'!D:D,'INTERIM REPORT'!$A:$A,'PAGE 27'!$A38,'INTERIM REPORT'!$B:$B,'PAGE 27'!$A$5))</f>
        <v/>
      </c>
      <c r="I38" s="124"/>
      <c r="J38" s="124"/>
      <c r="K38" s="125"/>
      <c r="L38" s="147" t="str">
        <f>IF(SUMIFS('INTERIM REPORT'!E:E,'INTERIM REPORT'!$A:$A,'PAGE 27'!$A38,'INTERIM REPORT'!$B:$B,'PAGE 27'!$A$5)=0,"",SUMIFS('INTERIM REPORT'!E:E,'INTERIM REPORT'!$A:$A,'PAGE 27'!$A38,'INTERIM REPORT'!$B:$B,'PAGE 27'!$A$5))</f>
        <v/>
      </c>
      <c r="M38" s="124"/>
      <c r="N38" s="124"/>
      <c r="O38" s="125"/>
      <c r="P38" s="147" t="str">
        <f>IF(SUMIFS('INTERIM REPORT'!F:F,'INTERIM REPORT'!$A:$A,'PAGE 27'!$A38,'INTERIM REPORT'!$B:$B,'PAGE 27'!$A$5)=0,"",SUMIFS('INTERIM REPORT'!F:F,'INTERIM REPORT'!$A:$A,'PAGE 27'!$A38,'INTERIM REPORT'!$B:$B,'PAGE 27'!$A$5))</f>
        <v/>
      </c>
      <c r="Q38" s="124"/>
      <c r="R38" s="124"/>
      <c r="S38" s="125"/>
      <c r="T38" s="147" t="str">
        <f>IF(SUMIFS('INTERIM REPORT'!G:G,'INTERIM REPORT'!$A:$A,'PAGE 27'!$A38,'INTERIM REPORT'!$B:$B,'PAGE 27'!$A$5)=0,"",SUMIFS('INTERIM REPORT'!G:G,'INTERIM REPORT'!$A:$A,'PAGE 27'!$A38,'INTERIM REPORT'!$B:$B,'PAGE 27'!$A$5))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5" priority="1" operator="notEqual">
      <formula>""" """</formula>
    </cfRule>
    <cfRule type="cellIs" dxfId="7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.140625" style="100" bestFit="1" customWidth="1"/>
    <col min="5" max="7" width="7.7109375" style="84" customWidth="1"/>
    <col min="8" max="8" width="10.140625" style="100" bestFit="1" customWidth="1"/>
    <col min="9" max="11" width="7.7109375" style="84" customWidth="1"/>
    <col min="12" max="12" width="10.140625" style="100" bestFit="1" customWidth="1"/>
    <col min="13" max="15" width="7.7109375" style="84" customWidth="1"/>
    <col min="16" max="16" width="10.140625" style="100" bestFit="1" customWidth="1"/>
    <col min="17" max="19" width="7.7109375" style="84" customWidth="1"/>
    <col min="20" max="20" width="10.140625" style="100" bestFit="1" customWidth="1"/>
    <col min="21" max="23" width="7.7109375" style="83" customWidth="1"/>
    <col min="24" max="24" width="13.42578125" style="80" bestFit="1" customWidth="1"/>
    <col min="25" max="25" width="12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Operating Margin %</v>
      </c>
    </row>
    <row r="3" spans="1:25" ht="15.75">
      <c r="A3" s="82" t="s">
        <v>104</v>
      </c>
    </row>
    <row r="4" spans="1:25" ht="15.75">
      <c r="A4" s="85" t="s">
        <v>67</v>
      </c>
      <c r="B4" s="324" t="str">
        <f>MID(A4,FIND("]",A4)+2,LEN(A4)-FIND("]",A4)+2)</f>
        <v>Operating Margin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239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28'!$A8,'INTERIM REPORT'!$B:$B,'PAGE 28'!$A$4)</f>
        <v>-3.171855766081598E-2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45">
        <f>SUMIFS('INTERIM REPORT'!D:D,'INTERIM REPORT'!$A:$A,'PAGE 28'!$A8,'INTERIM REPORT'!$B:$B,'PAGE 28'!$A$4)</f>
        <v>-3.879375118776987E-2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28'!$A8,'INTERIM REPORT'!$B:$B,'PAGE 28'!$A$4)</f>
        <v>5.6946859629906262E-3</v>
      </c>
      <c r="M8" s="210">
        <f>RANK(L8,L$8:L$15,1)</f>
        <v>3</v>
      </c>
      <c r="N8" s="210">
        <f>RANK(L8,L$8:L$17,1)</f>
        <v>5</v>
      </c>
      <c r="O8" s="210">
        <f>RANK(L8,L$8:L$25,1)</f>
        <v>7</v>
      </c>
      <c r="P8" s="145">
        <f>SUMIFS('INTERIM REPORT'!F:F,'INTERIM REPORT'!$A:$A,'PAGE 28'!$A8,'INTERIM REPORT'!$B:$B,'PAGE 28'!$A$4)</f>
        <v>5.0760662760123351E-2</v>
      </c>
      <c r="Q8" s="210">
        <f>RANK(P8,P$8:P$15,1)</f>
        <v>4</v>
      </c>
      <c r="R8" s="210">
        <f>RANK(P8,P$8:P$17,1)</f>
        <v>6</v>
      </c>
      <c r="S8" s="210">
        <f>RANK(P8,P$8:P$25,1)</f>
        <v>10</v>
      </c>
      <c r="T8" s="145">
        <f>SUMIFS('INTERIM REPORT'!G:G,'INTERIM REPORT'!$A:$A,'PAGE 28'!$A8,'INTERIM REPORT'!$B:$B,'PAGE 28'!$A$4)</f>
        <v>3.3646358753013465E-3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1.1467938982086872</v>
      </c>
      <c r="Y8" s="95">
        <f t="shared" ref="Y8:Y17" si="1">IF(L8&gt;0,((T8/L8)-1),IF(AND(L8=0,T8&gt;0),100%,IF(AND(L8=0,T8&lt;0),-100%,IF(AND(L8=0,T8=0),0%,((T8/(L8))-1)*-1))))</f>
        <v>-0.40916217379362363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28'!$A9,'INTERIM REPORT'!$B:$B,'PAGE 28'!$A$4)</f>
        <v>-8.0292230769279573E-3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45">
        <f>SUMIFS('INTERIM REPORT'!D:D,'INTERIM REPORT'!$A:$A,'PAGE 28'!$A9,'INTERIM REPORT'!$B:$B,'PAGE 28'!$A$4)</f>
        <v>2.5306524942701532E-2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11</v>
      </c>
      <c r="L9" s="145">
        <f>SUMIFS('INTERIM REPORT'!E:E,'INTERIM REPORT'!$A:$A,'PAGE 28'!$A9,'INTERIM REPORT'!$B:$B,'PAGE 28'!$A$4)</f>
        <v>1.8419897881592998E-2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11</v>
      </c>
      <c r="P9" s="145">
        <f>SUMIFS('INTERIM REPORT'!F:F,'INTERIM REPORT'!$A:$A,'PAGE 28'!$A9,'INTERIM REPORT'!$B:$B,'PAGE 28'!$A$4)</f>
        <v>8.7785439265103224E-2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13</v>
      </c>
      <c r="T9" s="145">
        <f>SUMIFS('INTERIM REPORT'!G:G,'INTERIM REPORT'!$A:$A,'PAGE 28'!$A9,'INTERIM REPORT'!$B:$B,'PAGE 28'!$A$4)</f>
        <v>5.8845426304254524E-2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-0.27212851534144178</v>
      </c>
      <c r="Y9" s="95">
        <f t="shared" si="1"/>
        <v>2.1946662615897972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28'!$A10,'INTERIM REPORT'!$B:$B,'PAGE 28'!$A$4)</f>
        <v>-6.6959592616759378E-2</v>
      </c>
      <c r="E10" s="210">
        <f t="shared" si="3"/>
        <v>2</v>
      </c>
      <c r="F10" s="210">
        <f t="shared" si="4"/>
        <v>3</v>
      </c>
      <c r="G10" s="210">
        <f t="shared" si="5"/>
        <v>3</v>
      </c>
      <c r="H10" s="145">
        <f>SUMIFS('INTERIM REPORT'!D:D,'INTERIM REPORT'!$A:$A,'PAGE 28'!$A10,'INTERIM REPORT'!$B:$B,'PAGE 28'!$A$4)</f>
        <v>1.0700866795211405E-2</v>
      </c>
      <c r="I10" s="210">
        <f t="shared" si="6"/>
        <v>4</v>
      </c>
      <c r="J10" s="210">
        <f t="shared" si="7"/>
        <v>6</v>
      </c>
      <c r="K10" s="210">
        <f t="shared" si="8"/>
        <v>9</v>
      </c>
      <c r="L10" s="145">
        <f>SUMIFS('INTERIM REPORT'!E:E,'INTERIM REPORT'!$A:$A,'PAGE 28'!$A10,'INTERIM REPORT'!$B:$B,'PAGE 28'!$A$4)</f>
        <v>3.2159035722033563E-6</v>
      </c>
      <c r="M10" s="210">
        <f t="shared" si="9"/>
        <v>1</v>
      </c>
      <c r="N10" s="210">
        <f t="shared" si="10"/>
        <v>2</v>
      </c>
      <c r="O10" s="210">
        <f t="shared" si="11"/>
        <v>2</v>
      </c>
      <c r="P10" s="145">
        <f>SUMIFS('INTERIM REPORT'!F:F,'INTERIM REPORT'!$A:$A,'PAGE 28'!$A10,'INTERIM REPORT'!$B:$B,'PAGE 28'!$A$4)</f>
        <v>6.6575981453813257E-2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28'!$A10,'INTERIM REPORT'!$B:$B,'PAGE 28'!$A$4)</f>
        <v>-5.0178005128717167E-2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-0.99969947260967285</v>
      </c>
      <c r="Y10" s="95">
        <f t="shared" si="1"/>
        <v>-15604.081374214842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28'!$A11,'INTERIM REPORT'!$B:$B,'PAGE 28'!$A$4)</f>
        <v>-7.8654565149155779E-4</v>
      </c>
      <c r="E11" s="210">
        <f t="shared" si="3"/>
        <v>5</v>
      </c>
      <c r="F11" s="210">
        <f t="shared" si="4"/>
        <v>6</v>
      </c>
      <c r="G11" s="210">
        <f t="shared" si="5"/>
        <v>7</v>
      </c>
      <c r="H11" s="145">
        <f>SUMIFS('INTERIM REPORT'!D:D,'INTERIM REPORT'!$A:$A,'PAGE 28'!$A11,'INTERIM REPORT'!$B:$B,'PAGE 28'!$A$4)</f>
        <v>9.4842449256294925E-3</v>
      </c>
      <c r="I11" s="210">
        <f t="shared" si="6"/>
        <v>3</v>
      </c>
      <c r="J11" s="210">
        <f t="shared" si="7"/>
        <v>5</v>
      </c>
      <c r="K11" s="210">
        <f t="shared" si="8"/>
        <v>8</v>
      </c>
      <c r="L11" s="145">
        <f>SUMIFS('INTERIM REPORT'!E:E,'INTERIM REPORT'!$A:$A,'PAGE 28'!$A11,'INTERIM REPORT'!$B:$B,'PAGE 28'!$A$4)</f>
        <v>2.8770624344815901E-3</v>
      </c>
      <c r="M11" s="210">
        <f t="shared" si="9"/>
        <v>2</v>
      </c>
      <c r="N11" s="210">
        <f t="shared" si="10"/>
        <v>3</v>
      </c>
      <c r="O11" s="210">
        <f t="shared" si="11"/>
        <v>4</v>
      </c>
      <c r="P11" s="145">
        <f>SUMIFS('INTERIM REPORT'!F:F,'INTERIM REPORT'!$A:$A,'PAGE 28'!$A11,'INTERIM REPORT'!$B:$B,'PAGE 28'!$A$4)</f>
        <v>9.1430930999212595E-2</v>
      </c>
      <c r="Q11" s="210">
        <f t="shared" si="12"/>
        <v>8</v>
      </c>
      <c r="R11" s="210">
        <f t="shared" si="13"/>
        <v>10</v>
      </c>
      <c r="S11" s="210">
        <f t="shared" si="14"/>
        <v>14</v>
      </c>
      <c r="T11" s="145">
        <f>SUMIFS('INTERIM REPORT'!G:G,'INTERIM REPORT'!$A:$A,'PAGE 28'!$A11,'INTERIM REPORT'!$B:$B,'PAGE 28'!$A$4)</f>
        <v>1.6527524765086787E-2</v>
      </c>
      <c r="U11" s="210">
        <f t="shared" si="15"/>
        <v>4</v>
      </c>
      <c r="V11" s="210">
        <f t="shared" si="16"/>
        <v>5</v>
      </c>
      <c r="W11" s="210">
        <f t="shared" si="17"/>
        <v>7</v>
      </c>
      <c r="X11" s="95">
        <f t="shared" si="0"/>
        <v>-0.69664823535853249</v>
      </c>
      <c r="Y11" s="95">
        <f t="shared" si="1"/>
        <v>4.7445832829362411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28'!$A12,'INTERIM REPORT'!$B:$B,'PAGE 28'!$A$4)</f>
        <v>1.9126910932738227E-2</v>
      </c>
      <c r="E12" s="210">
        <f t="shared" si="3"/>
        <v>7</v>
      </c>
      <c r="F12" s="210">
        <f t="shared" si="4"/>
        <v>9</v>
      </c>
      <c r="G12" s="210">
        <f t="shared" si="5"/>
        <v>11</v>
      </c>
      <c r="H12" s="145">
        <f>SUMIFS('INTERIM REPORT'!D:D,'INTERIM REPORT'!$A:$A,'PAGE 28'!$A12,'INTERIM REPORT'!$B:$B,'PAGE 28'!$A$4)</f>
        <v>3.7410014475589788E-2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45">
        <f>SUMIFS('INTERIM REPORT'!E:E,'INTERIM REPORT'!$A:$A,'PAGE 28'!$A12,'INTERIM REPORT'!$B:$B,'PAGE 28'!$A$4)</f>
        <v>1.7179273868524754E-2</v>
      </c>
      <c r="M12" s="210">
        <f t="shared" si="9"/>
        <v>5</v>
      </c>
      <c r="N12" s="210">
        <f t="shared" si="10"/>
        <v>7</v>
      </c>
      <c r="O12" s="210">
        <f t="shared" si="11"/>
        <v>10</v>
      </c>
      <c r="P12" s="145">
        <f>SUMIFS('INTERIM REPORT'!F:F,'INTERIM REPORT'!$A:$A,'PAGE 28'!$A12,'INTERIM REPORT'!$B:$B,'PAGE 28'!$A$4)</f>
        <v>4.59924345673891E-2</v>
      </c>
      <c r="Q12" s="210">
        <f t="shared" si="12"/>
        <v>3</v>
      </c>
      <c r="R12" s="210">
        <f t="shared" si="13"/>
        <v>4</v>
      </c>
      <c r="S12" s="210">
        <f t="shared" si="14"/>
        <v>8</v>
      </c>
      <c r="T12" s="145">
        <f>SUMIFS('INTERIM REPORT'!G:G,'INTERIM REPORT'!$A:$A,'PAGE 28'!$A12,'INTERIM REPORT'!$B:$B,'PAGE 28'!$A$4)</f>
        <v>1.0388871672438856E-2</v>
      </c>
      <c r="U12" s="210">
        <f t="shared" si="15"/>
        <v>3</v>
      </c>
      <c r="V12" s="210">
        <f t="shared" si="16"/>
        <v>4</v>
      </c>
      <c r="W12" s="210">
        <f t="shared" si="17"/>
        <v>6</v>
      </c>
      <c r="X12" s="95">
        <f t="shared" si="0"/>
        <v>-0.54078408925144061</v>
      </c>
      <c r="Y12" s="95">
        <f t="shared" si="1"/>
        <v>-0.39526712526115715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28'!$A13,'INTERIM REPORT'!$B:$B,'PAGE 28'!$A$4)</f>
        <v>1.8320763518853062E-2</v>
      </c>
      <c r="E13" s="210">
        <f t="shared" si="3"/>
        <v>6</v>
      </c>
      <c r="F13" s="210">
        <f t="shared" si="4"/>
        <v>8</v>
      </c>
      <c r="G13" s="210">
        <f t="shared" si="5"/>
        <v>10</v>
      </c>
      <c r="H13" s="145">
        <f>SUMIFS('INTERIM REPORT'!D:D,'INTERIM REPORT'!$A:$A,'PAGE 28'!$A13,'INTERIM REPORT'!$B:$B,'PAGE 28'!$A$4)</f>
        <v>1.2855165607205926E-2</v>
      </c>
      <c r="I13" s="210">
        <f t="shared" si="6"/>
        <v>5</v>
      </c>
      <c r="J13" s="210">
        <f t="shared" si="7"/>
        <v>7</v>
      </c>
      <c r="K13" s="210">
        <f t="shared" si="8"/>
        <v>10</v>
      </c>
      <c r="L13" s="145">
        <f>SUMIFS('INTERIM REPORT'!E:E,'INTERIM REPORT'!$A:$A,'PAGE 28'!$A13,'INTERIM REPORT'!$B:$B,'PAGE 28'!$A$4)</f>
        <v>2.0377711203811225E-2</v>
      </c>
      <c r="M13" s="210">
        <f t="shared" si="9"/>
        <v>7</v>
      </c>
      <c r="N13" s="210">
        <f t="shared" si="10"/>
        <v>9</v>
      </c>
      <c r="O13" s="210">
        <f t="shared" si="11"/>
        <v>12</v>
      </c>
      <c r="P13" s="145">
        <f>SUMIFS('INTERIM REPORT'!F:F,'INTERIM REPORT'!$A:$A,'PAGE 28'!$A13,'INTERIM REPORT'!$B:$B,'PAGE 28'!$A$4)</f>
        <v>2.8812501817962976E-2</v>
      </c>
      <c r="Q13" s="210">
        <f t="shared" si="12"/>
        <v>2</v>
      </c>
      <c r="R13" s="210">
        <f t="shared" si="13"/>
        <v>3</v>
      </c>
      <c r="S13" s="210">
        <f t="shared" si="14"/>
        <v>6</v>
      </c>
      <c r="T13" s="145">
        <f>SUMIFS('INTERIM REPORT'!G:G,'INTERIM REPORT'!$A:$A,'PAGE 28'!$A13,'INTERIM REPORT'!$B:$B,'PAGE 28'!$A$4)</f>
        <v>2.0278495111568217E-2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0.58517687180852485</v>
      </c>
      <c r="Y13" s="95">
        <f t="shared" si="1"/>
        <v>-4.8688535847172254E-3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28'!$A14,'INTERIM REPORT'!$B:$B,'PAGE 28'!$A$4)</f>
        <v>5.150566223229569E-2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28'!$A14,'INTERIM REPORT'!$B:$B,'PAGE 28'!$A$4)</f>
        <v>4.0888598369001772E-2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45">
        <f>SUMIFS('INTERIM REPORT'!E:E,'INTERIM REPORT'!$A:$A,'PAGE 28'!$A14,'INTERIM REPORT'!$B:$B,'PAGE 28'!$A$4)</f>
        <v>4.5233030758307299E-2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28'!$A14,'INTERIM REPORT'!$B:$B,'PAGE 28'!$A$4)</f>
        <v>7.7257865216474042E-2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28'!$A14,'INTERIM REPORT'!$B:$B,'PAGE 28'!$A$4)</f>
        <v>5.1416873542381794E-2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0.10625046009400752</v>
      </c>
      <c r="Y14" s="95">
        <f t="shared" si="1"/>
        <v>0.13671077706723866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28'!$A15,'INTERIM REPORT'!$B:$B,'PAGE 28'!$A$4)</f>
        <v>-0.18389883334518664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28'!$A15,'INTERIM REPORT'!$B:$B,'PAGE 28'!$A$4)</f>
        <v>-0.1123972244539693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28'!$A15,'INTERIM REPORT'!$B:$B,'PAGE 28'!$A$4)</f>
        <v>1.32477162446455E-2</v>
      </c>
      <c r="M15" s="211">
        <f t="shared" si="9"/>
        <v>4</v>
      </c>
      <c r="N15" s="211">
        <f t="shared" si="10"/>
        <v>6</v>
      </c>
      <c r="O15" s="211">
        <f t="shared" si="11"/>
        <v>9</v>
      </c>
      <c r="P15" s="146">
        <f>SUMIFS('INTERIM REPORT'!F:F,'INTERIM REPORT'!$A:$A,'PAGE 28'!$A15,'INTERIM REPORT'!$B:$B,'PAGE 28'!$A$4)</f>
        <v>1.1717010306855374E-2</v>
      </c>
      <c r="Q15" s="211">
        <f t="shared" si="12"/>
        <v>1</v>
      </c>
      <c r="R15" s="211">
        <f t="shared" si="13"/>
        <v>2</v>
      </c>
      <c r="S15" s="211">
        <f t="shared" si="14"/>
        <v>3</v>
      </c>
      <c r="T15" s="146">
        <f>SUMIFS('INTERIM REPORT'!G:G,'INTERIM REPORT'!$A:$A,'PAGE 28'!$A15,'INTERIM REPORT'!$B:$B,'PAGE 28'!$A$4)</f>
        <v>3.5736583089529712E-2</v>
      </c>
      <c r="U15" s="211">
        <f t="shared" si="15"/>
        <v>6</v>
      </c>
      <c r="V15" s="211">
        <f t="shared" si="16"/>
        <v>8</v>
      </c>
      <c r="W15" s="211">
        <f t="shared" si="17"/>
        <v>12</v>
      </c>
      <c r="X15" s="97">
        <f t="shared" si="0"/>
        <v>1.1178651546691076</v>
      </c>
      <c r="Y15" s="97">
        <f t="shared" si="1"/>
        <v>1.697565559948782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28'!$A16,'INTERIM REPORT'!$B:$B,'PAGE 28'!$A$4)</f>
        <v>7.6405410031913541E-3</v>
      </c>
      <c r="E16" s="212"/>
      <c r="F16" s="213">
        <f t="shared" si="4"/>
        <v>7</v>
      </c>
      <c r="G16" s="213">
        <f t="shared" si="5"/>
        <v>9</v>
      </c>
      <c r="H16" s="147">
        <f>SUMIFS('INTERIM REPORT'!D:D,'INTERIM REPORT'!$A:$A,'PAGE 28'!$A16,'INTERIM REPORT'!$B:$B,'PAGE 28'!$A$4)</f>
        <v>5.5298123493566602E-3</v>
      </c>
      <c r="I16" s="212"/>
      <c r="J16" s="213">
        <f t="shared" si="7"/>
        <v>4</v>
      </c>
      <c r="K16" s="213">
        <f t="shared" si="8"/>
        <v>7</v>
      </c>
      <c r="L16" s="147">
        <f>SUMIFS('INTERIM REPORT'!E:E,'INTERIM REPORT'!$A:$A,'PAGE 28'!$A16,'INTERIM REPORT'!$B:$B,'PAGE 28'!$A$4)</f>
        <v>4.5823984494981589E-3</v>
      </c>
      <c r="M16" s="212"/>
      <c r="N16" s="213">
        <f t="shared" si="10"/>
        <v>4</v>
      </c>
      <c r="O16" s="213">
        <f t="shared" si="11"/>
        <v>5</v>
      </c>
      <c r="P16" s="147">
        <f>SUMIFS('INTERIM REPORT'!F:F,'INTERIM REPORT'!$A:$A,'PAGE 28'!$A16,'INTERIM REPORT'!$B:$B,'PAGE 28'!$A$4)</f>
        <v>-1.7087129357344362E-2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28'!$A16,'INTERIM REPORT'!$B:$B,'PAGE 28'!$A$4)</f>
        <v>6.862804024215228E-3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-0.17132839959184576</v>
      </c>
      <c r="Y16" s="99">
        <f t="shared" si="1"/>
        <v>0.49764454135733383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28'!$A17,'INTERIM REPORT'!$B:$B,'PAGE 28'!$A$4)</f>
        <v>-8.0353881817980213E-2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28'!$A17,'INTERIM REPORT'!$B:$B,'PAGE 28'!$A$4)</f>
        <v>-9.2868702072000896E-3</v>
      </c>
      <c r="I17" s="214"/>
      <c r="J17" s="210">
        <f t="shared" si="7"/>
        <v>3</v>
      </c>
      <c r="K17" s="210">
        <f t="shared" si="8"/>
        <v>3</v>
      </c>
      <c r="L17" s="145">
        <f>SUMIFS('INTERIM REPORT'!E:E,'INTERIM REPORT'!$A:$A,'PAGE 28'!$A17,'INTERIM REPORT'!$B:$B,'PAGE 28'!$A$4)</f>
        <v>-1.5938229216206763E-2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28'!$A17,'INTERIM REPORT'!$B:$B,'PAGE 28'!$A$4)</f>
        <v>4.7281935990290722E-2</v>
      </c>
      <c r="Q17" s="214"/>
      <c r="R17" s="210">
        <f t="shared" si="13"/>
        <v>5</v>
      </c>
      <c r="S17" s="210">
        <f t="shared" si="14"/>
        <v>9</v>
      </c>
      <c r="T17" s="145">
        <f>SUMIFS('INTERIM REPORT'!G:G,'INTERIM REPORT'!$A:$A,'PAGE 28'!$A17,'INTERIM REPORT'!$B:$B,'PAGE 28'!$A$4)</f>
        <v>2.0162244344745322E-2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-0.71621104426008775</v>
      </c>
      <c r="Y17" s="95">
        <f t="shared" si="1"/>
        <v>2.2650241172490713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28'!$A20,'INTERIM REPORT'!$B:$B,'PAGE 28'!$A$4)</f>
        <v>-2.0908325597840331E-2</v>
      </c>
      <c r="E20" s="212"/>
      <c r="F20" s="213">
        <f>RANK(D20,D$20:D$22,1)</f>
        <v>1</v>
      </c>
      <c r="G20" s="213">
        <f t="shared" ref="G20:G22" si="19">RANK(D20,D$8:D$25,1)</f>
        <v>5</v>
      </c>
      <c r="H20" s="147">
        <f>SUMIFS('INTERIM REPORT'!D:D,'INTERIM REPORT'!$A:$A,'PAGE 28'!$A20,'INTERIM REPORT'!$B:$B,'PAGE 28'!$A$4)</f>
        <v>-5.6255220731579779E-3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28'!$A20,'INTERIM REPORT'!$B:$B,'PAGE 28'!$A$4)</f>
        <v>5.0000034524743144E-3</v>
      </c>
      <c r="M20" s="212"/>
      <c r="N20" s="213">
        <f>RANK(L20,L$20:L$22,1)</f>
        <v>2</v>
      </c>
      <c r="O20" s="213">
        <f t="shared" ref="O20:O22" si="21">RANK(L20,L$8:L$25,1)</f>
        <v>6</v>
      </c>
      <c r="P20" s="147">
        <f>SUMIFS('INTERIM REPORT'!F:F,'INTERIM REPORT'!$A:$A,'PAGE 28'!$A20,'INTERIM REPORT'!$B:$B,'PAGE 28'!$A$4)</f>
        <v>-1.0208066862937851E-2</v>
      </c>
      <c r="Q20" s="212"/>
      <c r="R20" s="213">
        <f>RANK(P20,P$20:P$22,1)</f>
        <v>1</v>
      </c>
      <c r="S20" s="213">
        <f t="shared" ref="S20:S22" si="22">RANK(P20,P$8:P$25,1)</f>
        <v>2</v>
      </c>
      <c r="T20" s="147">
        <f>SUMIFS('INTERIM REPORT'!G:G,'INTERIM REPORT'!$A:$A,'PAGE 28'!$A20,'INTERIM REPORT'!$B:$B,'PAGE 28'!$A$4)</f>
        <v>1.0073373111545799E-2</v>
      </c>
      <c r="U20" s="212"/>
      <c r="V20" s="213">
        <f>RANK(T20,T$20:T$22,1)</f>
        <v>2</v>
      </c>
      <c r="W20" s="21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1.8888070098118876</v>
      </c>
      <c r="Y20" s="99">
        <f>IF(L20&gt;0,((T20/L20)-1),IF(AND(L20=0,T20&gt;0),100%,IF(AND(L20=0,T20&lt;0),-100%,IF(AND(L20=0,T20=0),0%,((T20/(L20))-1)*-1))))</f>
        <v>1.0146732311876434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28'!$A21,'INTERIM REPORT'!$B:$B,'PAGE 28'!$A$4)</f>
        <v>4.2593465596278655E-3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28'!$A21,'INTERIM REPORT'!$B:$B,'PAGE 28'!$A$4)</f>
        <v>1.9350874437740152E-3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28'!$A21,'INTERIM REPORT'!$B:$B,'PAGE 28'!$A$4)</f>
        <v>6.3349333396461593E-3</v>
      </c>
      <c r="M21" s="214"/>
      <c r="N21" s="210">
        <f t="shared" ref="N21:N22" si="26">RANK(L21,L$20:L$22,1)</f>
        <v>3</v>
      </c>
      <c r="O21" s="210">
        <f t="shared" si="21"/>
        <v>8</v>
      </c>
      <c r="P21" s="145">
        <f>SUMIFS('INTERIM REPORT'!F:F,'INTERIM REPORT'!$A:$A,'PAGE 28'!$A21,'INTERIM REPORT'!$B:$B,'PAGE 28'!$A$4)</f>
        <v>2.2386162203827893E-2</v>
      </c>
      <c r="Q21" s="214"/>
      <c r="R21" s="210">
        <f t="shared" ref="R21:R22" si="27">RANK(P21,P$20:P$22,1)</f>
        <v>2</v>
      </c>
      <c r="S21" s="210">
        <f t="shared" si="22"/>
        <v>4</v>
      </c>
      <c r="T21" s="145">
        <f>SUMIFS('INTERIM REPORT'!G:G,'INTERIM REPORT'!$A:$A,'PAGE 28'!$A21,'INTERIM REPORT'!$B:$B,'PAGE 28'!$A$4)</f>
        <v>4.1690154012909001E-4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2.2737194177081177</v>
      </c>
      <c r="Y21" s="95">
        <f>IF(L21&gt;0,((T21/L21)-1),IF(AND(L21=0,T21&gt;0),100%,IF(AND(L21=0,T21&lt;0),-100%,IF(AND(L21=0,T21=0),0%,((T21/(L21))-1)*-1))))</f>
        <v>-0.93419006676518934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28'!$A22,'INTERIM REPORT'!$B:$B,'PAGE 28'!$A$4)</f>
        <v>3.2580571284114616E-2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28'!$A22,'INTERIM REPORT'!$B:$B,'PAGE 28'!$A$4)</f>
        <v>2.7556570992442218E-2</v>
      </c>
      <c r="I22" s="214"/>
      <c r="J22" s="210">
        <f t="shared" si="25"/>
        <v>3</v>
      </c>
      <c r="K22" s="210">
        <f t="shared" si="20"/>
        <v>12</v>
      </c>
      <c r="L22" s="145">
        <f>SUMIFS('INTERIM REPORT'!E:E,'INTERIM REPORT'!$A:$A,'PAGE 28'!$A22,'INTERIM REPORT'!$B:$B,'PAGE 28'!$A$4)</f>
        <v>1.0992913159330933E-3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28'!$A22,'INTERIM REPORT'!$B:$B,'PAGE 28'!$A$4)</f>
        <v>4.4972354241675526E-2</v>
      </c>
      <c r="Q22" s="214"/>
      <c r="R22" s="210">
        <f t="shared" si="27"/>
        <v>3</v>
      </c>
      <c r="S22" s="210">
        <f t="shared" si="22"/>
        <v>7</v>
      </c>
      <c r="T22" s="145">
        <f>SUMIFS('INTERIM REPORT'!G:G,'INTERIM REPORT'!$A:$A,'PAGE 28'!$A22,'INTERIM REPORT'!$B:$B,'PAGE 28'!$A$4)</f>
        <v>1.9678666217232688E-2</v>
      </c>
      <c r="U22" s="214"/>
      <c r="V22" s="210">
        <f t="shared" si="28"/>
        <v>3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-0.96010783358224838</v>
      </c>
      <c r="Y22" s="95">
        <f>IF(L22&gt;0,((T22/L22)-1),IF(AND(L22=0,T22&gt;0),100%,IF(AND(L22=0,T22&lt;0),-100%,IF(AND(L22=0,T22=0),0%,((T22/(L22))-1)*-1))))</f>
        <v>16.901229575828285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28'!$A25,'INTERIM REPORT'!$B:$B,'PAGE 28'!$A$4)</f>
        <v>2.186622817398837E-2</v>
      </c>
      <c r="E25" s="212"/>
      <c r="F25" s="212"/>
      <c r="G25" s="213">
        <f>RANK(D25,D$8:D$25,1)</f>
        <v>12</v>
      </c>
      <c r="H25" s="147">
        <f>SUMIFS('INTERIM REPORT'!D:D,'INTERIM REPORT'!$A:$A,'PAGE 28'!$A25,'INTERIM REPORT'!$B:$B,'PAGE 28'!$A$4)</f>
        <v>-2.7482946031654808E-3</v>
      </c>
      <c r="I25" s="212"/>
      <c r="J25" s="212"/>
      <c r="K25" s="213">
        <f>RANK(H25,H$8:H$25,1)</f>
        <v>5</v>
      </c>
      <c r="L25" s="147">
        <f>SUMIFS('INTERIM REPORT'!E:E,'INTERIM REPORT'!$A:$A,'PAGE 28'!$A25,'INTERIM REPORT'!$B:$B,'PAGE 28'!$A$4)</f>
        <v>2.5000000590028108E-2</v>
      </c>
      <c r="M25" s="212"/>
      <c r="N25" s="212"/>
      <c r="O25" s="213">
        <f>RANK(L25,L$8:L$25,1)</f>
        <v>13</v>
      </c>
      <c r="P25" s="147">
        <f>SUMIFS('INTERIM REPORT'!F:F,'INTERIM REPORT'!$A:$A,'PAGE 28'!$A25,'INTERIM REPORT'!$B:$B,'PAGE 28'!$A$4)</f>
        <v>2.2702491262750955E-2</v>
      </c>
      <c r="Q25" s="212"/>
      <c r="R25" s="212"/>
      <c r="S25" s="213">
        <f>RANK(P25,P$8:P$25,1)</f>
        <v>5</v>
      </c>
      <c r="T25" s="147">
        <f>SUMIFS('INTERIM REPORT'!G:G,'INTERIM REPORT'!$A:$A,'PAGE 28'!$A25,'INTERIM REPORT'!$B:$B,'PAGE 28'!$A$4)</f>
        <v>2.9999999928535186E-2</v>
      </c>
      <c r="U25" s="212"/>
      <c r="V25" s="212"/>
      <c r="W25" s="213">
        <f>RANK(T25,T$8:T$25,1)</f>
        <v>11</v>
      </c>
      <c r="X25" s="99">
        <f>IF(H25&gt;0,((L25/H25)-1),IF(AND(H25=0,L25&gt;0),100%,IF(AND(H25=0,L25&lt;0),-100%,IF(AND(H25=0,L25=0),0%,((L25/(H25))-1)*-1))))</f>
        <v>10.096550479425733</v>
      </c>
      <c r="Y25" s="99">
        <f>IF(L25&gt;0,((T25/L25)-1),IF(AND(L25=0,T25&gt;0),100%,IF(AND(L25=0,T25&lt;0),-100%,IF(AND(L25=0,T25=0),0%,((T25/(L25))-1)*-1))))</f>
        <v>0.1999999688200591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28'!$A28,'INTERIM REPORT'!$B:$B,'PAGE 28'!$A$4)</f>
        <v>7.2158078068283293E-3</v>
      </c>
      <c r="E28" s="218"/>
      <c r="F28" s="218"/>
      <c r="G28" s="218"/>
      <c r="H28" s="147">
        <f>SUMIFS('INTERIM REPORT'!D:D,'INTERIM REPORT'!$A:$A,'PAGE 28'!$A28,'INTERIM REPORT'!$B:$B,'PAGE 28'!$A$4)</f>
        <v>5.9029858127924756E-4</v>
      </c>
      <c r="I28" s="218"/>
      <c r="J28" s="218"/>
      <c r="K28" s="218"/>
      <c r="L28" s="147">
        <f>SUMIFS('INTERIM REPORT'!E:E,'INTERIM REPORT'!$A:$A,'PAGE 28'!$A28,'INTERIM REPORT'!$B:$B,'PAGE 28'!$A$4)</f>
        <v>1.6971806937843784E-2</v>
      </c>
      <c r="M28" s="218"/>
      <c r="N28" s="218"/>
      <c r="O28" s="218"/>
      <c r="P28" s="147">
        <f>SUMIFS('INTERIM REPORT'!F:F,'INTERIM REPORT'!$A:$A,'PAGE 28'!$A28,'INTERIM REPORT'!$B:$B,'PAGE 28'!$A$4)</f>
        <v>2.7580951843989333E-2</v>
      </c>
      <c r="Q28" s="218"/>
      <c r="R28" s="218"/>
      <c r="S28" s="218"/>
      <c r="T28" s="147">
        <f>SUMIFS('INTERIM REPORT'!G:G,'INTERIM REPORT'!$A:$A,'PAGE 28'!$A28,'INTERIM REPORT'!$B:$B,'PAGE 28'!$A$4)</f>
        <v>2.2924783673530194E-2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27.751224339831296</v>
      </c>
      <c r="Y28" s="103">
        <f>IF(L28&gt;0,((T28/L28)-1),IF(AND(L28=0,T28&gt;0),100%,IF(AND(L28=0,T28&lt;0),-100%,IF(AND(L28=0,T28=0),0%,((T28/(L28))-1)*-1))))</f>
        <v>0.35075680258961972</v>
      </c>
    </row>
    <row r="29" spans="1:25" ht="28.35" customHeight="1">
      <c r="C29" s="94" t="s">
        <v>28</v>
      </c>
      <c r="D29" s="145">
        <f>MEDIAN(D25,D20:D22,D8:D17)</f>
        <v>1.7364004540681541E-3</v>
      </c>
      <c r="E29" s="219"/>
      <c r="F29" s="219"/>
      <c r="G29" s="219"/>
      <c r="H29" s="145">
        <f>MEDIAN(H25,H20:H22,H8:H17)</f>
        <v>7.5070286374930763E-3</v>
      </c>
      <c r="I29" s="219"/>
      <c r="J29" s="219"/>
      <c r="K29" s="219"/>
      <c r="L29" s="145">
        <f>MEDIAN(L25,L20:L22,L8:L17)</f>
        <v>6.0148096513183927E-3</v>
      </c>
      <c r="M29" s="219"/>
      <c r="N29" s="219"/>
      <c r="O29" s="219"/>
      <c r="P29" s="145">
        <f>MEDIAN(P25,P20:P22,P8:P17)</f>
        <v>4.5482394404532313E-2</v>
      </c>
      <c r="Q29" s="219"/>
      <c r="R29" s="219"/>
      <c r="S29" s="219"/>
      <c r="T29" s="145">
        <f>MEDIAN(T25,T20:T22,T8:T17)</f>
        <v>1.8103095491159737E-2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-0.19877624799803617</v>
      </c>
      <c r="Y29" s="104">
        <f>IF(L29&gt;0,((T29/L29)-1),IF(AND(L29=0,T29&gt;0),100%,IF(AND(L29=0,T29&lt;0),-100%,IF(AND(L29=0,T29=0),0%,((T29/(L29))-1)*-1))))</f>
        <v>2.0097536814305834</v>
      </c>
    </row>
    <row r="30" spans="1:25" ht="28.35" customHeight="1">
      <c r="C30" s="94" t="s">
        <v>29</v>
      </c>
      <c r="D30" s="145">
        <f>MEDIAN(D8:D15)</f>
        <v>-4.4078843642097578E-3</v>
      </c>
      <c r="E30" s="219"/>
      <c r="F30" s="219"/>
      <c r="G30" s="219"/>
      <c r="H30" s="145">
        <f>MEDIAN(H8:H15)</f>
        <v>1.1778016201208667E-2</v>
      </c>
      <c r="I30" s="219"/>
      <c r="J30" s="219"/>
      <c r="K30" s="219"/>
      <c r="L30" s="145">
        <f>MEDIAN(L8:L15)</f>
        <v>1.5213495056585126E-2</v>
      </c>
      <c r="M30" s="219"/>
      <c r="N30" s="219"/>
      <c r="O30" s="219"/>
      <c r="P30" s="145">
        <f>MEDIAN(P8:P15)</f>
        <v>5.8668322106968304E-2</v>
      </c>
      <c r="Q30" s="219"/>
      <c r="R30" s="219"/>
      <c r="S30" s="219"/>
      <c r="T30" s="145">
        <f>MEDIAN(T8:T15)</f>
        <v>1.8403009938327504E-2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0.29168569618913476</v>
      </c>
      <c r="Y30" s="104">
        <f>IF(L30&gt;0,((T30/L30)-1),IF(AND(L30=0,T30&gt;0),100%,IF(AND(L30=0,T30&lt;0),-100%,IF(AND(L30=0,T30=0),0%,((T30/(L30))-1)*-1))))</f>
        <v>0.20965037092918393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28'!$A33,'INTERIM REPORT'!$B:$B,'PAGE 28'!$A$5)=0,"",SUMIFS('INTERIM REPORT'!C:C,'INTERIM REPORT'!$A:$A,'PAGE 28'!$A33,'INTERIM REPORT'!$B:$B,'PAGE 28'!$A$5))</f>
        <v>1.8300000000000004E-2</v>
      </c>
      <c r="E33" s="120"/>
      <c r="F33" s="120"/>
      <c r="G33" s="121"/>
      <c r="H33" s="147" t="str">
        <f>IF(SUMIFS('INTERIM REPORT'!D:D,'INTERIM REPORT'!$A:$A,'PAGE 28'!$A33,'INTERIM REPORT'!$B:$B,'PAGE 28'!$A$5)=0,"",SUMIFS('INTERIM REPORT'!D:D,'INTERIM REPORT'!$A:$A,'PAGE 28'!$A33,'INTERIM REPORT'!$B:$B,'PAGE 28'!$A$5))</f>
        <v/>
      </c>
      <c r="I33" s="120"/>
      <c r="J33" s="120"/>
      <c r="K33" s="121"/>
      <c r="L33" s="147" t="str">
        <f>IF(SUMIFS('INTERIM REPORT'!E:E,'INTERIM REPORT'!$A:$A,'PAGE 28'!$A33,'INTERIM REPORT'!$B:$B,'PAGE 28'!$A$5)=0,"",SUMIFS('INTERIM REPORT'!E:E,'INTERIM REPORT'!$A:$A,'PAGE 28'!$A33,'INTERIM REPORT'!$B:$B,'PAGE 28'!$A$5))</f>
        <v/>
      </c>
      <c r="M33" s="120"/>
      <c r="N33" s="120"/>
      <c r="O33" s="121"/>
      <c r="P33" s="147" t="str">
        <f>IF(SUMIFS('INTERIM REPORT'!F:F,'INTERIM REPORT'!$A:$A,'PAGE 28'!$A33,'INTERIM REPORT'!$B:$B,'PAGE 28'!$A$5)=0,"",SUMIFS('INTERIM REPORT'!F:F,'INTERIM REPORT'!$A:$A,'PAGE 28'!$A33,'INTERIM REPORT'!$B:$B,'PAGE 28'!$A$5))</f>
        <v/>
      </c>
      <c r="Q33" s="120"/>
      <c r="R33" s="120"/>
      <c r="S33" s="121"/>
      <c r="T33" s="147" t="str">
        <f>IF(SUMIFS('INTERIM REPORT'!G:G,'INTERIM REPORT'!$A:$A,'PAGE 28'!$A33,'INTERIM REPORT'!$B:$B,'PAGE 28'!$A$5)=0,"",SUMIFS('INTERIM REPORT'!G:G,'INTERIM REPORT'!$A:$A,'PAGE 28'!$A33,'INTERIM REPORT'!$B:$B,'PAGE 28'!$A$5))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28'!$A34,'INTERIM REPORT'!$B:$B,'PAGE 28'!$A$5)=0,"",SUMIFS('INTERIM REPORT'!C:C,'INTERIM REPORT'!$A:$A,'PAGE 28'!$A34,'INTERIM REPORT'!$B:$B,'PAGE 28'!$A$5))</f>
        <v/>
      </c>
      <c r="E34" s="124"/>
      <c r="F34" s="124"/>
      <c r="G34" s="125"/>
      <c r="H34" s="147" t="str">
        <f>IF(SUMIFS('INTERIM REPORT'!D:D,'INTERIM REPORT'!$A:$A,'PAGE 28'!$A34,'INTERIM REPORT'!$B:$B,'PAGE 28'!$A$5)=0,"",SUMIFS('INTERIM REPORT'!D:D,'INTERIM REPORT'!$A:$A,'PAGE 28'!$A34,'INTERIM REPORT'!$B:$B,'PAGE 28'!$A$5))</f>
        <v/>
      </c>
      <c r="I34" s="124"/>
      <c r="J34" s="124"/>
      <c r="K34" s="125"/>
      <c r="L34" s="147" t="str">
        <f>IF(SUMIFS('INTERIM REPORT'!E:E,'INTERIM REPORT'!$A:$A,'PAGE 28'!$A34,'INTERIM REPORT'!$B:$B,'PAGE 28'!$A$5)=0,"",SUMIFS('INTERIM REPORT'!E:E,'INTERIM REPORT'!$A:$A,'PAGE 28'!$A34,'INTERIM REPORT'!$B:$B,'PAGE 28'!$A$5))</f>
        <v/>
      </c>
      <c r="M34" s="124"/>
      <c r="N34" s="124"/>
      <c r="O34" s="125"/>
      <c r="P34" s="147" t="str">
        <f>IF(SUMIFS('INTERIM REPORT'!F:F,'INTERIM REPORT'!$A:$A,'PAGE 28'!$A34,'INTERIM REPORT'!$B:$B,'PAGE 28'!$A$5)=0,"",SUMIFS('INTERIM REPORT'!F:F,'INTERIM REPORT'!$A:$A,'PAGE 28'!$A34,'INTERIM REPORT'!$B:$B,'PAGE 28'!$A$5))</f>
        <v/>
      </c>
      <c r="Q34" s="124"/>
      <c r="R34" s="124"/>
      <c r="S34" s="125"/>
      <c r="T34" s="147" t="str">
        <f>IF(SUMIFS('INTERIM REPORT'!G:G,'INTERIM REPORT'!$A:$A,'PAGE 28'!$A34,'INTERIM REPORT'!$B:$B,'PAGE 28'!$A$5)=0,"",SUMIFS('INTERIM REPORT'!G:G,'INTERIM REPORT'!$A:$A,'PAGE 28'!$A34,'INTERIM REPORT'!$B:$B,'PAGE 28'!$A$5))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28'!$A35,'INTERIM REPORT'!$B:$B,'PAGE 28'!$A$5)=0,"",SUMIFS('INTERIM REPORT'!C:C,'INTERIM REPORT'!$A:$A,'PAGE 28'!$A35,'INTERIM REPORT'!$B:$B,'PAGE 28'!$A$5))</f>
        <v/>
      </c>
      <c r="E35" s="124"/>
      <c r="F35" s="124"/>
      <c r="G35" s="125"/>
      <c r="H35" s="147" t="str">
        <f>IF(SUMIFS('INTERIM REPORT'!D:D,'INTERIM REPORT'!$A:$A,'PAGE 28'!$A35,'INTERIM REPORT'!$B:$B,'PAGE 28'!$A$5)=0,"",SUMIFS('INTERIM REPORT'!D:D,'INTERIM REPORT'!$A:$A,'PAGE 28'!$A35,'INTERIM REPORT'!$B:$B,'PAGE 28'!$A$5))</f>
        <v/>
      </c>
      <c r="I35" s="124"/>
      <c r="J35" s="124"/>
      <c r="K35" s="125"/>
      <c r="L35" s="147" t="str">
        <f>IF(SUMIFS('INTERIM REPORT'!E:E,'INTERIM REPORT'!$A:$A,'PAGE 28'!$A35,'INTERIM REPORT'!$B:$B,'PAGE 28'!$A$5)=0,"",SUMIFS('INTERIM REPORT'!E:E,'INTERIM REPORT'!$A:$A,'PAGE 28'!$A35,'INTERIM REPORT'!$B:$B,'PAGE 28'!$A$5))</f>
        <v/>
      </c>
      <c r="M35" s="124"/>
      <c r="N35" s="124"/>
      <c r="O35" s="125"/>
      <c r="P35" s="147" t="str">
        <f>IF(SUMIFS('INTERIM REPORT'!F:F,'INTERIM REPORT'!$A:$A,'PAGE 28'!$A35,'INTERIM REPORT'!$B:$B,'PAGE 28'!$A$5)=0,"",SUMIFS('INTERIM REPORT'!F:F,'INTERIM REPORT'!$A:$A,'PAGE 28'!$A35,'INTERIM REPORT'!$B:$B,'PAGE 28'!$A$5))</f>
        <v/>
      </c>
      <c r="Q35" s="124"/>
      <c r="R35" s="124"/>
      <c r="S35" s="125"/>
      <c r="T35" s="147" t="str">
        <f>IF(SUMIFS('INTERIM REPORT'!G:G,'INTERIM REPORT'!$A:$A,'PAGE 28'!$A35,'INTERIM REPORT'!$B:$B,'PAGE 28'!$A$5)=0,"",SUMIFS('INTERIM REPORT'!G:G,'INTERIM REPORT'!$A:$A,'PAGE 28'!$A35,'INTERIM REPORT'!$B:$B,'PAGE 28'!$A$5))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28'!$A36,'INTERIM REPORT'!$B:$B,'PAGE 28'!$A$5)=0,"",SUMIFS('INTERIM REPORT'!C:C,'INTERIM REPORT'!$A:$A,'PAGE 28'!$A36,'INTERIM REPORT'!$B:$B,'PAGE 28'!$A$5))</f>
        <v/>
      </c>
      <c r="E36" s="124"/>
      <c r="F36" s="124"/>
      <c r="G36" s="125"/>
      <c r="H36" s="147" t="str">
        <f>IF(SUMIFS('INTERIM REPORT'!D:D,'INTERIM REPORT'!$A:$A,'PAGE 28'!$A36,'INTERIM REPORT'!$B:$B,'PAGE 28'!$A$5)=0,"",SUMIFS('INTERIM REPORT'!D:D,'INTERIM REPORT'!$A:$A,'PAGE 28'!$A36,'INTERIM REPORT'!$B:$B,'PAGE 28'!$A$5))</f>
        <v/>
      </c>
      <c r="I36" s="124"/>
      <c r="J36" s="124"/>
      <c r="K36" s="125"/>
      <c r="L36" s="147" t="str">
        <f>IF(SUMIFS('INTERIM REPORT'!E:E,'INTERIM REPORT'!$A:$A,'PAGE 28'!$A36,'INTERIM REPORT'!$B:$B,'PAGE 28'!$A$5)=0,"",SUMIFS('INTERIM REPORT'!E:E,'INTERIM REPORT'!$A:$A,'PAGE 28'!$A36,'INTERIM REPORT'!$B:$B,'PAGE 28'!$A$5))</f>
        <v/>
      </c>
      <c r="M36" s="124"/>
      <c r="N36" s="124"/>
      <c r="O36" s="125"/>
      <c r="P36" s="147" t="str">
        <f>IF(SUMIFS('INTERIM REPORT'!F:F,'INTERIM REPORT'!$A:$A,'PAGE 28'!$A36,'INTERIM REPORT'!$B:$B,'PAGE 28'!$A$5)=0,"",SUMIFS('INTERIM REPORT'!F:F,'INTERIM REPORT'!$A:$A,'PAGE 28'!$A36,'INTERIM REPORT'!$B:$B,'PAGE 28'!$A$5))</f>
        <v/>
      </c>
      <c r="Q36" s="124"/>
      <c r="R36" s="124"/>
      <c r="S36" s="125"/>
      <c r="T36" s="147" t="str">
        <f>IF(SUMIFS('INTERIM REPORT'!G:G,'INTERIM REPORT'!$A:$A,'PAGE 28'!$A36,'INTERIM REPORT'!$B:$B,'PAGE 28'!$A$5)=0,"",SUMIFS('INTERIM REPORT'!G:G,'INTERIM REPORT'!$A:$A,'PAGE 28'!$A36,'INTERIM REPORT'!$B:$B,'PAGE 28'!$A$5))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28'!$A37,'INTERIM REPORT'!$B:$B,'PAGE 28'!$A$5)=0,"",SUMIFS('INTERIM REPORT'!C:C,'INTERIM REPORT'!$A:$A,'PAGE 28'!$A37,'INTERIM REPORT'!$B:$B,'PAGE 28'!$A$5))</f>
        <v/>
      </c>
      <c r="E37" s="124"/>
      <c r="F37" s="124"/>
      <c r="G37" s="125"/>
      <c r="H37" s="147" t="str">
        <f>IF(SUMIFS('INTERIM REPORT'!D:D,'INTERIM REPORT'!$A:$A,'PAGE 28'!$A37,'INTERIM REPORT'!$B:$B,'PAGE 28'!$A$5)=0,"",SUMIFS('INTERIM REPORT'!D:D,'INTERIM REPORT'!$A:$A,'PAGE 28'!$A37,'INTERIM REPORT'!$B:$B,'PAGE 28'!$A$5))</f>
        <v/>
      </c>
      <c r="I37" s="124"/>
      <c r="J37" s="124"/>
      <c r="K37" s="125"/>
      <c r="L37" s="147" t="str">
        <f>IF(SUMIFS('INTERIM REPORT'!E:E,'INTERIM REPORT'!$A:$A,'PAGE 28'!$A37,'INTERIM REPORT'!$B:$B,'PAGE 28'!$A$5)=0,"",SUMIFS('INTERIM REPORT'!E:E,'INTERIM REPORT'!$A:$A,'PAGE 28'!$A37,'INTERIM REPORT'!$B:$B,'PAGE 28'!$A$5))</f>
        <v/>
      </c>
      <c r="M37" s="124"/>
      <c r="N37" s="124"/>
      <c r="O37" s="125"/>
      <c r="P37" s="147" t="str">
        <f>IF(SUMIFS('INTERIM REPORT'!F:F,'INTERIM REPORT'!$A:$A,'PAGE 28'!$A37,'INTERIM REPORT'!$B:$B,'PAGE 28'!$A$5)=0,"",SUMIFS('INTERIM REPORT'!F:F,'INTERIM REPORT'!$A:$A,'PAGE 28'!$A37,'INTERIM REPORT'!$B:$B,'PAGE 28'!$A$5))</f>
        <v/>
      </c>
      <c r="Q37" s="124"/>
      <c r="R37" s="124"/>
      <c r="S37" s="125"/>
      <c r="T37" s="147" t="str">
        <f>IF(SUMIFS('INTERIM REPORT'!G:G,'INTERIM REPORT'!$A:$A,'PAGE 28'!$A37,'INTERIM REPORT'!$B:$B,'PAGE 28'!$A$5)=0,"",SUMIFS('INTERIM REPORT'!G:G,'INTERIM REPORT'!$A:$A,'PAGE 28'!$A37,'INTERIM REPORT'!$B:$B,'PAGE 28'!$A$5))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28'!$A38,'INTERIM REPORT'!$B:$B,'PAGE 28'!$A$5)=0,"",SUMIFS('INTERIM REPORT'!C:C,'INTERIM REPORT'!$A:$A,'PAGE 28'!$A38,'INTERIM REPORT'!$B:$B,'PAGE 28'!$A$5))</f>
        <v/>
      </c>
      <c r="E38" s="124"/>
      <c r="F38" s="124"/>
      <c r="G38" s="125"/>
      <c r="H38" s="147" t="str">
        <f>IF(SUMIFS('INTERIM REPORT'!D:D,'INTERIM REPORT'!$A:$A,'PAGE 28'!$A38,'INTERIM REPORT'!$B:$B,'PAGE 28'!$A$5)=0,"",SUMIFS('INTERIM REPORT'!D:D,'INTERIM REPORT'!$A:$A,'PAGE 28'!$A38,'INTERIM REPORT'!$B:$B,'PAGE 28'!$A$5))</f>
        <v/>
      </c>
      <c r="I38" s="124"/>
      <c r="J38" s="124"/>
      <c r="K38" s="125"/>
      <c r="L38" s="147" t="str">
        <f>IF(SUMIFS('INTERIM REPORT'!E:E,'INTERIM REPORT'!$A:$A,'PAGE 28'!$A38,'INTERIM REPORT'!$B:$B,'PAGE 28'!$A$5)=0,"",SUMIFS('INTERIM REPORT'!E:E,'INTERIM REPORT'!$A:$A,'PAGE 28'!$A38,'INTERIM REPORT'!$B:$B,'PAGE 28'!$A$5))</f>
        <v/>
      </c>
      <c r="M38" s="124"/>
      <c r="N38" s="124"/>
      <c r="O38" s="125"/>
      <c r="P38" s="147" t="str">
        <f>IF(SUMIFS('INTERIM REPORT'!F:F,'INTERIM REPORT'!$A:$A,'PAGE 28'!$A38,'INTERIM REPORT'!$B:$B,'PAGE 28'!$A$5)=0,"",SUMIFS('INTERIM REPORT'!F:F,'INTERIM REPORT'!$A:$A,'PAGE 28'!$A38,'INTERIM REPORT'!$B:$B,'PAGE 28'!$A$5))</f>
        <v/>
      </c>
      <c r="Q38" s="124"/>
      <c r="R38" s="124"/>
      <c r="S38" s="125"/>
      <c r="T38" s="147" t="str">
        <f>IF(SUMIFS('INTERIM REPORT'!G:G,'INTERIM REPORT'!$A:$A,'PAGE 28'!$A38,'INTERIM REPORT'!$B:$B,'PAGE 28'!$A$5)=0,"",SUMIFS('INTERIM REPORT'!G:G,'INTERIM REPORT'!$A:$A,'PAGE 28'!$A38,'INTERIM REPORT'!$B:$B,'PAGE 28'!$A$5))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3" priority="1" operator="notEqual">
      <formula>""" """</formula>
    </cfRule>
    <cfRule type="cellIs" dxfId="7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3.42578125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Total Margin %</v>
      </c>
    </row>
    <row r="3" spans="1:25" ht="15.75">
      <c r="A3" s="82" t="s">
        <v>104</v>
      </c>
    </row>
    <row r="4" spans="1:25" ht="15.75">
      <c r="A4" s="85" t="s">
        <v>68</v>
      </c>
      <c r="B4" s="324" t="str">
        <f>MID(A4,FIND("]",A4)+2,LEN(A4)-FIND("]",A4)+2)</f>
        <v>Total Margin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4" t="s">
        <v>240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29'!$A8,'INTERIM REPORT'!$B:$B,'PAGE 29'!$A$4)</f>
        <v>-2.5761088378136187E-2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29'!$A8,'INTERIM REPORT'!$B:$B,'PAGE 29'!$A$4)</f>
        <v>-3.2285378676175841E-2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29'!$A8,'INTERIM REPORT'!$B:$B,'PAGE 29'!$A$4)</f>
        <v>9.5808274811898866E-3</v>
      </c>
      <c r="M8" s="210">
        <f>RANK(L8,L$8:L$15,1)</f>
        <v>2</v>
      </c>
      <c r="N8" s="210">
        <f>RANK(L8,L$8:L$17,1)</f>
        <v>3</v>
      </c>
      <c r="O8" s="210">
        <f>RANK(L8,L$8:L$25,1)</f>
        <v>4</v>
      </c>
      <c r="P8" s="145">
        <f>SUMIFS('INTERIM REPORT'!F:F,'INTERIM REPORT'!$A:$A,'PAGE 29'!$A8,'INTERIM REPORT'!$B:$B,'PAGE 29'!$A$4)</f>
        <v>0.10218925290375931</v>
      </c>
      <c r="Q8" s="210">
        <f>RANK(P8,P$8:P$15,1)</f>
        <v>3</v>
      </c>
      <c r="R8" s="210">
        <f>RANK(P8,P$8:P$17,1)</f>
        <v>4</v>
      </c>
      <c r="S8" s="210">
        <f>RANK(P8,P$8:P$25,1)</f>
        <v>7</v>
      </c>
      <c r="T8" s="145">
        <f>SUMIFS('INTERIM REPORT'!G:G,'INTERIM REPORT'!$A:$A,'PAGE 29'!$A8,'INTERIM REPORT'!$B:$B,'PAGE 29'!$A$4)</f>
        <v>6.8274119002815995E-3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1.2967543784226949</v>
      </c>
      <c r="Y8" s="95">
        <f t="shared" ref="Y8:Y17" si="1">IF(L8&gt;0,((T8/L8)-1),IF(AND(L8=0,T8&gt;0),100%,IF(AND(L8=0,T8&lt;0),-100%,IF(AND(L8=0,T8=0),0%,((T8/(L8))-1)*-1))))</f>
        <v>-0.28738807648025078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29'!$A9,'INTERIM REPORT'!$B:$B,'PAGE 29'!$A$4)</f>
        <v>4.8436079724404835E-2</v>
      </c>
      <c r="E9" s="210">
        <f t="shared" ref="E9:E15" si="3">RANK(D9,D$8:D$15,1)</f>
        <v>7</v>
      </c>
      <c r="F9" s="210">
        <f t="shared" ref="F9:F17" si="4">RANK(D9,D$8:D$17,1)</f>
        <v>9</v>
      </c>
      <c r="G9" s="210">
        <f t="shared" ref="G9:G17" si="5">RANK(D9,D$8:D$25,1)</f>
        <v>13</v>
      </c>
      <c r="H9" s="145">
        <f>SUMIFS('INTERIM REPORT'!D:D,'INTERIM REPORT'!$A:$A,'PAGE 29'!$A9,'INTERIM REPORT'!$B:$B,'PAGE 29'!$A$4)</f>
        <v>5.7599069940951091E-2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10</v>
      </c>
      <c r="L9" s="145">
        <f>SUMIFS('INTERIM REPORT'!E:E,'INTERIM REPORT'!$A:$A,'PAGE 29'!$A9,'INTERIM REPORT'!$B:$B,'PAGE 29'!$A$4)</f>
        <v>3.5523435404618997E-2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11</v>
      </c>
      <c r="P9" s="145">
        <f>SUMIFS('INTERIM REPORT'!F:F,'INTERIM REPORT'!$A:$A,'PAGE 29'!$A9,'INTERIM REPORT'!$B:$B,'PAGE 29'!$A$4)</f>
        <v>0.16261635105291544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13</v>
      </c>
      <c r="T9" s="145">
        <f>SUMIFS('INTERIM REPORT'!G:G,'INTERIM REPORT'!$A:$A,'PAGE 29'!$A9,'INTERIM REPORT'!$B:$B,'PAGE 29'!$A$4)</f>
        <v>7.4409172201788512E-2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-0.3832637325387962</v>
      </c>
      <c r="Y9" s="95">
        <f t="shared" si="1"/>
        <v>1.0946502317203626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29'!$A10,'INTERIM REPORT'!$B:$B,'PAGE 29'!$A$4)</f>
        <v>-3.3529028163159307E-3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45">
        <f>SUMIFS('INTERIM REPORT'!D:D,'INTERIM REPORT'!$A:$A,'PAGE 29'!$A10,'INTERIM REPORT'!$B:$B,'PAGE 29'!$A$4)</f>
        <v>6.2041137470610248E-2</v>
      </c>
      <c r="I10" s="210">
        <f t="shared" si="6"/>
        <v>6</v>
      </c>
      <c r="J10" s="210">
        <f t="shared" si="7"/>
        <v>7</v>
      </c>
      <c r="K10" s="210">
        <f t="shared" si="8"/>
        <v>11</v>
      </c>
      <c r="L10" s="145">
        <f>SUMIFS('INTERIM REPORT'!E:E,'INTERIM REPORT'!$A:$A,'PAGE 29'!$A10,'INTERIM REPORT'!$B:$B,'PAGE 29'!$A$4)</f>
        <v>3.8637163583902241E-2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29'!$A10,'INTERIM REPORT'!$B:$B,'PAGE 29'!$A$4)</f>
        <v>0.14247728845408175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29'!$A10,'INTERIM REPORT'!$B:$B,'PAGE 29'!$A$4)</f>
        <v>-9.6398222030721313E-3</v>
      </c>
      <c r="U10" s="210">
        <f t="shared" si="15"/>
        <v>1</v>
      </c>
      <c r="V10" s="210">
        <f t="shared" si="16"/>
        <v>1</v>
      </c>
      <c r="W10" s="210">
        <f t="shared" si="17"/>
        <v>2</v>
      </c>
      <c r="X10" s="95">
        <f t="shared" si="0"/>
        <v>-0.37723315272539604</v>
      </c>
      <c r="Y10" s="95">
        <f t="shared" si="1"/>
        <v>-1.2494961148516726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29'!$A11,'INTERIM REPORT'!$B:$B,'PAGE 29'!$A$4)</f>
        <v>-3.9806719728037225E-2</v>
      </c>
      <c r="E11" s="210">
        <f t="shared" si="3"/>
        <v>2</v>
      </c>
      <c r="F11" s="210">
        <f t="shared" si="4"/>
        <v>3</v>
      </c>
      <c r="G11" s="210">
        <f t="shared" si="5"/>
        <v>4</v>
      </c>
      <c r="H11" s="145">
        <f>SUMIFS('INTERIM REPORT'!D:D,'INTERIM REPORT'!$A:$A,'PAGE 29'!$A11,'INTERIM REPORT'!$B:$B,'PAGE 29'!$A$4)</f>
        <v>9.9869092329262513E-2</v>
      </c>
      <c r="I11" s="210">
        <f t="shared" si="6"/>
        <v>8</v>
      </c>
      <c r="J11" s="210">
        <f t="shared" si="7"/>
        <v>10</v>
      </c>
      <c r="K11" s="210">
        <f t="shared" si="8"/>
        <v>14</v>
      </c>
      <c r="L11" s="145">
        <f>SUMIFS('INTERIM REPORT'!E:E,'INTERIM REPORT'!$A:$A,'PAGE 29'!$A11,'INTERIM REPORT'!$B:$B,'PAGE 29'!$A$4)</f>
        <v>1.9142629255491189E-2</v>
      </c>
      <c r="M11" s="210">
        <f t="shared" si="9"/>
        <v>3</v>
      </c>
      <c r="N11" s="210">
        <f t="shared" si="10"/>
        <v>5</v>
      </c>
      <c r="O11" s="210">
        <f t="shared" si="11"/>
        <v>6</v>
      </c>
      <c r="P11" s="145">
        <f>SUMIFS('INTERIM REPORT'!F:F,'INTERIM REPORT'!$A:$A,'PAGE 29'!$A11,'INTERIM REPORT'!$B:$B,'PAGE 29'!$A$4)</f>
        <v>0.14297824409534635</v>
      </c>
      <c r="Q11" s="210">
        <f t="shared" si="12"/>
        <v>6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29'!$A11,'INTERIM REPORT'!$B:$B,'PAGE 29'!$A$4)</f>
        <v>3.498902789023639E-2</v>
      </c>
      <c r="U11" s="210">
        <f t="shared" si="15"/>
        <v>6</v>
      </c>
      <c r="V11" s="210">
        <f t="shared" si="16"/>
        <v>8</v>
      </c>
      <c r="W11" s="210">
        <f t="shared" si="17"/>
        <v>10</v>
      </c>
      <c r="X11" s="95">
        <f t="shared" si="0"/>
        <v>-0.8083227872705695</v>
      </c>
      <c r="Y11" s="95">
        <f t="shared" si="1"/>
        <v>0.82780679828501391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29'!$A12,'INTERIM REPORT'!$B:$B,'PAGE 29'!$A$4)</f>
        <v>2.9533972651597969E-2</v>
      </c>
      <c r="E12" s="210">
        <f t="shared" si="3"/>
        <v>6</v>
      </c>
      <c r="F12" s="210">
        <f t="shared" si="4"/>
        <v>8</v>
      </c>
      <c r="G12" s="210">
        <f t="shared" si="5"/>
        <v>10</v>
      </c>
      <c r="H12" s="145">
        <f>SUMIFS('INTERIM REPORT'!D:D,'INTERIM REPORT'!$A:$A,'PAGE 29'!$A12,'INTERIM REPORT'!$B:$B,'PAGE 29'!$A$4)</f>
        <v>7.8189853316988744E-2</v>
      </c>
      <c r="I12" s="210">
        <f t="shared" si="6"/>
        <v>7</v>
      </c>
      <c r="J12" s="210">
        <f t="shared" si="7"/>
        <v>8</v>
      </c>
      <c r="K12" s="210">
        <f t="shared" si="8"/>
        <v>12</v>
      </c>
      <c r="L12" s="145">
        <f>SUMIFS('INTERIM REPORT'!E:E,'INTERIM REPORT'!$A:$A,'PAGE 29'!$A12,'INTERIM REPORT'!$B:$B,'PAGE 29'!$A$4)</f>
        <v>2.351652345808369E-2</v>
      </c>
      <c r="M12" s="210">
        <f t="shared" si="9"/>
        <v>5</v>
      </c>
      <c r="N12" s="210">
        <f t="shared" si="10"/>
        <v>7</v>
      </c>
      <c r="O12" s="210">
        <f t="shared" si="11"/>
        <v>8</v>
      </c>
      <c r="P12" s="145">
        <f>SUMIFS('INTERIM REPORT'!F:F,'INTERIM REPORT'!$A:$A,'PAGE 29'!$A12,'INTERIM REPORT'!$B:$B,'PAGE 29'!$A$4)</f>
        <v>8.3527076164158581E-2</v>
      </c>
      <c r="Q12" s="210">
        <f t="shared" si="12"/>
        <v>2</v>
      </c>
      <c r="R12" s="210">
        <f t="shared" si="13"/>
        <v>3</v>
      </c>
      <c r="S12" s="210">
        <f t="shared" si="14"/>
        <v>5</v>
      </c>
      <c r="T12" s="145">
        <f>SUMIFS('INTERIM REPORT'!G:G,'INTERIM REPORT'!$A:$A,'PAGE 29'!$A12,'INTERIM REPORT'!$B:$B,'PAGE 29'!$A$4)</f>
        <v>1.9123636758158421E-2</v>
      </c>
      <c r="U12" s="210">
        <f t="shared" si="15"/>
        <v>3</v>
      </c>
      <c r="V12" s="210">
        <f t="shared" si="16"/>
        <v>4</v>
      </c>
      <c r="W12" s="210">
        <f t="shared" si="17"/>
        <v>5</v>
      </c>
      <c r="X12" s="95">
        <f t="shared" si="0"/>
        <v>-0.69923816888688139</v>
      </c>
      <c r="Y12" s="95">
        <f t="shared" si="1"/>
        <v>-0.18680000501584493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29'!$A13,'INTERIM REPORT'!$B:$B,'PAGE 29'!$A$4)</f>
        <v>1.7905365563215793E-2</v>
      </c>
      <c r="E13" s="210">
        <f t="shared" si="3"/>
        <v>5</v>
      </c>
      <c r="F13" s="210">
        <f t="shared" si="4"/>
        <v>7</v>
      </c>
      <c r="G13" s="210">
        <f t="shared" si="5"/>
        <v>8</v>
      </c>
      <c r="H13" s="145">
        <f>SUMIFS('INTERIM REPORT'!D:D,'INTERIM REPORT'!$A:$A,'PAGE 29'!$A13,'INTERIM REPORT'!$B:$B,'PAGE 29'!$A$4)</f>
        <v>3.8171227265085213E-2</v>
      </c>
      <c r="I13" s="210">
        <f t="shared" si="6"/>
        <v>3</v>
      </c>
      <c r="J13" s="210">
        <f t="shared" si="7"/>
        <v>4</v>
      </c>
      <c r="K13" s="210">
        <f t="shared" si="8"/>
        <v>5</v>
      </c>
      <c r="L13" s="145">
        <f>SUMIFS('INTERIM REPORT'!E:E,'INTERIM REPORT'!$A:$A,'PAGE 29'!$A13,'INTERIM REPORT'!$B:$B,'PAGE 29'!$A$4)</f>
        <v>2.0377711203811225E-2</v>
      </c>
      <c r="M13" s="210">
        <f t="shared" si="9"/>
        <v>4</v>
      </c>
      <c r="N13" s="210">
        <f t="shared" si="10"/>
        <v>6</v>
      </c>
      <c r="O13" s="210">
        <f t="shared" si="11"/>
        <v>7</v>
      </c>
      <c r="P13" s="145">
        <f>SUMIFS('INTERIM REPORT'!F:F,'INTERIM REPORT'!$A:$A,'PAGE 29'!$A13,'INTERIM REPORT'!$B:$B,'PAGE 29'!$A$4)</f>
        <v>6.6891405405400159E-2</v>
      </c>
      <c r="Q13" s="210">
        <f t="shared" si="12"/>
        <v>1</v>
      </c>
      <c r="R13" s="210">
        <f t="shared" si="13"/>
        <v>2</v>
      </c>
      <c r="S13" s="210">
        <f t="shared" si="14"/>
        <v>3</v>
      </c>
      <c r="T13" s="145">
        <f>SUMIFS('INTERIM REPORT'!G:G,'INTERIM REPORT'!$A:$A,'PAGE 29'!$A13,'INTERIM REPORT'!$B:$B,'PAGE 29'!$A$4)</f>
        <v>2.0278495111568217E-2</v>
      </c>
      <c r="U13" s="210">
        <f t="shared" si="15"/>
        <v>4</v>
      </c>
      <c r="V13" s="210">
        <f t="shared" si="16"/>
        <v>5</v>
      </c>
      <c r="W13" s="210">
        <f t="shared" si="17"/>
        <v>6</v>
      </c>
      <c r="X13" s="95">
        <f t="shared" si="0"/>
        <v>-0.46614995996079789</v>
      </c>
      <c r="Y13" s="95">
        <f t="shared" si="1"/>
        <v>-4.8688535847172254E-3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29'!$A14,'INTERIM REPORT'!$B:$B,'PAGE 29'!$A$4)</f>
        <v>5.8697958272285577E-2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29'!$A14,'INTERIM REPORT'!$B:$B,'PAGE 29'!$A$4)</f>
        <v>4.3199984261005492E-2</v>
      </c>
      <c r="I14" s="210">
        <f t="shared" si="6"/>
        <v>4</v>
      </c>
      <c r="J14" s="210">
        <f t="shared" si="7"/>
        <v>5</v>
      </c>
      <c r="K14" s="210">
        <f t="shared" si="8"/>
        <v>6</v>
      </c>
      <c r="L14" s="145">
        <f>SUMIFS('INTERIM REPORT'!E:E,'INTERIM REPORT'!$A:$A,'PAGE 29'!$A14,'INTERIM REPORT'!$B:$B,'PAGE 29'!$A$4)</f>
        <v>5.1506863735122907E-2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29'!$A14,'INTERIM REPORT'!$B:$B,'PAGE 29'!$A$4)</f>
        <v>0.10740145314604906</v>
      </c>
      <c r="Q14" s="210">
        <f t="shared" si="12"/>
        <v>4</v>
      </c>
      <c r="R14" s="210">
        <f t="shared" si="13"/>
        <v>5</v>
      </c>
      <c r="S14" s="210">
        <f t="shared" si="14"/>
        <v>9</v>
      </c>
      <c r="T14" s="145">
        <f>SUMIFS('INTERIM REPORT'!G:G,'INTERIM REPORT'!$A:$A,'PAGE 29'!$A14,'INTERIM REPORT'!$B:$B,'PAGE 29'!$A$4)</f>
        <v>5.8711999955509027E-2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0.19228894677203923</v>
      </c>
      <c r="Y14" s="95">
        <f t="shared" si="1"/>
        <v>0.13988691405166809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29'!$A15,'INTERIM REPORT'!$B:$B,'PAGE 29'!$A$4)</f>
        <v>-0.38945580822908615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29'!$A15,'INTERIM REPORT'!$B:$B,'PAGE 29'!$A$4)</f>
        <v>-0.11666996557434753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29'!$A15,'INTERIM REPORT'!$B:$B,'PAGE 29'!$A$4)</f>
        <v>3.5627749897167893E-3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29'!$A15,'INTERIM REPORT'!$B:$B,'PAGE 29'!$A$4)</f>
        <v>0.25105388009033908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29'!$A15,'INTERIM REPORT'!$B:$B,'PAGE 29'!$A$4)</f>
        <v>2.3947556672166595E-2</v>
      </c>
      <c r="U15" s="211">
        <f t="shared" si="15"/>
        <v>5</v>
      </c>
      <c r="V15" s="211">
        <f t="shared" si="16"/>
        <v>6</v>
      </c>
      <c r="W15" s="211">
        <f t="shared" si="17"/>
        <v>8</v>
      </c>
      <c r="X15" s="97">
        <f t="shared" si="0"/>
        <v>1.0305372078596049</v>
      </c>
      <c r="Y15" s="97">
        <f t="shared" si="1"/>
        <v>5.7216023300057532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29'!$A16,'INTERIM REPORT'!$B:$B,'PAGE 29'!$A$4)</f>
        <v>1.6408335984953573E-2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29'!$A16,'INTERIM REPORT'!$B:$B,'PAGE 29'!$A$4)</f>
        <v>9.4919652506129257E-2</v>
      </c>
      <c r="I16" s="212"/>
      <c r="J16" s="213">
        <f t="shared" si="7"/>
        <v>9</v>
      </c>
      <c r="K16" s="213">
        <f t="shared" si="8"/>
        <v>13</v>
      </c>
      <c r="L16" s="147">
        <f>SUMIFS('INTERIM REPORT'!E:E,'INTERIM REPORT'!$A:$A,'PAGE 29'!$A16,'INTERIM REPORT'!$B:$B,'PAGE 29'!$A$4)</f>
        <v>1.1751244116566355E-2</v>
      </c>
      <c r="M16" s="212"/>
      <c r="N16" s="213">
        <f t="shared" si="10"/>
        <v>4</v>
      </c>
      <c r="O16" s="213">
        <f t="shared" si="11"/>
        <v>5</v>
      </c>
      <c r="P16" s="147">
        <f>SUMIFS('INTERIM REPORT'!F:F,'INTERIM REPORT'!$A:$A,'PAGE 29'!$A16,'INTERIM REPORT'!$B:$B,'PAGE 29'!$A$4)</f>
        <v>4.0361303643349236E-2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29'!$A16,'INTERIM REPORT'!$B:$B,'PAGE 29'!$A$4)</f>
        <v>1.1978683409346413E-2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-0.87619798633578494</v>
      </c>
      <c r="Y16" s="99">
        <f t="shared" si="1"/>
        <v>1.9354486258984727E-2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29'!$A17,'INTERIM REPORT'!$B:$B,'PAGE 29'!$A$4)</f>
        <v>-7.635453122598021E-2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29'!$A17,'INTERIM REPORT'!$B:$B,'PAGE 29'!$A$4)</f>
        <v>-1.1489108352478563E-2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29'!$A17,'INTERIM REPORT'!$B:$B,'PAGE 29'!$A$4)</f>
        <v>-1.6691469612642128E-3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29'!$A17,'INTERIM REPORT'!$B:$B,'PAGE 29'!$A$4)</f>
        <v>0.11558273159803321</v>
      </c>
      <c r="Q17" s="214"/>
      <c r="R17" s="210">
        <f t="shared" si="13"/>
        <v>6</v>
      </c>
      <c r="S17" s="210">
        <f t="shared" si="14"/>
        <v>10</v>
      </c>
      <c r="T17" s="145">
        <f>SUMIFS('INTERIM REPORT'!G:G,'INTERIM REPORT'!$A:$A,'PAGE 29'!$A17,'INTERIM REPORT'!$B:$B,'PAGE 29'!$A$4)</f>
        <v>3.2464378405962134E-2</v>
      </c>
      <c r="U17" s="214"/>
      <c r="V17" s="210">
        <f t="shared" si="16"/>
        <v>7</v>
      </c>
      <c r="W17" s="210">
        <f t="shared" si="17"/>
        <v>9</v>
      </c>
      <c r="X17" s="95">
        <f t="shared" si="0"/>
        <v>0.85471919055371037</v>
      </c>
      <c r="Y17" s="95">
        <f t="shared" si="1"/>
        <v>20.44968247815255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29'!$A20,'INTERIM REPORT'!$B:$B,'PAGE 29'!$A$4)</f>
        <v>-4.0271439825655231E-2</v>
      </c>
      <c r="E20" s="212"/>
      <c r="F20" s="213">
        <f>RANK(D20,D$20:D$22,1)</f>
        <v>1</v>
      </c>
      <c r="G20" s="213">
        <f t="shared" ref="G20:G22" si="19">RANK(D20,D$8:D$25,1)</f>
        <v>3</v>
      </c>
      <c r="H20" s="147">
        <f>SUMIFS('INTERIM REPORT'!D:D,'INTERIM REPORT'!$A:$A,'PAGE 29'!$A20,'INTERIM REPORT'!$B:$B,'PAGE 29'!$A$4)</f>
        <v>4.5229775479444748E-2</v>
      </c>
      <c r="I20" s="212"/>
      <c r="J20" s="213">
        <f>RANK(H20,H$20:H$22,1)</f>
        <v>1</v>
      </c>
      <c r="K20" s="213">
        <f t="shared" ref="K20:K22" si="20">RANK(H20,H$8:H$25,1)</f>
        <v>7</v>
      </c>
      <c r="L20" s="147">
        <f>SUMIFS('INTERIM REPORT'!E:E,'INTERIM REPORT'!$A:$A,'PAGE 29'!$A20,'INTERIM REPORT'!$B:$B,'PAGE 29'!$A$4)</f>
        <v>2.9600386702041497E-2</v>
      </c>
      <c r="M20" s="212"/>
      <c r="N20" s="213">
        <f>RANK(L20,L$20:L$22,1)</f>
        <v>2</v>
      </c>
      <c r="O20" s="213">
        <f t="shared" ref="O20:O22" si="21">RANK(L20,L$8:L$25,1)</f>
        <v>9</v>
      </c>
      <c r="P20" s="147">
        <f>SUMIFS('INTERIM REPORT'!F:F,'INTERIM REPORT'!$A:$A,'PAGE 29'!$A20,'INTERIM REPORT'!$B:$B,'PAGE 29'!$A$4)</f>
        <v>9.7469068332094691E-2</v>
      </c>
      <c r="Q20" s="212"/>
      <c r="R20" s="213">
        <f>RANK(P20,P$20:P$22,1)</f>
        <v>2</v>
      </c>
      <c r="S20" s="213">
        <f t="shared" ref="S20:S22" si="22">RANK(P20,P$8:P$25,1)</f>
        <v>6</v>
      </c>
      <c r="T20" s="147">
        <f>SUMIFS('INTERIM REPORT'!G:G,'INTERIM REPORT'!$A:$A,'PAGE 29'!$A20,'INTERIM REPORT'!$B:$B,'PAGE 29'!$A$4)</f>
        <v>3.8862052332244885E-2</v>
      </c>
      <c r="U20" s="212"/>
      <c r="V20" s="213">
        <f>RANK(T20,T$20:T$22,1)</f>
        <v>3</v>
      </c>
      <c r="W20" s="21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-0.34555530315436178</v>
      </c>
      <c r="Y20" s="99">
        <f>IF(L20&gt;0,((T20/L20)-1),IF(AND(L20=0,T20&gt;0),100%,IF(AND(L20=0,T20&lt;0),-100%,IF(AND(L20=0,T20=0),0%,((T20/(L20))-1)*-1))))</f>
        <v>0.31289002145247724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29'!$A21,'INTERIM REPORT'!$B:$B,'PAGE 29'!$A$4)</f>
        <v>2.1267856692045048E-2</v>
      </c>
      <c r="E21" s="214"/>
      <c r="F21" s="210">
        <f t="shared" ref="F21:F22" si="24">RANK(D21,D$20:D$22,1)</f>
        <v>2</v>
      </c>
      <c r="G21" s="210">
        <f t="shared" si="19"/>
        <v>9</v>
      </c>
      <c r="H21" s="145">
        <f>SUMIFS('INTERIM REPORT'!D:D,'INTERIM REPORT'!$A:$A,'PAGE 29'!$A21,'INTERIM REPORT'!$B:$B,'PAGE 29'!$A$4)</f>
        <v>5.1961848412534879E-2</v>
      </c>
      <c r="I21" s="214"/>
      <c r="J21" s="210">
        <f t="shared" ref="J21:J22" si="25">RANK(H21,H$20:H$22,1)</f>
        <v>3</v>
      </c>
      <c r="K21" s="210">
        <f t="shared" si="20"/>
        <v>9</v>
      </c>
      <c r="L21" s="145">
        <f>SUMIFS('INTERIM REPORT'!E:E,'INTERIM REPORT'!$A:$A,'PAGE 29'!$A21,'INTERIM REPORT'!$B:$B,'PAGE 29'!$A$4)</f>
        <v>3.6413854437317268E-2</v>
      </c>
      <c r="M21" s="214"/>
      <c r="N21" s="210">
        <f t="shared" ref="N21:N22" si="26">RANK(L21,L$20:L$22,1)</f>
        <v>3</v>
      </c>
      <c r="O21" s="210">
        <f t="shared" si="21"/>
        <v>12</v>
      </c>
      <c r="P21" s="145">
        <f>SUMIFS('INTERIM REPORT'!F:F,'INTERIM REPORT'!$A:$A,'PAGE 29'!$A21,'INTERIM REPORT'!$B:$B,'PAGE 29'!$A$4)</f>
        <v>0.10465228297212488</v>
      </c>
      <c r="Q21" s="214"/>
      <c r="R21" s="210">
        <f t="shared" ref="R21:R22" si="27">RANK(P21,P$20:P$22,1)</f>
        <v>3</v>
      </c>
      <c r="S21" s="210">
        <f t="shared" si="22"/>
        <v>8</v>
      </c>
      <c r="T21" s="145">
        <f>SUMIFS('INTERIM REPORT'!G:G,'INTERIM REPORT'!$A:$A,'PAGE 29'!$A21,'INTERIM REPORT'!$B:$B,'PAGE 29'!$A$4)</f>
        <v>2.1834092593110418E-2</v>
      </c>
      <c r="U21" s="214"/>
      <c r="V21" s="210">
        <f t="shared" ref="V21:V22" si="28">RANK(T21,T$20:T$22,1)</f>
        <v>2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-0.29921941674936514</v>
      </c>
      <c r="Y21" s="95">
        <f>IF(L21&gt;0,((T21/L21)-1),IF(AND(L21=0,T21&gt;0),100%,IF(AND(L21=0,T21&lt;0),-100%,IF(AND(L21=0,T21=0),0%,((T21/(L21))-1)*-1))))</f>
        <v>-0.40039051260844749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29'!$A22,'INTERIM REPORT'!$B:$B,'PAGE 29'!$A$4)</f>
        <v>3.4908310028888667E-2</v>
      </c>
      <c r="E22" s="214"/>
      <c r="F22" s="210">
        <f t="shared" si="24"/>
        <v>3</v>
      </c>
      <c r="G22" s="210">
        <f t="shared" si="19"/>
        <v>11</v>
      </c>
      <c r="H22" s="145">
        <f>SUMIFS('INTERIM REPORT'!D:D,'INTERIM REPORT'!$A:$A,'PAGE 29'!$A22,'INTERIM REPORT'!$B:$B,'PAGE 29'!$A$4)</f>
        <v>4.5884694217991684E-2</v>
      </c>
      <c r="I22" s="214"/>
      <c r="J22" s="210">
        <f t="shared" si="25"/>
        <v>2</v>
      </c>
      <c r="K22" s="210">
        <f t="shared" si="20"/>
        <v>8</v>
      </c>
      <c r="L22" s="145">
        <f>SUMIFS('INTERIM REPORT'!E:E,'INTERIM REPORT'!$A:$A,'PAGE 29'!$A22,'INTERIM REPORT'!$B:$B,'PAGE 29'!$A$4)</f>
        <v>3.6672430502764932E-3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29'!$A22,'INTERIM REPORT'!$B:$B,'PAGE 29'!$A$4)</f>
        <v>4.4246679666014463E-2</v>
      </c>
      <c r="Q22" s="214"/>
      <c r="R22" s="210">
        <f t="shared" si="27"/>
        <v>1</v>
      </c>
      <c r="S22" s="210">
        <f t="shared" si="22"/>
        <v>2</v>
      </c>
      <c r="T22" s="145">
        <f>SUMIFS('INTERIM REPORT'!G:G,'INTERIM REPORT'!$A:$A,'PAGE 29'!$A22,'INTERIM REPORT'!$B:$B,'PAGE 29'!$A$4)</f>
        <v>-0.33744138999840012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-0.92007698617639377</v>
      </c>
      <c r="Y22" s="95">
        <f>IF(L22&gt;0,((T22/L22)-1),IF(AND(L22=0,T22&gt;0),100%,IF(AND(L22=0,T22&lt;0),-100%,IF(AND(L22=0,T22=0),0%,((T22/(L22))-1)*-1))))</f>
        <v>-93.015005651986613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29'!$A25,'INTERIM REPORT'!$B:$B,'PAGE 29'!$A$4)</f>
        <v>4.4741742981594217E-2</v>
      </c>
      <c r="E25" s="212"/>
      <c r="F25" s="212"/>
      <c r="G25" s="213">
        <f>RANK(D25,D$8:D$25,1)</f>
        <v>12</v>
      </c>
      <c r="H25" s="147">
        <f>SUMIFS('INTERIM REPORT'!D:D,'INTERIM REPORT'!$A:$A,'PAGE 29'!$A25,'INTERIM REPORT'!$B:$B,'PAGE 29'!$A$4)</f>
        <v>-1.2284555698584058E-2</v>
      </c>
      <c r="I25" s="212"/>
      <c r="J25" s="212"/>
      <c r="K25" s="213">
        <f>RANK(H25,H$8:H$25,1)</f>
        <v>3</v>
      </c>
      <c r="L25" s="147">
        <f>SUMIFS('INTERIM REPORT'!E:E,'INTERIM REPORT'!$A:$A,'PAGE 29'!$A25,'INTERIM REPORT'!$B:$B,'PAGE 29'!$A$4)</f>
        <v>3.3342775303745784E-2</v>
      </c>
      <c r="M25" s="212"/>
      <c r="N25" s="212"/>
      <c r="O25" s="213">
        <f>RANK(L25,L$8:L$25,1)</f>
        <v>10</v>
      </c>
      <c r="P25" s="147">
        <f>SUMIFS('INTERIM REPORT'!F:F,'INTERIM REPORT'!$A:$A,'PAGE 29'!$A25,'INTERIM REPORT'!$B:$B,'PAGE 29'!$A$4)</f>
        <v>7.0782316227375061E-2</v>
      </c>
      <c r="Q25" s="212"/>
      <c r="R25" s="212"/>
      <c r="S25" s="213">
        <f>RANK(P25,P$8:P$25,1)</f>
        <v>4</v>
      </c>
      <c r="T25" s="147">
        <f>SUMIFS('INTERIM REPORT'!G:G,'INTERIM REPORT'!$A:$A,'PAGE 29'!$A25,'INTERIM REPORT'!$B:$B,'PAGE 29'!$A$4)</f>
        <v>4.1729088086660357E-2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3.7142027861527738</v>
      </c>
      <c r="Y25" s="99">
        <f>IF(L25&gt;0,((T25/L25)-1),IF(AND(L25=0,T25&gt;0),100%,IF(AND(L25=0,T25&lt;0),-100%,IF(AND(L25=0,T25=0),0%,((T25/(L25))-1)*-1))))</f>
        <v>0.2515181386827281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29'!$A28,'INTERIM REPORT'!$B:$B,'PAGE 29'!$A$4)</f>
        <v>1.8924122700651431E-2</v>
      </c>
      <c r="E28" s="218"/>
      <c r="F28" s="218"/>
      <c r="G28" s="218"/>
      <c r="H28" s="147">
        <f>SUMIFS('INTERIM REPORT'!D:D,'INTERIM REPORT'!$A:$A,'PAGE 29'!$A28,'INTERIM REPORT'!$B:$B,'PAGE 29'!$A$4)</f>
        <v>1.4791477597319464E-2</v>
      </c>
      <c r="I28" s="218"/>
      <c r="J28" s="218"/>
      <c r="K28" s="218"/>
      <c r="L28" s="147">
        <f>SUMIFS('INTERIM REPORT'!E:E,'INTERIM REPORT'!$A:$A,'PAGE 29'!$A28,'INTERIM REPORT'!$B:$B,'PAGE 29'!$A$4)</f>
        <v>2.818813039690608E-2</v>
      </c>
      <c r="M28" s="218"/>
      <c r="N28" s="218"/>
      <c r="O28" s="218"/>
      <c r="P28" s="147">
        <f>SUMIFS('INTERIM REPORT'!F:F,'INTERIM REPORT'!$A:$A,'PAGE 29'!$A28,'INTERIM REPORT'!$B:$B,'PAGE 29'!$A$4)</f>
        <v>8.5915737143155854E-2</v>
      </c>
      <c r="Q28" s="218"/>
      <c r="R28" s="218"/>
      <c r="S28" s="218"/>
      <c r="T28" s="147">
        <f>SUMIFS('INTERIM REPORT'!G:G,'INTERIM REPORT'!$A:$A,'PAGE 29'!$A28,'INTERIM REPORT'!$B:$B,'PAGE 29'!$A$4)</f>
        <v>2.0675408055930447E-2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0.90570078015832434</v>
      </c>
      <c r="Y28" s="103">
        <f>IF(L28&gt;0,((T28/L28)-1),IF(AND(L28=0,T28&gt;0),100%,IF(AND(L28=0,T28&lt;0),-100%,IF(AND(L28=0,T28=0),0%,((T28/(L28))-1)*-1))))</f>
        <v>-0.26652077435402477</v>
      </c>
    </row>
    <row r="29" spans="1:25" ht="28.35" customHeight="1">
      <c r="C29" s="94" t="s">
        <v>28</v>
      </c>
      <c r="D29" s="145">
        <f>MEDIAN(D25,D20:D22,D8:D17)</f>
        <v>1.7156850774084683E-2</v>
      </c>
      <c r="E29" s="219"/>
      <c r="F29" s="219"/>
      <c r="G29" s="219"/>
      <c r="H29" s="145">
        <f>MEDIAN(H25,H20:H22,H8:H17)</f>
        <v>4.5557234848718216E-2</v>
      </c>
      <c r="I29" s="219"/>
      <c r="J29" s="219"/>
      <c r="K29" s="219"/>
      <c r="L29" s="145">
        <f>MEDIAN(L25,L20:L22,L8:L17)</f>
        <v>2.1947117330947459E-2</v>
      </c>
      <c r="M29" s="219"/>
      <c r="N29" s="219"/>
      <c r="O29" s="219"/>
      <c r="P29" s="145">
        <f>MEDIAN(P25,P20:P22,P8:P17)</f>
        <v>0.1034207679379421</v>
      </c>
      <c r="Q29" s="219"/>
      <c r="R29" s="219"/>
      <c r="S29" s="219"/>
      <c r="T29" s="145">
        <f>MEDIAN(T25,T20:T22,T8:T17)</f>
        <v>2.2890824632638508E-2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-0.51825176826848263</v>
      </c>
      <c r="Y29" s="104">
        <f>IF(L29&gt;0,((T29/L29)-1),IF(AND(L29=0,T29&gt;0),100%,IF(AND(L29=0,T29&lt;0),-100%,IF(AND(L29=0,T29=0),0%,((T29/(L29))-1)*-1))))</f>
        <v>4.2999145968037222E-2</v>
      </c>
    </row>
    <row r="30" spans="1:25" ht="28.35" customHeight="1">
      <c r="C30" s="94" t="s">
        <v>29</v>
      </c>
      <c r="D30" s="145">
        <f>MEDIAN(D8:D15)</f>
        <v>7.27623137344993E-3</v>
      </c>
      <c r="E30" s="219"/>
      <c r="F30" s="219"/>
      <c r="G30" s="219"/>
      <c r="H30" s="145">
        <f>MEDIAN(H8:H15)</f>
        <v>5.0399527100978295E-2</v>
      </c>
      <c r="I30" s="219"/>
      <c r="J30" s="219"/>
      <c r="K30" s="219"/>
      <c r="L30" s="145">
        <f>MEDIAN(L8:L15)</f>
        <v>2.1947117330947459E-2</v>
      </c>
      <c r="M30" s="219"/>
      <c r="N30" s="219"/>
      <c r="O30" s="219"/>
      <c r="P30" s="145">
        <f>MEDIAN(P8:P15)</f>
        <v>0.1249393708000654</v>
      </c>
      <c r="Q30" s="219"/>
      <c r="R30" s="219"/>
      <c r="S30" s="219"/>
      <c r="T30" s="145">
        <f>MEDIAN(T8:T15)</f>
        <v>2.2113025891867408E-2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-0.56453723688765622</v>
      </c>
      <c r="Y30" s="104">
        <f>IF(L30&gt;0,((T30/L30)-1),IF(AND(L30=0,T30&gt;0),100%,IF(AND(L30=0,T30&lt;0),-100%,IF(AND(L30=0,T30=0),0%,((T30/(L30))-1)*-1))))</f>
        <v>7.5594693561875648E-3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29'!$A33,'INTERIM REPORT'!$B:$B,'PAGE 29'!$A$5)=0,"",SUMIFS('INTERIM REPORT'!C:C,'INTERIM REPORT'!$A:$A,'PAGE 29'!$A33,'INTERIM REPORT'!$B:$B,'PAGE 29'!$A$5))</f>
        <v>3.3899999999999993E-2</v>
      </c>
      <c r="E33" s="120"/>
      <c r="F33" s="120"/>
      <c r="G33" s="121"/>
      <c r="H33" s="147" t="str">
        <f>IF(SUMIFS('INTERIM REPORT'!D:D,'INTERIM REPORT'!$A:$A,'PAGE 29'!$A33,'INTERIM REPORT'!$B:$B,'PAGE 29'!$A$5)=0,"",SUMIFS('INTERIM REPORT'!D:D,'INTERIM REPORT'!$A:$A,'PAGE 29'!$A33,'INTERIM REPORT'!$B:$B,'PAGE 29'!$A$5))</f>
        <v/>
      </c>
      <c r="I33" s="120"/>
      <c r="J33" s="120"/>
      <c r="K33" s="121"/>
      <c r="L33" s="147" t="str">
        <f>IF(SUMIFS('INTERIM REPORT'!E:E,'INTERIM REPORT'!$A:$A,'PAGE 29'!$A33,'INTERIM REPORT'!$B:$B,'PAGE 29'!$A$5)=0,"",SUMIFS('INTERIM REPORT'!E:E,'INTERIM REPORT'!$A:$A,'PAGE 29'!$A33,'INTERIM REPORT'!$B:$B,'PAGE 29'!$A$5))</f>
        <v/>
      </c>
      <c r="M33" s="120"/>
      <c r="N33" s="120"/>
      <c r="O33" s="121"/>
      <c r="P33" s="147" t="str">
        <f>IF(SUMIFS('INTERIM REPORT'!F:F,'INTERIM REPORT'!$A:$A,'PAGE 29'!$A33,'INTERIM REPORT'!$B:$B,'PAGE 29'!$A$5)=0,"",SUMIFS('INTERIM REPORT'!F:F,'INTERIM REPORT'!$A:$A,'PAGE 29'!$A33,'INTERIM REPORT'!$B:$B,'PAGE 29'!$A$5))</f>
        <v/>
      </c>
      <c r="Q33" s="120"/>
      <c r="R33" s="120"/>
      <c r="S33" s="121"/>
      <c r="T33" s="147" t="str">
        <f>IF(SUMIFS('INTERIM REPORT'!G:G,'INTERIM REPORT'!$A:$A,'PAGE 29'!$A33,'INTERIM REPORT'!$B:$B,'PAGE 29'!$A$5)=0,"",SUMIFS('INTERIM REPORT'!G:G,'INTERIM REPORT'!$A:$A,'PAGE 29'!$A33,'INTERIM REPORT'!$B:$B,'PAGE 29'!$A$5))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29'!$A34,'INTERIM REPORT'!$B:$B,'PAGE 29'!$A$5)=0,"",SUMIFS('INTERIM REPORT'!C:C,'INTERIM REPORT'!$A:$A,'PAGE 29'!$A34,'INTERIM REPORT'!$B:$B,'PAGE 29'!$A$5))</f>
        <v/>
      </c>
      <c r="E34" s="124"/>
      <c r="F34" s="124"/>
      <c r="G34" s="125"/>
      <c r="H34" s="147" t="str">
        <f>IF(SUMIFS('INTERIM REPORT'!D:D,'INTERIM REPORT'!$A:$A,'PAGE 29'!$A34,'INTERIM REPORT'!$B:$B,'PAGE 29'!$A$5)=0,"",SUMIFS('INTERIM REPORT'!D:D,'INTERIM REPORT'!$A:$A,'PAGE 29'!$A34,'INTERIM REPORT'!$B:$B,'PAGE 29'!$A$5))</f>
        <v/>
      </c>
      <c r="I34" s="124"/>
      <c r="J34" s="124"/>
      <c r="K34" s="125"/>
      <c r="L34" s="147" t="str">
        <f>IF(SUMIFS('INTERIM REPORT'!E:E,'INTERIM REPORT'!$A:$A,'PAGE 29'!$A34,'INTERIM REPORT'!$B:$B,'PAGE 29'!$A$5)=0,"",SUMIFS('INTERIM REPORT'!E:E,'INTERIM REPORT'!$A:$A,'PAGE 29'!$A34,'INTERIM REPORT'!$B:$B,'PAGE 29'!$A$5))</f>
        <v/>
      </c>
      <c r="M34" s="124"/>
      <c r="N34" s="124"/>
      <c r="O34" s="125"/>
      <c r="P34" s="147" t="str">
        <f>IF(SUMIFS('INTERIM REPORT'!F:F,'INTERIM REPORT'!$A:$A,'PAGE 29'!$A34,'INTERIM REPORT'!$B:$B,'PAGE 29'!$A$5)=0,"",SUMIFS('INTERIM REPORT'!F:F,'INTERIM REPORT'!$A:$A,'PAGE 29'!$A34,'INTERIM REPORT'!$B:$B,'PAGE 29'!$A$5))</f>
        <v/>
      </c>
      <c r="Q34" s="124"/>
      <c r="R34" s="124"/>
      <c r="S34" s="125"/>
      <c r="T34" s="147" t="str">
        <f>IF(SUMIFS('INTERIM REPORT'!G:G,'INTERIM REPORT'!$A:$A,'PAGE 29'!$A34,'INTERIM REPORT'!$B:$B,'PAGE 29'!$A$5)=0,"",SUMIFS('INTERIM REPORT'!G:G,'INTERIM REPORT'!$A:$A,'PAGE 29'!$A34,'INTERIM REPORT'!$B:$B,'PAGE 29'!$A$5))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29'!$A35,'INTERIM REPORT'!$B:$B,'PAGE 29'!$A$5)=0,"",SUMIFS('INTERIM REPORT'!C:C,'INTERIM REPORT'!$A:$A,'PAGE 29'!$A35,'INTERIM REPORT'!$B:$B,'PAGE 29'!$A$5))</f>
        <v/>
      </c>
      <c r="E35" s="124"/>
      <c r="F35" s="124"/>
      <c r="G35" s="125"/>
      <c r="H35" s="147" t="str">
        <f>IF(SUMIFS('INTERIM REPORT'!D:D,'INTERIM REPORT'!$A:$A,'PAGE 29'!$A35,'INTERIM REPORT'!$B:$B,'PAGE 29'!$A$5)=0,"",SUMIFS('INTERIM REPORT'!D:D,'INTERIM REPORT'!$A:$A,'PAGE 29'!$A35,'INTERIM REPORT'!$B:$B,'PAGE 29'!$A$5))</f>
        <v/>
      </c>
      <c r="I35" s="124"/>
      <c r="J35" s="124"/>
      <c r="K35" s="125"/>
      <c r="L35" s="147" t="str">
        <f>IF(SUMIFS('INTERIM REPORT'!E:E,'INTERIM REPORT'!$A:$A,'PAGE 29'!$A35,'INTERIM REPORT'!$B:$B,'PAGE 29'!$A$5)=0,"",SUMIFS('INTERIM REPORT'!E:E,'INTERIM REPORT'!$A:$A,'PAGE 29'!$A35,'INTERIM REPORT'!$B:$B,'PAGE 29'!$A$5))</f>
        <v/>
      </c>
      <c r="M35" s="124"/>
      <c r="N35" s="124"/>
      <c r="O35" s="125"/>
      <c r="P35" s="147" t="str">
        <f>IF(SUMIFS('INTERIM REPORT'!F:F,'INTERIM REPORT'!$A:$A,'PAGE 29'!$A35,'INTERIM REPORT'!$B:$B,'PAGE 29'!$A$5)=0,"",SUMIFS('INTERIM REPORT'!F:F,'INTERIM REPORT'!$A:$A,'PAGE 29'!$A35,'INTERIM REPORT'!$B:$B,'PAGE 29'!$A$5))</f>
        <v/>
      </c>
      <c r="Q35" s="124"/>
      <c r="R35" s="124"/>
      <c r="S35" s="125"/>
      <c r="T35" s="147" t="str">
        <f>IF(SUMIFS('INTERIM REPORT'!G:G,'INTERIM REPORT'!$A:$A,'PAGE 29'!$A35,'INTERIM REPORT'!$B:$B,'PAGE 29'!$A$5)=0,"",SUMIFS('INTERIM REPORT'!G:G,'INTERIM REPORT'!$A:$A,'PAGE 29'!$A35,'INTERIM REPORT'!$B:$B,'PAGE 29'!$A$5))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29'!$A36,'INTERIM REPORT'!$B:$B,'PAGE 29'!$A$5)=0,"",SUMIFS('INTERIM REPORT'!C:C,'INTERIM REPORT'!$A:$A,'PAGE 29'!$A36,'INTERIM REPORT'!$B:$B,'PAGE 29'!$A$5))</f>
        <v/>
      </c>
      <c r="E36" s="124"/>
      <c r="F36" s="124"/>
      <c r="G36" s="125"/>
      <c r="H36" s="147" t="str">
        <f>IF(SUMIFS('INTERIM REPORT'!D:D,'INTERIM REPORT'!$A:$A,'PAGE 29'!$A36,'INTERIM REPORT'!$B:$B,'PAGE 29'!$A$5)=0,"",SUMIFS('INTERIM REPORT'!D:D,'INTERIM REPORT'!$A:$A,'PAGE 29'!$A36,'INTERIM REPORT'!$B:$B,'PAGE 29'!$A$5))</f>
        <v/>
      </c>
      <c r="I36" s="124"/>
      <c r="J36" s="124"/>
      <c r="K36" s="125"/>
      <c r="L36" s="147" t="str">
        <f>IF(SUMIFS('INTERIM REPORT'!E:E,'INTERIM REPORT'!$A:$A,'PAGE 29'!$A36,'INTERIM REPORT'!$B:$B,'PAGE 29'!$A$5)=0,"",SUMIFS('INTERIM REPORT'!E:E,'INTERIM REPORT'!$A:$A,'PAGE 29'!$A36,'INTERIM REPORT'!$B:$B,'PAGE 29'!$A$5))</f>
        <v/>
      </c>
      <c r="M36" s="124"/>
      <c r="N36" s="124"/>
      <c r="O36" s="125"/>
      <c r="P36" s="147" t="str">
        <f>IF(SUMIFS('INTERIM REPORT'!F:F,'INTERIM REPORT'!$A:$A,'PAGE 29'!$A36,'INTERIM REPORT'!$B:$B,'PAGE 29'!$A$5)=0,"",SUMIFS('INTERIM REPORT'!F:F,'INTERIM REPORT'!$A:$A,'PAGE 29'!$A36,'INTERIM REPORT'!$B:$B,'PAGE 29'!$A$5))</f>
        <v/>
      </c>
      <c r="Q36" s="124"/>
      <c r="R36" s="124"/>
      <c r="S36" s="125"/>
      <c r="T36" s="147" t="str">
        <f>IF(SUMIFS('INTERIM REPORT'!G:G,'INTERIM REPORT'!$A:$A,'PAGE 29'!$A36,'INTERIM REPORT'!$B:$B,'PAGE 29'!$A$5)=0,"",SUMIFS('INTERIM REPORT'!G:G,'INTERIM REPORT'!$A:$A,'PAGE 29'!$A36,'INTERIM REPORT'!$B:$B,'PAGE 29'!$A$5))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29'!$A37,'INTERIM REPORT'!$B:$B,'PAGE 29'!$A$5)=0,"",SUMIFS('INTERIM REPORT'!C:C,'INTERIM REPORT'!$A:$A,'PAGE 29'!$A37,'INTERIM REPORT'!$B:$B,'PAGE 29'!$A$5))</f>
        <v/>
      </c>
      <c r="E37" s="124"/>
      <c r="F37" s="124"/>
      <c r="G37" s="125"/>
      <c r="H37" s="147" t="str">
        <f>IF(SUMIFS('INTERIM REPORT'!D:D,'INTERIM REPORT'!$A:$A,'PAGE 29'!$A37,'INTERIM REPORT'!$B:$B,'PAGE 29'!$A$5)=0,"",SUMIFS('INTERIM REPORT'!D:D,'INTERIM REPORT'!$A:$A,'PAGE 29'!$A37,'INTERIM REPORT'!$B:$B,'PAGE 29'!$A$5))</f>
        <v/>
      </c>
      <c r="I37" s="124"/>
      <c r="J37" s="124"/>
      <c r="K37" s="125"/>
      <c r="L37" s="147" t="str">
        <f>IF(SUMIFS('INTERIM REPORT'!E:E,'INTERIM REPORT'!$A:$A,'PAGE 29'!$A37,'INTERIM REPORT'!$B:$B,'PAGE 29'!$A$5)=0,"",SUMIFS('INTERIM REPORT'!E:E,'INTERIM REPORT'!$A:$A,'PAGE 29'!$A37,'INTERIM REPORT'!$B:$B,'PAGE 29'!$A$5))</f>
        <v/>
      </c>
      <c r="M37" s="124"/>
      <c r="N37" s="124"/>
      <c r="O37" s="125"/>
      <c r="P37" s="147" t="str">
        <f>IF(SUMIFS('INTERIM REPORT'!F:F,'INTERIM REPORT'!$A:$A,'PAGE 29'!$A37,'INTERIM REPORT'!$B:$B,'PAGE 29'!$A$5)=0,"",SUMIFS('INTERIM REPORT'!F:F,'INTERIM REPORT'!$A:$A,'PAGE 29'!$A37,'INTERIM REPORT'!$B:$B,'PAGE 29'!$A$5))</f>
        <v/>
      </c>
      <c r="Q37" s="124"/>
      <c r="R37" s="124"/>
      <c r="S37" s="125"/>
      <c r="T37" s="147" t="str">
        <f>IF(SUMIFS('INTERIM REPORT'!G:G,'INTERIM REPORT'!$A:$A,'PAGE 29'!$A37,'INTERIM REPORT'!$B:$B,'PAGE 29'!$A$5)=0,"",SUMIFS('INTERIM REPORT'!G:G,'INTERIM REPORT'!$A:$A,'PAGE 29'!$A37,'INTERIM REPORT'!$B:$B,'PAGE 29'!$A$5))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29'!$A38,'INTERIM REPORT'!$B:$B,'PAGE 29'!$A$5)=0,"",SUMIFS('INTERIM REPORT'!C:C,'INTERIM REPORT'!$A:$A,'PAGE 29'!$A38,'INTERIM REPORT'!$B:$B,'PAGE 29'!$A$5))</f>
        <v/>
      </c>
      <c r="E38" s="124"/>
      <c r="F38" s="124"/>
      <c r="G38" s="125"/>
      <c r="H38" s="147" t="str">
        <f>IF(SUMIFS('INTERIM REPORT'!D:D,'INTERIM REPORT'!$A:$A,'PAGE 29'!$A38,'INTERIM REPORT'!$B:$B,'PAGE 29'!$A$5)=0,"",SUMIFS('INTERIM REPORT'!D:D,'INTERIM REPORT'!$A:$A,'PAGE 29'!$A38,'INTERIM REPORT'!$B:$B,'PAGE 29'!$A$5))</f>
        <v/>
      </c>
      <c r="I38" s="124"/>
      <c r="J38" s="124"/>
      <c r="K38" s="125"/>
      <c r="L38" s="147" t="str">
        <f>IF(SUMIFS('INTERIM REPORT'!E:E,'INTERIM REPORT'!$A:$A,'PAGE 29'!$A38,'INTERIM REPORT'!$B:$B,'PAGE 29'!$A$5)=0,"",SUMIFS('INTERIM REPORT'!E:E,'INTERIM REPORT'!$A:$A,'PAGE 29'!$A38,'INTERIM REPORT'!$B:$B,'PAGE 29'!$A$5))</f>
        <v/>
      </c>
      <c r="M38" s="124"/>
      <c r="N38" s="124"/>
      <c r="O38" s="125"/>
      <c r="P38" s="147" t="str">
        <f>IF(SUMIFS('INTERIM REPORT'!F:F,'INTERIM REPORT'!$A:$A,'PAGE 29'!$A38,'INTERIM REPORT'!$B:$B,'PAGE 29'!$A$5)=0,"",SUMIFS('INTERIM REPORT'!F:F,'INTERIM REPORT'!$A:$A,'PAGE 29'!$A38,'INTERIM REPORT'!$B:$B,'PAGE 29'!$A$5))</f>
        <v/>
      </c>
      <c r="Q38" s="124"/>
      <c r="R38" s="124"/>
      <c r="S38" s="125"/>
      <c r="T38" s="147" t="str">
        <f>IF(SUMIFS('INTERIM REPORT'!G:G,'INTERIM REPORT'!$A:$A,'PAGE 29'!$A38,'INTERIM REPORT'!$B:$B,'PAGE 29'!$A$5)=0,"",SUMIFS('INTERIM REPORT'!G:G,'INTERIM REPORT'!$A:$A,'PAGE 29'!$A38,'INTERIM REPORT'!$B:$B,'PAGE 29'!$A$5))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1" priority="3" operator="notEqual">
      <formula>""" """</formula>
    </cfRule>
    <cfRule type="cellIs" dxfId="70" priority="4" operator="equal">
      <formula>" "</formula>
    </cfRule>
  </conditionalFormatting>
  <conditionalFormatting sqref="A5">
    <cfRule type="cellIs" dxfId="69" priority="1" operator="notEqual">
      <formula>""" """</formula>
    </cfRule>
    <cfRule type="cellIs" dxfId="6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27"/>
  <sheetViews>
    <sheetView zoomScale="70" zoomScaleNormal="70" workbookViewId="0">
      <selection activeCell="F23" sqref="F23"/>
    </sheetView>
  </sheetViews>
  <sheetFormatPr defaultRowHeight="12.75"/>
  <cols>
    <col min="1" max="1" width="79.42578125" customWidth="1"/>
    <col min="2" max="2" width="30.85546875" bestFit="1" customWidth="1"/>
    <col min="3" max="3" width="64.42578125" bestFit="1" customWidth="1"/>
    <col min="4" max="4" width="51.85546875" bestFit="1" customWidth="1"/>
  </cols>
  <sheetData>
    <row r="1" spans="1:5" ht="26.25">
      <c r="A1" s="20" t="s">
        <v>114</v>
      </c>
      <c r="B1" s="21"/>
      <c r="C1" s="21"/>
      <c r="D1" s="21"/>
      <c r="E1" s="17"/>
    </row>
    <row r="2" spans="1:5" ht="26.25">
      <c r="A2" s="22" t="s">
        <v>115</v>
      </c>
      <c r="B2" s="21"/>
      <c r="C2" s="21"/>
      <c r="D2" s="21"/>
      <c r="E2" s="17"/>
    </row>
    <row r="3" spans="1:5" ht="26.25">
      <c r="A3" s="161"/>
      <c r="B3" s="21"/>
      <c r="C3" s="21"/>
      <c r="D3" s="21"/>
      <c r="E3" s="17"/>
    </row>
    <row r="4" spans="1:5" ht="26.25">
      <c r="A4" s="23"/>
      <c r="B4" s="21"/>
      <c r="C4" s="21"/>
      <c r="D4" s="21"/>
      <c r="E4" s="17"/>
    </row>
    <row r="5" spans="1:5" ht="25.5">
      <c r="A5" s="21"/>
      <c r="B5" s="21"/>
      <c r="C5" s="21"/>
      <c r="D5" s="21"/>
      <c r="E5" s="17"/>
    </row>
    <row r="6" spans="1:5" ht="26.25">
      <c r="A6" s="24"/>
      <c r="B6" s="25"/>
      <c r="C6" s="26" t="s">
        <v>116</v>
      </c>
      <c r="D6" s="26" t="s">
        <v>116</v>
      </c>
      <c r="E6" s="17"/>
    </row>
    <row r="7" spans="1:5" ht="26.25">
      <c r="A7" s="27"/>
      <c r="B7" s="28"/>
      <c r="C7" s="29" t="s">
        <v>117</v>
      </c>
      <c r="D7" s="29" t="s">
        <v>118</v>
      </c>
      <c r="E7" s="17"/>
    </row>
    <row r="8" spans="1:5" ht="26.25">
      <c r="A8" s="30" t="s">
        <v>119</v>
      </c>
      <c r="B8" s="31" t="s">
        <v>120</v>
      </c>
      <c r="C8" s="32" t="s">
        <v>121</v>
      </c>
      <c r="D8" s="32" t="s">
        <v>121</v>
      </c>
      <c r="E8" s="17"/>
    </row>
    <row r="9" spans="1:5" ht="25.5">
      <c r="A9" s="33"/>
      <c r="B9" s="34"/>
      <c r="C9" s="34"/>
      <c r="D9" s="34"/>
      <c r="E9" s="17"/>
    </row>
    <row r="10" spans="1:5" ht="26.25">
      <c r="A10" s="35" t="s">
        <v>3</v>
      </c>
      <c r="B10" s="34" t="s">
        <v>122</v>
      </c>
      <c r="C10" s="36" t="s">
        <v>123</v>
      </c>
      <c r="D10" s="36" t="s">
        <v>136</v>
      </c>
      <c r="E10" s="17"/>
    </row>
    <row r="11" spans="1:5" ht="26.25">
      <c r="A11" s="35" t="s">
        <v>124</v>
      </c>
      <c r="B11" s="34" t="s">
        <v>125</v>
      </c>
      <c r="C11" s="36" t="s">
        <v>410</v>
      </c>
      <c r="D11" s="36" t="s">
        <v>404</v>
      </c>
      <c r="E11" s="17"/>
    </row>
    <row r="12" spans="1:5" ht="26.25">
      <c r="A12" s="35" t="s">
        <v>6</v>
      </c>
      <c r="B12" s="34" t="s">
        <v>126</v>
      </c>
      <c r="C12" s="36" t="s">
        <v>400</v>
      </c>
      <c r="D12" s="36" t="s">
        <v>129</v>
      </c>
      <c r="E12" s="17"/>
    </row>
    <row r="13" spans="1:5" ht="26.25">
      <c r="A13" s="35" t="s">
        <v>7</v>
      </c>
      <c r="B13" s="34" t="s">
        <v>128</v>
      </c>
      <c r="C13" s="36" t="s">
        <v>383</v>
      </c>
      <c r="D13" s="36" t="s">
        <v>385</v>
      </c>
      <c r="E13" s="17"/>
    </row>
    <row r="14" spans="1:5" ht="26.25">
      <c r="A14" s="35" t="s">
        <v>8</v>
      </c>
      <c r="B14" s="34" t="s">
        <v>130</v>
      </c>
      <c r="C14" s="36" t="s">
        <v>389</v>
      </c>
      <c r="D14" s="36" t="s">
        <v>131</v>
      </c>
      <c r="E14" s="17"/>
    </row>
    <row r="15" spans="1:5" ht="26.25">
      <c r="A15" s="35" t="s">
        <v>132</v>
      </c>
      <c r="B15" s="34" t="s">
        <v>133</v>
      </c>
      <c r="C15" s="36" t="s">
        <v>384</v>
      </c>
      <c r="D15" s="36" t="s">
        <v>147</v>
      </c>
      <c r="E15" s="17"/>
    </row>
    <row r="16" spans="1:5" ht="26.25">
      <c r="A16" s="35" t="s">
        <v>10</v>
      </c>
      <c r="B16" s="34" t="s">
        <v>134</v>
      </c>
      <c r="C16" s="36" t="s">
        <v>390</v>
      </c>
      <c r="D16" s="36" t="s">
        <v>401</v>
      </c>
      <c r="E16" s="17"/>
    </row>
    <row r="17" spans="1:5" ht="26.25">
      <c r="A17" s="35" t="s">
        <v>11</v>
      </c>
      <c r="B17" s="34" t="s">
        <v>137</v>
      </c>
      <c r="C17" s="36" t="s">
        <v>391</v>
      </c>
      <c r="D17" s="36" t="s">
        <v>138</v>
      </c>
      <c r="E17" s="17"/>
    </row>
    <row r="18" spans="1:5" ht="26.25">
      <c r="A18" s="35" t="s">
        <v>12</v>
      </c>
      <c r="B18" s="34" t="s">
        <v>139</v>
      </c>
      <c r="C18" s="36" t="s">
        <v>411</v>
      </c>
      <c r="D18" s="36" t="s">
        <v>405</v>
      </c>
      <c r="E18" s="17"/>
    </row>
    <row r="19" spans="1:5" ht="26.25">
      <c r="A19" s="35" t="s">
        <v>13</v>
      </c>
      <c r="B19" s="34" t="s">
        <v>140</v>
      </c>
      <c r="C19" s="36" t="s">
        <v>412</v>
      </c>
      <c r="D19" s="36" t="s">
        <v>406</v>
      </c>
      <c r="E19" s="17"/>
    </row>
    <row r="20" spans="1:5" ht="26.25">
      <c r="A20" s="35" t="s">
        <v>14</v>
      </c>
      <c r="B20" s="34" t="s">
        <v>141</v>
      </c>
      <c r="C20" s="36" t="s">
        <v>135</v>
      </c>
      <c r="D20" s="36" t="s">
        <v>386</v>
      </c>
      <c r="E20" s="17"/>
    </row>
    <row r="21" spans="1:5" ht="26.25">
      <c r="A21" s="35" t="s">
        <v>142</v>
      </c>
      <c r="B21" s="34" t="s">
        <v>143</v>
      </c>
      <c r="C21" s="36" t="s">
        <v>144</v>
      </c>
      <c r="D21" s="36" t="s">
        <v>145</v>
      </c>
      <c r="E21" s="17"/>
    </row>
    <row r="22" spans="1:5" ht="26.25">
      <c r="A22" s="35" t="s">
        <v>16</v>
      </c>
      <c r="B22" s="34" t="s">
        <v>146</v>
      </c>
      <c r="C22" s="36" t="s">
        <v>413</v>
      </c>
      <c r="D22" s="36" t="s">
        <v>407</v>
      </c>
      <c r="E22" s="17"/>
    </row>
    <row r="23" spans="1:5" s="264" customFormat="1" ht="26.25">
      <c r="A23" s="35" t="s">
        <v>215</v>
      </c>
      <c r="B23" s="34" t="s">
        <v>127</v>
      </c>
      <c r="C23" s="36" t="s">
        <v>414</v>
      </c>
      <c r="D23" s="36" t="s">
        <v>408</v>
      </c>
      <c r="E23" s="17"/>
    </row>
    <row r="24" spans="1:5" s="174" customFormat="1" ht="31.5" customHeight="1">
      <c r="A24" s="35" t="s">
        <v>373</v>
      </c>
      <c r="B24" s="34"/>
      <c r="C24" s="36" t="s">
        <v>374</v>
      </c>
      <c r="D24" s="36" t="s">
        <v>409</v>
      </c>
      <c r="E24" s="17"/>
    </row>
    <row r="25" spans="1:5" ht="26.25">
      <c r="A25" s="37"/>
      <c r="B25" s="38"/>
      <c r="C25" s="38"/>
      <c r="D25" s="39"/>
      <c r="E25" s="17"/>
    </row>
    <row r="26" spans="1:5" ht="15">
      <c r="A26" s="18"/>
      <c r="B26" s="17"/>
      <c r="C26" s="17"/>
      <c r="D26" s="17"/>
      <c r="E26" s="17"/>
    </row>
    <row r="27" spans="1:5" ht="15">
      <c r="A27" s="18"/>
      <c r="B27" s="17"/>
      <c r="C27" s="17"/>
      <c r="D27" s="19"/>
      <c r="E27" s="17"/>
    </row>
  </sheetData>
  <pageMargins left="0.7" right="0.7" top="0.75" bottom="0.75" header="0.3" footer="0.3"/>
  <pageSetup scale="69" orientation="landscape" r:id="rId1"/>
  <headerFooter differentFirst="1">
    <oddFooter xml:space="preserve">&amp;L&amp;D&amp;CGreen Mountain Care Board&amp;R&amp;P 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3.71093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Outpatient Gross Revenue %</v>
      </c>
    </row>
    <row r="3" spans="1:25" ht="15.75">
      <c r="A3" s="82" t="s">
        <v>104</v>
      </c>
      <c r="Y3" s="81" t="s">
        <v>351</v>
      </c>
    </row>
    <row r="4" spans="1:25" ht="15.75">
      <c r="A4" s="85" t="s">
        <v>69</v>
      </c>
      <c r="B4" s="324" t="str">
        <f>MID(A4,FIND("]",A4)+2,LEN(A4)-FIND("]",A4)+2)</f>
        <v>Outpatient Gross Revenue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241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30'!$A8,'INTERIM REPORT'!$B:$B,'PAGE 30'!$A$4)</f>
        <v>0.63194489258183106</v>
      </c>
      <c r="E8" s="210">
        <f>RANK(D8,D$8:D$15,1)</f>
        <v>4</v>
      </c>
      <c r="F8" s="210">
        <f>RANK(D8,D$8:D$17,1)</f>
        <v>4</v>
      </c>
      <c r="G8" s="210">
        <f>RANK(D8,D$8:D$25,1)</f>
        <v>6</v>
      </c>
      <c r="H8" s="145">
        <f>SUMIFS('INTERIM REPORT'!D:D,'INTERIM REPORT'!$A:$A,'PAGE 30'!$A8,'INTERIM REPORT'!$B:$B,'PAGE 30'!$A$4)</f>
        <v>0.67192123620429467</v>
      </c>
      <c r="I8" s="210">
        <f>RANK(H8,H$8:H$15,1)</f>
        <v>4</v>
      </c>
      <c r="J8" s="210">
        <f>RANK(H8,H$8:H$17,1)</f>
        <v>4</v>
      </c>
      <c r="K8" s="210">
        <f>RANK(H8,H$8:H$25,1)</f>
        <v>7</v>
      </c>
      <c r="L8" s="145">
        <f>SUMIFS('INTERIM REPORT'!E:E,'INTERIM REPORT'!$A:$A,'PAGE 30'!$A8,'INTERIM REPORT'!$B:$B,'PAGE 30'!$A$4)</f>
        <v>0.72383246031706072</v>
      </c>
      <c r="M8" s="210">
        <f>RANK(L8,L$8:L$15,1)</f>
        <v>5</v>
      </c>
      <c r="N8" s="210">
        <f>RANK(L8,L$8:L$17,1)</f>
        <v>5</v>
      </c>
      <c r="O8" s="210">
        <f>RANK(L8,L$8:L$25,1)</f>
        <v>7</v>
      </c>
      <c r="P8" s="145">
        <f>SUMIFS('INTERIM REPORT'!F:F,'INTERIM REPORT'!$A:$A,'PAGE 30'!$A8,'INTERIM REPORT'!$B:$B,'PAGE 30'!$A$4)</f>
        <v>0.7766127412287539</v>
      </c>
      <c r="Q8" s="210">
        <f>RANK(P8,P$8:P$15,1)</f>
        <v>5</v>
      </c>
      <c r="R8" s="210">
        <f>RANK(P8,P$8:P$17,1)</f>
        <v>5</v>
      </c>
      <c r="S8" s="210">
        <f>RANK(P8,P$8:P$25,1)</f>
        <v>8</v>
      </c>
      <c r="T8" s="145">
        <f>SUMIFS('INTERIM REPORT'!G:G,'INTERIM REPORT'!$A:$A,'PAGE 30'!$A8,'INTERIM REPORT'!$B:$B,'PAGE 30'!$A$4)</f>
        <v>0.76085137758817889</v>
      </c>
      <c r="U8" s="210">
        <f>RANK(T8,T$8:T$15,1)</f>
        <v>6</v>
      </c>
      <c r="V8" s="210">
        <f>RANK(T8,T$8:T$17,1)</f>
        <v>7</v>
      </c>
      <c r="W8" s="210">
        <f>RANK(T8,T$8:T$25,1)</f>
        <v>10</v>
      </c>
      <c r="X8" s="95">
        <f t="shared" ref="X8:X17" si="0">IF(H8&gt;0,((L8/H8)-1),IF(AND(H8=0,L8&gt;0),100%,IF(AND(H8=0,L8&lt;0),-100%,IF(AND(H8=0,L8=0),0%,((L8/(H8))-1)*-1))))</f>
        <v>7.7257900652186962E-2</v>
      </c>
      <c r="Y8" s="95">
        <f t="shared" ref="Y8:Y17" si="1">IF(L8&gt;0,((T8/L8)-1),IF(AND(L8=0,T8&gt;0),100%,IF(AND(L8=0,T8&lt;0),-100%,IF(AND(L8=0,T8=0),0%,((T8/(L8))-1)*-1))))</f>
        <v>5.1142936108312664E-2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30'!$A9,'INTERIM REPORT'!$B:$B,'PAGE 30'!$A$4)</f>
        <v>0.76259085612756872</v>
      </c>
      <c r="E9" s="210">
        <f t="shared" ref="E9:E15" si="3">RANK(D9,D$8:D$15,1)</f>
        <v>6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30'!$A9,'INTERIM REPORT'!$B:$B,'PAGE 30'!$A$4)</f>
        <v>0.76300756083006294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9</v>
      </c>
      <c r="L9" s="145">
        <f>SUMIFS('INTERIM REPORT'!E:E,'INTERIM REPORT'!$A:$A,'PAGE 30'!$A9,'INTERIM REPORT'!$B:$B,'PAGE 30'!$A$4)</f>
        <v>0.61846988416997406</v>
      </c>
      <c r="M9" s="210">
        <f t="shared" ref="M9:M15" si="9">RANK(L9,L$8:L$15,1)</f>
        <v>3</v>
      </c>
      <c r="N9" s="210">
        <f t="shared" ref="N9:N17" si="10">RANK(L9,L$8:L$17,1)</f>
        <v>3</v>
      </c>
      <c r="O9" s="210">
        <f t="shared" ref="O9:O17" si="11">RANK(L9,L$8:L$25,1)</f>
        <v>4</v>
      </c>
      <c r="P9" s="145">
        <f>SUMIFS('INTERIM REPORT'!F:F,'INTERIM REPORT'!$A:$A,'PAGE 30'!$A9,'INTERIM REPORT'!$B:$B,'PAGE 30'!$A$4)</f>
        <v>0.6457904538268906</v>
      </c>
      <c r="Q9" s="210">
        <f t="shared" ref="Q9:Q15" si="12">RANK(P9,P$8:P$15,1)</f>
        <v>3</v>
      </c>
      <c r="R9" s="210">
        <f t="shared" ref="R9:R17" si="13">RANK(P9,P$8:P$17,1)</f>
        <v>3</v>
      </c>
      <c r="S9" s="210">
        <f t="shared" ref="S9:S17" si="14">RANK(P9,P$8:P$25,1)</f>
        <v>5</v>
      </c>
      <c r="T9" s="145">
        <f>SUMIFS('INTERIM REPORT'!G:G,'INTERIM REPORT'!$A:$A,'PAGE 30'!$A9,'INTERIM REPORT'!$B:$B,'PAGE 30'!$A$4)</f>
        <v>0.59678867789632772</v>
      </c>
      <c r="U9" s="210">
        <f t="shared" ref="U9:U15" si="15">RANK(T9,T$8:T$15,1)</f>
        <v>3</v>
      </c>
      <c r="V9" s="210">
        <f t="shared" ref="V9:V17" si="16">RANK(T9,T$8:T$17,1)</f>
        <v>3</v>
      </c>
      <c r="W9" s="210">
        <f t="shared" ref="W9:W17" si="17">RANK(T9,T$8:T$25,1)</f>
        <v>4</v>
      </c>
      <c r="X9" s="95">
        <f t="shared" si="0"/>
        <v>-0.18943151297589866</v>
      </c>
      <c r="Y9" s="95">
        <f t="shared" si="1"/>
        <v>-3.5056203751527737E-2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30'!$A10,'INTERIM REPORT'!$B:$B,'PAGE 30'!$A$4)</f>
        <v>0.54169391562262148</v>
      </c>
      <c r="E10" s="210">
        <f t="shared" si="3"/>
        <v>2</v>
      </c>
      <c r="F10" s="210">
        <f t="shared" si="4"/>
        <v>2</v>
      </c>
      <c r="G10" s="210">
        <f t="shared" si="5"/>
        <v>3</v>
      </c>
      <c r="H10" s="145">
        <f>SUMIFS('INTERIM REPORT'!D:D,'INTERIM REPORT'!$A:$A,'PAGE 30'!$A10,'INTERIM REPORT'!$B:$B,'PAGE 30'!$A$4)</f>
        <v>0.55646535071886194</v>
      </c>
      <c r="I10" s="210">
        <f t="shared" si="6"/>
        <v>2</v>
      </c>
      <c r="J10" s="210">
        <f t="shared" si="7"/>
        <v>2</v>
      </c>
      <c r="K10" s="210">
        <f t="shared" si="8"/>
        <v>3</v>
      </c>
      <c r="L10" s="145">
        <f>SUMIFS('INTERIM REPORT'!E:E,'INTERIM REPORT'!$A:$A,'PAGE 30'!$A10,'INTERIM REPORT'!$B:$B,'PAGE 30'!$A$4)</f>
        <v>0.55278247205615549</v>
      </c>
      <c r="M10" s="210">
        <f t="shared" si="9"/>
        <v>2</v>
      </c>
      <c r="N10" s="210">
        <f t="shared" si="10"/>
        <v>2</v>
      </c>
      <c r="O10" s="210">
        <f t="shared" si="11"/>
        <v>3</v>
      </c>
      <c r="P10" s="145">
        <f>SUMIFS('INTERIM REPORT'!F:F,'INTERIM REPORT'!$A:$A,'PAGE 30'!$A10,'INTERIM REPORT'!$B:$B,'PAGE 30'!$A$4)</f>
        <v>0.58614471684021807</v>
      </c>
      <c r="Q10" s="210">
        <f t="shared" si="12"/>
        <v>2</v>
      </c>
      <c r="R10" s="210">
        <f t="shared" si="13"/>
        <v>2</v>
      </c>
      <c r="S10" s="210">
        <f t="shared" si="14"/>
        <v>3</v>
      </c>
      <c r="T10" s="145">
        <f>SUMIFS('INTERIM REPORT'!G:G,'INTERIM REPORT'!$A:$A,'PAGE 30'!$A10,'INTERIM REPORT'!$B:$B,'PAGE 30'!$A$4)</f>
        <v>0.56498275741292536</v>
      </c>
      <c r="U10" s="210">
        <f t="shared" si="15"/>
        <v>2</v>
      </c>
      <c r="V10" s="210">
        <f t="shared" si="16"/>
        <v>2</v>
      </c>
      <c r="W10" s="210">
        <f t="shared" si="17"/>
        <v>3</v>
      </c>
      <c r="X10" s="95">
        <f t="shared" si="0"/>
        <v>-6.6183431869545339E-3</v>
      </c>
      <c r="Y10" s="95">
        <f t="shared" si="1"/>
        <v>2.2070680554304056E-2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30'!$A11,'INTERIM REPORT'!$B:$B,'PAGE 30'!$A$4)</f>
        <v>0.53237111129038428</v>
      </c>
      <c r="E11" s="210">
        <f t="shared" si="3"/>
        <v>1</v>
      </c>
      <c r="F11" s="210">
        <f t="shared" si="4"/>
        <v>1</v>
      </c>
      <c r="G11" s="210">
        <f t="shared" si="5"/>
        <v>2</v>
      </c>
      <c r="H11" s="145">
        <f>SUMIFS('INTERIM REPORT'!D:D,'INTERIM REPORT'!$A:$A,'PAGE 30'!$A11,'INTERIM REPORT'!$B:$B,'PAGE 30'!$A$4)</f>
        <v>0.53185914752989139</v>
      </c>
      <c r="I11" s="210">
        <f t="shared" si="6"/>
        <v>1</v>
      </c>
      <c r="J11" s="210">
        <f t="shared" si="7"/>
        <v>1</v>
      </c>
      <c r="K11" s="210">
        <f t="shared" si="8"/>
        <v>2</v>
      </c>
      <c r="L11" s="145">
        <f>SUMIFS('INTERIM REPORT'!E:E,'INTERIM REPORT'!$A:$A,'PAGE 30'!$A11,'INTERIM REPORT'!$B:$B,'PAGE 30'!$A$4)</f>
        <v>0.49683140575113699</v>
      </c>
      <c r="M11" s="210">
        <f t="shared" si="9"/>
        <v>1</v>
      </c>
      <c r="N11" s="210">
        <f t="shared" si="10"/>
        <v>1</v>
      </c>
      <c r="O11" s="210">
        <f t="shared" si="11"/>
        <v>2</v>
      </c>
      <c r="P11" s="145">
        <f>SUMIFS('INTERIM REPORT'!F:F,'INTERIM REPORT'!$A:$A,'PAGE 30'!$A11,'INTERIM REPORT'!$B:$B,'PAGE 30'!$A$4)</f>
        <v>0.57468491553967316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45">
        <f>SUMIFS('INTERIM REPORT'!G:G,'INTERIM REPORT'!$A:$A,'PAGE 30'!$A11,'INTERIM REPORT'!$B:$B,'PAGE 30'!$A$4)</f>
        <v>0.54942955922335923</v>
      </c>
      <c r="U11" s="210">
        <f t="shared" si="15"/>
        <v>1</v>
      </c>
      <c r="V11" s="210">
        <f t="shared" si="16"/>
        <v>1</v>
      </c>
      <c r="W11" s="210">
        <f t="shared" si="17"/>
        <v>2</v>
      </c>
      <c r="X11" s="95">
        <f t="shared" si="0"/>
        <v>-6.5859056747323841E-2</v>
      </c>
      <c r="Y11" s="95">
        <f t="shared" si="1"/>
        <v>0.10586720739342437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30'!$A12,'INTERIM REPORT'!$B:$B,'PAGE 30'!$A$4)</f>
        <v>0.84263180698802975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45">
        <f>SUMIFS('INTERIM REPORT'!D:D,'INTERIM REPORT'!$A:$A,'PAGE 30'!$A12,'INTERIM REPORT'!$B:$B,'PAGE 30'!$A$4)</f>
        <v>0.84216656877144336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45">
        <f>SUMIFS('INTERIM REPORT'!E:E,'INTERIM REPORT'!$A:$A,'PAGE 30'!$A12,'INTERIM REPORT'!$B:$B,'PAGE 30'!$A$4)</f>
        <v>0.70802176995884802</v>
      </c>
      <c r="M12" s="210">
        <f t="shared" si="9"/>
        <v>4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30'!$A12,'INTERIM REPORT'!$B:$B,'PAGE 30'!$A$4)</f>
        <v>1</v>
      </c>
      <c r="Q12" s="210">
        <f t="shared" si="12"/>
        <v>7</v>
      </c>
      <c r="R12" s="210">
        <f t="shared" si="13"/>
        <v>8</v>
      </c>
      <c r="S12" s="210">
        <f t="shared" si="14"/>
        <v>12</v>
      </c>
      <c r="T12" s="145">
        <f>SUMIFS('INTERIM REPORT'!G:G,'INTERIM REPORT'!$A:$A,'PAGE 30'!$A12,'INTERIM REPORT'!$B:$B,'PAGE 30'!$A$4)</f>
        <v>0.71738256151120794</v>
      </c>
      <c r="U12" s="210">
        <f t="shared" si="15"/>
        <v>5</v>
      </c>
      <c r="V12" s="210">
        <f t="shared" si="16"/>
        <v>6</v>
      </c>
      <c r="W12" s="210">
        <f t="shared" si="17"/>
        <v>9</v>
      </c>
      <c r="X12" s="95">
        <f t="shared" si="0"/>
        <v>-0.15928535255001441</v>
      </c>
      <c r="Y12" s="95">
        <f t="shared" si="1"/>
        <v>1.3221050466998951E-2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30'!$A13,'INTERIM REPORT'!$B:$B,'PAGE 30'!$A$4)</f>
        <v>0.73024243483129236</v>
      </c>
      <c r="E13" s="210">
        <f t="shared" si="3"/>
        <v>5</v>
      </c>
      <c r="F13" s="210">
        <f t="shared" si="4"/>
        <v>5</v>
      </c>
      <c r="G13" s="210">
        <f t="shared" si="5"/>
        <v>8</v>
      </c>
      <c r="H13" s="145">
        <f>SUMIFS('INTERIM REPORT'!D:D,'INTERIM REPORT'!$A:$A,'PAGE 30'!$A13,'INTERIM REPORT'!$B:$B,'PAGE 30'!$A$4)</f>
        <v>0.75173666609146561</v>
      </c>
      <c r="I13" s="210">
        <f t="shared" si="6"/>
        <v>5</v>
      </c>
      <c r="J13" s="210">
        <f t="shared" si="7"/>
        <v>5</v>
      </c>
      <c r="K13" s="210">
        <f t="shared" si="8"/>
        <v>8</v>
      </c>
      <c r="L13" s="145">
        <f>SUMIFS('INTERIM REPORT'!E:E,'INTERIM REPORT'!$A:$A,'PAGE 30'!$A13,'INTERIM REPORT'!$B:$B,'PAGE 30'!$A$4)</f>
        <v>0.76359296305936697</v>
      </c>
      <c r="M13" s="210">
        <f t="shared" si="9"/>
        <v>6</v>
      </c>
      <c r="N13" s="210">
        <f t="shared" si="10"/>
        <v>6</v>
      </c>
      <c r="O13" s="210">
        <f t="shared" si="11"/>
        <v>8</v>
      </c>
      <c r="P13" s="145">
        <f>SUMIFS('INTERIM REPORT'!F:F,'INTERIM REPORT'!$A:$A,'PAGE 30'!$A13,'INTERIM REPORT'!$B:$B,'PAGE 30'!$A$4)</f>
        <v>0.79653971276396895</v>
      </c>
      <c r="Q13" s="210">
        <f t="shared" si="12"/>
        <v>6</v>
      </c>
      <c r="R13" s="210">
        <f t="shared" si="13"/>
        <v>6</v>
      </c>
      <c r="S13" s="210">
        <f t="shared" si="14"/>
        <v>9</v>
      </c>
      <c r="T13" s="145">
        <f>SUMIFS('INTERIM REPORT'!G:G,'INTERIM REPORT'!$A:$A,'PAGE 30'!$A13,'INTERIM REPORT'!$B:$B,'PAGE 30'!$A$4)</f>
        <v>0.81589378835750948</v>
      </c>
      <c r="U13" s="210">
        <f t="shared" si="15"/>
        <v>8</v>
      </c>
      <c r="V13" s="210">
        <f t="shared" si="16"/>
        <v>9</v>
      </c>
      <c r="W13" s="210">
        <f t="shared" si="17"/>
        <v>13</v>
      </c>
      <c r="X13" s="95">
        <f t="shared" si="0"/>
        <v>1.5771875315788719E-2</v>
      </c>
      <c r="Y13" s="95">
        <f t="shared" si="1"/>
        <v>6.8493068726821482E-2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30'!$A14,'INTERIM REPORT'!$B:$B,'PAGE 30'!$A$4)</f>
        <v>0.61133582780837081</v>
      </c>
      <c r="E14" s="210">
        <f t="shared" si="3"/>
        <v>3</v>
      </c>
      <c r="F14" s="210">
        <f t="shared" si="4"/>
        <v>3</v>
      </c>
      <c r="G14" s="210">
        <f t="shared" si="5"/>
        <v>5</v>
      </c>
      <c r="H14" s="145">
        <f>SUMIFS('INTERIM REPORT'!D:D,'INTERIM REPORT'!$A:$A,'PAGE 30'!$A14,'INTERIM REPORT'!$B:$B,'PAGE 30'!$A$4)</f>
        <v>0.62468240477177794</v>
      </c>
      <c r="I14" s="210">
        <f t="shared" si="6"/>
        <v>3</v>
      </c>
      <c r="J14" s="210">
        <f t="shared" si="7"/>
        <v>3</v>
      </c>
      <c r="K14" s="210">
        <f t="shared" si="8"/>
        <v>5</v>
      </c>
      <c r="L14" s="145">
        <f>SUMIFS('INTERIM REPORT'!E:E,'INTERIM REPORT'!$A:$A,'PAGE 30'!$A14,'INTERIM REPORT'!$B:$B,'PAGE 30'!$A$4)</f>
        <v>1</v>
      </c>
      <c r="M14" s="210">
        <f t="shared" si="9"/>
        <v>8</v>
      </c>
      <c r="N14" s="210">
        <f t="shared" si="10"/>
        <v>10</v>
      </c>
      <c r="O14" s="210">
        <f t="shared" si="11"/>
        <v>12</v>
      </c>
      <c r="P14" s="145">
        <f>SUMIFS('INTERIM REPORT'!F:F,'INTERIM REPORT'!$A:$A,'PAGE 30'!$A14,'INTERIM REPORT'!$B:$B,'PAGE 30'!$A$4)</f>
        <v>0.66824561299794338</v>
      </c>
      <c r="Q14" s="210">
        <f t="shared" si="12"/>
        <v>4</v>
      </c>
      <c r="R14" s="210">
        <f t="shared" si="13"/>
        <v>4</v>
      </c>
      <c r="S14" s="210">
        <f t="shared" si="14"/>
        <v>6</v>
      </c>
      <c r="T14" s="145">
        <f>SUMIFS('INTERIM REPORT'!G:G,'INTERIM REPORT'!$A:$A,'PAGE 30'!$A14,'INTERIM REPORT'!$B:$B,'PAGE 30'!$A$4)</f>
        <v>0.6310826556562279</v>
      </c>
      <c r="U14" s="210">
        <f t="shared" si="15"/>
        <v>4</v>
      </c>
      <c r="V14" s="210">
        <f t="shared" si="16"/>
        <v>4</v>
      </c>
      <c r="W14" s="210">
        <f t="shared" si="17"/>
        <v>6</v>
      </c>
      <c r="X14" s="95">
        <f t="shared" si="0"/>
        <v>0.60081345714442036</v>
      </c>
      <c r="Y14" s="95">
        <f t="shared" si="1"/>
        <v>-0.3689173443437721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30'!$A15,'INTERIM REPORT'!$B:$B,'PAGE 30'!$A$4)</f>
        <v>0.81236460729910553</v>
      </c>
      <c r="E15" s="211">
        <f t="shared" si="3"/>
        <v>7</v>
      </c>
      <c r="F15" s="211">
        <f t="shared" si="4"/>
        <v>9</v>
      </c>
      <c r="G15" s="211">
        <f t="shared" si="5"/>
        <v>12</v>
      </c>
      <c r="H15" s="146">
        <f>SUMIFS('INTERIM REPORT'!D:D,'INTERIM REPORT'!$A:$A,'PAGE 30'!$A15,'INTERIM REPORT'!$B:$B,'PAGE 30'!$A$4)</f>
        <v>0.78254209674805764</v>
      </c>
      <c r="I15" s="211">
        <f t="shared" si="6"/>
        <v>7</v>
      </c>
      <c r="J15" s="211">
        <f t="shared" si="7"/>
        <v>8</v>
      </c>
      <c r="K15" s="211">
        <f t="shared" si="8"/>
        <v>11</v>
      </c>
      <c r="L15" s="146">
        <f>SUMIFS('INTERIM REPORT'!E:E,'INTERIM REPORT'!$A:$A,'PAGE 30'!$A15,'INTERIM REPORT'!$B:$B,'PAGE 30'!$A$4)</f>
        <v>0.79370567558309557</v>
      </c>
      <c r="M15" s="211">
        <f t="shared" si="9"/>
        <v>7</v>
      </c>
      <c r="N15" s="211">
        <f t="shared" si="10"/>
        <v>8</v>
      </c>
      <c r="O15" s="211">
        <f t="shared" si="11"/>
        <v>10</v>
      </c>
      <c r="P15" s="146">
        <f>SUMIFS('INTERIM REPORT'!F:F,'INTERIM REPORT'!$A:$A,'PAGE 30'!$A15,'INTERIM REPORT'!$B:$B,'PAGE 30'!$A$4)</f>
        <v>1</v>
      </c>
      <c r="Q15" s="211">
        <f t="shared" si="12"/>
        <v>7</v>
      </c>
      <c r="R15" s="211">
        <f t="shared" si="13"/>
        <v>8</v>
      </c>
      <c r="S15" s="211">
        <f t="shared" si="14"/>
        <v>12</v>
      </c>
      <c r="T15" s="146">
        <f>SUMIFS('INTERIM REPORT'!G:G,'INTERIM REPORT'!$A:$A,'PAGE 30'!$A15,'INTERIM REPORT'!$B:$B,'PAGE 30'!$A$4)</f>
        <v>0.81357660916444041</v>
      </c>
      <c r="U15" s="211">
        <f t="shared" si="15"/>
        <v>7</v>
      </c>
      <c r="V15" s="211">
        <f t="shared" si="16"/>
        <v>8</v>
      </c>
      <c r="W15" s="211">
        <f t="shared" si="17"/>
        <v>12</v>
      </c>
      <c r="X15" s="97">
        <f t="shared" si="0"/>
        <v>1.4265786954375193E-2</v>
      </c>
      <c r="Y15" s="97">
        <f t="shared" si="1"/>
        <v>2.5035645066726619E-2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30'!$A16,'INTERIM REPORT'!$B:$B,'PAGE 30'!$A$4)</f>
        <v>0.78374001052456421</v>
      </c>
      <c r="E16" s="212"/>
      <c r="F16" s="213">
        <f t="shared" si="4"/>
        <v>7</v>
      </c>
      <c r="G16" s="213">
        <f t="shared" si="5"/>
        <v>10</v>
      </c>
      <c r="H16" s="147">
        <f>SUMIFS('INTERIM REPORT'!D:D,'INTERIM REPORT'!$A:$A,'PAGE 30'!$A16,'INTERIM REPORT'!$B:$B,'PAGE 30'!$A$4)</f>
        <v>0.78545696658728059</v>
      </c>
      <c r="I16" s="212"/>
      <c r="J16" s="213">
        <f t="shared" si="7"/>
        <v>9</v>
      </c>
      <c r="K16" s="213">
        <f t="shared" si="8"/>
        <v>12</v>
      </c>
      <c r="L16" s="147">
        <f>SUMIFS('INTERIM REPORT'!E:E,'INTERIM REPORT'!$A:$A,'PAGE 30'!$A16,'INTERIM REPORT'!$B:$B,'PAGE 30'!$A$4)</f>
        <v>0.78401245845580203</v>
      </c>
      <c r="M16" s="212"/>
      <c r="N16" s="213">
        <f t="shared" si="10"/>
        <v>7</v>
      </c>
      <c r="O16" s="213">
        <f t="shared" si="11"/>
        <v>9</v>
      </c>
      <c r="P16" s="147">
        <f>SUMIFS('INTERIM REPORT'!F:F,'INTERIM REPORT'!$A:$A,'PAGE 30'!$A16,'INTERIM REPORT'!$B:$B,'PAGE 30'!$A$4)</f>
        <v>1</v>
      </c>
      <c r="Q16" s="212"/>
      <c r="R16" s="213">
        <f t="shared" si="13"/>
        <v>8</v>
      </c>
      <c r="S16" s="213">
        <f t="shared" si="14"/>
        <v>12</v>
      </c>
      <c r="T16" s="147">
        <f>SUMIFS('INTERIM REPORT'!G:G,'INTERIM REPORT'!$A:$A,'PAGE 30'!$A16,'INTERIM REPORT'!$B:$B,'PAGE 30'!$A$4)</f>
        <v>0.65694501398908345</v>
      </c>
      <c r="U16" s="212"/>
      <c r="V16" s="213">
        <f t="shared" si="16"/>
        <v>5</v>
      </c>
      <c r="W16" s="213">
        <f t="shared" si="17"/>
        <v>7</v>
      </c>
      <c r="X16" s="99">
        <f t="shared" si="0"/>
        <v>-1.8390671837246186E-3</v>
      </c>
      <c r="Y16" s="99">
        <f t="shared" si="1"/>
        <v>-0.16207324653614785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30'!$A17,'INTERIM REPORT'!$B:$B,'PAGE 30'!$A$4)</f>
        <v>0.80179157549169267</v>
      </c>
      <c r="E17" s="214"/>
      <c r="F17" s="210">
        <f t="shared" si="4"/>
        <v>8</v>
      </c>
      <c r="G17" s="210">
        <f t="shared" si="5"/>
        <v>11</v>
      </c>
      <c r="H17" s="145">
        <f>SUMIFS('INTERIM REPORT'!D:D,'INTERIM REPORT'!$A:$A,'PAGE 30'!$A17,'INTERIM REPORT'!$B:$B,'PAGE 30'!$A$4)</f>
        <v>0.77574460710175897</v>
      </c>
      <c r="I17" s="214"/>
      <c r="J17" s="210">
        <f t="shared" si="7"/>
        <v>7</v>
      </c>
      <c r="K17" s="210">
        <f t="shared" si="8"/>
        <v>10</v>
      </c>
      <c r="L17" s="145">
        <f>SUMIFS('INTERIM REPORT'!E:E,'INTERIM REPORT'!$A:$A,'PAGE 30'!$A17,'INTERIM REPORT'!$B:$B,'PAGE 30'!$A$4)</f>
        <v>0.7987497777634387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30'!$A17,'INTERIM REPORT'!$B:$B,'PAGE 30'!$A$4)</f>
        <v>0.80945886523245392</v>
      </c>
      <c r="Q17" s="214"/>
      <c r="R17" s="210">
        <f t="shared" si="13"/>
        <v>7</v>
      </c>
      <c r="S17" s="210">
        <f t="shared" si="14"/>
        <v>10</v>
      </c>
      <c r="T17" s="145">
        <f>SUMIFS('INTERIM REPORT'!G:G,'INTERIM REPORT'!$A:$A,'PAGE 30'!$A17,'INTERIM REPORT'!$B:$B,'PAGE 30'!$A$4)</f>
        <v>0.82429366146661887</v>
      </c>
      <c r="U17" s="214"/>
      <c r="V17" s="210">
        <f t="shared" si="16"/>
        <v>10</v>
      </c>
      <c r="W17" s="210">
        <f t="shared" si="17"/>
        <v>14</v>
      </c>
      <c r="X17" s="95">
        <f t="shared" si="0"/>
        <v>2.9655598570809127E-2</v>
      </c>
      <c r="Y17" s="95">
        <f t="shared" si="1"/>
        <v>3.1979832000335495E-2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30'!$A20,'INTERIM REPORT'!$B:$B,'PAGE 30'!$A$4)</f>
        <v>0.58155047135212445</v>
      </c>
      <c r="E20" s="212"/>
      <c r="F20" s="213">
        <f>RANK(D20,D$20:D$22,1)</f>
        <v>1</v>
      </c>
      <c r="G20" s="213">
        <f t="shared" ref="G20:G22" si="19">RANK(D20,D$8:D$25,1)</f>
        <v>4</v>
      </c>
      <c r="H20" s="147">
        <f>SUMIFS('INTERIM REPORT'!D:D,'INTERIM REPORT'!$A:$A,'PAGE 30'!$A20,'INTERIM REPORT'!$B:$B,'PAGE 30'!$A$4)</f>
        <v>0.5831327386518681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30'!$A20,'INTERIM REPORT'!$B:$B,'PAGE 30'!$A$4)</f>
        <v>1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30'!$A20,'INTERIM REPORT'!$B:$B,'PAGE 30'!$A$4)</f>
        <v>0.61593485433147876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30'!$A20,'INTERIM REPORT'!$B:$B,'PAGE 30'!$A$4)</f>
        <v>0.59884652088524515</v>
      </c>
      <c r="U20" s="212"/>
      <c r="V20" s="213">
        <f>RANK(T20,T$20:T$22,1)</f>
        <v>1</v>
      </c>
      <c r="W20" s="21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0.71487541980900993</v>
      </c>
      <c r="Y20" s="99">
        <f>IF(L20&gt;0,((T20/L20)-1),IF(AND(L20=0,T20&gt;0),100%,IF(AND(L20=0,T20&lt;0),-100%,IF(AND(L20=0,T20=0),0%,((T20/(L20))-1)*-1))))</f>
        <v>-0.40115347911475485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30'!$A21,'INTERIM REPORT'!$B:$B,'PAGE 30'!$A$4)</f>
        <v>0.64190205009698253</v>
      </c>
      <c r="E21" s="214"/>
      <c r="F21" s="210">
        <f t="shared" ref="F21:F22" si="24">RANK(D21,D$20:D$22,1)</f>
        <v>2</v>
      </c>
      <c r="G21" s="210">
        <f t="shared" si="19"/>
        <v>7</v>
      </c>
      <c r="H21" s="145">
        <f>SUMIFS('INTERIM REPORT'!D:D,'INTERIM REPORT'!$A:$A,'PAGE 30'!$A21,'INTERIM REPORT'!$B:$B,'PAGE 30'!$A$4)</f>
        <v>0.65986893209579811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30'!$A21,'INTERIM REPORT'!$B:$B,'PAGE 30'!$A$4)</f>
        <v>0.64131632936527594</v>
      </c>
      <c r="M21" s="214"/>
      <c r="N21" s="210">
        <f t="shared" ref="N21:N22" si="26">RANK(L21,L$20:L$22,1)</f>
        <v>2</v>
      </c>
      <c r="O21" s="210">
        <f t="shared" si="21"/>
        <v>5</v>
      </c>
      <c r="P21" s="145">
        <f>SUMIFS('INTERIM REPORT'!F:F,'INTERIM REPORT'!$A:$A,'PAGE 30'!$A21,'INTERIM REPORT'!$B:$B,'PAGE 30'!$A$4)</f>
        <v>0.67264818506103241</v>
      </c>
      <c r="Q21" s="214"/>
      <c r="R21" s="210">
        <f t="shared" ref="R21:R22" si="27">RANK(P21,P$20:P$22,1)</f>
        <v>2</v>
      </c>
      <c r="S21" s="210">
        <f t="shared" si="22"/>
        <v>7</v>
      </c>
      <c r="T21" s="145">
        <f>SUMIFS('INTERIM REPORT'!G:G,'INTERIM REPORT'!$A:$A,'PAGE 30'!$A21,'INTERIM REPORT'!$B:$B,'PAGE 30'!$A$4)</f>
        <v>0.67233338452123992</v>
      </c>
      <c r="U21" s="214"/>
      <c r="V21" s="210">
        <f t="shared" ref="V21:V22" si="28">RANK(T21,T$20:T$22,1)</f>
        <v>2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-2.8115587547965837E-2</v>
      </c>
      <c r="Y21" s="95">
        <f>IF(L21&gt;0,((T21/L21)-1),IF(AND(L21=0,T21&gt;0),100%,IF(AND(L21=0,T21&lt;0),-100%,IF(AND(L21=0,T21=0),0%,((T21/(L21))-1)*-1))))</f>
        <v>4.8364673930355373E-2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30'!$A22,'INTERIM REPORT'!$B:$B,'PAGE 30'!$A$4)</f>
        <v>0.81421638235111093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30'!$A22,'INTERIM REPORT'!$B:$B,'PAGE 30'!$A$4)</f>
        <v>0.81994520488009237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30'!$A22,'INTERIM REPORT'!$B:$B,'PAGE 30'!$A$4)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30'!$A22,'INTERIM REPORT'!$B:$B,'PAGE 30'!$A$4)</f>
        <v>0.81807078001947708</v>
      </c>
      <c r="Q22" s="214"/>
      <c r="R22" s="210">
        <f t="shared" si="27"/>
        <v>3</v>
      </c>
      <c r="S22" s="210">
        <f t="shared" si="22"/>
        <v>11</v>
      </c>
      <c r="T22" s="145">
        <f>SUMIFS('INTERIM REPORT'!G:G,'INTERIM REPORT'!$A:$A,'PAGE 30'!$A22,'INTERIM REPORT'!$B:$B,'PAGE 30'!$A$4)</f>
        <v>0.81333282534444362</v>
      </c>
      <c r="U22" s="214"/>
      <c r="V22" s="210">
        <f t="shared" si="28"/>
        <v>3</v>
      </c>
      <c r="W22" s="21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30'!$A25,'INTERIM REPORT'!$B:$B,'PAGE 30'!$A$4)</f>
        <v>0.46425405503783618</v>
      </c>
      <c r="E25" s="212"/>
      <c r="F25" s="212"/>
      <c r="G25" s="213">
        <f>RANK(D25,D$8:D$25,1)</f>
        <v>1</v>
      </c>
      <c r="H25" s="147">
        <f>SUMIFS('INTERIM REPORT'!D:D,'INTERIM REPORT'!$A:$A,'PAGE 30'!$A25,'INTERIM REPORT'!$B:$B,'PAGE 30'!$A$4)</f>
        <v>0.44126585635291232</v>
      </c>
      <c r="I25" s="212"/>
      <c r="J25" s="212"/>
      <c r="K25" s="213">
        <f>RANK(H25,H$8:H$25,1)</f>
        <v>1</v>
      </c>
      <c r="L25" s="147">
        <f>SUMIFS('INTERIM REPORT'!E:E,'INTERIM REPORT'!$A:$A,'PAGE 30'!$A25,'INTERIM REPORT'!$B:$B,'PAGE 30'!$A$4)</f>
        <v>1</v>
      </c>
      <c r="M25" s="212"/>
      <c r="N25" s="212"/>
      <c r="O25" s="213">
        <f>RANK(L25,L$8:L$25,1)</f>
        <v>12</v>
      </c>
      <c r="P25" s="147">
        <f>SUMIFS('INTERIM REPORT'!F:F,'INTERIM REPORT'!$A:$A,'PAGE 30'!$A25,'INTERIM REPORT'!$B:$B,'PAGE 30'!$A$4)</f>
        <v>0.46153994865843551</v>
      </c>
      <c r="Q25" s="212"/>
      <c r="R25" s="212"/>
      <c r="S25" s="213">
        <f>RANK(P25,P$8:P$25,1)</f>
        <v>1</v>
      </c>
      <c r="T25" s="147">
        <f>SUMIFS('INTERIM REPORT'!G:G,'INTERIM REPORT'!$A:$A,'PAGE 30'!$A25,'INTERIM REPORT'!$B:$B,'PAGE 30'!$A$4)</f>
        <v>0.46242617422467225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1.2662075154988366</v>
      </c>
      <c r="Y25" s="99">
        <f>IF(L25&gt;0,((T25/L25)-1),IF(AND(L25=0,T25&gt;0),100%,IF(AND(L25=0,T25&lt;0),-100%,IF(AND(L25=0,T25=0),0%,((T25/(L25))-1)*-1))))</f>
        <v>-0.53757382577532775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30'!$A28,'INTERIM REPORT'!$B:$B,'PAGE 30'!$A$4)</f>
        <v>0.57977608318273732</v>
      </c>
      <c r="E28" s="218"/>
      <c r="F28" s="218"/>
      <c r="G28" s="218"/>
      <c r="H28" s="147">
        <f>SUMIFS('INTERIM REPORT'!D:D,'INTERIM REPORT'!$A:$A,'PAGE 30'!$A28,'INTERIM REPORT'!$B:$B,'PAGE 30'!$A$4)</f>
        <v>0.57105713024303706</v>
      </c>
      <c r="I28" s="218"/>
      <c r="J28" s="218"/>
      <c r="K28" s="218"/>
      <c r="L28" s="147">
        <f>SUMIFS('INTERIM REPORT'!E:E,'INTERIM REPORT'!$A:$A,'PAGE 30'!$A28,'INTERIM REPORT'!$B:$B,'PAGE 30'!$A$4)</f>
        <v>0.84443506936004242</v>
      </c>
      <c r="M28" s="218"/>
      <c r="N28" s="218"/>
      <c r="O28" s="218"/>
      <c r="P28" s="147">
        <f>SUMIFS('INTERIM REPORT'!F:F,'INTERIM REPORT'!$A:$A,'PAGE 30'!$A28,'INTERIM REPORT'!$B:$B,'PAGE 30'!$A$4)</f>
        <v>0.6083431408725648</v>
      </c>
      <c r="Q28" s="218"/>
      <c r="R28" s="218"/>
      <c r="S28" s="218"/>
      <c r="T28" s="147">
        <f>SUMIFS('INTERIM REPORT'!G:G,'INTERIM REPORT'!$A:$A,'PAGE 30'!$A28,'INTERIM REPORT'!$B:$B,'PAGE 30'!$A$4)</f>
        <v>0.57624831106927543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0.47872257369531135</v>
      </c>
      <c r="Y28" s="103">
        <f>IF(L28&gt;0,((T28/L28)-1),IF(AND(L28=0,T28&gt;0),100%,IF(AND(L28=0,T28&lt;0),-100%,IF(AND(L28=0,T28=0),0%,((T28/(L28))-1)*-1))))</f>
        <v>-0.31759310812850672</v>
      </c>
    </row>
    <row r="29" spans="1:25" ht="28.35" customHeight="1">
      <c r="C29" s="94" t="s">
        <v>28</v>
      </c>
      <c r="D29" s="145">
        <f>MEDIAN(D25,D20:D22,D8:D17)</f>
        <v>0.68607224246413745</v>
      </c>
      <c r="E29" s="219"/>
      <c r="F29" s="219"/>
      <c r="G29" s="219"/>
      <c r="H29" s="145">
        <f>MEDIAN(H25,H20:H22,H8:H17)</f>
        <v>0.71182895114788014</v>
      </c>
      <c r="I29" s="219"/>
      <c r="J29" s="219"/>
      <c r="K29" s="219"/>
      <c r="L29" s="145">
        <f>MEDIAN(L25,L20:L22,L8:L17)</f>
        <v>0.74371271168821385</v>
      </c>
      <c r="M29" s="219"/>
      <c r="N29" s="219"/>
      <c r="O29" s="219"/>
      <c r="P29" s="145">
        <f>MEDIAN(P25,P20:P22,P8:P17)</f>
        <v>0.72463046314489321</v>
      </c>
      <c r="Q29" s="219"/>
      <c r="R29" s="219"/>
      <c r="S29" s="219"/>
      <c r="T29" s="145">
        <f>MEDIAN(T25,T20:T22,T8:T17)</f>
        <v>0.66463919925516168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4.4791323096536884E-2</v>
      </c>
      <c r="Y29" s="104">
        <f>IF(L29&gt;0,((T29/L29)-1),IF(AND(L29=0,T29&gt;0),100%,IF(AND(L29=0,T29&lt;0),-100%,IF(AND(L29=0,T29=0),0%,((T29/(L29))-1)*-1))))</f>
        <v>-0.10632265818552</v>
      </c>
    </row>
    <row r="30" spans="1:25" ht="28.35" customHeight="1">
      <c r="C30" s="94" t="s">
        <v>29</v>
      </c>
      <c r="D30" s="145">
        <f>MEDIAN(D8:D15)</f>
        <v>0.68109366370656166</v>
      </c>
      <c r="E30" s="219"/>
      <c r="F30" s="219"/>
      <c r="G30" s="219"/>
      <c r="H30" s="145">
        <f>MEDIAN(H8:H15)</f>
        <v>0.71182895114788014</v>
      </c>
      <c r="I30" s="219"/>
      <c r="J30" s="219"/>
      <c r="K30" s="219"/>
      <c r="L30" s="145">
        <f>MEDIAN(L8:L15)</f>
        <v>0.71592711513795437</v>
      </c>
      <c r="M30" s="219"/>
      <c r="N30" s="219"/>
      <c r="O30" s="219"/>
      <c r="P30" s="145">
        <f>MEDIAN(P8:P15)</f>
        <v>0.72242917711334864</v>
      </c>
      <c r="Q30" s="219"/>
      <c r="R30" s="219"/>
      <c r="S30" s="219"/>
      <c r="T30" s="145">
        <f>MEDIAN(T8:T15)</f>
        <v>0.67423260858371792</v>
      </c>
      <c r="U30" s="219"/>
      <c r="V30" s="219"/>
      <c r="W30" s="219"/>
      <c r="X30" s="104">
        <f>IF(H30&gt;0,((L30/H30)-1),IF(AND(H30=0,L30&gt;0),100%,IF(AND(H30=0,L30&lt;0),-100%,IF(AND(H30=0,L30=0),0%,((L30/(H30))-1)*-1))))</f>
        <v>5.7572314015406079E-3</v>
      </c>
      <c r="Y30" s="104">
        <f>IF(L30&gt;0,((T30/L30)-1),IF(AND(L30=0,T30&gt;0),100%,IF(AND(L30=0,T30&lt;0),-100%,IF(AND(L30=0,T30=0),0%,((T30/(L30))-1)*-1))))</f>
        <v>-5.8238479410298916E-2</v>
      </c>
    </row>
    <row r="31" spans="1:25" ht="28.35" customHeight="1">
      <c r="C31" s="168"/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30'!$A33,'INTERIM REPORT'!$B:$B,'PAGE 30'!$A$5)=0,"",SUMIFS('INTERIM REPORT'!C:C,'INTERIM REPORT'!$A:$A,'PAGE 30'!$A33,'INTERIM REPORT'!$B:$B,'PAGE 30'!$A$5))</f>
        <v/>
      </c>
      <c r="E33" s="120"/>
      <c r="F33" s="120"/>
      <c r="G33" s="121"/>
      <c r="H33" s="147" t="str">
        <f>IF(SUMIFS('INTERIM REPORT'!D:D,'INTERIM REPORT'!$A:$A,'PAGE 30'!$A33,'INTERIM REPORT'!$B:$B,'PAGE 30'!$A$5)=0,"",SUMIFS('INTERIM REPORT'!D:D,'INTERIM REPORT'!$A:$A,'PAGE 30'!$A33,'INTERIM REPORT'!$B:$B,'PAGE 30'!$A$5))</f>
        <v/>
      </c>
      <c r="I33" s="120"/>
      <c r="J33" s="120"/>
      <c r="K33" s="121"/>
      <c r="L33" s="147" t="str">
        <f>IF(SUMIFS('INTERIM REPORT'!E:E,'INTERIM REPORT'!$A:$A,'PAGE 30'!$A33,'INTERIM REPORT'!$B:$B,'PAGE 30'!$A$5)=0,"",SUMIFS('INTERIM REPORT'!E:E,'INTERIM REPORT'!$A:$A,'PAGE 30'!$A33,'INTERIM REPORT'!$B:$B,'PAGE 30'!$A$5))</f>
        <v/>
      </c>
      <c r="M33" s="120"/>
      <c r="N33" s="120"/>
      <c r="O33" s="121"/>
      <c r="P33" s="147" t="str">
        <f>IF(SUMIFS('INTERIM REPORT'!F:F,'INTERIM REPORT'!$A:$A,'PAGE 30'!$A33,'INTERIM REPORT'!$B:$B,'PAGE 30'!$A$5)=0,"",SUMIFS('INTERIM REPORT'!F:F,'INTERIM REPORT'!$A:$A,'PAGE 30'!$A33,'INTERIM REPORT'!$B:$B,'PAGE 30'!$A$5))</f>
        <v/>
      </c>
      <c r="Q33" s="120"/>
      <c r="R33" s="120"/>
      <c r="S33" s="121"/>
      <c r="T33" s="147" t="str">
        <f>IF(SUMIFS('INTERIM REPORT'!G:G,'INTERIM REPORT'!$A:$A,'PAGE 30'!$A33,'INTERIM REPORT'!$B:$B,'PAGE 30'!$A$5)=0,"",SUMIFS('INTERIM REPORT'!G:G,'INTERIM REPORT'!$A:$A,'PAGE 30'!$A33,'INTERIM REPORT'!$B:$B,'PAGE 30'!$A$5))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30'!$A34,'INTERIM REPORT'!$B:$B,'PAGE 30'!$A$5)=0,"",SUMIFS('INTERIM REPORT'!C:C,'INTERIM REPORT'!$A:$A,'PAGE 30'!$A34,'INTERIM REPORT'!$B:$B,'PAGE 30'!$A$5))</f>
        <v/>
      </c>
      <c r="E34" s="124"/>
      <c r="F34" s="124"/>
      <c r="G34" s="125"/>
      <c r="H34" s="147" t="str">
        <f>IF(SUMIFS('INTERIM REPORT'!D:D,'INTERIM REPORT'!$A:$A,'PAGE 30'!$A34,'INTERIM REPORT'!$B:$B,'PAGE 30'!$A$5)=0,"",SUMIFS('INTERIM REPORT'!D:D,'INTERIM REPORT'!$A:$A,'PAGE 30'!$A34,'INTERIM REPORT'!$B:$B,'PAGE 30'!$A$5))</f>
        <v/>
      </c>
      <c r="I34" s="124"/>
      <c r="J34" s="124"/>
      <c r="K34" s="125"/>
      <c r="L34" s="147" t="str">
        <f>IF(SUMIFS('INTERIM REPORT'!E:E,'INTERIM REPORT'!$A:$A,'PAGE 30'!$A34,'INTERIM REPORT'!$B:$B,'PAGE 30'!$A$5)=0,"",SUMIFS('INTERIM REPORT'!E:E,'INTERIM REPORT'!$A:$A,'PAGE 30'!$A34,'INTERIM REPORT'!$B:$B,'PAGE 30'!$A$5))</f>
        <v/>
      </c>
      <c r="M34" s="124"/>
      <c r="N34" s="124"/>
      <c r="O34" s="125"/>
      <c r="P34" s="147" t="str">
        <f>IF(SUMIFS('INTERIM REPORT'!F:F,'INTERIM REPORT'!$A:$A,'PAGE 30'!$A34,'INTERIM REPORT'!$B:$B,'PAGE 30'!$A$5)=0,"",SUMIFS('INTERIM REPORT'!F:F,'INTERIM REPORT'!$A:$A,'PAGE 30'!$A34,'INTERIM REPORT'!$B:$B,'PAGE 30'!$A$5))</f>
        <v/>
      </c>
      <c r="Q34" s="124"/>
      <c r="R34" s="124"/>
      <c r="S34" s="125"/>
      <c r="T34" s="147" t="str">
        <f>IF(SUMIFS('INTERIM REPORT'!G:G,'INTERIM REPORT'!$A:$A,'PAGE 30'!$A34,'INTERIM REPORT'!$B:$B,'PAGE 30'!$A$5)=0,"",SUMIFS('INTERIM REPORT'!G:G,'INTERIM REPORT'!$A:$A,'PAGE 30'!$A34,'INTERIM REPORT'!$B:$B,'PAGE 30'!$A$5))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30'!$A35,'INTERIM REPORT'!$B:$B,'PAGE 30'!$A$5)=0,"",SUMIFS('INTERIM REPORT'!C:C,'INTERIM REPORT'!$A:$A,'PAGE 30'!$A35,'INTERIM REPORT'!$B:$B,'PAGE 30'!$A$5))</f>
        <v/>
      </c>
      <c r="E35" s="124"/>
      <c r="F35" s="124"/>
      <c r="G35" s="125"/>
      <c r="H35" s="147" t="str">
        <f>IF(SUMIFS('INTERIM REPORT'!D:D,'INTERIM REPORT'!$A:$A,'PAGE 30'!$A35,'INTERIM REPORT'!$B:$B,'PAGE 30'!$A$5)=0,"",SUMIFS('INTERIM REPORT'!D:D,'INTERIM REPORT'!$A:$A,'PAGE 30'!$A35,'INTERIM REPORT'!$B:$B,'PAGE 30'!$A$5))</f>
        <v/>
      </c>
      <c r="I35" s="124"/>
      <c r="J35" s="124"/>
      <c r="K35" s="125"/>
      <c r="L35" s="147" t="str">
        <f>IF(SUMIFS('INTERIM REPORT'!E:E,'INTERIM REPORT'!$A:$A,'PAGE 30'!$A35,'INTERIM REPORT'!$B:$B,'PAGE 30'!$A$5)=0,"",SUMIFS('INTERIM REPORT'!E:E,'INTERIM REPORT'!$A:$A,'PAGE 30'!$A35,'INTERIM REPORT'!$B:$B,'PAGE 30'!$A$5))</f>
        <v/>
      </c>
      <c r="M35" s="124"/>
      <c r="N35" s="124"/>
      <c r="O35" s="125"/>
      <c r="P35" s="147" t="str">
        <f>IF(SUMIFS('INTERIM REPORT'!F:F,'INTERIM REPORT'!$A:$A,'PAGE 30'!$A35,'INTERIM REPORT'!$B:$B,'PAGE 30'!$A$5)=0,"",SUMIFS('INTERIM REPORT'!F:F,'INTERIM REPORT'!$A:$A,'PAGE 30'!$A35,'INTERIM REPORT'!$B:$B,'PAGE 30'!$A$5))</f>
        <v/>
      </c>
      <c r="Q35" s="124"/>
      <c r="R35" s="124"/>
      <c r="S35" s="125"/>
      <c r="T35" s="147" t="str">
        <f>IF(SUMIFS('INTERIM REPORT'!G:G,'INTERIM REPORT'!$A:$A,'PAGE 30'!$A35,'INTERIM REPORT'!$B:$B,'PAGE 30'!$A$5)=0,"",SUMIFS('INTERIM REPORT'!G:G,'INTERIM REPORT'!$A:$A,'PAGE 30'!$A35,'INTERIM REPORT'!$B:$B,'PAGE 30'!$A$5))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30'!$A36,'INTERIM REPORT'!$B:$B,'PAGE 30'!$A$5)=0,"",SUMIFS('INTERIM REPORT'!C:C,'INTERIM REPORT'!$A:$A,'PAGE 30'!$A36,'INTERIM REPORT'!$B:$B,'PAGE 30'!$A$5))</f>
        <v/>
      </c>
      <c r="E36" s="124"/>
      <c r="F36" s="124"/>
      <c r="G36" s="125"/>
      <c r="H36" s="147" t="str">
        <f>IF(SUMIFS('INTERIM REPORT'!D:D,'INTERIM REPORT'!$A:$A,'PAGE 30'!$A36,'INTERIM REPORT'!$B:$B,'PAGE 30'!$A$5)=0,"",SUMIFS('INTERIM REPORT'!D:D,'INTERIM REPORT'!$A:$A,'PAGE 30'!$A36,'INTERIM REPORT'!$B:$B,'PAGE 30'!$A$5))</f>
        <v/>
      </c>
      <c r="I36" s="124"/>
      <c r="J36" s="124"/>
      <c r="K36" s="125"/>
      <c r="L36" s="147" t="str">
        <f>IF(SUMIFS('INTERIM REPORT'!E:E,'INTERIM REPORT'!$A:$A,'PAGE 30'!$A36,'INTERIM REPORT'!$B:$B,'PAGE 30'!$A$5)=0,"",SUMIFS('INTERIM REPORT'!E:E,'INTERIM REPORT'!$A:$A,'PAGE 30'!$A36,'INTERIM REPORT'!$B:$B,'PAGE 30'!$A$5))</f>
        <v/>
      </c>
      <c r="M36" s="124"/>
      <c r="N36" s="124"/>
      <c r="O36" s="125"/>
      <c r="P36" s="147" t="str">
        <f>IF(SUMIFS('INTERIM REPORT'!F:F,'INTERIM REPORT'!$A:$A,'PAGE 30'!$A36,'INTERIM REPORT'!$B:$B,'PAGE 30'!$A$5)=0,"",SUMIFS('INTERIM REPORT'!F:F,'INTERIM REPORT'!$A:$A,'PAGE 30'!$A36,'INTERIM REPORT'!$B:$B,'PAGE 30'!$A$5))</f>
        <v/>
      </c>
      <c r="Q36" s="124"/>
      <c r="R36" s="124"/>
      <c r="S36" s="125"/>
      <c r="T36" s="147" t="str">
        <f>IF(SUMIFS('INTERIM REPORT'!G:G,'INTERIM REPORT'!$A:$A,'PAGE 30'!$A36,'INTERIM REPORT'!$B:$B,'PAGE 30'!$A$5)=0,"",SUMIFS('INTERIM REPORT'!G:G,'INTERIM REPORT'!$A:$A,'PAGE 30'!$A36,'INTERIM REPORT'!$B:$B,'PAGE 30'!$A$5))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30'!$A37,'INTERIM REPORT'!$B:$B,'PAGE 30'!$A$5)=0,"",SUMIFS('INTERIM REPORT'!C:C,'INTERIM REPORT'!$A:$A,'PAGE 30'!$A37,'INTERIM REPORT'!$B:$B,'PAGE 30'!$A$5))</f>
        <v/>
      </c>
      <c r="E37" s="124"/>
      <c r="F37" s="124"/>
      <c r="G37" s="125"/>
      <c r="H37" s="147" t="str">
        <f>IF(SUMIFS('INTERIM REPORT'!D:D,'INTERIM REPORT'!$A:$A,'PAGE 30'!$A37,'INTERIM REPORT'!$B:$B,'PAGE 30'!$A$5)=0,"",SUMIFS('INTERIM REPORT'!D:D,'INTERIM REPORT'!$A:$A,'PAGE 30'!$A37,'INTERIM REPORT'!$B:$B,'PAGE 30'!$A$5))</f>
        <v/>
      </c>
      <c r="I37" s="124"/>
      <c r="J37" s="124"/>
      <c r="K37" s="125"/>
      <c r="L37" s="147" t="str">
        <f>IF(SUMIFS('INTERIM REPORT'!E:E,'INTERIM REPORT'!$A:$A,'PAGE 30'!$A37,'INTERIM REPORT'!$B:$B,'PAGE 30'!$A$5)=0,"",SUMIFS('INTERIM REPORT'!E:E,'INTERIM REPORT'!$A:$A,'PAGE 30'!$A37,'INTERIM REPORT'!$B:$B,'PAGE 30'!$A$5))</f>
        <v/>
      </c>
      <c r="M37" s="124"/>
      <c r="N37" s="124"/>
      <c r="O37" s="125"/>
      <c r="P37" s="147" t="str">
        <f>IF(SUMIFS('INTERIM REPORT'!F:F,'INTERIM REPORT'!$A:$A,'PAGE 30'!$A37,'INTERIM REPORT'!$B:$B,'PAGE 30'!$A$5)=0,"",SUMIFS('INTERIM REPORT'!F:F,'INTERIM REPORT'!$A:$A,'PAGE 30'!$A37,'INTERIM REPORT'!$B:$B,'PAGE 30'!$A$5))</f>
        <v/>
      </c>
      <c r="Q37" s="124"/>
      <c r="R37" s="124"/>
      <c r="S37" s="125"/>
      <c r="T37" s="147" t="str">
        <f>IF(SUMIFS('INTERIM REPORT'!G:G,'INTERIM REPORT'!$A:$A,'PAGE 30'!$A37,'INTERIM REPORT'!$B:$B,'PAGE 30'!$A$5)=0,"",SUMIFS('INTERIM REPORT'!G:G,'INTERIM REPORT'!$A:$A,'PAGE 30'!$A37,'INTERIM REPORT'!$B:$B,'PAGE 30'!$A$5))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30'!$A38,'INTERIM REPORT'!$B:$B,'PAGE 30'!$A$5)=0,"",SUMIFS('INTERIM REPORT'!C:C,'INTERIM REPORT'!$A:$A,'PAGE 30'!$A38,'INTERIM REPORT'!$B:$B,'PAGE 30'!$A$5))</f>
        <v/>
      </c>
      <c r="E38" s="124"/>
      <c r="F38" s="124"/>
      <c r="G38" s="125"/>
      <c r="H38" s="147" t="str">
        <f>IF(SUMIFS('INTERIM REPORT'!D:D,'INTERIM REPORT'!$A:$A,'PAGE 30'!$A38,'INTERIM REPORT'!$B:$B,'PAGE 30'!$A$5)=0,"",SUMIFS('INTERIM REPORT'!D:D,'INTERIM REPORT'!$A:$A,'PAGE 30'!$A38,'INTERIM REPORT'!$B:$B,'PAGE 30'!$A$5))</f>
        <v/>
      </c>
      <c r="I38" s="124"/>
      <c r="J38" s="124"/>
      <c r="K38" s="125"/>
      <c r="L38" s="147" t="str">
        <f>IF(SUMIFS('INTERIM REPORT'!E:E,'INTERIM REPORT'!$A:$A,'PAGE 30'!$A38,'INTERIM REPORT'!$B:$B,'PAGE 30'!$A$5)=0,"",SUMIFS('INTERIM REPORT'!E:E,'INTERIM REPORT'!$A:$A,'PAGE 30'!$A38,'INTERIM REPORT'!$B:$B,'PAGE 30'!$A$5))</f>
        <v/>
      </c>
      <c r="M38" s="124"/>
      <c r="N38" s="124"/>
      <c r="O38" s="125"/>
      <c r="P38" s="147" t="str">
        <f>IF(SUMIFS('INTERIM REPORT'!F:F,'INTERIM REPORT'!$A:$A,'PAGE 30'!$A38,'INTERIM REPORT'!$B:$B,'PAGE 30'!$A$5)=0,"",SUMIFS('INTERIM REPORT'!F:F,'INTERIM REPORT'!$A:$A,'PAGE 30'!$A38,'INTERIM REPORT'!$B:$B,'PAGE 30'!$A$5))</f>
        <v/>
      </c>
      <c r="Q38" s="124"/>
      <c r="R38" s="124"/>
      <c r="S38" s="125"/>
      <c r="T38" s="147" t="str">
        <f>IF(SUMIFS('INTERIM REPORT'!G:G,'INTERIM REPORT'!$A:$A,'PAGE 30'!$A38,'INTERIM REPORT'!$B:$B,'PAGE 30'!$A$5)=0,"",SUMIFS('INTERIM REPORT'!G:G,'INTERIM REPORT'!$A:$A,'PAGE 30'!$A38,'INTERIM REPORT'!$B:$B,'PAGE 30'!$A$5))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67" priority="1" operator="notEqual">
      <formula>""" """</formula>
    </cfRule>
    <cfRule type="cellIs" dxfId="6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Inpatient Gross Revenue %</v>
      </c>
    </row>
    <row r="3" spans="1:25" ht="15.75">
      <c r="A3" s="82" t="s">
        <v>104</v>
      </c>
    </row>
    <row r="4" spans="1:25" ht="15.75">
      <c r="A4" s="85" t="s">
        <v>70</v>
      </c>
      <c r="B4" s="324" t="str">
        <f>MID(A4,FIND("]",A4)+2,LEN(A4)-FIND("]",A4)+2)</f>
        <v>Inpatient Gross Revenue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242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31'!$A8,'INTERIM REPORT'!$B:$B,'PAGE 31'!$A$4)</f>
        <v>0.36302939039036564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31'!$A8,'INTERIM REPORT'!$B:$B,'PAGE 31'!$A$4)</f>
        <v>0.32192769306479618</v>
      </c>
      <c r="I8" s="210">
        <f>RANK(H8,H$8:H$15,1)</f>
        <v>8</v>
      </c>
      <c r="J8" s="210">
        <f>RANK(H8,H$8:H$17,1)</f>
        <v>10</v>
      </c>
      <c r="K8" s="210">
        <f>RANK(H8,H$8:H$25,1)</f>
        <v>12</v>
      </c>
      <c r="L8" s="145">
        <f>SUMIFS('INTERIM REPORT'!E:E,'INTERIM REPORT'!$A:$A,'PAGE 31'!$A8,'INTERIM REPORT'!$B:$B,'PAGE 31'!$A$4)</f>
        <v>0.27161639296520856</v>
      </c>
      <c r="M8" s="210">
        <f>RANK(L8,L$8:L$15,1)</f>
        <v>8</v>
      </c>
      <c r="N8" s="210">
        <f>RANK(L8,L$8:L$17,1)</f>
        <v>10</v>
      </c>
      <c r="O8" s="210">
        <f>RANK(L8,L$8:L$25,1)</f>
        <v>12</v>
      </c>
      <c r="P8" s="145">
        <f>SUMIFS('INTERIM REPORT'!F:F,'INTERIM REPORT'!$A:$A,'PAGE 31'!$A8,'INTERIM REPORT'!$B:$B,'PAGE 31'!$A$4)</f>
        <v>0.21736827725834743</v>
      </c>
      <c r="Q8" s="210">
        <f>RANK(P8,P$8:P$15,1)</f>
        <v>8</v>
      </c>
      <c r="R8" s="210">
        <f>RANK(P8,P$8:P$17,1)</f>
        <v>10</v>
      </c>
      <c r="S8" s="210">
        <f>RANK(P8,P$8:P$25,1)</f>
        <v>12</v>
      </c>
      <c r="T8" s="145">
        <f>SUMIFS('INTERIM REPORT'!G:G,'INTERIM REPORT'!$A:$A,'PAGE 31'!$A8,'INTERIM REPORT'!$B:$B,'PAGE 31'!$A$4)</f>
        <v>0.23368936803600748</v>
      </c>
      <c r="U8" s="210">
        <f>RANK(T8,T$8:T$15,1)</f>
        <v>7</v>
      </c>
      <c r="V8" s="210">
        <f>RANK(T8,T$8:T$17,1)</f>
        <v>9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-0.15628136747297838</v>
      </c>
      <c r="Y8" s="95">
        <f t="shared" ref="Y8:Y17" si="1">IF(L8&gt;0,((T8/L8)-1),IF(AND(L8=0,T8&gt;0),100%,IF(AND(L8=0,T8&lt;0),-100%,IF(AND(L8=0,T8=0),0%,((T8/(L8))-1)*-1))))</f>
        <v>-0.13963452100646656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31'!$A9,'INTERIM REPORT'!$B:$B,'PAGE 31'!$A$4)</f>
        <v>0.22208860148657486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9</v>
      </c>
      <c r="H9" s="145">
        <f>SUMIFS('INTERIM REPORT'!D:D,'INTERIM REPORT'!$A:$A,'PAGE 31'!$A9,'INTERIM REPORT'!$B:$B,'PAGE 31'!$A$4)</f>
        <v>0.22175264137366818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10</v>
      </c>
      <c r="L9" s="145">
        <f>SUMIFS('INTERIM REPORT'!E:E,'INTERIM REPORT'!$A:$A,'PAGE 31'!$A9,'INTERIM REPORT'!$B:$B,'PAGE 31'!$A$4)</f>
        <v>0.21212344552360107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9</v>
      </c>
      <c r="P9" s="145">
        <f>SUMIFS('INTERIM REPORT'!F:F,'INTERIM REPORT'!$A:$A,'PAGE 31'!$A9,'INTERIM REPORT'!$B:$B,'PAGE 31'!$A$4)</f>
        <v>0.1969427845459735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10</v>
      </c>
      <c r="T9" s="145">
        <f>SUMIFS('INTERIM REPORT'!G:G,'INTERIM REPORT'!$A:$A,'PAGE 31'!$A9,'INTERIM REPORT'!$B:$B,'PAGE 31'!$A$4)</f>
        <v>0.23493029703854362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12</v>
      </c>
      <c r="X9" s="95">
        <f t="shared" si="0"/>
        <v>-4.3423139361128293E-2</v>
      </c>
      <c r="Y9" s="95">
        <f t="shared" si="1"/>
        <v>0.10751688225055278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31'!$A10,'INTERIM REPORT'!$B:$B,'PAGE 31'!$A$4)</f>
        <v>4.4911172050620451E-2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31'!$A10,'INTERIM REPORT'!$B:$B,'PAGE 31'!$A$4)</f>
        <v>5.4798934539155762E-2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31'!$A10,'INTERIM REPORT'!$B:$B,'PAGE 31'!$A$4)</f>
        <v>6.2156698673232411E-2</v>
      </c>
      <c r="M10" s="210">
        <f t="shared" si="9"/>
        <v>2</v>
      </c>
      <c r="N10" s="210">
        <f t="shared" si="10"/>
        <v>2</v>
      </c>
      <c r="O10" s="210">
        <f t="shared" si="11"/>
        <v>4</v>
      </c>
      <c r="P10" s="145">
        <f>SUMIFS('INTERIM REPORT'!F:F,'INTERIM REPORT'!$A:$A,'PAGE 31'!$A10,'INTERIM REPORT'!$B:$B,'PAGE 31'!$A$4)</f>
        <v>3.9541608003007142E-2</v>
      </c>
      <c r="Q10" s="210">
        <f t="shared" si="12"/>
        <v>3</v>
      </c>
      <c r="R10" s="210">
        <f t="shared" si="13"/>
        <v>4</v>
      </c>
      <c r="S10" s="210">
        <f t="shared" si="14"/>
        <v>4</v>
      </c>
      <c r="T10" s="145">
        <f>SUMIFS('INTERIM REPORT'!G:G,'INTERIM REPORT'!$A:$A,'PAGE 31'!$A10,'INTERIM REPORT'!$B:$B,'PAGE 31'!$A$4)</f>
        <v>4.5689940618898854E-2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0.13426837941199876</v>
      </c>
      <c r="Y10" s="95">
        <f t="shared" si="1"/>
        <v>-0.26492330522413854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31'!$A11,'INTERIM REPORT'!$B:$B,'PAGE 31'!$A$4)</f>
        <v>5.5963765248419471E-2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45">
        <f>SUMIFS('INTERIM REPORT'!D:D,'INTERIM REPORT'!$A:$A,'PAGE 31'!$A11,'INTERIM REPORT'!$B:$B,'PAGE 31'!$A$4)</f>
        <v>7.1440397777539855E-2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45">
        <f>SUMIFS('INTERIM REPORT'!E:E,'INTERIM REPORT'!$A:$A,'PAGE 31'!$A11,'INTERIM REPORT'!$B:$B,'PAGE 31'!$A$4)</f>
        <v>6.3488894764053491E-2</v>
      </c>
      <c r="M11" s="210">
        <f t="shared" si="9"/>
        <v>3</v>
      </c>
      <c r="N11" s="210">
        <f t="shared" si="10"/>
        <v>3</v>
      </c>
      <c r="O11" s="210">
        <f t="shared" si="11"/>
        <v>5</v>
      </c>
      <c r="P11" s="145">
        <f>SUMIFS('INTERIM REPORT'!F:F,'INTERIM REPORT'!$A:$A,'PAGE 31'!$A11,'INTERIM REPORT'!$B:$B,'PAGE 31'!$A$4)</f>
        <v>6.9140859149411246E-2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45">
        <f>SUMIFS('INTERIM REPORT'!G:G,'INTERIM REPORT'!$A:$A,'PAGE 31'!$A11,'INTERIM REPORT'!$B:$B,'PAGE 31'!$A$4)</f>
        <v>6.4940164607743697E-2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-0.11130261393905949</v>
      </c>
      <c r="Y11" s="95">
        <f t="shared" si="1"/>
        <v>2.2858640854965584E-2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31'!$A12,'INTERIM REPORT'!$B:$B,'PAGE 31'!$A$4)</f>
        <v>0.15273048796425084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45">
        <f>SUMIFS('INTERIM REPORT'!D:D,'INTERIM REPORT'!$A:$A,'PAGE 31'!$A12,'INTERIM REPORT'!$B:$B,'PAGE 31'!$A$4)</f>
        <v>0.1498512774622773</v>
      </c>
      <c r="I12" s="210">
        <f t="shared" si="6"/>
        <v>3</v>
      </c>
      <c r="J12" s="210">
        <f t="shared" si="7"/>
        <v>3</v>
      </c>
      <c r="K12" s="210">
        <f t="shared" si="8"/>
        <v>3</v>
      </c>
      <c r="L12" s="145">
        <f>SUMIFS('INTERIM REPORT'!E:E,'INTERIM REPORT'!$A:$A,'PAGE 31'!$A12,'INTERIM REPORT'!$B:$B,'PAGE 31'!$A$4)</f>
        <v>0.15906503402170238</v>
      </c>
      <c r="M12" s="210">
        <f t="shared" si="9"/>
        <v>4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31'!$A12,'INTERIM REPORT'!$B:$B,'PAGE 31'!$A$4)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31'!$A12,'INTERIM REPORT'!$B:$B,'PAGE 31'!$A$4)</f>
        <v>0.15712574226371753</v>
      </c>
      <c r="U12" s="210">
        <f t="shared" si="15"/>
        <v>3</v>
      </c>
      <c r="V12" s="210">
        <f t="shared" si="16"/>
        <v>3</v>
      </c>
      <c r="W12" s="210">
        <f t="shared" si="17"/>
        <v>3</v>
      </c>
      <c r="X12" s="95">
        <f t="shared" si="0"/>
        <v>6.148600609524002E-2</v>
      </c>
      <c r="Y12" s="95">
        <f t="shared" si="1"/>
        <v>-1.2191816824559054E-2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31'!$A13,'INTERIM REPORT'!$B:$B,'PAGE 31'!$A$4)</f>
        <v>0.2603204818577311</v>
      </c>
      <c r="E13" s="210">
        <f t="shared" si="3"/>
        <v>7</v>
      </c>
      <c r="F13" s="210">
        <f t="shared" si="4"/>
        <v>9</v>
      </c>
      <c r="G13" s="210">
        <f t="shared" si="5"/>
        <v>11</v>
      </c>
      <c r="H13" s="145">
        <f>SUMIFS('INTERIM REPORT'!D:D,'INTERIM REPORT'!$A:$A,'PAGE 31'!$A13,'INTERIM REPORT'!$B:$B,'PAGE 31'!$A$4)</f>
        <v>0.23835336240782892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45">
        <f>SUMIFS('INTERIM REPORT'!E:E,'INTERIM REPORT'!$A:$A,'PAGE 31'!$A13,'INTERIM REPORT'!$B:$B,'PAGE 31'!$A$4)</f>
        <v>0.22706290773724677</v>
      </c>
      <c r="M13" s="210">
        <f t="shared" si="9"/>
        <v>7</v>
      </c>
      <c r="N13" s="210">
        <f t="shared" si="10"/>
        <v>9</v>
      </c>
      <c r="O13" s="210">
        <f t="shared" si="11"/>
        <v>11</v>
      </c>
      <c r="P13" s="145">
        <f>SUMIFS('INTERIM REPORT'!F:F,'INTERIM REPORT'!$A:$A,'PAGE 31'!$A13,'INTERIM REPORT'!$B:$B,'PAGE 31'!$A$4)</f>
        <v>0.19487804926479918</v>
      </c>
      <c r="Q13" s="210">
        <f t="shared" si="12"/>
        <v>6</v>
      </c>
      <c r="R13" s="210">
        <f t="shared" si="13"/>
        <v>8</v>
      </c>
      <c r="S13" s="210">
        <f t="shared" si="14"/>
        <v>9</v>
      </c>
      <c r="T13" s="145">
        <f>SUMIFS('INTERIM REPORT'!G:G,'INTERIM REPORT'!$A:$A,'PAGE 31'!$A13,'INTERIM REPORT'!$B:$B,'PAGE 31'!$A$4)</f>
        <v>0.17507790735293977</v>
      </c>
      <c r="U13" s="210">
        <f t="shared" si="15"/>
        <v>4</v>
      </c>
      <c r="V13" s="210">
        <f t="shared" si="16"/>
        <v>5</v>
      </c>
      <c r="W13" s="210">
        <f t="shared" si="17"/>
        <v>5</v>
      </c>
      <c r="X13" s="95">
        <f t="shared" si="0"/>
        <v>-4.7368556317086363E-2</v>
      </c>
      <c r="Y13" s="95">
        <f t="shared" si="1"/>
        <v>-0.22894536541592758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31'!$A14,'INTERIM REPORT'!$B:$B,'PAGE 31'!$A$4)</f>
        <v>0.2248368840261589</v>
      </c>
      <c r="E14" s="210">
        <f t="shared" si="3"/>
        <v>6</v>
      </c>
      <c r="F14" s="210">
        <f t="shared" si="4"/>
        <v>8</v>
      </c>
      <c r="G14" s="210">
        <f t="shared" si="5"/>
        <v>10</v>
      </c>
      <c r="H14" s="145">
        <f>SUMIFS('INTERIM REPORT'!D:D,'INTERIM REPORT'!$A:$A,'PAGE 31'!$A14,'INTERIM REPORT'!$B:$B,'PAGE 31'!$A$4)</f>
        <v>0.21814355970109933</v>
      </c>
      <c r="I14" s="210">
        <f t="shared" si="6"/>
        <v>5</v>
      </c>
      <c r="J14" s="210">
        <f t="shared" si="7"/>
        <v>6</v>
      </c>
      <c r="K14" s="210">
        <f t="shared" si="8"/>
        <v>7</v>
      </c>
      <c r="L14" s="145">
        <f>SUMIFS('INTERIM REPORT'!E:E,'INTERIM REPORT'!$A:$A,'PAGE 31'!$A14,'INTERIM REPORT'!$B:$B,'PAGE 31'!$A$4)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31'!$A14,'INTERIM REPORT'!$B:$B,'PAGE 31'!$A$4)</f>
        <v>0.1775443293998063</v>
      </c>
      <c r="Q14" s="210">
        <f t="shared" si="12"/>
        <v>5</v>
      </c>
      <c r="R14" s="210">
        <f t="shared" si="13"/>
        <v>6</v>
      </c>
      <c r="S14" s="210">
        <f t="shared" si="14"/>
        <v>6</v>
      </c>
      <c r="T14" s="145">
        <f>SUMIFS('INTERIM REPORT'!G:G,'INTERIM REPORT'!$A:$A,'PAGE 31'!$A14,'INTERIM REPORT'!$B:$B,'PAGE 31'!$A$4)</f>
        <v>0.20685115240281016</v>
      </c>
      <c r="U14" s="210">
        <f t="shared" si="15"/>
        <v>6</v>
      </c>
      <c r="V14" s="210">
        <f t="shared" si="16"/>
        <v>7</v>
      </c>
      <c r="W14" s="210">
        <f t="shared" si="17"/>
        <v>9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31'!$A15,'INTERIM REPORT'!$B:$B,'PAGE 31'!$A$4)</f>
        <v>0.18763539270089435</v>
      </c>
      <c r="E15" s="211">
        <f t="shared" si="3"/>
        <v>4</v>
      </c>
      <c r="F15" s="211">
        <f t="shared" si="4"/>
        <v>4</v>
      </c>
      <c r="G15" s="211">
        <f t="shared" si="5"/>
        <v>5</v>
      </c>
      <c r="H15" s="146">
        <f>SUMIFS('INTERIM REPORT'!D:D,'INTERIM REPORT'!$A:$A,'PAGE 31'!$A15,'INTERIM REPORT'!$B:$B,'PAGE 31'!$A$4)</f>
        <v>0.21745790325194223</v>
      </c>
      <c r="I15" s="211">
        <f t="shared" si="6"/>
        <v>4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31'!$A15,'INTERIM REPORT'!$B:$B,'PAGE 31'!$A$4)</f>
        <v>0.20629432441690446</v>
      </c>
      <c r="M15" s="211">
        <f t="shared" si="9"/>
        <v>5</v>
      </c>
      <c r="N15" s="211">
        <f t="shared" si="10"/>
        <v>6</v>
      </c>
      <c r="O15" s="211">
        <f t="shared" si="11"/>
        <v>8</v>
      </c>
      <c r="P15" s="146">
        <f>SUMIFS('INTERIM REPORT'!F:F,'INTERIM REPORT'!$A:$A,'PAGE 31'!$A15,'INTERIM REPORT'!$B:$B,'PAGE 31'!$A$4)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31'!$A15,'INTERIM REPORT'!$B:$B,'PAGE 31'!$A$4)</f>
        <v>0.18642339083555973</v>
      </c>
      <c r="U15" s="211">
        <f t="shared" si="15"/>
        <v>5</v>
      </c>
      <c r="V15" s="211">
        <f t="shared" si="16"/>
        <v>6</v>
      </c>
      <c r="W15" s="211">
        <f t="shared" si="17"/>
        <v>7</v>
      </c>
      <c r="X15" s="97">
        <f t="shared" si="0"/>
        <v>-5.1336735377715326E-2</v>
      </c>
      <c r="Y15" s="97">
        <f t="shared" si="1"/>
        <v>-9.6323219931088166E-2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31'!$A16,'INTERIM REPORT'!$B:$B,'PAGE 31'!$A$4)</f>
        <v>0.21625998947543562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31'!$A16,'INTERIM REPORT'!$B:$B,'PAGE 31'!$A$4)</f>
        <v>0.21454303341271935</v>
      </c>
      <c r="I16" s="212"/>
      <c r="J16" s="213">
        <f t="shared" si="7"/>
        <v>4</v>
      </c>
      <c r="K16" s="213">
        <f t="shared" si="8"/>
        <v>5</v>
      </c>
      <c r="L16" s="147">
        <f>SUMIFS('INTERIM REPORT'!E:E,'INTERIM REPORT'!$A:$A,'PAGE 31'!$A16,'INTERIM REPORT'!$B:$B,'PAGE 31'!$A$4)</f>
        <v>0.215987541544198</v>
      </c>
      <c r="M16" s="212"/>
      <c r="N16" s="213">
        <f t="shared" si="10"/>
        <v>8</v>
      </c>
      <c r="O16" s="213">
        <f t="shared" si="11"/>
        <v>10</v>
      </c>
      <c r="P16" s="147">
        <f>SUMIFS('INTERIM REPORT'!F:F,'INTERIM REPORT'!$A:$A,'PAGE 31'!$A16,'INTERIM REPORT'!$B:$B,'PAGE 31'!$A$4)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31'!$A16,'INTERIM REPORT'!$B:$B,'PAGE 31'!$A$4)</f>
        <v>0.2133168762403945</v>
      </c>
      <c r="U16" s="212"/>
      <c r="V16" s="213">
        <f t="shared" si="16"/>
        <v>8</v>
      </c>
      <c r="W16" s="213">
        <f t="shared" si="17"/>
        <v>10</v>
      </c>
      <c r="X16" s="99">
        <f t="shared" si="0"/>
        <v>6.7329528649846537E-3</v>
      </c>
      <c r="Y16" s="99">
        <f t="shared" si="1"/>
        <v>-1.2364904404715382E-2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31'!$A17,'INTERIM REPORT'!$B:$B,'PAGE 31'!$A$4)</f>
        <v>0.19820842450830703</v>
      </c>
      <c r="E17" s="214"/>
      <c r="F17" s="210">
        <f t="shared" si="4"/>
        <v>5</v>
      </c>
      <c r="G17" s="210">
        <f t="shared" si="5"/>
        <v>6</v>
      </c>
      <c r="H17" s="145">
        <f>SUMIFS('INTERIM REPORT'!D:D,'INTERIM REPORT'!$A:$A,'PAGE 31'!$A17,'INTERIM REPORT'!$B:$B,'PAGE 31'!$A$4)</f>
        <v>0.22173622637297852</v>
      </c>
      <c r="I17" s="214"/>
      <c r="J17" s="210">
        <f t="shared" si="7"/>
        <v>7</v>
      </c>
      <c r="K17" s="210">
        <f t="shared" si="8"/>
        <v>9</v>
      </c>
      <c r="L17" s="145">
        <f>SUMIFS('INTERIM REPORT'!E:E,'INTERIM REPORT'!$A:$A,'PAGE 31'!$A17,'INTERIM REPORT'!$B:$B,'PAGE 31'!$A$4)</f>
        <v>0.19944257562523462</v>
      </c>
      <c r="M17" s="214"/>
      <c r="N17" s="210">
        <f t="shared" si="10"/>
        <v>5</v>
      </c>
      <c r="O17" s="210">
        <f t="shared" si="11"/>
        <v>7</v>
      </c>
      <c r="P17" s="145">
        <f>SUMIFS('INTERIM REPORT'!F:F,'INTERIM REPORT'!$A:$A,'PAGE 31'!$A17,'INTERIM REPORT'!$B:$B,'PAGE 31'!$A$4)</f>
        <v>0.18838162979325718</v>
      </c>
      <c r="Q17" s="214"/>
      <c r="R17" s="210">
        <f t="shared" si="13"/>
        <v>7</v>
      </c>
      <c r="S17" s="210">
        <f t="shared" si="14"/>
        <v>8</v>
      </c>
      <c r="T17" s="145">
        <f>SUMIFS('INTERIM REPORT'!G:G,'INTERIM REPORT'!$A:$A,'PAGE 31'!$A17,'INTERIM REPORT'!$B:$B,'PAGE 31'!$A$4)</f>
        <v>0.17433882456907596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-0.10054131033259373</v>
      </c>
      <c r="Y17" s="95">
        <f t="shared" si="1"/>
        <v>-0.12586956911010927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31'!$A20,'INTERIM REPORT'!$B:$B,'PAGE 31'!$A$4)</f>
        <v>0.22149070291601633</v>
      </c>
      <c r="E20" s="212"/>
      <c r="F20" s="213">
        <f>RANK(D20,D$20:D$22,1)</f>
        <v>2</v>
      </c>
      <c r="G20" s="213">
        <f t="shared" ref="G20:G22" si="19">RANK(D20,D$8:D$25,1)</f>
        <v>8</v>
      </c>
      <c r="H20" s="147">
        <f>SUMIFS('INTERIM REPORT'!D:D,'INTERIM REPORT'!$A:$A,'PAGE 31'!$A20,'INTERIM REPORT'!$B:$B,'PAGE 31'!$A$4)</f>
        <v>0.22080931237413728</v>
      </c>
      <c r="I20" s="212"/>
      <c r="J20" s="213">
        <f>RANK(H20,H$20:H$22,1)</f>
        <v>2</v>
      </c>
      <c r="K20" s="213">
        <f t="shared" ref="K20:K22" si="20">RANK(H20,H$8:H$25,1)</f>
        <v>8</v>
      </c>
      <c r="L20" s="147">
        <f>SUMIFS('INTERIM REPORT'!E:E,'INTERIM REPORT'!$A:$A,'PAGE 31'!$A20,'INTERIM REPORT'!$B:$B,'PAGE 31'!$A$4)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31'!$A20,'INTERIM REPORT'!$B:$B,'PAGE 31'!$A$4)</f>
        <v>0.20592305396687924</v>
      </c>
      <c r="Q20" s="212"/>
      <c r="R20" s="213">
        <f>RANK(P20,P$20:P$22,1)</f>
        <v>2</v>
      </c>
      <c r="S20" s="213">
        <f t="shared" ref="S20:S22" si="22">RANK(P20,P$8:P$25,1)</f>
        <v>11</v>
      </c>
      <c r="T20" s="147">
        <f>SUMIFS('INTERIM REPORT'!G:G,'INTERIM REPORT'!$A:$A,'PAGE 31'!$A20,'INTERIM REPORT'!$B:$B,'PAGE 31'!$A$4)</f>
        <v>0.18466166148147428</v>
      </c>
      <c r="U20" s="212"/>
      <c r="V20" s="213">
        <f>RANK(T20,T$20:T$22,1)</f>
        <v>1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31'!$A21,'INTERIM REPORT'!$B:$B,'PAGE 31'!$A$4)</f>
        <v>0.3580979499030173</v>
      </c>
      <c r="E21" s="214"/>
      <c r="F21" s="210">
        <f t="shared" ref="F21:F22" si="24">RANK(D21,D$20:D$22,1)</f>
        <v>3</v>
      </c>
      <c r="G21" s="210">
        <f t="shared" si="19"/>
        <v>13</v>
      </c>
      <c r="H21" s="145">
        <f>SUMIFS('INTERIM REPORT'!D:D,'INTERIM REPORT'!$A:$A,'PAGE 31'!$A21,'INTERIM REPORT'!$B:$B,'PAGE 31'!$A$4)</f>
        <v>0.34013106790420222</v>
      </c>
      <c r="I21" s="214"/>
      <c r="J21" s="210">
        <f t="shared" ref="J21:J22" si="25">RANK(H21,H$20:H$22,1)</f>
        <v>3</v>
      </c>
      <c r="K21" s="210">
        <f t="shared" si="20"/>
        <v>13</v>
      </c>
      <c r="L21" s="145">
        <f>SUMIFS('INTERIM REPORT'!E:E,'INTERIM REPORT'!$A:$A,'PAGE 31'!$A21,'INTERIM REPORT'!$B:$B,'PAGE 31'!$A$4)</f>
        <v>0.35868367063472417</v>
      </c>
      <c r="M21" s="214"/>
      <c r="N21" s="210">
        <f t="shared" ref="N21:N22" si="26">RANK(L21,L$20:L$22,1)</f>
        <v>2</v>
      </c>
      <c r="O21" s="210">
        <f t="shared" si="21"/>
        <v>13</v>
      </c>
      <c r="P21" s="145">
        <f>SUMIFS('INTERIM REPORT'!F:F,'INTERIM REPORT'!$A:$A,'PAGE 31'!$A21,'INTERIM REPORT'!$B:$B,'PAGE 31'!$A$4)</f>
        <v>0.32735181493896753</v>
      </c>
      <c r="Q21" s="214"/>
      <c r="R21" s="210">
        <f t="shared" ref="R21:R22" si="27">RANK(P21,P$20:P$22,1)</f>
        <v>3</v>
      </c>
      <c r="S21" s="210">
        <f t="shared" si="22"/>
        <v>13</v>
      </c>
      <c r="T21" s="145">
        <f>SUMIFS('INTERIM REPORT'!G:G,'INTERIM REPORT'!$A:$A,'PAGE 31'!$A21,'INTERIM REPORT'!$B:$B,'PAGE 31'!$A$4)</f>
        <v>0.32766661547876003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5.4545451683782442E-2</v>
      </c>
      <c r="Y21" s="95">
        <f>IF(L21&gt;0,((T21/L21)-1),IF(AND(L21=0,T21&gt;0),100%,IF(AND(L21=0,T21&lt;0),-100%,IF(AND(L21=0,T21=0),0%,((T21/(L21))-1)*-1))))</f>
        <v>-8.6474678652297077E-2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31'!$A22,'INTERIM REPORT'!$B:$B,'PAGE 31'!$A$4)</f>
        <v>0.18578361764888887</v>
      </c>
      <c r="E22" s="214"/>
      <c r="F22" s="210">
        <f t="shared" si="24"/>
        <v>1</v>
      </c>
      <c r="G22" s="210">
        <f t="shared" si="19"/>
        <v>4</v>
      </c>
      <c r="H22" s="145">
        <f>SUMIFS('INTERIM REPORT'!D:D,'INTERIM REPORT'!$A:$A,'PAGE 31'!$A22,'INTERIM REPORT'!$B:$B,'PAGE 31'!$A$4)</f>
        <v>0.18005479511990718</v>
      </c>
      <c r="I22" s="214"/>
      <c r="J22" s="210">
        <f t="shared" si="25"/>
        <v>1</v>
      </c>
      <c r="K22" s="210">
        <f t="shared" si="20"/>
        <v>4</v>
      </c>
      <c r="L22" s="145">
        <f>SUMIFS('INTERIM REPORT'!E:E,'INTERIM REPORT'!$A:$A,'PAGE 31'!$A22,'INTERIM REPORT'!$B:$B,'PAGE 31'!$A$4)</f>
        <v>1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31'!$A22,'INTERIM REPORT'!$B:$B,'PAGE 31'!$A$4)</f>
        <v>0.18192921998052278</v>
      </c>
      <c r="Q22" s="214"/>
      <c r="R22" s="210">
        <f t="shared" si="27"/>
        <v>1</v>
      </c>
      <c r="S22" s="210">
        <f t="shared" si="22"/>
        <v>7</v>
      </c>
      <c r="T22" s="145">
        <f>SUMIFS('INTERIM REPORT'!G:G,'INTERIM REPORT'!$A:$A,'PAGE 31'!$A22,'INTERIM REPORT'!$B:$B,'PAGE 31'!$A$4)</f>
        <v>0.18666717465555618</v>
      </c>
      <c r="U22" s="214"/>
      <c r="V22" s="210">
        <f t="shared" si="28"/>
        <v>2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4.5538648628271838</v>
      </c>
      <c r="Y22" s="95">
        <f>IF(L22&gt;0,((T22/L22)-1),IF(AND(L22=0,T22&gt;0),100%,IF(AND(L22=0,T22&lt;0),-100%,IF(AND(L22=0,T22=0),0%,((T22/(L22))-1)*-1))))</f>
        <v>-0.81333282534444384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31'!$A25,'INTERIM REPORT'!$B:$B,'PAGE 31'!$A$4)</f>
        <v>0.30925749189361995</v>
      </c>
      <c r="E25" s="212"/>
      <c r="F25" s="212"/>
      <c r="G25" s="213">
        <f>RANK(D25,D$8:D$25,1)</f>
        <v>12</v>
      </c>
      <c r="H25" s="147">
        <f>SUMIFS('INTERIM REPORT'!D:D,'INTERIM REPORT'!$A:$A,'PAGE 31'!$A25,'INTERIM REPORT'!$B:$B,'PAGE 31'!$A$4)</f>
        <v>0.35379413110368857</v>
      </c>
      <c r="I25" s="212"/>
      <c r="J25" s="212"/>
      <c r="K25" s="213">
        <f>RANK(H25,H$8:H$25,1)</f>
        <v>14</v>
      </c>
      <c r="L25" s="147">
        <f>SUMIFS('INTERIM REPORT'!E:E,'INTERIM REPORT'!$A:$A,'PAGE 31'!$A25,'INTERIM REPORT'!$B:$B,'PAGE 31'!$A$4)</f>
        <v>0</v>
      </c>
      <c r="M25" s="212"/>
      <c r="N25" s="212"/>
      <c r="O25" s="213">
        <f>RANK(L25,L$8:L$25,1)</f>
        <v>1</v>
      </c>
      <c r="P25" s="147">
        <f>SUMIFS('INTERIM REPORT'!F:F,'INTERIM REPORT'!$A:$A,'PAGE 31'!$A25,'INTERIM REPORT'!$B:$B,'PAGE 31'!$A$4)</f>
        <v>0.33741915459987076</v>
      </c>
      <c r="Q25" s="212"/>
      <c r="R25" s="212"/>
      <c r="S25" s="213">
        <f>RANK(P25,P$8:P$25,1)</f>
        <v>14</v>
      </c>
      <c r="T25" s="147">
        <f>SUMIFS('INTERIM REPORT'!G:G,'INTERIM REPORT'!$A:$A,'PAGE 31'!$A25,'INTERIM REPORT'!$B:$B,'PAGE 31'!$A$4)</f>
        <v>0.32604084976068815</v>
      </c>
      <c r="U25" s="212"/>
      <c r="V25" s="212"/>
      <c r="W25" s="213">
        <f>RANK(T25,T$8:T$25,1)</f>
        <v>13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31'!$A28,'INTERIM REPORT'!$B:$B,'PAGE 31'!$A$4)</f>
        <v>0.2740967178709679</v>
      </c>
      <c r="E28" s="218"/>
      <c r="F28" s="218"/>
      <c r="G28" s="218"/>
      <c r="H28" s="147">
        <f>SUMIFS('INTERIM REPORT'!D:D,'INTERIM REPORT'!$A:$A,'PAGE 31'!$A28,'INTERIM REPORT'!$B:$B,'PAGE 31'!$A$4)</f>
        <v>0.29442102145200721</v>
      </c>
      <c r="I28" s="218"/>
      <c r="J28" s="218"/>
      <c r="K28" s="218"/>
      <c r="L28" s="147">
        <f>SUMIFS('INTERIM REPORT'!E:E,'INTERIM REPORT'!$A:$A,'PAGE 31'!$A28,'INTERIM REPORT'!$B:$B,'PAGE 31'!$A$4)</f>
        <v>0.1377683553332599</v>
      </c>
      <c r="M28" s="218"/>
      <c r="N28" s="218"/>
      <c r="O28" s="218"/>
      <c r="P28" s="147">
        <f>SUMIFS('INTERIM REPORT'!F:F,'INTERIM REPORT'!$A:$A,'PAGE 31'!$A28,'INTERIM REPORT'!$B:$B,'PAGE 31'!$A$4)</f>
        <v>0.26007041955102872</v>
      </c>
      <c r="Q28" s="218"/>
      <c r="R28" s="218"/>
      <c r="S28" s="218"/>
      <c r="T28" s="147">
        <f>SUMIFS('INTERIM REPORT'!G:G,'INTERIM REPORT'!$A:$A,'PAGE 31'!$A28,'INTERIM REPORT'!$B:$B,'PAGE 31'!$A$4)</f>
        <v>0.27125768213389728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-0.53207024874167441</v>
      </c>
      <c r="Y28" s="103">
        <f>IF(L28&gt;0,((T28/L28)-1),IF(AND(L28=0,T28&gt;0),100%,IF(AND(L28=0,T28&lt;0),-100%,IF(AND(L28=0,T28=0),0%,((T28/(L28))-1)*-1))))</f>
        <v>0.96894041071861814</v>
      </c>
    </row>
    <row r="29" spans="1:25" ht="28.35" customHeight="1">
      <c r="C29" s="94" t="s">
        <v>28</v>
      </c>
      <c r="D29" s="145">
        <f>MEDIAN(D25,D20:D22,D8:D17)</f>
        <v>0.21887534619572596</v>
      </c>
      <c r="E29" s="219"/>
      <c r="F29" s="219"/>
      <c r="G29" s="219"/>
      <c r="H29" s="145">
        <f>MEDIAN(H25,H20:H22,H8:H17)</f>
        <v>0.21947643603761829</v>
      </c>
      <c r="I29" s="219"/>
      <c r="J29" s="219"/>
      <c r="K29" s="219"/>
      <c r="L29" s="145">
        <f>MEDIAN(L25,L20:L22,L8:L17)</f>
        <v>0.20286845002106954</v>
      </c>
      <c r="M29" s="219"/>
      <c r="N29" s="219"/>
      <c r="O29" s="219"/>
      <c r="P29" s="145">
        <f>MEDIAN(P25,P20:P22,P8:P17)</f>
        <v>0.18515542488688996</v>
      </c>
      <c r="Q29" s="219"/>
      <c r="R29" s="219"/>
      <c r="S29" s="219"/>
      <c r="T29" s="145">
        <f>MEDIAN(T25,T20:T22,T8:T17)</f>
        <v>0.18654528274555796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-7.5670929947587395E-2</v>
      </c>
      <c r="Y29" s="104">
        <f>IF(L29&gt;0,((T29/L29)-1),IF(AND(L29=0,T29&gt;0),100%,IF(AND(L29=0,T29&lt;0),-100%,IF(AND(L29=0,T29=0),0%,((T29/(L29))-1)*-1))))</f>
        <v>-8.0461832649760479E-2</v>
      </c>
    </row>
    <row r="30" spans="1:25" ht="28.35" customHeight="1">
      <c r="C30" s="94" t="s">
        <v>29</v>
      </c>
      <c r="D30" s="145">
        <f>MEDIAN(D8:D15)</f>
        <v>0.20486199709373459</v>
      </c>
      <c r="E30" s="219"/>
      <c r="F30" s="219"/>
      <c r="G30" s="219"/>
      <c r="H30" s="145">
        <f>MEDIAN(H8:H15)</f>
        <v>0.21780073147652079</v>
      </c>
      <c r="I30" s="219"/>
      <c r="J30" s="219"/>
      <c r="K30" s="219"/>
      <c r="L30" s="145">
        <f>MEDIAN(L8:L15)</f>
        <v>0.18267967921930342</v>
      </c>
      <c r="M30" s="219"/>
      <c r="N30" s="219"/>
      <c r="O30" s="219"/>
      <c r="P30" s="145">
        <f>MEDIAN(P8:P15)</f>
        <v>0.12334259427460878</v>
      </c>
      <c r="Q30" s="219"/>
      <c r="R30" s="219"/>
      <c r="S30" s="219"/>
      <c r="T30" s="145">
        <f>MEDIAN(T8:T15)</f>
        <v>0.18075064909424976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-0.16125314189315965</v>
      </c>
      <c r="Y30" s="104">
        <f>IF(L30&gt;0,((T30/L30)-1),IF(AND(L30=0,T30&gt;0),100%,IF(AND(L30=0,T30&lt;0),-100%,IF(AND(L30=0,T30=0),0%,((T30/(L30))-1)*-1))))</f>
        <v>-1.0559631664000757E-2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31'!$A33,'INTERIM REPORT'!$B:$B,'PAGE 31'!$A$5)=0,"",SUMIFS('INTERIM REPORT'!C:C,'INTERIM REPORT'!$A:$A,'PAGE 31'!$A33,'INTERIM REPORT'!$B:$B,'PAGE 31'!$A$5))</f>
        <v/>
      </c>
      <c r="E33" s="120"/>
      <c r="F33" s="120"/>
      <c r="G33" s="121"/>
      <c r="H33" s="147" t="str">
        <f>IF(SUMIFS('INTERIM REPORT'!D:D,'INTERIM REPORT'!$A:$A,'PAGE 31'!$A33,'INTERIM REPORT'!$B:$B,'PAGE 31'!$A$5)=0,"",SUMIFS('INTERIM REPORT'!D:D,'INTERIM REPORT'!$A:$A,'PAGE 31'!$A33,'INTERIM REPORT'!$B:$B,'PAGE 31'!$A$5))</f>
        <v/>
      </c>
      <c r="I33" s="120"/>
      <c r="J33" s="120"/>
      <c r="K33" s="121"/>
      <c r="L33" s="147" t="str">
        <f>IF(SUMIFS('INTERIM REPORT'!E:E,'INTERIM REPORT'!$A:$A,'PAGE 31'!$A33,'INTERIM REPORT'!$B:$B,'PAGE 31'!$A$5)=0,"",SUMIFS('INTERIM REPORT'!E:E,'INTERIM REPORT'!$A:$A,'PAGE 31'!$A33,'INTERIM REPORT'!$B:$B,'PAGE 31'!$A$5))</f>
        <v/>
      </c>
      <c r="M33" s="120"/>
      <c r="N33" s="120"/>
      <c r="O33" s="121"/>
      <c r="P33" s="147" t="str">
        <f>IF(SUMIFS('INTERIM REPORT'!F:F,'INTERIM REPORT'!$A:$A,'PAGE 31'!$A33,'INTERIM REPORT'!$B:$B,'PAGE 31'!$A$5)=0,"",SUMIFS('INTERIM REPORT'!F:F,'INTERIM REPORT'!$A:$A,'PAGE 31'!$A33,'INTERIM REPORT'!$B:$B,'PAGE 31'!$A$5))</f>
        <v/>
      </c>
      <c r="Q33" s="120"/>
      <c r="R33" s="120"/>
      <c r="S33" s="121"/>
      <c r="T33" s="147" t="str">
        <f>IF(SUMIFS('INTERIM REPORT'!G:G,'INTERIM REPORT'!$A:$A,'PAGE 31'!$A33,'INTERIM REPORT'!$B:$B,'PAGE 31'!$A$5)=0,"",SUMIFS('INTERIM REPORT'!G:G,'INTERIM REPORT'!$A:$A,'PAGE 31'!$A33,'INTERIM REPORT'!$B:$B,'PAGE 31'!$A$5))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31'!$A34,'INTERIM REPORT'!$B:$B,'PAGE 31'!$A$5)=0,"",SUMIFS('INTERIM REPORT'!C:C,'INTERIM REPORT'!$A:$A,'PAGE 31'!$A34,'INTERIM REPORT'!$B:$B,'PAGE 31'!$A$5))</f>
        <v/>
      </c>
      <c r="E34" s="124"/>
      <c r="F34" s="124"/>
      <c r="G34" s="125"/>
      <c r="H34" s="147" t="str">
        <f>IF(SUMIFS('INTERIM REPORT'!D:D,'INTERIM REPORT'!$A:$A,'PAGE 31'!$A34,'INTERIM REPORT'!$B:$B,'PAGE 31'!$A$5)=0,"",SUMIFS('INTERIM REPORT'!D:D,'INTERIM REPORT'!$A:$A,'PAGE 31'!$A34,'INTERIM REPORT'!$B:$B,'PAGE 31'!$A$5))</f>
        <v/>
      </c>
      <c r="I34" s="124"/>
      <c r="J34" s="124"/>
      <c r="K34" s="125"/>
      <c r="L34" s="147" t="str">
        <f>IF(SUMIFS('INTERIM REPORT'!E:E,'INTERIM REPORT'!$A:$A,'PAGE 31'!$A34,'INTERIM REPORT'!$B:$B,'PAGE 31'!$A$5)=0,"",SUMIFS('INTERIM REPORT'!E:E,'INTERIM REPORT'!$A:$A,'PAGE 31'!$A34,'INTERIM REPORT'!$B:$B,'PAGE 31'!$A$5))</f>
        <v/>
      </c>
      <c r="M34" s="124"/>
      <c r="N34" s="124"/>
      <c r="O34" s="125"/>
      <c r="P34" s="147" t="str">
        <f>IF(SUMIFS('INTERIM REPORT'!F:F,'INTERIM REPORT'!$A:$A,'PAGE 31'!$A34,'INTERIM REPORT'!$B:$B,'PAGE 31'!$A$5)=0,"",SUMIFS('INTERIM REPORT'!F:F,'INTERIM REPORT'!$A:$A,'PAGE 31'!$A34,'INTERIM REPORT'!$B:$B,'PAGE 31'!$A$5))</f>
        <v/>
      </c>
      <c r="Q34" s="124"/>
      <c r="R34" s="124"/>
      <c r="S34" s="125"/>
      <c r="T34" s="147" t="str">
        <f>IF(SUMIFS('INTERIM REPORT'!G:G,'INTERIM REPORT'!$A:$A,'PAGE 31'!$A34,'INTERIM REPORT'!$B:$B,'PAGE 31'!$A$5)=0,"",SUMIFS('INTERIM REPORT'!G:G,'INTERIM REPORT'!$A:$A,'PAGE 31'!$A34,'INTERIM REPORT'!$B:$B,'PAGE 31'!$A$5))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31'!$A35,'INTERIM REPORT'!$B:$B,'PAGE 31'!$A$5)=0,"",SUMIFS('INTERIM REPORT'!C:C,'INTERIM REPORT'!$A:$A,'PAGE 31'!$A35,'INTERIM REPORT'!$B:$B,'PAGE 31'!$A$5))</f>
        <v/>
      </c>
      <c r="E35" s="124"/>
      <c r="F35" s="124"/>
      <c r="G35" s="125"/>
      <c r="H35" s="147" t="str">
        <f>IF(SUMIFS('INTERIM REPORT'!D:D,'INTERIM REPORT'!$A:$A,'PAGE 31'!$A35,'INTERIM REPORT'!$B:$B,'PAGE 31'!$A$5)=0,"",SUMIFS('INTERIM REPORT'!D:D,'INTERIM REPORT'!$A:$A,'PAGE 31'!$A35,'INTERIM REPORT'!$B:$B,'PAGE 31'!$A$5))</f>
        <v/>
      </c>
      <c r="I35" s="124"/>
      <c r="J35" s="124"/>
      <c r="K35" s="125"/>
      <c r="L35" s="147" t="str">
        <f>IF(SUMIFS('INTERIM REPORT'!E:E,'INTERIM REPORT'!$A:$A,'PAGE 31'!$A35,'INTERIM REPORT'!$B:$B,'PAGE 31'!$A$5)=0,"",SUMIFS('INTERIM REPORT'!E:E,'INTERIM REPORT'!$A:$A,'PAGE 31'!$A35,'INTERIM REPORT'!$B:$B,'PAGE 31'!$A$5))</f>
        <v/>
      </c>
      <c r="M35" s="124"/>
      <c r="N35" s="124"/>
      <c r="O35" s="125"/>
      <c r="P35" s="147" t="str">
        <f>IF(SUMIFS('INTERIM REPORT'!F:F,'INTERIM REPORT'!$A:$A,'PAGE 31'!$A35,'INTERIM REPORT'!$B:$B,'PAGE 31'!$A$5)=0,"",SUMIFS('INTERIM REPORT'!F:F,'INTERIM REPORT'!$A:$A,'PAGE 31'!$A35,'INTERIM REPORT'!$B:$B,'PAGE 31'!$A$5))</f>
        <v/>
      </c>
      <c r="Q35" s="124"/>
      <c r="R35" s="124"/>
      <c r="S35" s="125"/>
      <c r="T35" s="147" t="str">
        <f>IF(SUMIFS('INTERIM REPORT'!G:G,'INTERIM REPORT'!$A:$A,'PAGE 31'!$A35,'INTERIM REPORT'!$B:$B,'PAGE 31'!$A$5)=0,"",SUMIFS('INTERIM REPORT'!G:G,'INTERIM REPORT'!$A:$A,'PAGE 31'!$A35,'INTERIM REPORT'!$B:$B,'PAGE 31'!$A$5))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31'!$A36,'INTERIM REPORT'!$B:$B,'PAGE 31'!$A$5)=0,"",SUMIFS('INTERIM REPORT'!C:C,'INTERIM REPORT'!$A:$A,'PAGE 31'!$A36,'INTERIM REPORT'!$B:$B,'PAGE 31'!$A$5))</f>
        <v/>
      </c>
      <c r="E36" s="124"/>
      <c r="F36" s="124"/>
      <c r="G36" s="125"/>
      <c r="H36" s="147" t="str">
        <f>IF(SUMIFS('INTERIM REPORT'!D:D,'INTERIM REPORT'!$A:$A,'PAGE 31'!$A36,'INTERIM REPORT'!$B:$B,'PAGE 31'!$A$5)=0,"",SUMIFS('INTERIM REPORT'!D:D,'INTERIM REPORT'!$A:$A,'PAGE 31'!$A36,'INTERIM REPORT'!$B:$B,'PAGE 31'!$A$5))</f>
        <v/>
      </c>
      <c r="I36" s="124"/>
      <c r="J36" s="124"/>
      <c r="K36" s="125"/>
      <c r="L36" s="147" t="str">
        <f>IF(SUMIFS('INTERIM REPORT'!E:E,'INTERIM REPORT'!$A:$A,'PAGE 31'!$A36,'INTERIM REPORT'!$B:$B,'PAGE 31'!$A$5)=0,"",SUMIFS('INTERIM REPORT'!E:E,'INTERIM REPORT'!$A:$A,'PAGE 31'!$A36,'INTERIM REPORT'!$B:$B,'PAGE 31'!$A$5))</f>
        <v/>
      </c>
      <c r="M36" s="124"/>
      <c r="N36" s="124"/>
      <c r="O36" s="125"/>
      <c r="P36" s="147" t="str">
        <f>IF(SUMIFS('INTERIM REPORT'!F:F,'INTERIM REPORT'!$A:$A,'PAGE 31'!$A36,'INTERIM REPORT'!$B:$B,'PAGE 31'!$A$5)=0,"",SUMIFS('INTERIM REPORT'!F:F,'INTERIM REPORT'!$A:$A,'PAGE 31'!$A36,'INTERIM REPORT'!$B:$B,'PAGE 31'!$A$5))</f>
        <v/>
      </c>
      <c r="Q36" s="124"/>
      <c r="R36" s="124"/>
      <c r="S36" s="125"/>
      <c r="T36" s="147" t="str">
        <f>IF(SUMIFS('INTERIM REPORT'!G:G,'INTERIM REPORT'!$A:$A,'PAGE 31'!$A36,'INTERIM REPORT'!$B:$B,'PAGE 31'!$A$5)=0,"",SUMIFS('INTERIM REPORT'!G:G,'INTERIM REPORT'!$A:$A,'PAGE 31'!$A36,'INTERIM REPORT'!$B:$B,'PAGE 31'!$A$5))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31'!$A37,'INTERIM REPORT'!$B:$B,'PAGE 31'!$A$5)=0,"",SUMIFS('INTERIM REPORT'!C:C,'INTERIM REPORT'!$A:$A,'PAGE 31'!$A37,'INTERIM REPORT'!$B:$B,'PAGE 31'!$A$5))</f>
        <v/>
      </c>
      <c r="E37" s="124"/>
      <c r="F37" s="124"/>
      <c r="G37" s="125"/>
      <c r="H37" s="147" t="str">
        <f>IF(SUMIFS('INTERIM REPORT'!D:D,'INTERIM REPORT'!$A:$A,'PAGE 31'!$A37,'INTERIM REPORT'!$B:$B,'PAGE 31'!$A$5)=0,"",SUMIFS('INTERIM REPORT'!D:D,'INTERIM REPORT'!$A:$A,'PAGE 31'!$A37,'INTERIM REPORT'!$B:$B,'PAGE 31'!$A$5))</f>
        <v/>
      </c>
      <c r="I37" s="124"/>
      <c r="J37" s="124"/>
      <c r="K37" s="125"/>
      <c r="L37" s="147" t="str">
        <f>IF(SUMIFS('INTERIM REPORT'!E:E,'INTERIM REPORT'!$A:$A,'PAGE 31'!$A37,'INTERIM REPORT'!$B:$B,'PAGE 31'!$A$5)=0,"",SUMIFS('INTERIM REPORT'!E:E,'INTERIM REPORT'!$A:$A,'PAGE 31'!$A37,'INTERIM REPORT'!$B:$B,'PAGE 31'!$A$5))</f>
        <v/>
      </c>
      <c r="M37" s="124"/>
      <c r="N37" s="124"/>
      <c r="O37" s="125"/>
      <c r="P37" s="147" t="str">
        <f>IF(SUMIFS('INTERIM REPORT'!F:F,'INTERIM REPORT'!$A:$A,'PAGE 31'!$A37,'INTERIM REPORT'!$B:$B,'PAGE 31'!$A$5)=0,"",SUMIFS('INTERIM REPORT'!F:F,'INTERIM REPORT'!$A:$A,'PAGE 31'!$A37,'INTERIM REPORT'!$B:$B,'PAGE 31'!$A$5))</f>
        <v/>
      </c>
      <c r="Q37" s="124"/>
      <c r="R37" s="124"/>
      <c r="S37" s="125"/>
      <c r="T37" s="147" t="str">
        <f>IF(SUMIFS('INTERIM REPORT'!G:G,'INTERIM REPORT'!$A:$A,'PAGE 31'!$A37,'INTERIM REPORT'!$B:$B,'PAGE 31'!$A$5)=0,"",SUMIFS('INTERIM REPORT'!G:G,'INTERIM REPORT'!$A:$A,'PAGE 31'!$A37,'INTERIM REPORT'!$B:$B,'PAGE 31'!$A$5))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31'!$A38,'INTERIM REPORT'!$B:$B,'PAGE 31'!$A$5)=0,"",SUMIFS('INTERIM REPORT'!C:C,'INTERIM REPORT'!$A:$A,'PAGE 31'!$A38,'INTERIM REPORT'!$B:$B,'PAGE 31'!$A$5))</f>
        <v/>
      </c>
      <c r="E38" s="124"/>
      <c r="F38" s="124"/>
      <c r="G38" s="125"/>
      <c r="H38" s="147" t="str">
        <f>IF(SUMIFS('INTERIM REPORT'!D:D,'INTERIM REPORT'!$A:$A,'PAGE 31'!$A38,'INTERIM REPORT'!$B:$B,'PAGE 31'!$A$5)=0,"",SUMIFS('INTERIM REPORT'!D:D,'INTERIM REPORT'!$A:$A,'PAGE 31'!$A38,'INTERIM REPORT'!$B:$B,'PAGE 31'!$A$5))</f>
        <v/>
      </c>
      <c r="I38" s="124"/>
      <c r="J38" s="124"/>
      <c r="K38" s="125"/>
      <c r="L38" s="147" t="str">
        <f>IF(SUMIFS('INTERIM REPORT'!E:E,'INTERIM REPORT'!$A:$A,'PAGE 31'!$A38,'INTERIM REPORT'!$B:$B,'PAGE 31'!$A$5)=0,"",SUMIFS('INTERIM REPORT'!E:E,'INTERIM REPORT'!$A:$A,'PAGE 31'!$A38,'INTERIM REPORT'!$B:$B,'PAGE 31'!$A$5))</f>
        <v/>
      </c>
      <c r="M38" s="124"/>
      <c r="N38" s="124"/>
      <c r="O38" s="125"/>
      <c r="P38" s="147" t="str">
        <f>IF(SUMIFS('INTERIM REPORT'!F:F,'INTERIM REPORT'!$A:$A,'PAGE 31'!$A38,'INTERIM REPORT'!$B:$B,'PAGE 31'!$A$5)=0,"",SUMIFS('INTERIM REPORT'!F:F,'INTERIM REPORT'!$A:$A,'PAGE 31'!$A38,'INTERIM REPORT'!$B:$B,'PAGE 31'!$A$5))</f>
        <v/>
      </c>
      <c r="Q38" s="124"/>
      <c r="R38" s="124"/>
      <c r="S38" s="125"/>
      <c r="T38" s="147" t="str">
        <f>IF(SUMIFS('INTERIM REPORT'!G:G,'INTERIM REPORT'!$A:$A,'PAGE 31'!$A38,'INTERIM REPORT'!$B:$B,'PAGE 31'!$A$5)=0,"",SUMIFS('INTERIM REPORT'!G:G,'INTERIM REPORT'!$A:$A,'PAGE 31'!$A38,'INTERIM REPORT'!$B:$B,'PAGE 31'!$A$5))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65" priority="1" operator="notEqual">
      <formula>""" """</formula>
    </cfRule>
    <cfRule type="cellIs" dxfId="6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" style="80" customWidth="1"/>
    <col min="25" max="25" width="12.42578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SNF/Rehab/Swing Gross Revenue %</v>
      </c>
    </row>
    <row r="3" spans="1:25" ht="15.75">
      <c r="A3" s="82" t="s">
        <v>104</v>
      </c>
    </row>
    <row r="4" spans="1:25" ht="15.75">
      <c r="A4" s="85" t="s">
        <v>71</v>
      </c>
      <c r="B4" s="324" t="str">
        <f>MID(A4,FIND("]",A4)+2,LEN(A4)-FIND("]",A4)+2)</f>
        <v>SNF/Rehab/Swing Gross Revenue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243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32'!$A8,'INTERIM REPORT'!$B:$B,'PAGE 32'!$A$4)</f>
        <v>5.0257170278033532E-3</v>
      </c>
      <c r="E8" s="210">
        <f>RANK(D8,D$8:D$15,1)</f>
        <v>4</v>
      </c>
      <c r="F8" s="210">
        <f>RANK(D8,D$8:D$17,1)</f>
        <v>6</v>
      </c>
      <c r="G8" s="210">
        <f>RANK(D8,D$8:D$25,1)</f>
        <v>8</v>
      </c>
      <c r="H8" s="145">
        <f>SUMIFS('INTERIM REPORT'!D:D,'INTERIM REPORT'!$A:$A,'PAGE 32'!$A8,'INTERIM REPORT'!$B:$B,'PAGE 32'!$A$4)</f>
        <v>6.1510707309093034E-3</v>
      </c>
      <c r="I8" s="210">
        <f>RANK(H8,H$8:H$15,1)</f>
        <v>2</v>
      </c>
      <c r="J8" s="210">
        <f>RANK(H8,H$8:H$17,1)</f>
        <v>4</v>
      </c>
      <c r="K8" s="210">
        <f>RANK(H8,H$8:H$25,1)</f>
        <v>6</v>
      </c>
      <c r="L8" s="145">
        <f>SUMIFS('INTERIM REPORT'!E:E,'INTERIM REPORT'!$A:$A,'PAGE 32'!$A8,'INTERIM REPORT'!$B:$B,'PAGE 32'!$A$4)</f>
        <v>4.5511467177303906E-3</v>
      </c>
      <c r="M8" s="210">
        <f>RANK(L8,L$8:L$15,1)</f>
        <v>4</v>
      </c>
      <c r="N8" s="210">
        <f>RANK(L8,L$8:L$17,1)</f>
        <v>6</v>
      </c>
      <c r="O8" s="210">
        <f>RANK(L8,L$8:L$25,1)</f>
        <v>10</v>
      </c>
      <c r="P8" s="145">
        <f>SUMIFS('INTERIM REPORT'!F:F,'INTERIM REPORT'!$A:$A,'PAGE 32'!$A8,'INTERIM REPORT'!$B:$B,'PAGE 32'!$A$4)</f>
        <v>6.0189815128985817E-3</v>
      </c>
      <c r="Q8" s="210">
        <f>RANK(P8,P$8:P$15,1)</f>
        <v>3</v>
      </c>
      <c r="R8" s="210">
        <f>RANK(P8,P$8:P$17,1)</f>
        <v>5</v>
      </c>
      <c r="S8" s="210">
        <f>RANK(P8,P$8:P$25,1)</f>
        <v>7</v>
      </c>
      <c r="T8" s="145">
        <f>SUMIFS('INTERIM REPORT'!G:G,'INTERIM REPORT'!$A:$A,'PAGE 32'!$A8,'INTERIM REPORT'!$B:$B,'PAGE 32'!$A$4)</f>
        <v>5.4592543758138412E-3</v>
      </c>
      <c r="U8" s="210">
        <f>RANK(T8,T$8:T$15,1)</f>
        <v>3</v>
      </c>
      <c r="V8" s="210">
        <f>RANK(T8,T$8:T$17,1)</f>
        <v>5</v>
      </c>
      <c r="W8" s="210">
        <f>RANK(T8,T$8:T$25,1)</f>
        <v>7</v>
      </c>
      <c r="X8" s="95">
        <f t="shared" ref="X8:X17" si="0">IF(H8&gt;0,((L8/H8)-1),IF(AND(H8=0,L8&gt;0),100%,IF(AND(H8=0,L8&lt;0),-100%,IF(AND(H8=0,L8=0),0%,((L8/(H8))-1)*-1))))</f>
        <v>-0.26010496109876446</v>
      </c>
      <c r="Y8" s="95">
        <f t="shared" ref="Y8:Y17" si="1">IF(L8&gt;0,((T8/L8)-1),IF(AND(L8=0,T8&gt;0),100%,IF(AND(L8=0,T8&lt;0),-100%,IF(AND(L8=0,T8=0),0%,((T8/(L8))-1)*-1))))</f>
        <v>0.19953381299390727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32'!$A9,'INTERIM REPORT'!$B:$B,'PAGE 32'!$A$4)</f>
        <v>1.5320542385856284E-2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11</v>
      </c>
      <c r="H9" s="145">
        <f>SUMIFS('INTERIM REPORT'!D:D,'INTERIM REPORT'!$A:$A,'PAGE 32'!$A9,'INTERIM REPORT'!$B:$B,'PAGE 32'!$A$4)</f>
        <v>1.5239797796268426E-2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11</v>
      </c>
      <c r="L9" s="145">
        <f>SUMIFS('INTERIM REPORT'!E:E,'INTERIM REPORT'!$A:$A,'PAGE 32'!$A9,'INTERIM REPORT'!$B:$B,'PAGE 32'!$A$4)</f>
        <v>1.5331378977533366E-2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12</v>
      </c>
      <c r="P9" s="145">
        <f>SUMIFS('INTERIM REPORT'!F:F,'INTERIM REPORT'!$A:$A,'PAGE 32'!$A9,'INTERIM REPORT'!$B:$B,'PAGE 32'!$A$4)</f>
        <v>1.0070291833019522E-2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45">
        <f>SUMIFS('INTERIM REPORT'!G:G,'INTERIM REPORT'!$A:$A,'PAGE 32'!$A9,'INTERIM REPORT'!$B:$B,'PAGE 32'!$A$4)</f>
        <v>1.1884693129238561E-2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6.0093435942676354E-3</v>
      </c>
      <c r="Y9" s="95">
        <f t="shared" si="1"/>
        <v>-0.2248125138218543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32'!$A10,'INTERIM REPORT'!$B:$B,'PAGE 32'!$A$4)</f>
        <v>0.25663561031927079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32'!$A10,'INTERIM REPORT'!$B:$B,'PAGE 32'!$A$4)</f>
        <v>0.23801356550251795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32'!$A10,'INTERIM REPORT'!$B:$B,'PAGE 32'!$A$4)</f>
        <v>0.23130806787984812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32'!$A10,'INTERIM REPORT'!$B:$B,'PAGE 32'!$A$4)</f>
        <v>0.21274600580788403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32'!$A10,'INTERIM REPORT'!$B:$B,'PAGE 32'!$A$4)</f>
        <v>0.23049901683827845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-2.817275397102903E-2</v>
      </c>
      <c r="Y10" s="95">
        <f t="shared" si="1"/>
        <v>-3.4977208057866971E-3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32'!$A11,'INTERIM REPORT'!$B:$B,'PAGE 32'!$A$4)</f>
        <v>0.21350304221911096</v>
      </c>
      <c r="E11" s="210">
        <f t="shared" si="3"/>
        <v>7</v>
      </c>
      <c r="F11" s="210">
        <f t="shared" si="4"/>
        <v>9</v>
      </c>
      <c r="G11" s="210">
        <f t="shared" si="5"/>
        <v>13</v>
      </c>
      <c r="H11" s="145">
        <f>SUMIFS('INTERIM REPORT'!D:D,'INTERIM REPORT'!$A:$A,'PAGE 32'!$A11,'INTERIM REPORT'!$B:$B,'PAGE 32'!$A$4)</f>
        <v>0.20444236723626227</v>
      </c>
      <c r="I11" s="210">
        <f t="shared" si="6"/>
        <v>7</v>
      </c>
      <c r="J11" s="210">
        <f t="shared" si="7"/>
        <v>9</v>
      </c>
      <c r="K11" s="210">
        <f t="shared" si="8"/>
        <v>13</v>
      </c>
      <c r="L11" s="145">
        <f>SUMIFS('INTERIM REPORT'!E:E,'INTERIM REPORT'!$A:$A,'PAGE 32'!$A11,'INTERIM REPORT'!$B:$B,'PAGE 32'!$A$4)</f>
        <v>0.214960524124966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32'!$A11,'INTERIM REPORT'!$B:$B,'PAGE 32'!$A$4)</f>
        <v>0.17385104941416393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32'!$A11,'INTERIM REPORT'!$B:$B,'PAGE 32'!$A$4)</f>
        <v>0.1975539736070788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5.1448029246053961E-2</v>
      </c>
      <c r="Y11" s="95">
        <f t="shared" si="1"/>
        <v>-8.0975567903658452E-2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32'!$A12,'INTERIM REPORT'!$B:$B,'PAGE 32'!$A$4)</f>
        <v>4.637705047719441E-3</v>
      </c>
      <c r="E12" s="210">
        <f t="shared" si="3"/>
        <v>3</v>
      </c>
      <c r="F12" s="210">
        <f t="shared" si="4"/>
        <v>5</v>
      </c>
      <c r="G12" s="210">
        <f t="shared" si="5"/>
        <v>7</v>
      </c>
      <c r="H12" s="145">
        <f>SUMIFS('INTERIM REPORT'!D:D,'INTERIM REPORT'!$A:$A,'PAGE 32'!$A12,'INTERIM REPORT'!$B:$B,'PAGE 32'!$A$4)</f>
        <v>7.982153766279601E-3</v>
      </c>
      <c r="I12" s="210">
        <f t="shared" si="6"/>
        <v>3</v>
      </c>
      <c r="J12" s="210">
        <f t="shared" si="7"/>
        <v>5</v>
      </c>
      <c r="K12" s="210">
        <f t="shared" si="8"/>
        <v>7</v>
      </c>
      <c r="L12" s="145">
        <f>SUMIFS('INTERIM REPORT'!E:E,'INTERIM REPORT'!$A:$A,'PAGE 32'!$A12,'INTERIM REPORT'!$B:$B,'PAGE 32'!$A$4)</f>
        <v>4.4397238231318236E-3</v>
      </c>
      <c r="M12" s="210">
        <f t="shared" si="9"/>
        <v>3</v>
      </c>
      <c r="N12" s="210">
        <f t="shared" si="10"/>
        <v>5</v>
      </c>
      <c r="O12" s="210">
        <f t="shared" si="11"/>
        <v>9</v>
      </c>
      <c r="P12" s="145">
        <f>SUMIFS('INTERIM REPORT'!F:F,'INTERIM REPORT'!$A:$A,'PAGE 32'!$A12,'INTERIM REPORT'!$B:$B,'PAGE 32'!$A$4)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32'!$A12,'INTERIM REPORT'!$B:$B,'PAGE 32'!$A$4)</f>
        <v>4.8305580868809803E-3</v>
      </c>
      <c r="U12" s="210">
        <f t="shared" si="15"/>
        <v>2</v>
      </c>
      <c r="V12" s="210">
        <f t="shared" si="16"/>
        <v>4</v>
      </c>
      <c r="W12" s="210">
        <f t="shared" si="17"/>
        <v>6</v>
      </c>
      <c r="X12" s="95">
        <f t="shared" si="0"/>
        <v>-0.44379374876398392</v>
      </c>
      <c r="Y12" s="95">
        <f t="shared" si="1"/>
        <v>8.8031210795778359E-2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32'!$A13,'INTERIM REPORT'!$B:$B,'PAGE 32'!$A$4)</f>
        <v>9.4370833109765316E-3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32'!$A13,'INTERIM REPORT'!$B:$B,'PAGE 32'!$A$4)</f>
        <v>9.9099715007050348E-3</v>
      </c>
      <c r="I13" s="210">
        <f t="shared" si="6"/>
        <v>4</v>
      </c>
      <c r="J13" s="210">
        <f t="shared" si="7"/>
        <v>6</v>
      </c>
      <c r="K13" s="210">
        <f t="shared" si="8"/>
        <v>9</v>
      </c>
      <c r="L13" s="145">
        <f>SUMIFS('INTERIM REPORT'!E:E,'INTERIM REPORT'!$A:$A,'PAGE 32'!$A13,'INTERIM REPORT'!$B:$B,'PAGE 32'!$A$4)</f>
        <v>9.3441292033862589E-3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32'!$A13,'INTERIM REPORT'!$B:$B,'PAGE 32'!$A$4)</f>
        <v>8.5822379712320335E-3</v>
      </c>
      <c r="Q13" s="210">
        <f t="shared" si="12"/>
        <v>4</v>
      </c>
      <c r="R13" s="210">
        <f t="shared" si="13"/>
        <v>6</v>
      </c>
      <c r="S13" s="210">
        <f t="shared" si="14"/>
        <v>9</v>
      </c>
      <c r="T13" s="145">
        <f>SUMIFS('INTERIM REPORT'!G:G,'INTERIM REPORT'!$A:$A,'PAGE 32'!$A13,'INTERIM REPORT'!$B:$B,'PAGE 32'!$A$4)</f>
        <v>9.0283042895508286E-3</v>
      </c>
      <c r="U13" s="210">
        <f t="shared" si="15"/>
        <v>5</v>
      </c>
      <c r="V13" s="210">
        <f t="shared" si="16"/>
        <v>7</v>
      </c>
      <c r="W13" s="210">
        <f t="shared" si="17"/>
        <v>9</v>
      </c>
      <c r="X13" s="95">
        <f t="shared" si="0"/>
        <v>-5.7098276950495741E-2</v>
      </c>
      <c r="Y13" s="95">
        <f t="shared" si="1"/>
        <v>-3.3799287976559289E-2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32'!$A14,'INTERIM REPORT'!$B:$B,'PAGE 32'!$A$4)</f>
        <v>4.1270472218376975E-3</v>
      </c>
      <c r="E14" s="210">
        <f t="shared" si="3"/>
        <v>2</v>
      </c>
      <c r="F14" s="210">
        <f t="shared" si="4"/>
        <v>4</v>
      </c>
      <c r="G14" s="210">
        <f t="shared" si="5"/>
        <v>6</v>
      </c>
      <c r="H14" s="145">
        <f>SUMIFS('INTERIM REPORT'!D:D,'INTERIM REPORT'!$A:$A,'PAGE 32'!$A14,'INTERIM REPORT'!$B:$B,'PAGE 32'!$A$4)</f>
        <v>1.1407299431120652E-2</v>
      </c>
      <c r="I14" s="210">
        <f t="shared" si="6"/>
        <v>5</v>
      </c>
      <c r="J14" s="210">
        <f t="shared" si="7"/>
        <v>7</v>
      </c>
      <c r="K14" s="210">
        <f t="shared" si="8"/>
        <v>10</v>
      </c>
      <c r="L14" s="145">
        <f>SUMIFS('INTERIM REPORT'!E:E,'INTERIM REPORT'!$A:$A,'PAGE 32'!$A14,'INTERIM REPORT'!$B:$B,'PAGE 32'!$A$4)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32'!$A14,'INTERIM REPORT'!$B:$B,'PAGE 32'!$A$4)</f>
        <v>1.1832946594923009E-2</v>
      </c>
      <c r="Q14" s="210">
        <f t="shared" si="12"/>
        <v>6</v>
      </c>
      <c r="R14" s="210">
        <f t="shared" si="13"/>
        <v>8</v>
      </c>
      <c r="S14" s="210">
        <f t="shared" si="14"/>
        <v>11</v>
      </c>
      <c r="T14" s="145">
        <f>SUMIFS('INTERIM REPORT'!G:G,'INTERIM REPORT'!$A:$A,'PAGE 32'!$A14,'INTERIM REPORT'!$B:$B,'PAGE 32'!$A$4)</f>
        <v>7.3017330987855643E-3</v>
      </c>
      <c r="U14" s="210">
        <f t="shared" si="15"/>
        <v>4</v>
      </c>
      <c r="V14" s="210">
        <f t="shared" si="16"/>
        <v>6</v>
      </c>
      <c r="W14" s="210">
        <f t="shared" si="17"/>
        <v>8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32'!$A15,'INTERIM REPORT'!$B:$B,'PAGE 32'!$A$4)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32'!$A15,'INTERIM REPORT'!$B:$B,'PAGE 32'!$A$4)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32'!$A15,'INTERIM REPORT'!$B:$B,'PAGE 32'!$A$4)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32'!$A15,'INTERIM REPORT'!$B:$B,'PAGE 32'!$A$4)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32'!$A15,'INTERIM REPORT'!$B:$B,'PAGE 32'!$A$4)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32'!$A16,'INTERIM REPORT'!$B:$B,'PAGE 32'!$A$4)</f>
        <v>0</v>
      </c>
      <c r="E16" s="212"/>
      <c r="F16" s="213">
        <f t="shared" si="4"/>
        <v>1</v>
      </c>
      <c r="G16" s="213">
        <f t="shared" si="5"/>
        <v>1</v>
      </c>
      <c r="H16" s="147">
        <f>SUMIFS('INTERIM REPORT'!D:D,'INTERIM REPORT'!$A:$A,'PAGE 32'!$A16,'INTERIM REPORT'!$B:$B,'PAGE 32'!$A$4)</f>
        <v>0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32'!$A16,'INTERIM REPORT'!$B:$B,'PAGE 32'!$A$4)</f>
        <v>0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32'!$A16,'INTERIM REPORT'!$B:$B,'PAGE 32'!$A$4)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32'!$A16,'INTERIM REPORT'!$B:$B,'PAGE 32'!$A$4)</f>
        <v>0</v>
      </c>
      <c r="U16" s="212"/>
      <c r="V16" s="213">
        <f t="shared" si="16"/>
        <v>1</v>
      </c>
      <c r="W16" s="213">
        <f t="shared" si="17"/>
        <v>1</v>
      </c>
      <c r="X16" s="99">
        <f t="shared" si="0"/>
        <v>0</v>
      </c>
      <c r="Y16" s="99">
        <f t="shared" si="1"/>
        <v>0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32'!$A17,'INTERIM REPORT'!$B:$B,'PAGE 32'!$A$4)</f>
        <v>0</v>
      </c>
      <c r="E17" s="214"/>
      <c r="F17" s="210">
        <f t="shared" si="4"/>
        <v>1</v>
      </c>
      <c r="G17" s="210">
        <f t="shared" si="5"/>
        <v>1</v>
      </c>
      <c r="H17" s="145">
        <f>SUMIFS('INTERIM REPORT'!D:D,'INTERIM REPORT'!$A:$A,'PAGE 32'!$A17,'INTERIM REPORT'!$B:$B,'PAGE 32'!$A$4)</f>
        <v>2.5191665252625854E-3</v>
      </c>
      <c r="I17" s="214"/>
      <c r="J17" s="210">
        <f t="shared" si="7"/>
        <v>3</v>
      </c>
      <c r="K17" s="210">
        <f t="shared" si="8"/>
        <v>5</v>
      </c>
      <c r="L17" s="145">
        <f>SUMIFS('INTERIM REPORT'!E:E,'INTERIM REPORT'!$A:$A,'PAGE 32'!$A17,'INTERIM REPORT'!$B:$B,'PAGE 32'!$A$4)</f>
        <v>1.8076466113267798E-3</v>
      </c>
      <c r="M17" s="214"/>
      <c r="N17" s="210">
        <f t="shared" si="10"/>
        <v>4</v>
      </c>
      <c r="O17" s="210">
        <f t="shared" si="11"/>
        <v>8</v>
      </c>
      <c r="P17" s="145">
        <f>SUMIFS('INTERIM REPORT'!F:F,'INTERIM REPORT'!$A:$A,'PAGE 32'!$A17,'INTERIM REPORT'!$B:$B,'PAGE 32'!$A$4)</f>
        <v>2.1595049742887951E-3</v>
      </c>
      <c r="Q17" s="214"/>
      <c r="R17" s="210">
        <f t="shared" si="13"/>
        <v>4</v>
      </c>
      <c r="S17" s="210">
        <f t="shared" si="14"/>
        <v>6</v>
      </c>
      <c r="T17" s="145">
        <f>SUMIFS('INTERIM REPORT'!G:G,'INTERIM REPORT'!$A:$A,'PAGE 32'!$A17,'INTERIM REPORT'!$B:$B,'PAGE 32'!$A$4)</f>
        <v>1.3675139643056816E-3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-0.28244258837221581</v>
      </c>
      <c r="Y17" s="95">
        <f t="shared" si="1"/>
        <v>-0.24348378951019012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32'!$A20,'INTERIM REPORT'!$B:$B,'PAGE 32'!$A$4)</f>
        <v>4.838102431454043E-2</v>
      </c>
      <c r="E20" s="212"/>
      <c r="F20" s="213">
        <f>RANK(D20,D$20:D$22,1)</f>
        <v>3</v>
      </c>
      <c r="G20" s="213">
        <f t="shared" ref="G20:G22" si="19">RANK(D20,D$8:D$25,1)</f>
        <v>12</v>
      </c>
      <c r="H20" s="147">
        <f>SUMIFS('INTERIM REPORT'!D:D,'INTERIM REPORT'!$A:$A,'PAGE 32'!$A20,'INTERIM REPORT'!$B:$B,'PAGE 32'!$A$4)</f>
        <v>5.0086613731185205E-2</v>
      </c>
      <c r="I20" s="212"/>
      <c r="J20" s="213">
        <f>RANK(H20,H$20:H$22,1)</f>
        <v>3</v>
      </c>
      <c r="K20" s="213">
        <f t="shared" ref="K20:K22" si="20">RANK(H20,H$8:H$25,1)</f>
        <v>12</v>
      </c>
      <c r="L20" s="147">
        <f>SUMIFS('INTERIM REPORT'!E:E,'INTERIM REPORT'!$A:$A,'PAGE 32'!$A20,'INTERIM REPORT'!$B:$B,'PAGE 32'!$A$4)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32'!$A20,'INTERIM REPORT'!$B:$B,'PAGE 32'!$A$4)</f>
        <v>4.096755760255491E-2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32'!$A20,'INTERIM REPORT'!$B:$B,'PAGE 32'!$A$4)</f>
        <v>4.3863015804352014E-2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32'!$A21,'INTERIM REPORT'!$B:$B,'PAGE 32'!$A$4)</f>
        <v>0</v>
      </c>
      <c r="E21" s="214"/>
      <c r="F21" s="210">
        <f t="shared" ref="F21:F22" si="24">RANK(D21,D$20:D$22,1)</f>
        <v>1</v>
      </c>
      <c r="G21" s="210">
        <f t="shared" si="19"/>
        <v>1</v>
      </c>
      <c r="H21" s="145">
        <f>SUMIFS('INTERIM REPORT'!D:D,'INTERIM REPORT'!$A:$A,'PAGE 32'!$A21,'INTERIM REPORT'!$B:$B,'PAGE 32'!$A$4)</f>
        <v>0</v>
      </c>
      <c r="I21" s="214"/>
      <c r="J21" s="210">
        <f t="shared" ref="J21:J22" si="25">RANK(H21,H$20:H$22,1)</f>
        <v>1</v>
      </c>
      <c r="K21" s="210">
        <f t="shared" si="20"/>
        <v>1</v>
      </c>
      <c r="L21" s="145">
        <f>SUMIFS('INTERIM REPORT'!E:E,'INTERIM REPORT'!$A:$A,'PAGE 32'!$A21,'INTERIM REPORT'!$B:$B,'PAGE 32'!$A$4)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45">
        <f>SUMIFS('INTERIM REPORT'!F:F,'INTERIM REPORT'!$A:$A,'PAGE 32'!$A21,'INTERIM REPORT'!$B:$B,'PAGE 32'!$A$4)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32'!$A21,'INTERIM REPORT'!$B:$B,'PAGE 32'!$A$4)</f>
        <v>0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0</v>
      </c>
      <c r="Y21" s="95">
        <f>IF(L21&gt;0,((T21/L21)-1),IF(AND(L21=0,T21&gt;0),100%,IF(AND(L21=0,T21&lt;0),-100%,IF(AND(L21=0,T21=0),0%,((T21/(L21))-1)*-1))))</f>
        <v>0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32'!$A22,'INTERIM REPORT'!$B:$B,'PAGE 32'!$A$4)</f>
        <v>0</v>
      </c>
      <c r="E22" s="214"/>
      <c r="F22" s="210">
        <f t="shared" si="24"/>
        <v>1</v>
      </c>
      <c r="G22" s="210">
        <f t="shared" si="19"/>
        <v>1</v>
      </c>
      <c r="H22" s="145">
        <f>SUMIFS('INTERIM REPORT'!D:D,'INTERIM REPORT'!$A:$A,'PAGE 32'!$A22,'INTERIM REPORT'!$B:$B,'PAGE 32'!$A$4)</f>
        <v>0</v>
      </c>
      <c r="I22" s="214"/>
      <c r="J22" s="210">
        <f t="shared" si="25"/>
        <v>1</v>
      </c>
      <c r="K22" s="210">
        <f t="shared" si="20"/>
        <v>1</v>
      </c>
      <c r="L22" s="145">
        <f>SUMIFS('INTERIM REPORT'!E:E,'INTERIM REPORT'!$A:$A,'PAGE 32'!$A22,'INTERIM REPORT'!$B:$B,'PAGE 32'!$A$4)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32'!$A22,'INTERIM REPORT'!$B:$B,'PAGE 32'!$A$4)</f>
        <v>0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32'!$A22,'INTERIM REPORT'!$B:$B,'PAGE 32'!$A$4)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0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32'!$A25,'INTERIM REPORT'!$B:$B,'PAGE 32'!$A$4)</f>
        <v>1.1289188220976029E-2</v>
      </c>
      <c r="E25" s="212"/>
      <c r="F25" s="212"/>
      <c r="G25" s="213">
        <f>RANK(D25,D$8:D$25,1)</f>
        <v>10</v>
      </c>
      <c r="H25" s="147">
        <f>SUMIFS('INTERIM REPORT'!D:D,'INTERIM REPORT'!$A:$A,'PAGE 32'!$A25,'INTERIM REPORT'!$B:$B,'PAGE 32'!$A$4)</f>
        <v>8.4002963169286533E-3</v>
      </c>
      <c r="I25" s="212"/>
      <c r="J25" s="212"/>
      <c r="K25" s="213">
        <f>RANK(H25,H$8:H$25,1)</f>
        <v>8</v>
      </c>
      <c r="L25" s="147">
        <f>SUMIFS('INTERIM REPORT'!E:E,'INTERIM REPORT'!$A:$A,'PAGE 32'!$A25,'INTERIM REPORT'!$B:$B,'PAGE 32'!$A$4)</f>
        <v>0</v>
      </c>
      <c r="M25" s="212"/>
      <c r="N25" s="212"/>
      <c r="O25" s="213">
        <f>RANK(L25,L$8:L$25,1)</f>
        <v>1</v>
      </c>
      <c r="P25" s="147">
        <f>SUMIFS('INTERIM REPORT'!F:F,'INTERIM REPORT'!$A:$A,'PAGE 32'!$A25,'INTERIM REPORT'!$B:$B,'PAGE 32'!$A$4)</f>
        <v>6.1001593758986143E-3</v>
      </c>
      <c r="Q25" s="212"/>
      <c r="R25" s="212"/>
      <c r="S25" s="213">
        <f>RANK(P25,P$8:P$25,1)</f>
        <v>8</v>
      </c>
      <c r="T25" s="147">
        <f>SUMIFS('INTERIM REPORT'!G:G,'INTERIM REPORT'!$A:$A,'PAGE 32'!$A25,'INTERIM REPORT'!$B:$B,'PAGE 32'!$A$4)</f>
        <v>1.0166714862428849E-2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32'!$A28,'INTERIM REPORT'!$B:$B,'PAGE 32'!$A$4)</f>
        <v>1.5639081692489957E-2</v>
      </c>
      <c r="E28" s="218"/>
      <c r="F28" s="218"/>
      <c r="G28" s="218"/>
      <c r="H28" s="147">
        <f>SUMIFS('INTERIM REPORT'!D:D,'INTERIM REPORT'!$A:$A,'PAGE 32'!$A28,'INTERIM REPORT'!$B:$B,'PAGE 32'!$A$4)</f>
        <v>1.4698921008762696E-2</v>
      </c>
      <c r="I28" s="218"/>
      <c r="J28" s="218"/>
      <c r="K28" s="218"/>
      <c r="L28" s="147">
        <f>SUMIFS('INTERIM REPORT'!E:E,'INTERIM REPORT'!$A:$A,'PAGE 32'!$A28,'INTERIM REPORT'!$B:$B,'PAGE 32'!$A$4)</f>
        <v>5.8938607557391786E-3</v>
      </c>
      <c r="M28" s="218"/>
      <c r="N28" s="218"/>
      <c r="O28" s="218"/>
      <c r="P28" s="147">
        <f>SUMIFS('INTERIM REPORT'!F:F,'INTERIM REPORT'!$A:$A,'PAGE 32'!$A28,'INTERIM REPORT'!$B:$B,'PAGE 32'!$A$4)</f>
        <v>1.188621188024268E-2</v>
      </c>
      <c r="Q28" s="218"/>
      <c r="R28" s="218"/>
      <c r="S28" s="218"/>
      <c r="T28" s="147">
        <f>SUMIFS('INTERIM REPORT'!G:G,'INTERIM REPORT'!$A:$A,'PAGE 32'!$A28,'INTERIM REPORT'!$B:$B,'PAGE 32'!$A$4)</f>
        <v>1.4622509103326567E-2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-0.59902765977002126</v>
      </c>
      <c r="Y28" s="103">
        <f>IF(L28&gt;0,((T28/L28)-1),IF(AND(L28=0,T28&gt;0),100%,IF(AND(L28=0,T28&lt;0),-100%,IF(AND(L28=0,T28=0),0%,((T28/(L28))-1)*-1))))</f>
        <v>1.4809729495369939</v>
      </c>
    </row>
    <row r="29" spans="1:25" ht="28.35" customHeight="1">
      <c r="C29" s="94" t="s">
        <v>28</v>
      </c>
      <c r="D29" s="145">
        <f>MEDIAN(D25,D20:D22,D8:D17)</f>
        <v>4.8317110377613971E-3</v>
      </c>
      <c r="E29" s="219"/>
      <c r="F29" s="219"/>
      <c r="G29" s="219"/>
      <c r="H29" s="145">
        <f>MEDIAN(H25,H20:H22,H8:H17)</f>
        <v>8.1912250416041263E-3</v>
      </c>
      <c r="I29" s="219"/>
      <c r="J29" s="219"/>
      <c r="K29" s="219"/>
      <c r="L29" s="145">
        <f>MEDIAN(L25,L20:L22,L8:L17)</f>
        <v>9.0382330566338989E-4</v>
      </c>
      <c r="M29" s="219"/>
      <c r="N29" s="219"/>
      <c r="O29" s="219"/>
      <c r="P29" s="145">
        <f>MEDIAN(P25,P20:P22,P8:P17)</f>
        <v>6.059570444398598E-3</v>
      </c>
      <c r="Q29" s="219"/>
      <c r="R29" s="219"/>
      <c r="S29" s="219"/>
      <c r="T29" s="145">
        <f>MEDIAN(T25,T20:T22,T8:T17)</f>
        <v>6.3804937372997032E-3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-0.88965956849277461</v>
      </c>
      <c r="Y29" s="104">
        <f>IF(L29&gt;0,((T29/L29)-1),IF(AND(L29=0,T29&gt;0),100%,IF(AND(L29=0,T29&lt;0),-100%,IF(AND(L29=0,T29=0),0%,((T29/(L29))-1)*-1))))</f>
        <v>6.0594481214627862</v>
      </c>
    </row>
    <row r="30" spans="1:25" ht="28.35" customHeight="1">
      <c r="C30" s="94" t="s">
        <v>29</v>
      </c>
      <c r="D30" s="145">
        <f>MEDIAN(D8:D15)</f>
        <v>7.231400169389942E-3</v>
      </c>
      <c r="E30" s="219"/>
      <c r="F30" s="219"/>
      <c r="G30" s="219"/>
      <c r="H30" s="145">
        <f>MEDIAN(H8:H15)</f>
        <v>1.0658635465912843E-2</v>
      </c>
      <c r="I30" s="219"/>
      <c r="J30" s="219"/>
      <c r="K30" s="219"/>
      <c r="L30" s="145">
        <f>MEDIAN(L8:L15)</f>
        <v>6.9476379605583252E-3</v>
      </c>
      <c r="M30" s="219"/>
      <c r="N30" s="219"/>
      <c r="O30" s="219"/>
      <c r="P30" s="145">
        <f>MEDIAN(P8:P15)</f>
        <v>9.3262649021257776E-3</v>
      </c>
      <c r="Q30" s="219"/>
      <c r="R30" s="219"/>
      <c r="S30" s="219"/>
      <c r="T30" s="145">
        <f>MEDIAN(T8:T15)</f>
        <v>8.1650186941681965E-3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-0.34816816066395928</v>
      </c>
      <c r="Y30" s="104">
        <f>IF(L30&gt;0,((T30/L30)-1),IF(AND(L30=0,T30&gt;0),100%,IF(AND(L30=0,T30&lt;0),-100%,IF(AND(L30=0,T30=0),0%,((T30/(L30))-1)*-1))))</f>
        <v>0.17522224682991983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32'!$A33,'INTERIM REPORT'!$B:$B,'PAGE 32'!$A$5)=0,"",SUMIFS('INTERIM REPORT'!C:C,'INTERIM REPORT'!$A:$A,'PAGE 32'!$A33,'INTERIM REPORT'!$B:$B,'PAGE 32'!$A$5))</f>
        <v/>
      </c>
      <c r="E33" s="120"/>
      <c r="F33" s="120"/>
      <c r="G33" s="121"/>
      <c r="H33" s="147" t="str">
        <f>IF(SUMIFS('INTERIM REPORT'!D:D,'INTERIM REPORT'!$A:$A,'PAGE 32'!$A33,'INTERIM REPORT'!$B:$B,'PAGE 32'!$A$5)=0,"",SUMIFS('INTERIM REPORT'!D:D,'INTERIM REPORT'!$A:$A,'PAGE 32'!$A33,'INTERIM REPORT'!$B:$B,'PAGE 32'!$A$5))</f>
        <v/>
      </c>
      <c r="I33" s="120"/>
      <c r="J33" s="120"/>
      <c r="K33" s="121"/>
      <c r="L33" s="147" t="str">
        <f>IF(SUMIFS('INTERIM REPORT'!E:E,'INTERIM REPORT'!$A:$A,'PAGE 32'!$A33,'INTERIM REPORT'!$B:$B,'PAGE 32'!$A$5)=0,"",SUMIFS('INTERIM REPORT'!E:E,'INTERIM REPORT'!$A:$A,'PAGE 32'!$A33,'INTERIM REPORT'!$B:$B,'PAGE 32'!$A$5))</f>
        <v/>
      </c>
      <c r="M33" s="120"/>
      <c r="N33" s="120"/>
      <c r="O33" s="121"/>
      <c r="P33" s="147" t="str">
        <f>IF(SUMIFS('INTERIM REPORT'!F:F,'INTERIM REPORT'!$A:$A,'PAGE 32'!$A33,'INTERIM REPORT'!$B:$B,'PAGE 32'!$A$5)=0,"",SUMIFS('INTERIM REPORT'!F:F,'INTERIM REPORT'!$A:$A,'PAGE 32'!$A33,'INTERIM REPORT'!$B:$B,'PAGE 32'!$A$5))</f>
        <v/>
      </c>
      <c r="Q33" s="120"/>
      <c r="R33" s="120"/>
      <c r="S33" s="121"/>
      <c r="T33" s="147" t="str">
        <f>IF(SUMIFS('INTERIM REPORT'!G:G,'INTERIM REPORT'!$A:$A,'PAGE 32'!$A33,'INTERIM REPORT'!$B:$B,'PAGE 32'!$A$5)=0,"",SUMIFS('INTERIM REPORT'!G:G,'INTERIM REPORT'!$A:$A,'PAGE 32'!$A33,'INTERIM REPORT'!$B:$B,'PAGE 32'!$A$5))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32'!$A34,'INTERIM REPORT'!$B:$B,'PAGE 32'!$A$5)=0,"",SUMIFS('INTERIM REPORT'!C:C,'INTERIM REPORT'!$A:$A,'PAGE 32'!$A34,'INTERIM REPORT'!$B:$B,'PAGE 32'!$A$5))</f>
        <v/>
      </c>
      <c r="E34" s="124"/>
      <c r="F34" s="124"/>
      <c r="G34" s="125"/>
      <c r="H34" s="147" t="str">
        <f>IF(SUMIFS('INTERIM REPORT'!D:D,'INTERIM REPORT'!$A:$A,'PAGE 32'!$A34,'INTERIM REPORT'!$B:$B,'PAGE 32'!$A$5)=0,"",SUMIFS('INTERIM REPORT'!D:D,'INTERIM REPORT'!$A:$A,'PAGE 32'!$A34,'INTERIM REPORT'!$B:$B,'PAGE 32'!$A$5))</f>
        <v/>
      </c>
      <c r="I34" s="124"/>
      <c r="J34" s="124"/>
      <c r="K34" s="125"/>
      <c r="L34" s="147" t="str">
        <f>IF(SUMIFS('INTERIM REPORT'!E:E,'INTERIM REPORT'!$A:$A,'PAGE 32'!$A34,'INTERIM REPORT'!$B:$B,'PAGE 32'!$A$5)=0,"",SUMIFS('INTERIM REPORT'!E:E,'INTERIM REPORT'!$A:$A,'PAGE 32'!$A34,'INTERIM REPORT'!$B:$B,'PAGE 32'!$A$5))</f>
        <v/>
      </c>
      <c r="M34" s="124"/>
      <c r="N34" s="124"/>
      <c r="O34" s="125"/>
      <c r="P34" s="147" t="str">
        <f>IF(SUMIFS('INTERIM REPORT'!F:F,'INTERIM REPORT'!$A:$A,'PAGE 32'!$A34,'INTERIM REPORT'!$B:$B,'PAGE 32'!$A$5)=0,"",SUMIFS('INTERIM REPORT'!F:F,'INTERIM REPORT'!$A:$A,'PAGE 32'!$A34,'INTERIM REPORT'!$B:$B,'PAGE 32'!$A$5))</f>
        <v/>
      </c>
      <c r="Q34" s="124"/>
      <c r="R34" s="124"/>
      <c r="S34" s="125"/>
      <c r="T34" s="147" t="str">
        <f>IF(SUMIFS('INTERIM REPORT'!G:G,'INTERIM REPORT'!$A:$A,'PAGE 32'!$A34,'INTERIM REPORT'!$B:$B,'PAGE 32'!$A$5)=0,"",SUMIFS('INTERIM REPORT'!G:G,'INTERIM REPORT'!$A:$A,'PAGE 32'!$A34,'INTERIM REPORT'!$B:$B,'PAGE 32'!$A$5))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32'!$A35,'INTERIM REPORT'!$B:$B,'PAGE 32'!$A$5)=0,"",SUMIFS('INTERIM REPORT'!C:C,'INTERIM REPORT'!$A:$A,'PAGE 32'!$A35,'INTERIM REPORT'!$B:$B,'PAGE 32'!$A$5))</f>
        <v/>
      </c>
      <c r="E35" s="124"/>
      <c r="F35" s="124"/>
      <c r="G35" s="125"/>
      <c r="H35" s="147" t="str">
        <f>IF(SUMIFS('INTERIM REPORT'!D:D,'INTERIM REPORT'!$A:$A,'PAGE 32'!$A35,'INTERIM REPORT'!$B:$B,'PAGE 32'!$A$5)=0,"",SUMIFS('INTERIM REPORT'!D:D,'INTERIM REPORT'!$A:$A,'PAGE 32'!$A35,'INTERIM REPORT'!$B:$B,'PAGE 32'!$A$5))</f>
        <v/>
      </c>
      <c r="I35" s="124"/>
      <c r="J35" s="124"/>
      <c r="K35" s="125"/>
      <c r="L35" s="147" t="str">
        <f>IF(SUMIFS('INTERIM REPORT'!E:E,'INTERIM REPORT'!$A:$A,'PAGE 32'!$A35,'INTERIM REPORT'!$B:$B,'PAGE 32'!$A$5)=0,"",SUMIFS('INTERIM REPORT'!E:E,'INTERIM REPORT'!$A:$A,'PAGE 32'!$A35,'INTERIM REPORT'!$B:$B,'PAGE 32'!$A$5))</f>
        <v/>
      </c>
      <c r="M35" s="124"/>
      <c r="N35" s="124"/>
      <c r="O35" s="125"/>
      <c r="P35" s="147" t="str">
        <f>IF(SUMIFS('INTERIM REPORT'!F:F,'INTERIM REPORT'!$A:$A,'PAGE 32'!$A35,'INTERIM REPORT'!$B:$B,'PAGE 32'!$A$5)=0,"",SUMIFS('INTERIM REPORT'!F:F,'INTERIM REPORT'!$A:$A,'PAGE 32'!$A35,'INTERIM REPORT'!$B:$B,'PAGE 32'!$A$5))</f>
        <v/>
      </c>
      <c r="Q35" s="124"/>
      <c r="R35" s="124"/>
      <c r="S35" s="125"/>
      <c r="T35" s="147" t="str">
        <f>IF(SUMIFS('INTERIM REPORT'!G:G,'INTERIM REPORT'!$A:$A,'PAGE 32'!$A35,'INTERIM REPORT'!$B:$B,'PAGE 32'!$A$5)=0,"",SUMIFS('INTERIM REPORT'!G:G,'INTERIM REPORT'!$A:$A,'PAGE 32'!$A35,'INTERIM REPORT'!$B:$B,'PAGE 32'!$A$5))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32'!$A36,'INTERIM REPORT'!$B:$B,'PAGE 32'!$A$5)=0,"",SUMIFS('INTERIM REPORT'!C:C,'INTERIM REPORT'!$A:$A,'PAGE 32'!$A36,'INTERIM REPORT'!$B:$B,'PAGE 32'!$A$5))</f>
        <v/>
      </c>
      <c r="E36" s="124"/>
      <c r="F36" s="124"/>
      <c r="G36" s="125"/>
      <c r="H36" s="147" t="str">
        <f>IF(SUMIFS('INTERIM REPORT'!D:D,'INTERIM REPORT'!$A:$A,'PAGE 32'!$A36,'INTERIM REPORT'!$B:$B,'PAGE 32'!$A$5)=0,"",SUMIFS('INTERIM REPORT'!D:D,'INTERIM REPORT'!$A:$A,'PAGE 32'!$A36,'INTERIM REPORT'!$B:$B,'PAGE 32'!$A$5))</f>
        <v/>
      </c>
      <c r="I36" s="124"/>
      <c r="J36" s="124"/>
      <c r="K36" s="125"/>
      <c r="L36" s="147" t="str">
        <f>IF(SUMIFS('INTERIM REPORT'!E:E,'INTERIM REPORT'!$A:$A,'PAGE 32'!$A36,'INTERIM REPORT'!$B:$B,'PAGE 32'!$A$5)=0,"",SUMIFS('INTERIM REPORT'!E:E,'INTERIM REPORT'!$A:$A,'PAGE 32'!$A36,'INTERIM REPORT'!$B:$B,'PAGE 32'!$A$5))</f>
        <v/>
      </c>
      <c r="M36" s="124"/>
      <c r="N36" s="124"/>
      <c r="O36" s="125"/>
      <c r="P36" s="147" t="str">
        <f>IF(SUMIFS('INTERIM REPORT'!F:F,'INTERIM REPORT'!$A:$A,'PAGE 32'!$A36,'INTERIM REPORT'!$B:$B,'PAGE 32'!$A$5)=0,"",SUMIFS('INTERIM REPORT'!F:F,'INTERIM REPORT'!$A:$A,'PAGE 32'!$A36,'INTERIM REPORT'!$B:$B,'PAGE 32'!$A$5))</f>
        <v/>
      </c>
      <c r="Q36" s="124"/>
      <c r="R36" s="124"/>
      <c r="S36" s="125"/>
      <c r="T36" s="147" t="str">
        <f>IF(SUMIFS('INTERIM REPORT'!G:G,'INTERIM REPORT'!$A:$A,'PAGE 32'!$A36,'INTERIM REPORT'!$B:$B,'PAGE 32'!$A$5)=0,"",SUMIFS('INTERIM REPORT'!G:G,'INTERIM REPORT'!$A:$A,'PAGE 32'!$A36,'INTERIM REPORT'!$B:$B,'PAGE 32'!$A$5))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32'!$A37,'INTERIM REPORT'!$B:$B,'PAGE 32'!$A$5)=0,"",SUMIFS('INTERIM REPORT'!C:C,'INTERIM REPORT'!$A:$A,'PAGE 32'!$A37,'INTERIM REPORT'!$B:$B,'PAGE 32'!$A$5))</f>
        <v/>
      </c>
      <c r="E37" s="124"/>
      <c r="F37" s="124"/>
      <c r="G37" s="125"/>
      <c r="H37" s="147" t="str">
        <f>IF(SUMIFS('INTERIM REPORT'!D:D,'INTERIM REPORT'!$A:$A,'PAGE 32'!$A37,'INTERIM REPORT'!$B:$B,'PAGE 32'!$A$5)=0,"",SUMIFS('INTERIM REPORT'!D:D,'INTERIM REPORT'!$A:$A,'PAGE 32'!$A37,'INTERIM REPORT'!$B:$B,'PAGE 32'!$A$5))</f>
        <v/>
      </c>
      <c r="I37" s="124"/>
      <c r="J37" s="124"/>
      <c r="K37" s="125"/>
      <c r="L37" s="147" t="str">
        <f>IF(SUMIFS('INTERIM REPORT'!E:E,'INTERIM REPORT'!$A:$A,'PAGE 32'!$A37,'INTERIM REPORT'!$B:$B,'PAGE 32'!$A$5)=0,"",SUMIFS('INTERIM REPORT'!E:E,'INTERIM REPORT'!$A:$A,'PAGE 32'!$A37,'INTERIM REPORT'!$B:$B,'PAGE 32'!$A$5))</f>
        <v/>
      </c>
      <c r="M37" s="124"/>
      <c r="N37" s="124"/>
      <c r="O37" s="125"/>
      <c r="P37" s="147" t="str">
        <f>IF(SUMIFS('INTERIM REPORT'!F:F,'INTERIM REPORT'!$A:$A,'PAGE 32'!$A37,'INTERIM REPORT'!$B:$B,'PAGE 32'!$A$5)=0,"",SUMIFS('INTERIM REPORT'!F:F,'INTERIM REPORT'!$A:$A,'PAGE 32'!$A37,'INTERIM REPORT'!$B:$B,'PAGE 32'!$A$5))</f>
        <v/>
      </c>
      <c r="Q37" s="124"/>
      <c r="R37" s="124"/>
      <c r="S37" s="125"/>
      <c r="T37" s="147" t="str">
        <f>IF(SUMIFS('INTERIM REPORT'!G:G,'INTERIM REPORT'!$A:$A,'PAGE 32'!$A37,'INTERIM REPORT'!$B:$B,'PAGE 32'!$A$5)=0,"",SUMIFS('INTERIM REPORT'!G:G,'INTERIM REPORT'!$A:$A,'PAGE 32'!$A37,'INTERIM REPORT'!$B:$B,'PAGE 32'!$A$5))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32'!$A38,'INTERIM REPORT'!$B:$B,'PAGE 32'!$A$5)=0,"",SUMIFS('INTERIM REPORT'!C:C,'INTERIM REPORT'!$A:$A,'PAGE 32'!$A38,'INTERIM REPORT'!$B:$B,'PAGE 32'!$A$5))</f>
        <v/>
      </c>
      <c r="E38" s="124"/>
      <c r="F38" s="124"/>
      <c r="G38" s="125"/>
      <c r="H38" s="147" t="str">
        <f>IF(SUMIFS('INTERIM REPORT'!D:D,'INTERIM REPORT'!$A:$A,'PAGE 32'!$A38,'INTERIM REPORT'!$B:$B,'PAGE 32'!$A$5)=0,"",SUMIFS('INTERIM REPORT'!D:D,'INTERIM REPORT'!$A:$A,'PAGE 32'!$A38,'INTERIM REPORT'!$B:$B,'PAGE 32'!$A$5))</f>
        <v/>
      </c>
      <c r="I38" s="124"/>
      <c r="J38" s="124"/>
      <c r="K38" s="125"/>
      <c r="L38" s="147" t="str">
        <f>IF(SUMIFS('INTERIM REPORT'!E:E,'INTERIM REPORT'!$A:$A,'PAGE 32'!$A38,'INTERIM REPORT'!$B:$B,'PAGE 32'!$A$5)=0,"",SUMIFS('INTERIM REPORT'!E:E,'INTERIM REPORT'!$A:$A,'PAGE 32'!$A38,'INTERIM REPORT'!$B:$B,'PAGE 32'!$A$5))</f>
        <v/>
      </c>
      <c r="M38" s="124"/>
      <c r="N38" s="124"/>
      <c r="O38" s="125"/>
      <c r="P38" s="147" t="str">
        <f>IF(SUMIFS('INTERIM REPORT'!F:F,'INTERIM REPORT'!$A:$A,'PAGE 32'!$A38,'INTERIM REPORT'!$B:$B,'PAGE 32'!$A$5)=0,"",SUMIFS('INTERIM REPORT'!F:F,'INTERIM REPORT'!$A:$A,'PAGE 32'!$A38,'INTERIM REPORT'!$B:$B,'PAGE 32'!$A$5))</f>
        <v/>
      </c>
      <c r="Q38" s="124"/>
      <c r="R38" s="124"/>
      <c r="S38" s="125"/>
      <c r="T38" s="147" t="str">
        <f>IF(SUMIFS('INTERIM REPORT'!G:G,'INTERIM REPORT'!$A:$A,'PAGE 32'!$A38,'INTERIM REPORT'!$B:$B,'PAGE 32'!$A$5)=0,"",SUMIFS('INTERIM REPORT'!G:G,'INTERIM REPORT'!$A:$A,'PAGE 32'!$A38,'INTERIM REPORT'!$B:$B,'PAGE 32'!$A$5))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63" priority="1" operator="notEqual">
      <formula>""" """</formula>
    </cfRule>
    <cfRule type="cellIs" dxfId="6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62.14062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All Net Patient Revenue % with DSH &amp; GME</v>
      </c>
    </row>
    <row r="3" spans="1:25" ht="15.75">
      <c r="A3" s="82" t="s">
        <v>104</v>
      </c>
    </row>
    <row r="4" spans="1:25" ht="15.75">
      <c r="A4" s="173" t="s">
        <v>364</v>
      </c>
      <c r="B4" s="324" t="str">
        <f>MID(A4,FIND("]",A4)+2,LEN(A4)-FIND("]",A4)+2)</f>
        <v>All Net Patient Revenue % with DSH &amp; GME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244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33'!$A8,'INTERIM REPORT'!$B:$B,'PAGE 33'!$A$4)</f>
        <v>0.58891573918600126</v>
      </c>
      <c r="E8" s="210">
        <f>RANK(D8,D$8:D$15,1)</f>
        <v>7</v>
      </c>
      <c r="F8" s="210">
        <f>RANK(D8,D$8:D$17,1)</f>
        <v>9</v>
      </c>
      <c r="G8" s="210">
        <f>RANK(D8,D$8:D$25,1)</f>
        <v>13</v>
      </c>
      <c r="H8" s="145">
        <f>SUMIFS('INTERIM REPORT'!D:D,'INTERIM REPORT'!$A:$A,'PAGE 33'!$A8,'INTERIM REPORT'!$B:$B,'PAGE 33'!$A$4)</f>
        <v>0.53120098660503789</v>
      </c>
      <c r="I8" s="210">
        <f>RANK(H8,H$8:H$15,1)</f>
        <v>7</v>
      </c>
      <c r="J8" s="210">
        <f>RANK(H8,H$8:H$17,1)</f>
        <v>9</v>
      </c>
      <c r="K8" s="210">
        <f>RANK(H8,H$8:H$25,1)</f>
        <v>13</v>
      </c>
      <c r="L8" s="145">
        <f>SUMIFS('INTERIM REPORT'!E:E,'INTERIM REPORT'!$A:$A,'PAGE 33'!$A8,'INTERIM REPORT'!$B:$B,'PAGE 33'!$A$4)</f>
        <v>0.51226144007659213</v>
      </c>
      <c r="M8" s="210">
        <f>RANK(L8,L$8:L$15,1)</f>
        <v>6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33'!$A8,'INTERIM REPORT'!$B:$B,'PAGE 33'!$A$4)</f>
        <v>0.54761810325950877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45">
        <f>SUMIFS('INTERIM REPORT'!G:G,'INTERIM REPORT'!$A:$A,'PAGE 33'!$A8,'INTERIM REPORT'!$B:$B,'PAGE 33'!$A$4)</f>
        <v>0.52706385407038669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-3.5654200587032836E-2</v>
      </c>
      <c r="Y8" s="95">
        <f t="shared" ref="Y8:Y17" si="1">IF(L8&gt;0,((T8/L8)-1),IF(AND(L8=0,T8&gt;0),100%,IF(AND(L8=0,T8&lt;0),-100%,IF(AND(L8=0,T8=0),0%,((T8/(L8))-1)*-1))))</f>
        <v>2.8896209700229214E-2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33'!$A9,'INTERIM REPORT'!$B:$B,'PAGE 33'!$A$4)</f>
        <v>0.44066133213406211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10</v>
      </c>
      <c r="H9" s="145">
        <f>SUMIFS('INTERIM REPORT'!D:D,'INTERIM REPORT'!$A:$A,'PAGE 33'!$A9,'INTERIM REPORT'!$B:$B,'PAGE 33'!$A$4)</f>
        <v>0.40892625855737075</v>
      </c>
      <c r="I9" s="210">
        <f t="shared" ref="I9:I15" si="6">RANK(H9,H$8:H$15,1)</f>
        <v>3</v>
      </c>
      <c r="J9" s="210">
        <f t="shared" ref="J9:J17" si="7">RANK(H9,H$8:H$17,1)</f>
        <v>5</v>
      </c>
      <c r="K9" s="210">
        <f t="shared" ref="K9:K17" si="8">RANK(H9,H$8:H$25,1)</f>
        <v>8</v>
      </c>
      <c r="L9" s="145">
        <f>SUMIFS('INTERIM REPORT'!E:E,'INTERIM REPORT'!$A:$A,'PAGE 33'!$A9,'INTERIM REPORT'!$B:$B,'PAGE 33'!$A$4)</f>
        <v>0.40631547581336175</v>
      </c>
      <c r="M9" s="210">
        <f t="shared" ref="M9:M15" si="9">RANK(L9,L$8:L$15,1)</f>
        <v>3</v>
      </c>
      <c r="N9" s="210">
        <f t="shared" ref="N9:N17" si="10">RANK(L9,L$8:L$17,1)</f>
        <v>5</v>
      </c>
      <c r="O9" s="210">
        <f t="shared" ref="O9:O17" si="11">RANK(L9,L$8:L$25,1)</f>
        <v>8</v>
      </c>
      <c r="P9" s="145">
        <f>SUMIFS('INTERIM REPORT'!F:F,'INTERIM REPORT'!$A:$A,'PAGE 33'!$A9,'INTERIM REPORT'!$B:$B,'PAGE 33'!$A$4)</f>
        <v>0.44853299386295736</v>
      </c>
      <c r="Q9" s="210">
        <f t="shared" ref="Q9:Q15" si="12">RANK(P9,P$8:P$15,1)</f>
        <v>4</v>
      </c>
      <c r="R9" s="210">
        <f t="shared" ref="R9:R17" si="13">RANK(P9,P$8:P$17,1)</f>
        <v>6</v>
      </c>
      <c r="S9" s="210">
        <f t="shared" ref="S9:S17" si="14">RANK(P9,P$8:P$25,1)</f>
        <v>10</v>
      </c>
      <c r="T9" s="145">
        <f>SUMIFS('INTERIM REPORT'!G:G,'INTERIM REPORT'!$A:$A,'PAGE 33'!$A9,'INTERIM REPORT'!$B:$B,'PAGE 33'!$A$4)</f>
        <v>0.42534235995802344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9</v>
      </c>
      <c r="X9" s="95">
        <f t="shared" si="0"/>
        <v>-6.3844829950989723E-3</v>
      </c>
      <c r="Y9" s="95">
        <f t="shared" si="1"/>
        <v>4.6827859821420015E-2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33'!$A10,'INTERIM REPORT'!$B:$B,'PAGE 33'!$A$4)</f>
        <v>0.63070244369018558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33'!$A10,'INTERIM REPORT'!$B:$B,'PAGE 33'!$A$4)</f>
        <v>0.64761328822878883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33'!$A10,'INTERIM REPORT'!$B:$B,'PAGE 33'!$A$4)</f>
        <v>0.61763628506987545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33'!$A10,'INTERIM REPORT'!$B:$B,'PAGE 33'!$A$4)</f>
        <v>0.61109812265630026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33'!$A10,'INTERIM REPORT'!$B:$B,'PAGE 33'!$A$4)</f>
        <v>0.64182354639537265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-4.6288431234788208E-2</v>
      </c>
      <c r="Y10" s="95">
        <f t="shared" si="1"/>
        <v>3.9161010954466224E-2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33'!$A11,'INTERIM REPORT'!$B:$B,'PAGE 33'!$A$4)</f>
        <v>0.43700963784838714</v>
      </c>
      <c r="E11" s="210">
        <f t="shared" si="3"/>
        <v>4</v>
      </c>
      <c r="F11" s="210">
        <f t="shared" si="4"/>
        <v>6</v>
      </c>
      <c r="G11" s="210">
        <f t="shared" si="5"/>
        <v>9</v>
      </c>
      <c r="H11" s="145">
        <f>SUMIFS('INTERIM REPORT'!D:D,'INTERIM REPORT'!$A:$A,'PAGE 33'!$A11,'INTERIM REPORT'!$B:$B,'PAGE 33'!$A$4)</f>
        <v>0.43970092994510201</v>
      </c>
      <c r="I11" s="210">
        <f t="shared" si="6"/>
        <v>5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33'!$A11,'INTERIM REPORT'!$B:$B,'PAGE 33'!$A$4)</f>
        <v>0.51399208693910003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33'!$A11,'INTERIM REPORT'!$B:$B,'PAGE 33'!$A$4)</f>
        <v>0.48387221165299482</v>
      </c>
      <c r="Q11" s="210">
        <f t="shared" si="12"/>
        <v>6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33'!$A11,'INTERIM REPORT'!$B:$B,'PAGE 33'!$A$4)</f>
        <v>0.47288157565701511</v>
      </c>
      <c r="U11" s="210">
        <f t="shared" si="15"/>
        <v>6</v>
      </c>
      <c r="V11" s="210">
        <f t="shared" si="16"/>
        <v>8</v>
      </c>
      <c r="W11" s="210">
        <f t="shared" si="17"/>
        <v>12</v>
      </c>
      <c r="X11" s="95">
        <f t="shared" si="0"/>
        <v>0.16895838042296951</v>
      </c>
      <c r="Y11" s="95">
        <f t="shared" si="1"/>
        <v>-7.9982770798873948E-2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33'!$A12,'INTERIM REPORT'!$B:$B,'PAGE 33'!$A$4)</f>
        <v>0.39000511397335469</v>
      </c>
      <c r="E12" s="210">
        <f t="shared" si="3"/>
        <v>1</v>
      </c>
      <c r="F12" s="210">
        <f t="shared" si="4"/>
        <v>1</v>
      </c>
      <c r="G12" s="210">
        <f t="shared" si="5"/>
        <v>2</v>
      </c>
      <c r="H12" s="145">
        <f>SUMIFS('INTERIM REPORT'!D:D,'INTERIM REPORT'!$A:$A,'PAGE 33'!$A12,'INTERIM REPORT'!$B:$B,'PAGE 33'!$A$4)</f>
        <v>0.36808958624079169</v>
      </c>
      <c r="I12" s="210">
        <f t="shared" si="6"/>
        <v>1</v>
      </c>
      <c r="J12" s="210">
        <f t="shared" si="7"/>
        <v>2</v>
      </c>
      <c r="K12" s="210">
        <f t="shared" si="8"/>
        <v>3</v>
      </c>
      <c r="L12" s="145">
        <f>SUMIFS('INTERIM REPORT'!E:E,'INTERIM REPORT'!$A:$A,'PAGE 33'!$A12,'INTERIM REPORT'!$B:$B,'PAGE 33'!$A$4)</f>
        <v>0.37343952402845837</v>
      </c>
      <c r="M12" s="210">
        <f t="shared" si="9"/>
        <v>1</v>
      </c>
      <c r="N12" s="210">
        <f t="shared" si="10"/>
        <v>1</v>
      </c>
      <c r="O12" s="210">
        <f t="shared" si="11"/>
        <v>3</v>
      </c>
      <c r="P12" s="145">
        <f>SUMIFS('INTERIM REPORT'!F:F,'INTERIM REPORT'!$A:$A,'PAGE 33'!$A12,'INTERIM REPORT'!$B:$B,'PAGE 33'!$A$4)</f>
        <v>0.36071268667308476</v>
      </c>
      <c r="Q12" s="210">
        <f t="shared" si="12"/>
        <v>1</v>
      </c>
      <c r="R12" s="210">
        <f t="shared" si="13"/>
        <v>1</v>
      </c>
      <c r="S12" s="210">
        <f t="shared" si="14"/>
        <v>2</v>
      </c>
      <c r="T12" s="145">
        <f>SUMIFS('INTERIM REPORT'!G:G,'INTERIM REPORT'!$A:$A,'PAGE 33'!$A12,'INTERIM REPORT'!$B:$B,'PAGE 33'!$A$4)</f>
        <v>0.36015793653202322</v>
      </c>
      <c r="U12" s="210">
        <f t="shared" si="15"/>
        <v>1</v>
      </c>
      <c r="V12" s="210">
        <f t="shared" si="16"/>
        <v>1</v>
      </c>
      <c r="W12" s="210">
        <f t="shared" si="17"/>
        <v>2</v>
      </c>
      <c r="X12" s="95">
        <f t="shared" si="0"/>
        <v>1.4534336171539763E-2</v>
      </c>
      <c r="Y12" s="95">
        <f t="shared" si="1"/>
        <v>-3.5565564547535677E-2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33'!$A13,'INTERIM REPORT'!$B:$B,'PAGE 33'!$A$4)</f>
        <v>0.47634676466725562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33'!$A13,'INTERIM REPORT'!$B:$B,'PAGE 33'!$A$4)</f>
        <v>0.46726074713618515</v>
      </c>
      <c r="I13" s="210">
        <f t="shared" si="6"/>
        <v>6</v>
      </c>
      <c r="J13" s="210">
        <f t="shared" si="7"/>
        <v>8</v>
      </c>
      <c r="K13" s="210">
        <f t="shared" si="8"/>
        <v>12</v>
      </c>
      <c r="L13" s="145">
        <f>SUMIFS('INTERIM REPORT'!E:E,'INTERIM REPORT'!$A:$A,'PAGE 33'!$A13,'INTERIM REPORT'!$B:$B,'PAGE 33'!$A$4)</f>
        <v>0.42723994678499577</v>
      </c>
      <c r="M13" s="210">
        <f t="shared" si="9"/>
        <v>4</v>
      </c>
      <c r="N13" s="210">
        <f t="shared" si="10"/>
        <v>6</v>
      </c>
      <c r="O13" s="210">
        <f t="shared" si="11"/>
        <v>9</v>
      </c>
      <c r="P13" s="145">
        <f>SUMIFS('INTERIM REPORT'!F:F,'INTERIM REPORT'!$A:$A,'PAGE 33'!$A13,'INTERIM REPORT'!$B:$B,'PAGE 33'!$A$4)</f>
        <v>0.43105432817084194</v>
      </c>
      <c r="Q13" s="210">
        <f t="shared" si="12"/>
        <v>3</v>
      </c>
      <c r="R13" s="210">
        <f t="shared" si="13"/>
        <v>5</v>
      </c>
      <c r="S13" s="210">
        <f t="shared" si="14"/>
        <v>8</v>
      </c>
      <c r="T13" s="145">
        <f>SUMIFS('INTERIM REPORT'!G:G,'INTERIM REPORT'!$A:$A,'PAGE 33'!$A13,'INTERIM REPORT'!$B:$B,'PAGE 33'!$A$4)</f>
        <v>0.43675876894090243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-8.5649823137241121E-2</v>
      </c>
      <c r="Y13" s="95">
        <f t="shared" si="1"/>
        <v>2.2279803720453462E-2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33'!$A14,'INTERIM REPORT'!$B:$B,'PAGE 33'!$A$4)</f>
        <v>0.41065812323767226</v>
      </c>
      <c r="E14" s="210">
        <f t="shared" si="3"/>
        <v>2</v>
      </c>
      <c r="F14" s="210">
        <f t="shared" si="4"/>
        <v>3</v>
      </c>
      <c r="G14" s="210">
        <f t="shared" si="5"/>
        <v>6</v>
      </c>
      <c r="H14" s="145">
        <f>SUMIFS('INTERIM REPORT'!D:D,'INTERIM REPORT'!$A:$A,'PAGE 33'!$A14,'INTERIM REPORT'!$B:$B,'PAGE 33'!$A$4)</f>
        <v>0.38461802763365666</v>
      </c>
      <c r="I14" s="210">
        <f t="shared" si="6"/>
        <v>2</v>
      </c>
      <c r="J14" s="210">
        <f t="shared" si="7"/>
        <v>3</v>
      </c>
      <c r="K14" s="210">
        <f t="shared" si="8"/>
        <v>6</v>
      </c>
      <c r="L14" s="145">
        <f>SUMIFS('INTERIM REPORT'!E:E,'INTERIM REPORT'!$A:$A,'PAGE 33'!$A14,'INTERIM REPORT'!$B:$B,'PAGE 33'!$A$4)</f>
        <v>0.40191049211635071</v>
      </c>
      <c r="M14" s="210">
        <f t="shared" si="9"/>
        <v>2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33'!$A14,'INTERIM REPORT'!$B:$B,'PAGE 33'!$A$4)</f>
        <v>0.4039503543613211</v>
      </c>
      <c r="Q14" s="210">
        <f t="shared" si="12"/>
        <v>2</v>
      </c>
      <c r="R14" s="210">
        <f t="shared" si="13"/>
        <v>4</v>
      </c>
      <c r="S14" s="210">
        <f t="shared" si="14"/>
        <v>7</v>
      </c>
      <c r="T14" s="145">
        <f>SUMIFS('INTERIM REPORT'!G:G,'INTERIM REPORT'!$A:$A,'PAGE 33'!$A14,'INTERIM REPORT'!$B:$B,'PAGE 33'!$A$4)</f>
        <v>0.3979874290271963</v>
      </c>
      <c r="U14" s="210">
        <f t="shared" si="15"/>
        <v>2</v>
      </c>
      <c r="V14" s="210">
        <f t="shared" si="16"/>
        <v>4</v>
      </c>
      <c r="W14" s="210">
        <f t="shared" si="17"/>
        <v>7</v>
      </c>
      <c r="X14" s="95">
        <f t="shared" si="0"/>
        <v>4.4960098696062323E-2</v>
      </c>
      <c r="Y14" s="95">
        <f t="shared" si="1"/>
        <v>-9.7610367634262118E-3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33'!$A15,'INTERIM REPORT'!$B:$B,'PAGE 33'!$A$4)</f>
        <v>0.43001221102102627</v>
      </c>
      <c r="E15" s="211">
        <f t="shared" si="3"/>
        <v>3</v>
      </c>
      <c r="F15" s="211">
        <f t="shared" si="4"/>
        <v>5</v>
      </c>
      <c r="G15" s="211">
        <f t="shared" si="5"/>
        <v>8</v>
      </c>
      <c r="H15" s="146">
        <f>SUMIFS('INTERIM REPORT'!D:D,'INTERIM REPORT'!$A:$A,'PAGE 33'!$A15,'INTERIM REPORT'!$B:$B,'PAGE 33'!$A$4)</f>
        <v>0.42725090872723565</v>
      </c>
      <c r="I15" s="211">
        <f t="shared" si="6"/>
        <v>4</v>
      </c>
      <c r="J15" s="211">
        <f t="shared" si="7"/>
        <v>6</v>
      </c>
      <c r="K15" s="211">
        <f t="shared" si="8"/>
        <v>9</v>
      </c>
      <c r="L15" s="146">
        <f>SUMIFS('INTERIM REPORT'!E:E,'INTERIM REPORT'!$A:$A,'PAGE 33'!$A15,'INTERIM REPORT'!$B:$B,'PAGE 33'!$A$4)</f>
        <v>0.45969921412361664</v>
      </c>
      <c r="M15" s="211">
        <f t="shared" si="9"/>
        <v>5</v>
      </c>
      <c r="N15" s="211">
        <f t="shared" si="10"/>
        <v>7</v>
      </c>
      <c r="O15" s="211">
        <f t="shared" si="11"/>
        <v>11</v>
      </c>
      <c r="P15" s="146">
        <f>SUMIFS('INTERIM REPORT'!F:F,'INTERIM REPORT'!$A:$A,'PAGE 33'!$A15,'INTERIM REPORT'!$B:$B,'PAGE 33'!$A$4)</f>
        <v>0.48265663643523921</v>
      </c>
      <c r="Q15" s="211">
        <f t="shared" si="12"/>
        <v>5</v>
      </c>
      <c r="R15" s="211">
        <f t="shared" si="13"/>
        <v>7</v>
      </c>
      <c r="S15" s="211">
        <f t="shared" si="14"/>
        <v>11</v>
      </c>
      <c r="T15" s="146">
        <f>SUMIFS('INTERIM REPORT'!G:G,'INTERIM REPORT'!$A:$A,'PAGE 33'!$A15,'INTERIM REPORT'!$B:$B,'PAGE 33'!$A$4)</f>
        <v>0.4555292407649415</v>
      </c>
      <c r="U15" s="211">
        <f t="shared" si="15"/>
        <v>5</v>
      </c>
      <c r="V15" s="211">
        <f t="shared" si="16"/>
        <v>7</v>
      </c>
      <c r="W15" s="211">
        <f t="shared" si="17"/>
        <v>11</v>
      </c>
      <c r="X15" s="97">
        <f t="shared" si="0"/>
        <v>7.5946720612118268E-2</v>
      </c>
      <c r="Y15" s="97">
        <f t="shared" si="1"/>
        <v>-9.0710909015254693E-3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33'!$A16,'INTERIM REPORT'!$B:$B,'PAGE 33'!$A$4)</f>
        <v>0.40169887907113072</v>
      </c>
      <c r="E16" s="212"/>
      <c r="F16" s="213">
        <f t="shared" si="4"/>
        <v>2</v>
      </c>
      <c r="G16" s="213">
        <f t="shared" si="5"/>
        <v>5</v>
      </c>
      <c r="H16" s="147">
        <f>SUMIFS('INTERIM REPORT'!D:D,'INTERIM REPORT'!$A:$A,'PAGE 33'!$A16,'INTERIM REPORT'!$B:$B,'PAGE 33'!$A$4)</f>
        <v>0.35448459041990993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33'!$A16,'INTERIM REPORT'!$B:$B,'PAGE 33'!$A$4)</f>
        <v>0.40416031674479275</v>
      </c>
      <c r="M16" s="212"/>
      <c r="N16" s="213">
        <f t="shared" si="10"/>
        <v>4</v>
      </c>
      <c r="O16" s="213">
        <f t="shared" si="11"/>
        <v>7</v>
      </c>
      <c r="P16" s="147">
        <f>SUMIFS('INTERIM REPORT'!F:F,'INTERIM REPORT'!$A:$A,'PAGE 33'!$A16,'INTERIM REPORT'!$B:$B,'PAGE 33'!$A$4)</f>
        <v>0.37617233497172947</v>
      </c>
      <c r="Q16" s="212"/>
      <c r="R16" s="213">
        <f t="shared" si="13"/>
        <v>2</v>
      </c>
      <c r="S16" s="213">
        <f t="shared" si="14"/>
        <v>4</v>
      </c>
      <c r="T16" s="147">
        <f>SUMIFS('INTERIM REPORT'!G:G,'INTERIM REPORT'!$A:$A,'PAGE 33'!$A16,'INTERIM REPORT'!$B:$B,'PAGE 33'!$A$4)</f>
        <v>0.37438667874052989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0.14013507968298056</v>
      </c>
      <c r="Y16" s="99">
        <f t="shared" si="1"/>
        <v>-7.3667890613475118E-2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33'!$A17,'INTERIM REPORT'!$B:$B,'PAGE 33'!$A$4)</f>
        <v>0.4252651804345875</v>
      </c>
      <c r="E17" s="214"/>
      <c r="F17" s="210">
        <f t="shared" si="4"/>
        <v>4</v>
      </c>
      <c r="G17" s="210">
        <f t="shared" si="5"/>
        <v>7</v>
      </c>
      <c r="H17" s="145">
        <f>SUMIFS('INTERIM REPORT'!D:D,'INTERIM REPORT'!$A:$A,'PAGE 33'!$A17,'INTERIM REPORT'!$B:$B,'PAGE 33'!$A$4)</f>
        <v>0.40242266710950431</v>
      </c>
      <c r="I17" s="214"/>
      <c r="J17" s="210">
        <f t="shared" si="7"/>
        <v>4</v>
      </c>
      <c r="K17" s="210">
        <f t="shared" si="8"/>
        <v>7</v>
      </c>
      <c r="L17" s="145">
        <f>SUMIFS('INTERIM REPORT'!E:E,'INTERIM REPORT'!$A:$A,'PAGE 33'!$A17,'INTERIM REPORT'!$B:$B,'PAGE 33'!$A$4)</f>
        <v>0.38097526653759539</v>
      </c>
      <c r="M17" s="214"/>
      <c r="N17" s="210">
        <f t="shared" si="10"/>
        <v>2</v>
      </c>
      <c r="O17" s="210">
        <f t="shared" si="11"/>
        <v>4</v>
      </c>
      <c r="P17" s="145">
        <f>SUMIFS('INTERIM REPORT'!F:F,'INTERIM REPORT'!$A:$A,'PAGE 33'!$A17,'INTERIM REPORT'!$B:$B,'PAGE 33'!$A$4)</f>
        <v>0.38265266686136101</v>
      </c>
      <c r="Q17" s="214"/>
      <c r="R17" s="210">
        <f t="shared" si="13"/>
        <v>3</v>
      </c>
      <c r="S17" s="210">
        <f t="shared" si="14"/>
        <v>5</v>
      </c>
      <c r="T17" s="145">
        <f>SUMIFS('INTERIM REPORT'!G:G,'INTERIM REPORT'!$A:$A,'PAGE 33'!$A17,'INTERIM REPORT'!$B:$B,'PAGE 33'!$A$4)</f>
        <v>0.38008265898338184</v>
      </c>
      <c r="U17" s="214"/>
      <c r="V17" s="210">
        <f t="shared" si="16"/>
        <v>3</v>
      </c>
      <c r="W17" s="210">
        <f t="shared" si="17"/>
        <v>4</v>
      </c>
      <c r="X17" s="95">
        <f t="shared" si="0"/>
        <v>-5.3295707038472528E-2</v>
      </c>
      <c r="Y17" s="95">
        <f t="shared" si="1"/>
        <v>-2.3429540776381819E-3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33'!$A20,'INTERIM REPORT'!$B:$B,'PAGE 33'!$A$4)</f>
        <v>0.39879605665100759</v>
      </c>
      <c r="E20" s="212"/>
      <c r="F20" s="213">
        <f>RANK(D20,D$20:D$22,1)</f>
        <v>2</v>
      </c>
      <c r="G20" s="213">
        <f t="shared" ref="G20:G22" si="19">RANK(D20,D$8:D$25,1)</f>
        <v>4</v>
      </c>
      <c r="H20" s="147">
        <f>SUMIFS('INTERIM REPORT'!D:D,'INTERIM REPORT'!$A:$A,'PAGE 33'!$A20,'INTERIM REPORT'!$B:$B,'PAGE 33'!$A$4)</f>
        <v>0.37466205942850656</v>
      </c>
      <c r="I20" s="212"/>
      <c r="J20" s="213">
        <f>RANK(H20,H$20:H$22,1)</f>
        <v>2</v>
      </c>
      <c r="K20" s="213">
        <f t="shared" ref="K20:K22" si="20">RANK(H20,H$8:H$25,1)</f>
        <v>4</v>
      </c>
      <c r="L20" s="147">
        <f>SUMIFS('INTERIM REPORT'!E:E,'INTERIM REPORT'!$A:$A,'PAGE 33'!$A20,'INTERIM REPORT'!$B:$B,'PAGE 33'!$A$4)</f>
        <v>0.39803162503033096</v>
      </c>
      <c r="M20" s="212"/>
      <c r="N20" s="213">
        <f>RANK(L20,L$20:L$22,1)</f>
        <v>2</v>
      </c>
      <c r="O20" s="213">
        <f t="shared" ref="O20:O22" si="21">RANK(L20,L$8:L$25,1)</f>
        <v>5</v>
      </c>
      <c r="P20" s="147">
        <f>SUMIFS('INTERIM REPORT'!F:F,'INTERIM REPORT'!$A:$A,'PAGE 33'!$A20,'INTERIM REPORT'!$B:$B,'PAGE 33'!$A$4)</f>
        <v>0.38714370777975327</v>
      </c>
      <c r="Q20" s="212"/>
      <c r="R20" s="213">
        <f>RANK(P20,P$20:P$22,1)</f>
        <v>2</v>
      </c>
      <c r="S20" s="213">
        <f t="shared" ref="S20:S22" si="22">RANK(P20,P$8:P$25,1)</f>
        <v>6</v>
      </c>
      <c r="T20" s="147">
        <f>SUMIFS('INTERIM REPORT'!G:G,'INTERIM REPORT'!$A:$A,'PAGE 33'!$A20,'INTERIM REPORT'!$B:$B,'PAGE 33'!$A$4)</f>
        <v>0.38827197993546253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6.2375052433842226E-2</v>
      </c>
      <c r="Y20" s="99">
        <f>IF(L20&gt;0,((T20/L20)-1),IF(AND(L20=0,T20&gt;0),100%,IF(AND(L20=0,T20&lt;0),-100%,IF(AND(L20=0,T20=0),0%,((T20/(L20))-1)*-1))))</f>
        <v>-2.4519773005787449E-2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33'!$A21,'INTERIM REPORT'!$B:$B,'PAGE 33'!$A$4)</f>
        <v>0.45357277678529978</v>
      </c>
      <c r="E21" s="214"/>
      <c r="F21" s="210">
        <f t="shared" ref="F21:F22" si="24">RANK(D21,D$20:D$22,1)</f>
        <v>3</v>
      </c>
      <c r="G21" s="210">
        <f t="shared" si="19"/>
        <v>11</v>
      </c>
      <c r="H21" s="145">
        <f>SUMIFS('INTERIM REPORT'!D:D,'INTERIM REPORT'!$A:$A,'PAGE 33'!$A21,'INTERIM REPORT'!$B:$B,'PAGE 33'!$A$4)</f>
        <v>0.44532659077316306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33'!$A21,'INTERIM REPORT'!$B:$B,'PAGE 33'!$A$4)</f>
        <v>0.42934737190799904</v>
      </c>
      <c r="M21" s="214"/>
      <c r="N21" s="210">
        <f t="shared" ref="N21:N22" si="26">RANK(L21,L$20:L$22,1)</f>
        <v>3</v>
      </c>
      <c r="O21" s="210">
        <f t="shared" si="21"/>
        <v>10</v>
      </c>
      <c r="P21" s="145">
        <f>SUMIFS('INTERIM REPORT'!F:F,'INTERIM REPORT'!$A:$A,'PAGE 33'!$A21,'INTERIM REPORT'!$B:$B,'PAGE 33'!$A$4)</f>
        <v>0.43201031195031875</v>
      </c>
      <c r="Q21" s="214"/>
      <c r="R21" s="210">
        <f t="shared" ref="R21:R22" si="27">RANK(P21,P$20:P$22,1)</f>
        <v>3</v>
      </c>
      <c r="S21" s="210">
        <f t="shared" si="22"/>
        <v>9</v>
      </c>
      <c r="T21" s="145">
        <f>SUMIFS('INTERIM REPORT'!G:G,'INTERIM REPORT'!$A:$A,'PAGE 33'!$A21,'INTERIM REPORT'!$B:$B,'PAGE 33'!$A$4)</f>
        <v>0.42444323368083231</v>
      </c>
      <c r="U21" s="214"/>
      <c r="V21" s="210">
        <f t="shared" ref="V21:V22" si="28">RANK(T21,T$20:T$22,1)</f>
        <v>3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-3.5882022758671028E-2</v>
      </c>
      <c r="Y21" s="95">
        <f>IF(L21&gt;0,((T21/L21)-1),IF(AND(L21=0,T21&gt;0),100%,IF(AND(L21=0,T21&lt;0),-100%,IF(AND(L21=0,T21=0),0%,((T21/(L21))-1)*-1))))</f>
        <v>-1.1422308713275653E-2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33'!$A22,'INTERIM REPORT'!$B:$B,'PAGE 33'!$A$4)</f>
        <v>0.3877977009983683</v>
      </c>
      <c r="E22" s="214"/>
      <c r="F22" s="210">
        <f t="shared" si="24"/>
        <v>1</v>
      </c>
      <c r="G22" s="210">
        <f t="shared" si="19"/>
        <v>1</v>
      </c>
      <c r="H22" s="145">
        <f>SUMIFS('INTERIM REPORT'!D:D,'INTERIM REPORT'!$A:$A,'PAGE 33'!$A22,'INTERIM REPORT'!$B:$B,'PAGE 33'!$A$4)</f>
        <v>0.36523620086520725</v>
      </c>
      <c r="I22" s="214"/>
      <c r="J22" s="210">
        <f t="shared" si="25"/>
        <v>1</v>
      </c>
      <c r="K22" s="210">
        <f t="shared" si="20"/>
        <v>2</v>
      </c>
      <c r="L22" s="145">
        <f>SUMIFS('INTERIM REPORT'!E:E,'INTERIM REPORT'!$A:$A,'PAGE 33'!$A22,'INTERIM REPORT'!$B:$B,'PAGE 33'!$A$4)</f>
        <v>0.33504645230951358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33'!$A22,'INTERIM REPORT'!$B:$B,'PAGE 33'!$A$4)</f>
        <v>0.36056885136561062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33'!$A22,'INTERIM REPORT'!$B:$B,'PAGE 33'!$A$4)</f>
        <v>0.33073208304974411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-8.265814966911067E-2</v>
      </c>
      <c r="Y22" s="95">
        <f>IF(L22&gt;0,((T22/L22)-1),IF(AND(L22=0,T22&gt;0),100%,IF(AND(L22=0,T22&lt;0),-100%,IF(AND(L22=0,T22=0),0%,((T22/(L22))-1)*-1))))</f>
        <v>-1.2876928646848862E-2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33'!$A25,'INTERIM REPORT'!$B:$B,'PAGE 33'!$A$4)</f>
        <v>0.39674860019682079</v>
      </c>
      <c r="E25" s="212"/>
      <c r="F25" s="212"/>
      <c r="G25" s="213">
        <f>RANK(D25,D$8:D$25,1)</f>
        <v>3</v>
      </c>
      <c r="H25" s="147">
        <f>SUMIFS('INTERIM REPORT'!D:D,'INTERIM REPORT'!$A:$A,'PAGE 33'!$A25,'INTERIM REPORT'!$B:$B,'PAGE 33'!$A$4)</f>
        <v>0.38007053898663229</v>
      </c>
      <c r="I25" s="212"/>
      <c r="J25" s="212"/>
      <c r="K25" s="213">
        <f>RANK(H25,H$8:H$25,1)</f>
        <v>5</v>
      </c>
      <c r="L25" s="147">
        <f>SUMIFS('INTERIM REPORT'!E:E,'INTERIM REPORT'!$A:$A,'PAGE 33'!$A25,'INTERIM REPORT'!$B:$B,'PAGE 33'!$A$4)</f>
        <v>0.36344627925276163</v>
      </c>
      <c r="M25" s="212"/>
      <c r="N25" s="212"/>
      <c r="O25" s="213">
        <f>RANK(L25,L$8:L$25,1)</f>
        <v>2</v>
      </c>
      <c r="P25" s="147">
        <f>SUMIFS('INTERIM REPORT'!F:F,'INTERIM REPORT'!$A:$A,'PAGE 33'!$A25,'INTERIM REPORT'!$B:$B,'PAGE 33'!$A$4)</f>
        <v>0.36759755159463658</v>
      </c>
      <c r="Q25" s="212"/>
      <c r="R25" s="212"/>
      <c r="S25" s="213">
        <f>RANK(P25,P$8:P$25,1)</f>
        <v>3</v>
      </c>
      <c r="T25" s="147">
        <f>SUMIFS('INTERIM REPORT'!G:G,'INTERIM REPORT'!$A:$A,'PAGE 33'!$A25,'INTERIM REPORT'!$B:$B,'PAGE 33'!$A$4)</f>
        <v>0.38101820666007802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-4.3739932535142856E-2</v>
      </c>
      <c r="Y25" s="99">
        <f>IF(L25&gt;0,((T25/L25)-1),IF(AND(L25=0,T25&gt;0),100%,IF(AND(L25=0,T25&lt;0),-100%,IF(AND(L25=0,T25=0),0%,((T25/(L25))-1)*-1))))</f>
        <v>4.8348073457909368E-2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33'!$A28,'INTERIM REPORT'!$B:$B,'PAGE 33'!$A$4)</f>
        <v>0.41336431135482032</v>
      </c>
      <c r="E28" s="218"/>
      <c r="F28" s="218"/>
      <c r="G28" s="218"/>
      <c r="H28" s="147">
        <f>SUMIFS('INTERIM REPORT'!D:D,'INTERIM REPORT'!$A:$A,'PAGE 33'!$A28,'INTERIM REPORT'!$B:$B,'PAGE 33'!$A$4)</f>
        <v>0.39531105650378617</v>
      </c>
      <c r="I28" s="218"/>
      <c r="J28" s="218"/>
      <c r="K28" s="218"/>
      <c r="L28" s="147">
        <f>SUMIFS('INTERIM REPORT'!E:E,'INTERIM REPORT'!$A:$A,'PAGE 33'!$A28,'INTERIM REPORT'!$B:$B,'PAGE 33'!$A$4)</f>
        <v>0.38561271224457516</v>
      </c>
      <c r="M28" s="218"/>
      <c r="N28" s="218"/>
      <c r="O28" s="218"/>
      <c r="P28" s="147">
        <f>SUMIFS('INTERIM REPORT'!F:F,'INTERIM REPORT'!$A:$A,'PAGE 33'!$A28,'INTERIM REPORT'!$B:$B,'PAGE 33'!$A$4)</f>
        <v>0.39052716574238994</v>
      </c>
      <c r="Q28" s="218"/>
      <c r="R28" s="218"/>
      <c r="S28" s="218"/>
      <c r="T28" s="147">
        <f>SUMIFS('INTERIM REPORT'!G:G,'INTERIM REPORT'!$A:$A,'PAGE 33'!$A28,'INTERIM REPORT'!$B:$B,'PAGE 33'!$A$4)</f>
        <v>0.39250225487973461</v>
      </c>
      <c r="U28" s="218"/>
      <c r="V28" s="218"/>
      <c r="W28" s="218"/>
      <c r="X28" s="103">
        <f>IF(H28&gt;0,((L28/H28)-1),IF(AND(H28=0,L28&gt;0),100%,IF(AND(H28=0,L28&lt;0),-100%,IF(AND(H28=0,L28=0),0%,((L28/(H28))-1)*-1))))</f>
        <v>-2.453345055659506E-2</v>
      </c>
      <c r="Y28" s="103">
        <f>IF(L28&gt;0,((T28/L28)-1),IF(AND(L28=0,T28&gt;0),100%,IF(AND(L28=0,T28&lt;0),-100%,IF(AND(L28=0,T28=0),0%,((T28/(L28))-1)*-1))))</f>
        <v>1.7866482137107953E-2</v>
      </c>
    </row>
    <row r="29" spans="1:25" ht="28.35" customHeight="1">
      <c r="C29" s="94" t="s">
        <v>28</v>
      </c>
      <c r="D29" s="145">
        <f>MEDIAN(D25,D20:D22,D8:D17)</f>
        <v>0.42763869572780688</v>
      </c>
      <c r="E29" s="219"/>
      <c r="F29" s="219"/>
      <c r="G29" s="219"/>
      <c r="H29" s="145">
        <f>MEDIAN(H25,H20:H22,H8:H17)</f>
        <v>0.40567446283343755</v>
      </c>
      <c r="I29" s="219"/>
      <c r="J29" s="219"/>
      <c r="K29" s="219"/>
      <c r="L29" s="145">
        <f>MEDIAN(L25,L20:L22,L8:L17)</f>
        <v>0.40523789627907725</v>
      </c>
      <c r="M29" s="219"/>
      <c r="N29" s="219"/>
      <c r="O29" s="219"/>
      <c r="P29" s="145">
        <f>MEDIAN(P25,P20:P22,P8:P17)</f>
        <v>0.41750234126608154</v>
      </c>
      <c r="Q29" s="219"/>
      <c r="R29" s="219"/>
      <c r="S29" s="219"/>
      <c r="T29" s="145">
        <f>MEDIAN(T25,T20:T22,T8:T17)</f>
        <v>0.41121533135401434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-1.0761499536132701E-3</v>
      </c>
      <c r="Y29" s="104">
        <f>IF(L29&gt;0,((T29/L29)-1),IF(AND(L29=0,T29&gt;0),100%,IF(AND(L29=0,T29&lt;0),-100%,IF(AND(L29=0,T29=0),0%,((T29/(L29))-1)*-1))))</f>
        <v>1.475043457145131E-2</v>
      </c>
    </row>
    <row r="30" spans="1:25" ht="28.35" customHeight="1">
      <c r="C30" s="94" t="s">
        <v>29</v>
      </c>
      <c r="D30" s="145">
        <f>MEDIAN(D8:D15)</f>
        <v>0.4388354849912246</v>
      </c>
      <c r="E30" s="219"/>
      <c r="F30" s="219"/>
      <c r="G30" s="219"/>
      <c r="H30" s="145">
        <f>MEDIAN(H8:H15)</f>
        <v>0.4334759193361688</v>
      </c>
      <c r="I30" s="219"/>
      <c r="J30" s="219"/>
      <c r="K30" s="219"/>
      <c r="L30" s="145">
        <f>MEDIAN(L8:L15)</f>
        <v>0.44346958045430618</v>
      </c>
      <c r="M30" s="219"/>
      <c r="N30" s="219"/>
      <c r="O30" s="219"/>
      <c r="P30" s="145">
        <f>MEDIAN(P8:P15)</f>
        <v>0.46559481514909828</v>
      </c>
      <c r="Q30" s="219"/>
      <c r="R30" s="219"/>
      <c r="S30" s="219"/>
      <c r="T30" s="145">
        <f>MEDIAN(T8:T15)</f>
        <v>0.44614400485292194</v>
      </c>
      <c r="U30" s="219"/>
      <c r="V30" s="219"/>
      <c r="W30" s="219"/>
      <c r="X30" s="104">
        <f>IF(H30&gt;0,((L30/H30)-1),IF(AND(H30=0,L30&gt;0),100%,IF(AND(H30=0,L30&lt;0),-100%,IF(AND(H30=0,L30=0),0%,((L30/(H30))-1)*-1))))</f>
        <v>2.3054708860048789E-2</v>
      </c>
      <c r="Y30" s="104">
        <f>IF(L30&gt;0,((T30/L30)-1),IF(AND(L30=0,T30&gt;0),100%,IF(AND(L30=0,T30&lt;0),-100%,IF(AND(L30=0,T30=0),0%,((T30/(L30))-1)*-1))))</f>
        <v>6.0306828618910124E-3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33'!$A33,'INTERIM REPORT'!$B:$B,'PAGE 33'!$A$5)=0,"",SUMIFS('INTERIM REPORT'!C:C,'INTERIM REPORT'!$A:$A,'PAGE 33'!$A33,'INTERIM REPORT'!$B:$B,'PAGE 33'!$A$5))</f>
        <v/>
      </c>
      <c r="E33" s="120"/>
      <c r="F33" s="120"/>
      <c r="G33" s="121"/>
      <c r="H33" s="147" t="str">
        <f>IF(SUMIFS('INTERIM REPORT'!D:D,'INTERIM REPORT'!$A:$A,'PAGE 33'!$A33,'INTERIM REPORT'!$B:$B,'PAGE 33'!$A$5)=0,"",SUMIFS('INTERIM REPORT'!D:D,'INTERIM REPORT'!$A:$A,'PAGE 33'!$A33,'INTERIM REPORT'!$B:$B,'PAGE 33'!$A$5))</f>
        <v/>
      </c>
      <c r="I33" s="120"/>
      <c r="J33" s="120"/>
      <c r="K33" s="121"/>
      <c r="L33" s="147" t="str">
        <f>IF(SUMIFS('INTERIM REPORT'!E:E,'INTERIM REPORT'!$A:$A,'PAGE 33'!$A33,'INTERIM REPORT'!$B:$B,'PAGE 33'!$A$5)=0,"",SUMIFS('INTERIM REPORT'!E:E,'INTERIM REPORT'!$A:$A,'PAGE 33'!$A33,'INTERIM REPORT'!$B:$B,'PAGE 33'!$A$5))</f>
        <v/>
      </c>
      <c r="M33" s="120"/>
      <c r="N33" s="120"/>
      <c r="O33" s="121"/>
      <c r="P33" s="147" t="str">
        <f>IF(SUMIFS('INTERIM REPORT'!F:F,'INTERIM REPORT'!$A:$A,'PAGE 33'!$A33,'INTERIM REPORT'!$B:$B,'PAGE 33'!$A$5)=0,"",SUMIFS('INTERIM REPORT'!F:F,'INTERIM REPORT'!$A:$A,'PAGE 33'!$A33,'INTERIM REPORT'!$B:$B,'PAGE 33'!$A$5))</f>
        <v/>
      </c>
      <c r="Q33" s="120"/>
      <c r="R33" s="120"/>
      <c r="S33" s="121"/>
      <c r="T33" s="147" t="str">
        <f>IF(SUMIFS('INTERIM REPORT'!G:G,'INTERIM REPORT'!$A:$A,'PAGE 33'!$A33,'INTERIM REPORT'!$B:$B,'PAGE 33'!$A$5)=0,"",SUMIFS('INTERIM REPORT'!G:G,'INTERIM REPORT'!$A:$A,'PAGE 33'!$A33,'INTERIM REPORT'!$B:$B,'PAGE 33'!$A$5))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33'!$A34,'INTERIM REPORT'!$B:$B,'PAGE 33'!$A$5)=0,"",SUMIFS('INTERIM REPORT'!C:C,'INTERIM REPORT'!$A:$A,'PAGE 33'!$A34,'INTERIM REPORT'!$B:$B,'PAGE 33'!$A$5))</f>
        <v/>
      </c>
      <c r="E34" s="124"/>
      <c r="F34" s="124"/>
      <c r="G34" s="125"/>
      <c r="H34" s="147" t="str">
        <f>IF(SUMIFS('INTERIM REPORT'!D:D,'INTERIM REPORT'!$A:$A,'PAGE 33'!$A34,'INTERIM REPORT'!$B:$B,'PAGE 33'!$A$5)=0,"",SUMIFS('INTERIM REPORT'!D:D,'INTERIM REPORT'!$A:$A,'PAGE 33'!$A34,'INTERIM REPORT'!$B:$B,'PAGE 33'!$A$5))</f>
        <v/>
      </c>
      <c r="I34" s="124"/>
      <c r="J34" s="124"/>
      <c r="K34" s="125"/>
      <c r="L34" s="147" t="str">
        <f>IF(SUMIFS('INTERIM REPORT'!E:E,'INTERIM REPORT'!$A:$A,'PAGE 33'!$A34,'INTERIM REPORT'!$B:$B,'PAGE 33'!$A$5)=0,"",SUMIFS('INTERIM REPORT'!E:E,'INTERIM REPORT'!$A:$A,'PAGE 33'!$A34,'INTERIM REPORT'!$B:$B,'PAGE 33'!$A$5))</f>
        <v/>
      </c>
      <c r="M34" s="124"/>
      <c r="N34" s="124"/>
      <c r="O34" s="125"/>
      <c r="P34" s="147" t="str">
        <f>IF(SUMIFS('INTERIM REPORT'!F:F,'INTERIM REPORT'!$A:$A,'PAGE 33'!$A34,'INTERIM REPORT'!$B:$B,'PAGE 33'!$A$5)=0,"",SUMIFS('INTERIM REPORT'!F:F,'INTERIM REPORT'!$A:$A,'PAGE 33'!$A34,'INTERIM REPORT'!$B:$B,'PAGE 33'!$A$5))</f>
        <v/>
      </c>
      <c r="Q34" s="124"/>
      <c r="R34" s="124"/>
      <c r="S34" s="125"/>
      <c r="T34" s="147" t="str">
        <f>IF(SUMIFS('INTERIM REPORT'!G:G,'INTERIM REPORT'!$A:$A,'PAGE 33'!$A34,'INTERIM REPORT'!$B:$B,'PAGE 33'!$A$5)=0,"",SUMIFS('INTERIM REPORT'!G:G,'INTERIM REPORT'!$A:$A,'PAGE 33'!$A34,'INTERIM REPORT'!$B:$B,'PAGE 33'!$A$5))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33'!$A35,'INTERIM REPORT'!$B:$B,'PAGE 33'!$A$5)=0,"",SUMIFS('INTERIM REPORT'!C:C,'INTERIM REPORT'!$A:$A,'PAGE 33'!$A35,'INTERIM REPORT'!$B:$B,'PAGE 33'!$A$5))</f>
        <v/>
      </c>
      <c r="E35" s="124"/>
      <c r="F35" s="124"/>
      <c r="G35" s="125"/>
      <c r="H35" s="147" t="str">
        <f>IF(SUMIFS('INTERIM REPORT'!D:D,'INTERIM REPORT'!$A:$A,'PAGE 33'!$A35,'INTERIM REPORT'!$B:$B,'PAGE 33'!$A$5)=0,"",SUMIFS('INTERIM REPORT'!D:D,'INTERIM REPORT'!$A:$A,'PAGE 33'!$A35,'INTERIM REPORT'!$B:$B,'PAGE 33'!$A$5))</f>
        <v/>
      </c>
      <c r="I35" s="124"/>
      <c r="J35" s="124"/>
      <c r="K35" s="125"/>
      <c r="L35" s="147" t="str">
        <f>IF(SUMIFS('INTERIM REPORT'!E:E,'INTERIM REPORT'!$A:$A,'PAGE 33'!$A35,'INTERIM REPORT'!$B:$B,'PAGE 33'!$A$5)=0,"",SUMIFS('INTERIM REPORT'!E:E,'INTERIM REPORT'!$A:$A,'PAGE 33'!$A35,'INTERIM REPORT'!$B:$B,'PAGE 33'!$A$5))</f>
        <v/>
      </c>
      <c r="M35" s="124"/>
      <c r="N35" s="124"/>
      <c r="O35" s="125"/>
      <c r="P35" s="147" t="str">
        <f>IF(SUMIFS('INTERIM REPORT'!F:F,'INTERIM REPORT'!$A:$A,'PAGE 33'!$A35,'INTERIM REPORT'!$B:$B,'PAGE 33'!$A$5)=0,"",SUMIFS('INTERIM REPORT'!F:F,'INTERIM REPORT'!$A:$A,'PAGE 33'!$A35,'INTERIM REPORT'!$B:$B,'PAGE 33'!$A$5))</f>
        <v/>
      </c>
      <c r="Q35" s="124"/>
      <c r="R35" s="124"/>
      <c r="S35" s="125"/>
      <c r="T35" s="147" t="str">
        <f>IF(SUMIFS('INTERIM REPORT'!G:G,'INTERIM REPORT'!$A:$A,'PAGE 33'!$A35,'INTERIM REPORT'!$B:$B,'PAGE 33'!$A$5)=0,"",SUMIFS('INTERIM REPORT'!G:G,'INTERIM REPORT'!$A:$A,'PAGE 33'!$A35,'INTERIM REPORT'!$B:$B,'PAGE 33'!$A$5))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33'!$A36,'INTERIM REPORT'!$B:$B,'PAGE 33'!$A$5)=0,"",SUMIFS('INTERIM REPORT'!C:C,'INTERIM REPORT'!$A:$A,'PAGE 33'!$A36,'INTERIM REPORT'!$B:$B,'PAGE 33'!$A$5))</f>
        <v/>
      </c>
      <c r="E36" s="124"/>
      <c r="F36" s="124"/>
      <c r="G36" s="125"/>
      <c r="H36" s="147" t="str">
        <f>IF(SUMIFS('INTERIM REPORT'!D:D,'INTERIM REPORT'!$A:$A,'PAGE 33'!$A36,'INTERIM REPORT'!$B:$B,'PAGE 33'!$A$5)=0,"",SUMIFS('INTERIM REPORT'!D:D,'INTERIM REPORT'!$A:$A,'PAGE 33'!$A36,'INTERIM REPORT'!$B:$B,'PAGE 33'!$A$5))</f>
        <v/>
      </c>
      <c r="I36" s="124"/>
      <c r="J36" s="124"/>
      <c r="K36" s="125"/>
      <c r="L36" s="147" t="str">
        <f>IF(SUMIFS('INTERIM REPORT'!E:E,'INTERIM REPORT'!$A:$A,'PAGE 33'!$A36,'INTERIM REPORT'!$B:$B,'PAGE 33'!$A$5)=0,"",SUMIFS('INTERIM REPORT'!E:E,'INTERIM REPORT'!$A:$A,'PAGE 33'!$A36,'INTERIM REPORT'!$B:$B,'PAGE 33'!$A$5))</f>
        <v/>
      </c>
      <c r="M36" s="124"/>
      <c r="N36" s="124"/>
      <c r="O36" s="125"/>
      <c r="P36" s="147" t="str">
        <f>IF(SUMIFS('INTERIM REPORT'!F:F,'INTERIM REPORT'!$A:$A,'PAGE 33'!$A36,'INTERIM REPORT'!$B:$B,'PAGE 33'!$A$5)=0,"",SUMIFS('INTERIM REPORT'!F:F,'INTERIM REPORT'!$A:$A,'PAGE 33'!$A36,'INTERIM REPORT'!$B:$B,'PAGE 33'!$A$5))</f>
        <v/>
      </c>
      <c r="Q36" s="124"/>
      <c r="R36" s="124"/>
      <c r="S36" s="125"/>
      <c r="T36" s="147" t="str">
        <f>IF(SUMIFS('INTERIM REPORT'!G:G,'INTERIM REPORT'!$A:$A,'PAGE 33'!$A36,'INTERIM REPORT'!$B:$B,'PAGE 33'!$A$5)=0,"",SUMIFS('INTERIM REPORT'!G:G,'INTERIM REPORT'!$A:$A,'PAGE 33'!$A36,'INTERIM REPORT'!$B:$B,'PAGE 33'!$A$5))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33'!$A37,'INTERIM REPORT'!$B:$B,'PAGE 33'!$A$5)=0,"",SUMIFS('INTERIM REPORT'!C:C,'INTERIM REPORT'!$A:$A,'PAGE 33'!$A37,'INTERIM REPORT'!$B:$B,'PAGE 33'!$A$5))</f>
        <v/>
      </c>
      <c r="E37" s="124"/>
      <c r="F37" s="124"/>
      <c r="G37" s="125"/>
      <c r="H37" s="147" t="str">
        <f>IF(SUMIFS('INTERIM REPORT'!D:D,'INTERIM REPORT'!$A:$A,'PAGE 33'!$A37,'INTERIM REPORT'!$B:$B,'PAGE 33'!$A$5)=0,"",SUMIFS('INTERIM REPORT'!D:D,'INTERIM REPORT'!$A:$A,'PAGE 33'!$A37,'INTERIM REPORT'!$B:$B,'PAGE 33'!$A$5))</f>
        <v/>
      </c>
      <c r="I37" s="124"/>
      <c r="J37" s="124"/>
      <c r="K37" s="125"/>
      <c r="L37" s="147" t="str">
        <f>IF(SUMIFS('INTERIM REPORT'!E:E,'INTERIM REPORT'!$A:$A,'PAGE 33'!$A37,'INTERIM REPORT'!$B:$B,'PAGE 33'!$A$5)=0,"",SUMIFS('INTERIM REPORT'!E:E,'INTERIM REPORT'!$A:$A,'PAGE 33'!$A37,'INTERIM REPORT'!$B:$B,'PAGE 33'!$A$5))</f>
        <v/>
      </c>
      <c r="M37" s="124"/>
      <c r="N37" s="124"/>
      <c r="O37" s="125"/>
      <c r="P37" s="147" t="str">
        <f>IF(SUMIFS('INTERIM REPORT'!F:F,'INTERIM REPORT'!$A:$A,'PAGE 33'!$A37,'INTERIM REPORT'!$B:$B,'PAGE 33'!$A$5)=0,"",SUMIFS('INTERIM REPORT'!F:F,'INTERIM REPORT'!$A:$A,'PAGE 33'!$A37,'INTERIM REPORT'!$B:$B,'PAGE 33'!$A$5))</f>
        <v/>
      </c>
      <c r="Q37" s="124"/>
      <c r="R37" s="124"/>
      <c r="S37" s="125"/>
      <c r="T37" s="147" t="str">
        <f>IF(SUMIFS('INTERIM REPORT'!G:G,'INTERIM REPORT'!$A:$A,'PAGE 33'!$A37,'INTERIM REPORT'!$B:$B,'PAGE 33'!$A$5)=0,"",SUMIFS('INTERIM REPORT'!G:G,'INTERIM REPORT'!$A:$A,'PAGE 33'!$A37,'INTERIM REPORT'!$B:$B,'PAGE 33'!$A$5))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33'!$A38,'INTERIM REPORT'!$B:$B,'PAGE 33'!$A$5)=0,"",SUMIFS('INTERIM REPORT'!C:C,'INTERIM REPORT'!$A:$A,'PAGE 33'!$A38,'INTERIM REPORT'!$B:$B,'PAGE 33'!$A$5))</f>
        <v/>
      </c>
      <c r="E38" s="124"/>
      <c r="F38" s="124"/>
      <c r="G38" s="125"/>
      <c r="H38" s="147" t="str">
        <f>IF(SUMIFS('INTERIM REPORT'!D:D,'INTERIM REPORT'!$A:$A,'PAGE 33'!$A38,'INTERIM REPORT'!$B:$B,'PAGE 33'!$A$5)=0,"",SUMIFS('INTERIM REPORT'!D:D,'INTERIM REPORT'!$A:$A,'PAGE 33'!$A38,'INTERIM REPORT'!$B:$B,'PAGE 33'!$A$5))</f>
        <v/>
      </c>
      <c r="I38" s="124"/>
      <c r="J38" s="124"/>
      <c r="K38" s="125"/>
      <c r="L38" s="147" t="str">
        <f>IF(SUMIFS('INTERIM REPORT'!E:E,'INTERIM REPORT'!$A:$A,'PAGE 33'!$A38,'INTERIM REPORT'!$B:$B,'PAGE 33'!$A$5)=0,"",SUMIFS('INTERIM REPORT'!E:E,'INTERIM REPORT'!$A:$A,'PAGE 33'!$A38,'INTERIM REPORT'!$B:$B,'PAGE 33'!$A$5))</f>
        <v/>
      </c>
      <c r="M38" s="124"/>
      <c r="N38" s="124"/>
      <c r="O38" s="125"/>
      <c r="P38" s="147" t="str">
        <f>IF(SUMIFS('INTERIM REPORT'!F:F,'INTERIM REPORT'!$A:$A,'PAGE 33'!$A38,'INTERIM REPORT'!$B:$B,'PAGE 33'!$A$5)=0,"",SUMIFS('INTERIM REPORT'!F:F,'INTERIM REPORT'!$A:$A,'PAGE 33'!$A38,'INTERIM REPORT'!$B:$B,'PAGE 33'!$A$5))</f>
        <v/>
      </c>
      <c r="Q38" s="124"/>
      <c r="R38" s="124"/>
      <c r="S38" s="125"/>
      <c r="T38" s="147" t="str">
        <f>IF(SUMIFS('INTERIM REPORT'!G:G,'INTERIM REPORT'!$A:$A,'PAGE 33'!$A38,'INTERIM REPORT'!$B:$B,'PAGE 33'!$A$5)=0,"",SUMIFS('INTERIM REPORT'!G:G,'INTERIM REPORT'!$A:$A,'PAGE 33'!$A38,'INTERIM REPORT'!$B:$B,'PAGE 33'!$A$5))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61" priority="1" operator="notEqual">
      <formula>""" """</formula>
    </cfRule>
    <cfRule type="cellIs" dxfId="6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3.28515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Medicare Net Patient Revenue % including Phys</v>
      </c>
    </row>
    <row r="3" spans="1:25" ht="15.75">
      <c r="A3" s="82" t="s">
        <v>104</v>
      </c>
    </row>
    <row r="4" spans="1:25" ht="15.75">
      <c r="A4" s="85" t="s">
        <v>72</v>
      </c>
      <c r="B4" s="324" t="str">
        <f>MID(A4,FIND("]",A4)+2,LEN(A4)-FIND("]",A4)+2)</f>
        <v>Medicare Net Patient Revenue % including Phys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245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34'!$A8,'INTERIM REPORT'!$B:$B,'PAGE 34'!$A$4)</f>
        <v>0.45438828988781532</v>
      </c>
      <c r="E8" s="210">
        <f>RANK(D8,D$8:D$15,1)</f>
        <v>7</v>
      </c>
      <c r="F8" s="210">
        <f>RANK(D8,D$8:D$17,1)</f>
        <v>9</v>
      </c>
      <c r="G8" s="210">
        <f>RANK(D8,D$8:D$25,1)</f>
        <v>13</v>
      </c>
      <c r="H8" s="145">
        <f>SUMIFS('INTERIM REPORT'!D:D,'INTERIM REPORT'!$A:$A,'PAGE 34'!$A8,'INTERIM REPORT'!$B:$B,'PAGE 34'!$A$4)</f>
        <v>0.44446078694315561</v>
      </c>
      <c r="I8" s="210">
        <f>RANK(H8,H$8:H$15,1)</f>
        <v>6</v>
      </c>
      <c r="J8" s="210">
        <f>RANK(H8,H$8:H$17,1)</f>
        <v>8</v>
      </c>
      <c r="K8" s="210">
        <f>RANK(H8,H$8:H$25,1)</f>
        <v>12</v>
      </c>
      <c r="L8" s="145">
        <f>SUMIFS('INTERIM REPORT'!E:E,'INTERIM REPORT'!$A:$A,'PAGE 34'!$A8,'INTERIM REPORT'!$B:$B,'PAGE 34'!$A$4)</f>
        <v>0.48581834544765828</v>
      </c>
      <c r="M8" s="210">
        <f>RANK(L8,L$8:L$15,1)</f>
        <v>6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34'!$A8,'INTERIM REPORT'!$B:$B,'PAGE 34'!$A$4)</f>
        <v>0.46485574894836035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45">
        <f>SUMIFS('INTERIM REPORT'!G:G,'INTERIM REPORT'!$A:$A,'PAGE 34'!$A8,'INTERIM REPORT'!$B:$B,'PAGE 34'!$A$4)</f>
        <v>0.41671411503637423</v>
      </c>
      <c r="U8" s="210">
        <f>RANK(T8,T$8:T$15,1)</f>
        <v>5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9.3051085088845298E-2</v>
      </c>
      <c r="Y8" s="95">
        <f t="shared" ref="Y8:Y17" si="1">IF(L8&gt;0,((T8/L8)-1),IF(AND(L8=0,T8&gt;0),100%,IF(AND(L8=0,T8&lt;0),-100%,IF(AND(L8=0,T8=0),0%,((T8/(L8))-1)*-1))))</f>
        <v>-0.14224294133562998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34'!$A9,'INTERIM REPORT'!$B:$B,'PAGE 34'!$A$4)</f>
        <v>0.38254559225528678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9</v>
      </c>
      <c r="H9" s="145">
        <f>SUMIFS('INTERIM REPORT'!D:D,'INTERIM REPORT'!$A:$A,'PAGE 34'!$A9,'INTERIM REPORT'!$B:$B,'PAGE 34'!$A$4)</f>
        <v>0.35690822881918494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8</v>
      </c>
      <c r="L9" s="145">
        <f>SUMIFS('INTERIM REPORT'!E:E,'INTERIM REPORT'!$A:$A,'PAGE 34'!$A9,'INTERIM REPORT'!$B:$B,'PAGE 34'!$A$4)</f>
        <v>0.35452002970756535</v>
      </c>
      <c r="M9" s="210">
        <f t="shared" ref="M9:M15" si="9">RANK(L9,L$8:L$15,1)</f>
        <v>4</v>
      </c>
      <c r="N9" s="210">
        <f t="shared" ref="N9:N17" si="10">RANK(L9,L$8:L$17,1)</f>
        <v>6</v>
      </c>
      <c r="O9" s="210">
        <f t="shared" ref="O9:O17" si="11">RANK(L9,L$8:L$25,1)</f>
        <v>10</v>
      </c>
      <c r="P9" s="145">
        <f>SUMIFS('INTERIM REPORT'!F:F,'INTERIM REPORT'!$A:$A,'PAGE 34'!$A9,'INTERIM REPORT'!$B:$B,'PAGE 34'!$A$4)</f>
        <v>0.42603292198143289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11</v>
      </c>
      <c r="T9" s="145">
        <f>SUMIFS('INTERIM REPORT'!G:G,'INTERIM REPORT'!$A:$A,'PAGE 34'!$A9,'INTERIM REPORT'!$B:$B,'PAGE 34'!$A$4)</f>
        <v>0.34203445815699302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9</v>
      </c>
      <c r="X9" s="95">
        <f t="shared" si="0"/>
        <v>-6.6913534594617019E-3</v>
      </c>
      <c r="Y9" s="95">
        <f t="shared" si="1"/>
        <v>-3.5218240167900761E-2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34'!$A10,'INTERIM REPORT'!$B:$B,'PAGE 34'!$A$4)</f>
        <v>0.73445349955286454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34'!$A10,'INTERIM REPORT'!$B:$B,'PAGE 34'!$A$4)</f>
        <v>0.80067146025576608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34'!$A10,'INTERIM REPORT'!$B:$B,'PAGE 34'!$A$4)</f>
        <v>0.6930591502347897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34'!$A10,'INTERIM REPORT'!$B:$B,'PAGE 34'!$A$4)</f>
        <v>0.73762252384383797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34'!$A10,'INTERIM REPORT'!$B:$B,'PAGE 34'!$A$4)</f>
        <v>0.79243620942294302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-0.13440258003776073</v>
      </c>
      <c r="Y10" s="95">
        <f t="shared" si="1"/>
        <v>0.14338900100299812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34'!$A11,'INTERIM REPORT'!$B:$B,'PAGE 34'!$A$4)</f>
        <v>0.43222824967500767</v>
      </c>
      <c r="E11" s="210">
        <f t="shared" si="3"/>
        <v>5</v>
      </c>
      <c r="F11" s="210">
        <f t="shared" si="4"/>
        <v>7</v>
      </c>
      <c r="G11" s="210">
        <f t="shared" si="5"/>
        <v>11</v>
      </c>
      <c r="H11" s="145">
        <f>SUMIFS('INTERIM REPORT'!D:D,'INTERIM REPORT'!$A:$A,'PAGE 34'!$A11,'INTERIM REPORT'!$B:$B,'PAGE 34'!$A$4)</f>
        <v>0.43139663468513945</v>
      </c>
      <c r="I11" s="210">
        <f t="shared" si="6"/>
        <v>5</v>
      </c>
      <c r="J11" s="210">
        <f t="shared" si="7"/>
        <v>7</v>
      </c>
      <c r="K11" s="210">
        <f t="shared" si="8"/>
        <v>11</v>
      </c>
      <c r="L11" s="145">
        <f>SUMIFS('INTERIM REPORT'!E:E,'INTERIM REPORT'!$A:$A,'PAGE 34'!$A11,'INTERIM REPORT'!$B:$B,'PAGE 34'!$A$4)</f>
        <v>0.53808078113911051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34'!$A11,'INTERIM REPORT'!$B:$B,'PAGE 34'!$A$4)</f>
        <v>0.4818487535493482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34'!$A11,'INTERIM REPORT'!$B:$B,'PAGE 34'!$A$4)</f>
        <v>0.45904573550668476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0.24729944064546516</v>
      </c>
      <c r="Y11" s="95">
        <f t="shared" si="1"/>
        <v>-0.14688323464203557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34'!$A12,'INTERIM REPORT'!$B:$B,'PAGE 34'!$A$4)</f>
        <v>0.34765168783713168</v>
      </c>
      <c r="E12" s="210">
        <f t="shared" si="3"/>
        <v>3</v>
      </c>
      <c r="F12" s="210">
        <f t="shared" si="4"/>
        <v>4</v>
      </c>
      <c r="G12" s="210">
        <f t="shared" si="5"/>
        <v>8</v>
      </c>
      <c r="H12" s="145">
        <f>SUMIFS('INTERIM REPORT'!D:D,'INTERIM REPORT'!$A:$A,'PAGE 34'!$A12,'INTERIM REPORT'!$B:$B,'PAGE 34'!$A$4)</f>
        <v>0.36179356527557521</v>
      </c>
      <c r="I12" s="210">
        <f t="shared" si="6"/>
        <v>4</v>
      </c>
      <c r="J12" s="210">
        <f t="shared" si="7"/>
        <v>6</v>
      </c>
      <c r="K12" s="210">
        <f t="shared" si="8"/>
        <v>10</v>
      </c>
      <c r="L12" s="145">
        <f>SUMIFS('INTERIM REPORT'!E:E,'INTERIM REPORT'!$A:$A,'PAGE 34'!$A12,'INTERIM REPORT'!$B:$B,'PAGE 34'!$A$4)</f>
        <v>0.2963294587646243</v>
      </c>
      <c r="M12" s="210">
        <f t="shared" si="9"/>
        <v>1</v>
      </c>
      <c r="N12" s="210">
        <f t="shared" si="10"/>
        <v>2</v>
      </c>
      <c r="O12" s="210">
        <f t="shared" si="11"/>
        <v>5</v>
      </c>
      <c r="P12" s="145">
        <f>SUMIFS('INTERIM REPORT'!F:F,'INTERIM REPORT'!$A:$A,'PAGE 34'!$A12,'INTERIM REPORT'!$B:$B,'PAGE 34'!$A$4)</f>
        <v>0.31027831592457761</v>
      </c>
      <c r="Q12" s="210">
        <f t="shared" si="12"/>
        <v>1</v>
      </c>
      <c r="R12" s="210">
        <f t="shared" si="13"/>
        <v>2</v>
      </c>
      <c r="S12" s="210">
        <f t="shared" si="14"/>
        <v>5</v>
      </c>
      <c r="T12" s="145">
        <f>SUMIFS('INTERIM REPORT'!G:G,'INTERIM REPORT'!$A:$A,'PAGE 34'!$A12,'INTERIM REPORT'!$B:$B,'PAGE 34'!$A$4)</f>
        <v>0.33675157235376402</v>
      </c>
      <c r="U12" s="210">
        <f t="shared" si="15"/>
        <v>2</v>
      </c>
      <c r="V12" s="210">
        <f t="shared" si="16"/>
        <v>4</v>
      </c>
      <c r="W12" s="210">
        <f t="shared" si="17"/>
        <v>8</v>
      </c>
      <c r="X12" s="95">
        <f t="shared" si="0"/>
        <v>-0.18094325823923219</v>
      </c>
      <c r="Y12" s="95">
        <f t="shared" si="1"/>
        <v>0.13640936597278097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34'!$A13,'INTERIM REPORT'!$B:$B,'PAGE 34'!$A$4)</f>
        <v>0.4368175951900034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34'!$A13,'INTERIM REPORT'!$B:$B,'PAGE 34'!$A$4)</f>
        <v>0.45951049011587852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34'!$A13,'INTERIM REPORT'!$B:$B,'PAGE 34'!$A$4)</f>
        <v>0.42552119387800408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34'!$A13,'INTERIM REPORT'!$B:$B,'PAGE 34'!$A$4)</f>
        <v>0.33472778776159634</v>
      </c>
      <c r="Q13" s="210">
        <f t="shared" si="12"/>
        <v>3</v>
      </c>
      <c r="R13" s="210">
        <f t="shared" si="13"/>
        <v>5</v>
      </c>
      <c r="S13" s="210">
        <f t="shared" si="14"/>
        <v>9</v>
      </c>
      <c r="T13" s="145">
        <f>SUMIFS('INTERIM REPORT'!G:G,'INTERIM REPORT'!$A:$A,'PAGE 34'!$A13,'INTERIM REPORT'!$B:$B,'PAGE 34'!$A$4)</f>
        <v>0.41460370053149692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-7.3968488138982602E-2</v>
      </c>
      <c r="Y13" s="95">
        <f t="shared" si="1"/>
        <v>-2.5656755770517958E-2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34'!$A14,'INTERIM REPORT'!$B:$B,'PAGE 34'!$A$4)</f>
        <v>0.31129722685736011</v>
      </c>
      <c r="E14" s="210">
        <f t="shared" si="3"/>
        <v>1</v>
      </c>
      <c r="F14" s="210">
        <f t="shared" si="4"/>
        <v>2</v>
      </c>
      <c r="G14" s="210">
        <f t="shared" si="5"/>
        <v>5</v>
      </c>
      <c r="H14" s="145">
        <f>SUMIFS('INTERIM REPORT'!D:D,'INTERIM REPORT'!$A:$A,'PAGE 34'!$A14,'INTERIM REPORT'!$B:$B,'PAGE 34'!$A$4)</f>
        <v>0.29450074883181937</v>
      </c>
      <c r="I14" s="210">
        <f t="shared" si="6"/>
        <v>1</v>
      </c>
      <c r="J14" s="210">
        <f t="shared" si="7"/>
        <v>2</v>
      </c>
      <c r="K14" s="210">
        <f t="shared" si="8"/>
        <v>5</v>
      </c>
      <c r="L14" s="145">
        <f>SUMIFS('INTERIM REPORT'!E:E,'INTERIM REPORT'!$A:$A,'PAGE 34'!$A14,'INTERIM REPORT'!$B:$B,'PAGE 34'!$A$4)</f>
        <v>0.29778268712949468</v>
      </c>
      <c r="M14" s="210">
        <f t="shared" si="9"/>
        <v>2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34'!$A14,'INTERIM REPORT'!$B:$B,'PAGE 34'!$A$4)</f>
        <v>0.31875001408520404</v>
      </c>
      <c r="Q14" s="210">
        <f t="shared" si="12"/>
        <v>2</v>
      </c>
      <c r="R14" s="210">
        <f t="shared" si="13"/>
        <v>4</v>
      </c>
      <c r="S14" s="210">
        <f t="shared" si="14"/>
        <v>7</v>
      </c>
      <c r="T14" s="145">
        <f>SUMIFS('INTERIM REPORT'!G:G,'INTERIM REPORT'!$A:$A,'PAGE 34'!$A14,'INTERIM REPORT'!$B:$B,'PAGE 34'!$A$4)</f>
        <v>0.28839027990862864</v>
      </c>
      <c r="U14" s="210">
        <f t="shared" si="15"/>
        <v>1</v>
      </c>
      <c r="V14" s="210">
        <f t="shared" si="16"/>
        <v>3</v>
      </c>
      <c r="W14" s="210">
        <f t="shared" si="17"/>
        <v>6</v>
      </c>
      <c r="X14" s="95">
        <f t="shared" si="0"/>
        <v>1.1144074542063453E-2</v>
      </c>
      <c r="Y14" s="95">
        <f t="shared" si="1"/>
        <v>-3.1541146033052025E-2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34'!$A15,'INTERIM REPORT'!$B:$B,'PAGE 34'!$A$4)</f>
        <v>0.33922271569752854</v>
      </c>
      <c r="E15" s="211">
        <f t="shared" si="3"/>
        <v>2</v>
      </c>
      <c r="F15" s="211">
        <f t="shared" si="4"/>
        <v>3</v>
      </c>
      <c r="G15" s="211">
        <f t="shared" si="5"/>
        <v>6</v>
      </c>
      <c r="H15" s="146">
        <f>SUMIFS('INTERIM REPORT'!D:D,'INTERIM REPORT'!$A:$A,'PAGE 34'!$A15,'INTERIM REPORT'!$B:$B,'PAGE 34'!$A$4)</f>
        <v>0.34812611047662367</v>
      </c>
      <c r="I15" s="211">
        <f t="shared" si="6"/>
        <v>2</v>
      </c>
      <c r="J15" s="211">
        <f t="shared" si="7"/>
        <v>3</v>
      </c>
      <c r="K15" s="211">
        <f t="shared" si="8"/>
        <v>7</v>
      </c>
      <c r="L15" s="146">
        <f>SUMIFS('INTERIM REPORT'!E:E,'INTERIM REPORT'!$A:$A,'PAGE 34'!$A15,'INTERIM REPORT'!$B:$B,'PAGE 34'!$A$4)</f>
        <v>0.34354290176457297</v>
      </c>
      <c r="M15" s="211">
        <f t="shared" si="9"/>
        <v>3</v>
      </c>
      <c r="N15" s="211">
        <f t="shared" si="10"/>
        <v>5</v>
      </c>
      <c r="O15" s="211">
        <f t="shared" si="11"/>
        <v>9</v>
      </c>
      <c r="P15" s="146">
        <f>SUMIFS('INTERIM REPORT'!F:F,'INTERIM REPORT'!$A:$A,'PAGE 34'!$A15,'INTERIM REPORT'!$B:$B,'PAGE 34'!$A$4)</f>
        <v>0.40830785589864887</v>
      </c>
      <c r="Q15" s="211">
        <f t="shared" si="12"/>
        <v>4</v>
      </c>
      <c r="R15" s="211">
        <f t="shared" si="13"/>
        <v>6</v>
      </c>
      <c r="S15" s="211">
        <f t="shared" si="14"/>
        <v>10</v>
      </c>
      <c r="T15" s="146">
        <f>SUMIFS('INTERIM REPORT'!G:G,'INTERIM REPORT'!$A:$A,'PAGE 34'!$A15,'INTERIM REPORT'!$B:$B,'PAGE 34'!$A$4)</f>
        <v>0.44617500535981836</v>
      </c>
      <c r="U15" s="211">
        <f t="shared" si="15"/>
        <v>6</v>
      </c>
      <c r="V15" s="211">
        <f t="shared" si="16"/>
        <v>8</v>
      </c>
      <c r="W15" s="211">
        <f t="shared" si="17"/>
        <v>12</v>
      </c>
      <c r="X15" s="97">
        <f t="shared" si="0"/>
        <v>-1.3165369026114648E-2</v>
      </c>
      <c r="Y15" s="97">
        <f t="shared" si="1"/>
        <v>0.29874610439652827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34'!$A16,'INTERIM REPORT'!$B:$B,'PAGE 34'!$A$4)</f>
        <v>0.24671409808330527</v>
      </c>
      <c r="E16" s="212"/>
      <c r="F16" s="213">
        <f t="shared" si="4"/>
        <v>1</v>
      </c>
      <c r="G16" s="213">
        <f t="shared" si="5"/>
        <v>3</v>
      </c>
      <c r="H16" s="147">
        <f>SUMIFS('INTERIM REPORT'!D:D,'INTERIM REPORT'!$A:$A,'PAGE 34'!$A16,'INTERIM REPORT'!$B:$B,'PAGE 34'!$A$4)</f>
        <v>0.21914245799262841</v>
      </c>
      <c r="I16" s="212"/>
      <c r="J16" s="213">
        <f t="shared" si="7"/>
        <v>1</v>
      </c>
      <c r="K16" s="213">
        <f t="shared" si="8"/>
        <v>3</v>
      </c>
      <c r="L16" s="147">
        <f>SUMIFS('INTERIM REPORT'!E:E,'INTERIM REPORT'!$A:$A,'PAGE 34'!$A16,'INTERIM REPORT'!$B:$B,'PAGE 34'!$A$4)</f>
        <v>0.29985383383264114</v>
      </c>
      <c r="M16" s="212"/>
      <c r="N16" s="213">
        <f t="shared" si="10"/>
        <v>4</v>
      </c>
      <c r="O16" s="213">
        <f t="shared" si="11"/>
        <v>7</v>
      </c>
      <c r="P16" s="147">
        <f>SUMIFS('INTERIM REPORT'!F:F,'INTERIM REPORT'!$A:$A,'PAGE 34'!$A16,'INTERIM REPORT'!$B:$B,'PAGE 34'!$A$4)</f>
        <v>0.25126052078610039</v>
      </c>
      <c r="Q16" s="212"/>
      <c r="R16" s="213">
        <f t="shared" si="13"/>
        <v>1</v>
      </c>
      <c r="S16" s="213">
        <f t="shared" si="14"/>
        <v>3</v>
      </c>
      <c r="T16" s="147">
        <f>SUMIFS('INTERIM REPORT'!G:G,'INTERIM REPORT'!$A:$A,'PAGE 34'!$A16,'INTERIM REPORT'!$B:$B,'PAGE 34'!$A$4)</f>
        <v>0.26115912407897823</v>
      </c>
      <c r="U16" s="212"/>
      <c r="V16" s="213">
        <f t="shared" si="16"/>
        <v>1</v>
      </c>
      <c r="W16" s="213">
        <f t="shared" si="17"/>
        <v>4</v>
      </c>
      <c r="X16" s="99">
        <f t="shared" si="0"/>
        <v>0.36830551495743347</v>
      </c>
      <c r="Y16" s="99">
        <f t="shared" si="1"/>
        <v>-0.12904523933904333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34'!$A17,'INTERIM REPORT'!$B:$B,'PAGE 34'!$A$4)</f>
        <v>0.38573884411240594</v>
      </c>
      <c r="E17" s="214"/>
      <c r="F17" s="210">
        <f t="shared" si="4"/>
        <v>6</v>
      </c>
      <c r="G17" s="210">
        <f t="shared" si="5"/>
        <v>10</v>
      </c>
      <c r="H17" s="145">
        <f>SUMIFS('INTERIM REPORT'!D:D,'INTERIM REPORT'!$A:$A,'PAGE 34'!$A17,'INTERIM REPORT'!$B:$B,'PAGE 34'!$A$4)</f>
        <v>0.35985647821123407</v>
      </c>
      <c r="I17" s="214"/>
      <c r="J17" s="210">
        <f t="shared" si="7"/>
        <v>5</v>
      </c>
      <c r="K17" s="210">
        <f t="shared" si="8"/>
        <v>9</v>
      </c>
      <c r="L17" s="145">
        <f>SUMIFS('INTERIM REPORT'!E:E,'INTERIM REPORT'!$A:$A,'PAGE 34'!$A17,'INTERIM REPORT'!$B:$B,'PAGE 34'!$A$4)</f>
        <v>0.28593840574532869</v>
      </c>
      <c r="M17" s="214"/>
      <c r="N17" s="210">
        <f t="shared" si="10"/>
        <v>1</v>
      </c>
      <c r="O17" s="210">
        <f t="shared" si="11"/>
        <v>4</v>
      </c>
      <c r="P17" s="145">
        <f>SUMIFS('INTERIM REPORT'!F:F,'INTERIM REPORT'!$A:$A,'PAGE 34'!$A17,'INTERIM REPORT'!$B:$B,'PAGE 34'!$A$4)</f>
        <v>0.31790807855832992</v>
      </c>
      <c r="Q17" s="214"/>
      <c r="R17" s="210">
        <f t="shared" si="13"/>
        <v>3</v>
      </c>
      <c r="S17" s="210">
        <f t="shared" si="14"/>
        <v>6</v>
      </c>
      <c r="T17" s="145">
        <f>SUMIFS('INTERIM REPORT'!G:G,'INTERIM REPORT'!$A:$A,'PAGE 34'!$A17,'INTERIM REPORT'!$B:$B,'PAGE 34'!$A$4)</f>
        <v>0.28698299748083839</v>
      </c>
      <c r="U17" s="214"/>
      <c r="V17" s="210">
        <f t="shared" si="16"/>
        <v>2</v>
      </c>
      <c r="W17" s="210">
        <f t="shared" si="17"/>
        <v>5</v>
      </c>
      <c r="X17" s="95">
        <f t="shared" si="0"/>
        <v>-0.20540987016083623</v>
      </c>
      <c r="Y17" s="95">
        <f t="shared" si="1"/>
        <v>3.6532054264863945E-3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34'!$A20,'INTERIM REPORT'!$B:$B,'PAGE 34'!$A$4)</f>
        <v>0.24067402175547803</v>
      </c>
      <c r="E20" s="212"/>
      <c r="F20" s="213">
        <f>RANK(D20,D$20:D$22,1)</f>
        <v>1</v>
      </c>
      <c r="G20" s="213">
        <f t="shared" ref="G20:G22" si="19">RANK(D20,D$8:D$25,1)</f>
        <v>2</v>
      </c>
      <c r="H20" s="147">
        <f>SUMIFS('INTERIM REPORT'!D:D,'INTERIM REPORT'!$A:$A,'PAGE 34'!$A20,'INTERIM REPORT'!$B:$B,'PAGE 34'!$A$4)</f>
        <v>0.2052758130165401</v>
      </c>
      <c r="I20" s="212"/>
      <c r="J20" s="213">
        <f>RANK(H20,H$20:H$22,1)</f>
        <v>1</v>
      </c>
      <c r="K20" s="213">
        <f t="shared" ref="K20:K22" si="20">RANK(H20,H$8:H$25,1)</f>
        <v>2</v>
      </c>
      <c r="L20" s="147">
        <f>SUMIFS('INTERIM REPORT'!E:E,'INTERIM REPORT'!$A:$A,'PAGE 34'!$A20,'INTERIM REPORT'!$B:$B,'PAGE 34'!$A$4)</f>
        <v>0.24102870304875407</v>
      </c>
      <c r="M20" s="212"/>
      <c r="N20" s="213">
        <f>RANK(L20,L$20:L$22,1)</f>
        <v>2</v>
      </c>
      <c r="O20" s="213">
        <f t="shared" ref="O20:O22" si="21">RANK(L20,L$8:L$25,1)</f>
        <v>3</v>
      </c>
      <c r="P20" s="147">
        <f>SUMIFS('INTERIM REPORT'!F:F,'INTERIM REPORT'!$A:$A,'PAGE 34'!$A20,'INTERIM REPORT'!$B:$B,'PAGE 34'!$A$4)</f>
        <v>0.25347324217540418</v>
      </c>
      <c r="Q20" s="212"/>
      <c r="R20" s="213">
        <f>RANK(P20,P$20:P$22,1)</f>
        <v>2</v>
      </c>
      <c r="S20" s="213">
        <f t="shared" ref="S20:S22" si="22">RANK(P20,P$8:P$25,1)</f>
        <v>4</v>
      </c>
      <c r="T20" s="147">
        <f>SUMIFS('INTERIM REPORT'!G:G,'INTERIM REPORT'!$A:$A,'PAGE 34'!$A20,'INTERIM REPORT'!$B:$B,'PAGE 34'!$A$4)</f>
        <v>0.24201908754637072</v>
      </c>
      <c r="U20" s="212"/>
      <c r="V20" s="213">
        <f>RANK(T20,T$20:T$22,1)</f>
        <v>2</v>
      </c>
      <c r="W20" s="213">
        <f t="shared" ref="W20:W22" si="23">RANK(T20,T$8:T$25,1)</f>
        <v>3</v>
      </c>
      <c r="X20" s="99">
        <f>IF(H20&gt;0,((L20/H20)-1),IF(AND(H20=0,L20&gt;0),100%,IF(AND(H20=0,L20&lt;0),-100%,IF(AND(H20=0,L20=0),0%,((L20/(H20))-1)*-1))))</f>
        <v>0.17417000817983941</v>
      </c>
      <c r="Y20" s="99">
        <f>IF(L20&gt;0,((T20/L20)-1),IF(AND(L20=0,T20&gt;0),100%,IF(AND(L20=0,T20&lt;0),-100%,IF(AND(L20=0,T20=0),0%,((T20/(L20))-1)*-1))))</f>
        <v>4.1089898634036892E-3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34'!$A21,'INTERIM REPORT'!$B:$B,'PAGE 34'!$A$4)</f>
        <v>0.34295556545839978</v>
      </c>
      <c r="E21" s="214"/>
      <c r="F21" s="210">
        <f t="shared" ref="F21:F22" si="24">RANK(D21,D$20:D$22,1)</f>
        <v>3</v>
      </c>
      <c r="G21" s="210">
        <f t="shared" si="19"/>
        <v>7</v>
      </c>
      <c r="H21" s="145">
        <f>SUMIFS('INTERIM REPORT'!D:D,'INTERIM REPORT'!$A:$A,'PAGE 34'!$A21,'INTERIM REPORT'!$B:$B,'PAGE 34'!$A$4)</f>
        <v>0.34622719154884291</v>
      </c>
      <c r="I21" s="214"/>
      <c r="J21" s="210">
        <f t="shared" ref="J21:J22" si="25">RANK(H21,H$20:H$22,1)</f>
        <v>3</v>
      </c>
      <c r="K21" s="210">
        <f t="shared" si="20"/>
        <v>6</v>
      </c>
      <c r="L21" s="145">
        <f>SUMIFS('INTERIM REPORT'!E:E,'INTERIM REPORT'!$A:$A,'PAGE 34'!$A21,'INTERIM REPORT'!$B:$B,'PAGE 34'!$A$4)</f>
        <v>0.31177711805893599</v>
      </c>
      <c r="M21" s="214"/>
      <c r="N21" s="210">
        <f t="shared" ref="N21:N22" si="26">RANK(L21,L$20:L$22,1)</f>
        <v>3</v>
      </c>
      <c r="O21" s="210">
        <f t="shared" si="21"/>
        <v>8</v>
      </c>
      <c r="P21" s="145">
        <f>SUMIFS('INTERIM REPORT'!F:F,'INTERIM REPORT'!$A:$A,'PAGE 34'!$A21,'INTERIM REPORT'!$B:$B,'PAGE 34'!$A$4)</f>
        <v>0.3303647632436032</v>
      </c>
      <c r="Q21" s="214"/>
      <c r="R21" s="210">
        <f t="shared" ref="R21:R22" si="27">RANK(P21,P$20:P$22,1)</f>
        <v>3</v>
      </c>
      <c r="S21" s="210">
        <f t="shared" si="22"/>
        <v>8</v>
      </c>
      <c r="T21" s="145">
        <f>SUMIFS('INTERIM REPORT'!G:G,'INTERIM REPORT'!$A:$A,'PAGE 34'!$A21,'INTERIM REPORT'!$B:$B,'PAGE 34'!$A$4)</f>
        <v>0.32029844926444073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-9.9501351513712644E-2</v>
      </c>
      <c r="Y21" s="95">
        <f>IF(L21&gt;0,((T21/L21)-1),IF(AND(L21=0,T21&gt;0),100%,IF(AND(L21=0,T21&lt;0),-100%,IF(AND(L21=0,T21=0),0%,((T21/(L21))-1)*-1))))</f>
        <v>2.733148365267124E-2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34'!$A22,'INTERIM REPORT'!$B:$B,'PAGE 34'!$A$4)</f>
        <v>0.26400860029652046</v>
      </c>
      <c r="E22" s="214"/>
      <c r="F22" s="210">
        <f t="shared" si="24"/>
        <v>2</v>
      </c>
      <c r="G22" s="210">
        <f t="shared" si="19"/>
        <v>4</v>
      </c>
      <c r="H22" s="145">
        <f>SUMIFS('INTERIM REPORT'!D:D,'INTERIM REPORT'!$A:$A,'PAGE 34'!$A22,'INTERIM REPORT'!$B:$B,'PAGE 34'!$A$4)</f>
        <v>0.23363775460532546</v>
      </c>
      <c r="I22" s="214"/>
      <c r="J22" s="210">
        <f t="shared" si="25"/>
        <v>2</v>
      </c>
      <c r="K22" s="210">
        <f t="shared" si="20"/>
        <v>4</v>
      </c>
      <c r="L22" s="145">
        <f>SUMIFS('INTERIM REPORT'!E:E,'INTERIM REPORT'!$A:$A,'PAGE 34'!$A22,'INTERIM REPORT'!$B:$B,'PAGE 34'!$A$4)</f>
        <v>0.20304343571343786</v>
      </c>
      <c r="M22" s="214"/>
      <c r="N22" s="210">
        <f t="shared" si="26"/>
        <v>1</v>
      </c>
      <c r="O22" s="210">
        <f t="shared" si="21"/>
        <v>2</v>
      </c>
      <c r="P22" s="145">
        <f>SUMIFS('INTERIM REPORT'!F:F,'INTERIM REPORT'!$A:$A,'PAGE 34'!$A22,'INTERIM REPORT'!$B:$B,'PAGE 34'!$A$4)</f>
        <v>0.22780262916506919</v>
      </c>
      <c r="Q22" s="214"/>
      <c r="R22" s="210">
        <f t="shared" si="27"/>
        <v>1</v>
      </c>
      <c r="S22" s="210">
        <f t="shared" si="22"/>
        <v>2</v>
      </c>
      <c r="T22" s="145">
        <f>SUMIFS('INTERIM REPORT'!G:G,'INTERIM REPORT'!$A:$A,'PAGE 34'!$A22,'INTERIM REPORT'!$B:$B,'PAGE 34'!$A$4)</f>
        <v>0.18888892094716558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-0.13094766701370375</v>
      </c>
      <c r="Y22" s="95">
        <f>IF(L22&gt;0,((T22/L22)-1),IF(AND(L22=0,T22&gt;0),100%,IF(AND(L22=0,T22&lt;0),-100%,IF(AND(L22=0,T22=0),0%,((T22/(L22))-1)*-1))))</f>
        <v>-6.971175756821324E-2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34'!$A25,'INTERIM REPORT'!$B:$B,'PAGE 34'!$A$4)</f>
        <v>0.21483191045594385</v>
      </c>
      <c r="E25" s="212"/>
      <c r="F25" s="212"/>
      <c r="G25" s="213">
        <f>RANK(D25,D$8:D$25,1)</f>
        <v>1</v>
      </c>
      <c r="H25" s="147">
        <f>SUMIFS('INTERIM REPORT'!D:D,'INTERIM REPORT'!$A:$A,'PAGE 34'!$A25,'INTERIM REPORT'!$B:$B,'PAGE 34'!$A$4)</f>
        <v>0.19922190712278587</v>
      </c>
      <c r="I25" s="212"/>
      <c r="J25" s="212"/>
      <c r="K25" s="213">
        <f>RANK(H25,H$8:H$25,1)</f>
        <v>1</v>
      </c>
      <c r="L25" s="147">
        <f>SUMIFS('INTERIM REPORT'!E:E,'INTERIM REPORT'!$A:$A,'PAGE 34'!$A25,'INTERIM REPORT'!$B:$B,'PAGE 34'!$A$4)</f>
        <v>0.15788277258562319</v>
      </c>
      <c r="M25" s="212"/>
      <c r="N25" s="212"/>
      <c r="O25" s="213">
        <f>RANK(L25,L$8:L$25,1)</f>
        <v>1</v>
      </c>
      <c r="P25" s="147">
        <f>SUMIFS('INTERIM REPORT'!F:F,'INTERIM REPORT'!$A:$A,'PAGE 34'!$A25,'INTERIM REPORT'!$B:$B,'PAGE 34'!$A$4)</f>
        <v>0.19489296849240903</v>
      </c>
      <c r="Q25" s="212"/>
      <c r="R25" s="212"/>
      <c r="S25" s="213">
        <f>RANK(P25,P$8:P$25,1)</f>
        <v>1</v>
      </c>
      <c r="T25" s="147">
        <f>SUMIFS('INTERIM REPORT'!G:G,'INTERIM REPORT'!$A:$A,'PAGE 34'!$A25,'INTERIM REPORT'!$B:$B,'PAGE 34'!$A$4)</f>
        <v>0.1958982697502569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-0.20750295554436315</v>
      </c>
      <c r="Y25" s="99">
        <f>IF(L25&gt;0,((T25/L25)-1),IF(AND(L25=0,T25&gt;0),100%,IF(AND(L25=0,T25&lt;0),-100%,IF(AND(L25=0,T25=0),0%,((T25/(L25))-1)*-1))))</f>
        <v>0.24078306038118935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34'!$A28,'INTERIM REPORT'!$B:$B,'PAGE 34'!$A$4)</f>
        <v>0.27258880481837794</v>
      </c>
      <c r="E28" s="218"/>
      <c r="F28" s="218"/>
      <c r="G28" s="218"/>
      <c r="H28" s="147">
        <f>SUMIFS('INTERIM REPORT'!D:D,'INTERIM REPORT'!$A:$A,'PAGE 34'!$A28,'INTERIM REPORT'!$B:$B,'PAGE 34'!$A$4)</f>
        <v>0.25933287269993688</v>
      </c>
      <c r="I28" s="218"/>
      <c r="J28" s="218"/>
      <c r="K28" s="218"/>
      <c r="L28" s="147">
        <f>SUMIFS('INTERIM REPORT'!E:E,'INTERIM REPORT'!$A:$A,'PAGE 34'!$A28,'INTERIM REPORT'!$B:$B,'PAGE 34'!$A$4)</f>
        <v>0.23379172442192378</v>
      </c>
      <c r="M28" s="218"/>
      <c r="N28" s="218"/>
      <c r="O28" s="218"/>
      <c r="P28" s="147">
        <f>SUMIFS('INTERIM REPORT'!F:F,'INTERIM REPORT'!$A:$A,'PAGE 34'!$A28,'INTERIM REPORT'!$B:$B,'PAGE 34'!$A$4)</f>
        <v>0.25836053260908365</v>
      </c>
      <c r="Q28" s="218"/>
      <c r="R28" s="218"/>
      <c r="S28" s="218"/>
      <c r="T28" s="147">
        <f>SUMIFS('INTERIM REPORT'!G:G,'INTERIM REPORT'!$A:$A,'PAGE 34'!$A28,'INTERIM REPORT'!$B:$B,'PAGE 34'!$A$4)</f>
        <v>0.25071981806046917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-9.8487893231976376E-2</v>
      </c>
      <c r="Y28" s="103">
        <f>IF(L28&gt;0,((T28/L28)-1),IF(AND(L28=0,T28&gt;0),100%,IF(AND(L28=0,T28&lt;0),-100%,IF(AND(L28=0,T28=0),0%,((T28/(L28))-1)*-1))))</f>
        <v>7.2406727314245245E-2</v>
      </c>
    </row>
    <row r="29" spans="1:25" ht="28.35" customHeight="1">
      <c r="C29" s="94" t="s">
        <v>28</v>
      </c>
      <c r="D29" s="145">
        <f>MEDIAN(D25,D20:D22,D8:D17)</f>
        <v>0.3453036266477657</v>
      </c>
      <c r="E29" s="219"/>
      <c r="F29" s="219"/>
      <c r="G29" s="219"/>
      <c r="H29" s="145">
        <f>MEDIAN(H25,H20:H22,H8:H17)</f>
        <v>0.3525171696479043</v>
      </c>
      <c r="I29" s="219"/>
      <c r="J29" s="219"/>
      <c r="K29" s="219"/>
      <c r="L29" s="145">
        <f>MEDIAN(L25,L20:L22,L8:L17)</f>
        <v>0.30581547594578856</v>
      </c>
      <c r="M29" s="219"/>
      <c r="N29" s="219"/>
      <c r="O29" s="219"/>
      <c r="P29" s="145">
        <f>MEDIAN(P25,P20:P22,P8:P17)</f>
        <v>0.32455738866440365</v>
      </c>
      <c r="Q29" s="219"/>
      <c r="R29" s="219"/>
      <c r="S29" s="219"/>
      <c r="T29" s="145">
        <f>MEDIAN(T25,T20:T22,T8:T17)</f>
        <v>0.32852501080910235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-0.13248062143685535</v>
      </c>
      <c r="Y29" s="104">
        <f>IF(L29&gt;0,((T29/L29)-1),IF(AND(L29=0,T29&gt;0),100%,IF(AND(L29=0,T29&lt;0),-100%,IF(AND(L29=0,T29=0),0%,((T29/(L29))-1)*-1))))</f>
        <v>7.4258945833530987E-2</v>
      </c>
    </row>
    <row r="30" spans="1:25" ht="28.35" customHeight="1">
      <c r="C30" s="94" t="s">
        <v>29</v>
      </c>
      <c r="D30" s="145">
        <f>MEDIAN(D8:D15)</f>
        <v>0.40738692096514723</v>
      </c>
      <c r="E30" s="219"/>
      <c r="F30" s="219"/>
      <c r="G30" s="219"/>
      <c r="H30" s="145">
        <f>MEDIAN(H8:H15)</f>
        <v>0.39659509998035736</v>
      </c>
      <c r="I30" s="219"/>
      <c r="J30" s="219"/>
      <c r="K30" s="219"/>
      <c r="L30" s="145">
        <f>MEDIAN(L8:L15)</f>
        <v>0.39002061179278469</v>
      </c>
      <c r="M30" s="219"/>
      <c r="N30" s="219"/>
      <c r="O30" s="219"/>
      <c r="P30" s="145">
        <f>MEDIAN(P8:P15)</f>
        <v>0.41717038894004088</v>
      </c>
      <c r="Q30" s="219"/>
      <c r="R30" s="219"/>
      <c r="S30" s="219"/>
      <c r="T30" s="145">
        <f>MEDIAN(T8:T15)</f>
        <v>0.41565890778393555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-1.6577330854310346E-2</v>
      </c>
      <c r="Y30" s="104">
        <f>IF(L30&gt;0,((T30/L30)-1),IF(AND(L30=0,T30&gt;0),100%,IF(AND(L30=0,T30&lt;0),-100%,IF(AND(L30=0,T30=0),0%,((T30/(L30))-1)*-1))))</f>
        <v>6.5735746306588405E-2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34'!$A33,'INTERIM REPORT'!$B:$B,'PAGE 34'!$A$5)=0,"",SUMIFS('INTERIM REPORT'!C:C,'INTERIM REPORT'!$A:$A,'PAGE 34'!$A33,'INTERIM REPORT'!$B:$B,'PAGE 34'!$A$5))</f>
        <v/>
      </c>
      <c r="E33" s="120"/>
      <c r="F33" s="120"/>
      <c r="G33" s="121"/>
      <c r="H33" s="147" t="str">
        <f>IF(SUMIFS('INTERIM REPORT'!D:D,'INTERIM REPORT'!$A:$A,'PAGE 34'!$A33,'INTERIM REPORT'!$B:$B,'PAGE 34'!$A$5)=0,"",SUMIFS('INTERIM REPORT'!D:D,'INTERIM REPORT'!$A:$A,'PAGE 34'!$A33,'INTERIM REPORT'!$B:$B,'PAGE 34'!$A$5))</f>
        <v/>
      </c>
      <c r="I33" s="120"/>
      <c r="J33" s="120"/>
      <c r="K33" s="121"/>
      <c r="L33" s="147" t="str">
        <f>IF(SUMIFS('INTERIM REPORT'!E:E,'INTERIM REPORT'!$A:$A,'PAGE 34'!$A33,'INTERIM REPORT'!$B:$B,'PAGE 34'!$A$5)=0,"",SUMIFS('INTERIM REPORT'!E:E,'INTERIM REPORT'!$A:$A,'PAGE 34'!$A33,'INTERIM REPORT'!$B:$B,'PAGE 34'!$A$5))</f>
        <v/>
      </c>
      <c r="M33" s="120"/>
      <c r="N33" s="120"/>
      <c r="O33" s="121"/>
      <c r="P33" s="147" t="str">
        <f>IF(SUMIFS('INTERIM REPORT'!F:F,'INTERIM REPORT'!$A:$A,'PAGE 34'!$A33,'INTERIM REPORT'!$B:$B,'PAGE 34'!$A$5)=0,"",SUMIFS('INTERIM REPORT'!F:F,'INTERIM REPORT'!$A:$A,'PAGE 34'!$A33,'INTERIM REPORT'!$B:$B,'PAGE 34'!$A$5))</f>
        <v/>
      </c>
      <c r="Q33" s="120"/>
      <c r="R33" s="120"/>
      <c r="S33" s="121"/>
      <c r="T33" s="147" t="str">
        <f>IF(SUMIFS('INTERIM REPORT'!G:G,'INTERIM REPORT'!$A:$A,'PAGE 34'!$A33,'INTERIM REPORT'!$B:$B,'PAGE 34'!$A$5)=0,"",SUMIFS('INTERIM REPORT'!G:G,'INTERIM REPORT'!$A:$A,'PAGE 34'!$A33,'INTERIM REPORT'!$B:$B,'PAGE 34'!$A$5))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34'!$A34,'INTERIM REPORT'!$B:$B,'PAGE 34'!$A$5)=0,"",SUMIFS('INTERIM REPORT'!C:C,'INTERIM REPORT'!$A:$A,'PAGE 34'!$A34,'INTERIM REPORT'!$B:$B,'PAGE 34'!$A$5))</f>
        <v/>
      </c>
      <c r="E34" s="124"/>
      <c r="F34" s="124"/>
      <c r="G34" s="125"/>
      <c r="H34" s="147" t="str">
        <f>IF(SUMIFS('INTERIM REPORT'!D:D,'INTERIM REPORT'!$A:$A,'PAGE 34'!$A34,'INTERIM REPORT'!$B:$B,'PAGE 34'!$A$5)=0,"",SUMIFS('INTERIM REPORT'!D:D,'INTERIM REPORT'!$A:$A,'PAGE 34'!$A34,'INTERIM REPORT'!$B:$B,'PAGE 34'!$A$5))</f>
        <v/>
      </c>
      <c r="I34" s="124"/>
      <c r="J34" s="124"/>
      <c r="K34" s="125"/>
      <c r="L34" s="147" t="str">
        <f>IF(SUMIFS('INTERIM REPORT'!E:E,'INTERIM REPORT'!$A:$A,'PAGE 34'!$A34,'INTERIM REPORT'!$B:$B,'PAGE 34'!$A$5)=0,"",SUMIFS('INTERIM REPORT'!E:E,'INTERIM REPORT'!$A:$A,'PAGE 34'!$A34,'INTERIM REPORT'!$B:$B,'PAGE 34'!$A$5))</f>
        <v/>
      </c>
      <c r="M34" s="124"/>
      <c r="N34" s="124"/>
      <c r="O34" s="125"/>
      <c r="P34" s="147" t="str">
        <f>IF(SUMIFS('INTERIM REPORT'!F:F,'INTERIM REPORT'!$A:$A,'PAGE 34'!$A34,'INTERIM REPORT'!$B:$B,'PAGE 34'!$A$5)=0,"",SUMIFS('INTERIM REPORT'!F:F,'INTERIM REPORT'!$A:$A,'PAGE 34'!$A34,'INTERIM REPORT'!$B:$B,'PAGE 34'!$A$5))</f>
        <v/>
      </c>
      <c r="Q34" s="124"/>
      <c r="R34" s="124"/>
      <c r="S34" s="125"/>
      <c r="T34" s="147" t="str">
        <f>IF(SUMIFS('INTERIM REPORT'!G:G,'INTERIM REPORT'!$A:$A,'PAGE 34'!$A34,'INTERIM REPORT'!$B:$B,'PAGE 34'!$A$5)=0,"",SUMIFS('INTERIM REPORT'!G:G,'INTERIM REPORT'!$A:$A,'PAGE 34'!$A34,'INTERIM REPORT'!$B:$B,'PAGE 34'!$A$5))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34'!$A35,'INTERIM REPORT'!$B:$B,'PAGE 34'!$A$5)=0,"",SUMIFS('INTERIM REPORT'!C:C,'INTERIM REPORT'!$A:$A,'PAGE 34'!$A35,'INTERIM REPORT'!$B:$B,'PAGE 34'!$A$5))</f>
        <v/>
      </c>
      <c r="E35" s="124"/>
      <c r="F35" s="124"/>
      <c r="G35" s="125"/>
      <c r="H35" s="147" t="str">
        <f>IF(SUMIFS('INTERIM REPORT'!D:D,'INTERIM REPORT'!$A:$A,'PAGE 34'!$A35,'INTERIM REPORT'!$B:$B,'PAGE 34'!$A$5)=0,"",SUMIFS('INTERIM REPORT'!D:D,'INTERIM REPORT'!$A:$A,'PAGE 34'!$A35,'INTERIM REPORT'!$B:$B,'PAGE 34'!$A$5))</f>
        <v/>
      </c>
      <c r="I35" s="124"/>
      <c r="J35" s="124"/>
      <c r="K35" s="125"/>
      <c r="L35" s="147" t="str">
        <f>IF(SUMIFS('INTERIM REPORT'!E:E,'INTERIM REPORT'!$A:$A,'PAGE 34'!$A35,'INTERIM REPORT'!$B:$B,'PAGE 34'!$A$5)=0,"",SUMIFS('INTERIM REPORT'!E:E,'INTERIM REPORT'!$A:$A,'PAGE 34'!$A35,'INTERIM REPORT'!$B:$B,'PAGE 34'!$A$5))</f>
        <v/>
      </c>
      <c r="M35" s="124"/>
      <c r="N35" s="124"/>
      <c r="O35" s="125"/>
      <c r="P35" s="147" t="str">
        <f>IF(SUMIFS('INTERIM REPORT'!F:F,'INTERIM REPORT'!$A:$A,'PAGE 34'!$A35,'INTERIM REPORT'!$B:$B,'PAGE 34'!$A$5)=0,"",SUMIFS('INTERIM REPORT'!F:F,'INTERIM REPORT'!$A:$A,'PAGE 34'!$A35,'INTERIM REPORT'!$B:$B,'PAGE 34'!$A$5))</f>
        <v/>
      </c>
      <c r="Q35" s="124"/>
      <c r="R35" s="124"/>
      <c r="S35" s="125"/>
      <c r="T35" s="147" t="str">
        <f>IF(SUMIFS('INTERIM REPORT'!G:G,'INTERIM REPORT'!$A:$A,'PAGE 34'!$A35,'INTERIM REPORT'!$B:$B,'PAGE 34'!$A$5)=0,"",SUMIFS('INTERIM REPORT'!G:G,'INTERIM REPORT'!$A:$A,'PAGE 34'!$A35,'INTERIM REPORT'!$B:$B,'PAGE 34'!$A$5))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34'!$A36,'INTERIM REPORT'!$B:$B,'PAGE 34'!$A$5)=0,"",SUMIFS('INTERIM REPORT'!C:C,'INTERIM REPORT'!$A:$A,'PAGE 34'!$A36,'INTERIM REPORT'!$B:$B,'PAGE 34'!$A$5))</f>
        <v/>
      </c>
      <c r="E36" s="124"/>
      <c r="F36" s="124"/>
      <c r="G36" s="125"/>
      <c r="H36" s="147" t="str">
        <f>IF(SUMIFS('INTERIM REPORT'!D:D,'INTERIM REPORT'!$A:$A,'PAGE 34'!$A36,'INTERIM REPORT'!$B:$B,'PAGE 34'!$A$5)=0,"",SUMIFS('INTERIM REPORT'!D:D,'INTERIM REPORT'!$A:$A,'PAGE 34'!$A36,'INTERIM REPORT'!$B:$B,'PAGE 34'!$A$5))</f>
        <v/>
      </c>
      <c r="I36" s="124"/>
      <c r="J36" s="124"/>
      <c r="K36" s="125"/>
      <c r="L36" s="147" t="str">
        <f>IF(SUMIFS('INTERIM REPORT'!E:E,'INTERIM REPORT'!$A:$A,'PAGE 34'!$A36,'INTERIM REPORT'!$B:$B,'PAGE 34'!$A$5)=0,"",SUMIFS('INTERIM REPORT'!E:E,'INTERIM REPORT'!$A:$A,'PAGE 34'!$A36,'INTERIM REPORT'!$B:$B,'PAGE 34'!$A$5))</f>
        <v/>
      </c>
      <c r="M36" s="124"/>
      <c r="N36" s="124"/>
      <c r="O36" s="125"/>
      <c r="P36" s="147" t="str">
        <f>IF(SUMIFS('INTERIM REPORT'!F:F,'INTERIM REPORT'!$A:$A,'PAGE 34'!$A36,'INTERIM REPORT'!$B:$B,'PAGE 34'!$A$5)=0,"",SUMIFS('INTERIM REPORT'!F:F,'INTERIM REPORT'!$A:$A,'PAGE 34'!$A36,'INTERIM REPORT'!$B:$B,'PAGE 34'!$A$5))</f>
        <v/>
      </c>
      <c r="Q36" s="124"/>
      <c r="R36" s="124"/>
      <c r="S36" s="125"/>
      <c r="T36" s="147" t="str">
        <f>IF(SUMIFS('INTERIM REPORT'!G:G,'INTERIM REPORT'!$A:$A,'PAGE 34'!$A36,'INTERIM REPORT'!$B:$B,'PAGE 34'!$A$5)=0,"",SUMIFS('INTERIM REPORT'!G:G,'INTERIM REPORT'!$A:$A,'PAGE 34'!$A36,'INTERIM REPORT'!$B:$B,'PAGE 34'!$A$5))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34'!$A37,'INTERIM REPORT'!$B:$B,'PAGE 34'!$A$5)=0,"",SUMIFS('INTERIM REPORT'!C:C,'INTERIM REPORT'!$A:$A,'PAGE 34'!$A37,'INTERIM REPORT'!$B:$B,'PAGE 34'!$A$5))</f>
        <v/>
      </c>
      <c r="E37" s="124"/>
      <c r="F37" s="124"/>
      <c r="G37" s="125"/>
      <c r="H37" s="147" t="str">
        <f>IF(SUMIFS('INTERIM REPORT'!D:D,'INTERIM REPORT'!$A:$A,'PAGE 34'!$A37,'INTERIM REPORT'!$B:$B,'PAGE 34'!$A$5)=0,"",SUMIFS('INTERIM REPORT'!D:D,'INTERIM REPORT'!$A:$A,'PAGE 34'!$A37,'INTERIM REPORT'!$B:$B,'PAGE 34'!$A$5))</f>
        <v/>
      </c>
      <c r="I37" s="124"/>
      <c r="J37" s="124"/>
      <c r="K37" s="125"/>
      <c r="L37" s="147" t="str">
        <f>IF(SUMIFS('INTERIM REPORT'!E:E,'INTERIM REPORT'!$A:$A,'PAGE 34'!$A37,'INTERIM REPORT'!$B:$B,'PAGE 34'!$A$5)=0,"",SUMIFS('INTERIM REPORT'!E:E,'INTERIM REPORT'!$A:$A,'PAGE 34'!$A37,'INTERIM REPORT'!$B:$B,'PAGE 34'!$A$5))</f>
        <v/>
      </c>
      <c r="M37" s="124"/>
      <c r="N37" s="124"/>
      <c r="O37" s="125"/>
      <c r="P37" s="147" t="str">
        <f>IF(SUMIFS('INTERIM REPORT'!F:F,'INTERIM REPORT'!$A:$A,'PAGE 34'!$A37,'INTERIM REPORT'!$B:$B,'PAGE 34'!$A$5)=0,"",SUMIFS('INTERIM REPORT'!F:F,'INTERIM REPORT'!$A:$A,'PAGE 34'!$A37,'INTERIM REPORT'!$B:$B,'PAGE 34'!$A$5))</f>
        <v/>
      </c>
      <c r="Q37" s="124"/>
      <c r="R37" s="124"/>
      <c r="S37" s="125"/>
      <c r="T37" s="147" t="str">
        <f>IF(SUMIFS('INTERIM REPORT'!G:G,'INTERIM REPORT'!$A:$A,'PAGE 34'!$A37,'INTERIM REPORT'!$B:$B,'PAGE 34'!$A$5)=0,"",SUMIFS('INTERIM REPORT'!G:G,'INTERIM REPORT'!$A:$A,'PAGE 34'!$A37,'INTERIM REPORT'!$B:$B,'PAGE 34'!$A$5))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34'!$A38,'INTERIM REPORT'!$B:$B,'PAGE 34'!$A$5)=0,"",SUMIFS('INTERIM REPORT'!C:C,'INTERIM REPORT'!$A:$A,'PAGE 34'!$A38,'INTERIM REPORT'!$B:$B,'PAGE 34'!$A$5))</f>
        <v/>
      </c>
      <c r="E38" s="124"/>
      <c r="F38" s="124"/>
      <c r="G38" s="125"/>
      <c r="H38" s="147" t="str">
        <f>IF(SUMIFS('INTERIM REPORT'!D:D,'INTERIM REPORT'!$A:$A,'PAGE 34'!$A38,'INTERIM REPORT'!$B:$B,'PAGE 34'!$A$5)=0,"",SUMIFS('INTERIM REPORT'!D:D,'INTERIM REPORT'!$A:$A,'PAGE 34'!$A38,'INTERIM REPORT'!$B:$B,'PAGE 34'!$A$5))</f>
        <v/>
      </c>
      <c r="I38" s="124"/>
      <c r="J38" s="124"/>
      <c r="K38" s="125"/>
      <c r="L38" s="147" t="str">
        <f>IF(SUMIFS('INTERIM REPORT'!E:E,'INTERIM REPORT'!$A:$A,'PAGE 34'!$A38,'INTERIM REPORT'!$B:$B,'PAGE 34'!$A$5)=0,"",SUMIFS('INTERIM REPORT'!E:E,'INTERIM REPORT'!$A:$A,'PAGE 34'!$A38,'INTERIM REPORT'!$B:$B,'PAGE 34'!$A$5))</f>
        <v/>
      </c>
      <c r="M38" s="124"/>
      <c r="N38" s="124"/>
      <c r="O38" s="125"/>
      <c r="P38" s="147" t="str">
        <f>IF(SUMIFS('INTERIM REPORT'!F:F,'INTERIM REPORT'!$A:$A,'PAGE 34'!$A38,'INTERIM REPORT'!$B:$B,'PAGE 34'!$A$5)=0,"",SUMIFS('INTERIM REPORT'!F:F,'INTERIM REPORT'!$A:$A,'PAGE 34'!$A38,'INTERIM REPORT'!$B:$B,'PAGE 34'!$A$5))</f>
        <v/>
      </c>
      <c r="Q38" s="124"/>
      <c r="R38" s="124"/>
      <c r="S38" s="125"/>
      <c r="T38" s="147" t="str">
        <f>IF(SUMIFS('INTERIM REPORT'!G:G,'INTERIM REPORT'!$A:$A,'PAGE 34'!$A38,'INTERIM REPORT'!$B:$B,'PAGE 34'!$A$5)=0,"",SUMIFS('INTERIM REPORT'!G:G,'INTERIM REPORT'!$A:$A,'PAGE 34'!$A38,'INTERIM REPORT'!$B:$B,'PAGE 34'!$A$5))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9" priority="1" operator="notEqual">
      <formula>""" """</formula>
    </cfRule>
    <cfRule type="cellIs" dxfId="5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3.28515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85546875" style="80" customWidth="1"/>
    <col min="25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Medicaid Net Patient Revenue % including Phys</v>
      </c>
    </row>
    <row r="3" spans="1:25" ht="15.75">
      <c r="A3" s="82" t="s">
        <v>104</v>
      </c>
    </row>
    <row r="4" spans="1:25" ht="15.75">
      <c r="A4" s="85" t="s">
        <v>73</v>
      </c>
      <c r="B4" s="324" t="str">
        <f>MID(A4,FIND("]",A4)+2,LEN(A4)-FIND("]",A4)+2)</f>
        <v>Medicaid Net Patient Revenue % including Phys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246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35'!$A8,'INTERIM REPORT'!$B:$B,'PAGE 35'!$A$4)</f>
        <v>0.40607458893961984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35'!$A8,'INTERIM REPORT'!$B:$B,'PAGE 35'!$A$4)</f>
        <v>0.15273301929973973</v>
      </c>
      <c r="I8" s="210">
        <f>RANK(H8,H$8:H$15,1)</f>
        <v>6</v>
      </c>
      <c r="J8" s="210">
        <f>RANK(H8,H$8:H$17,1)</f>
        <v>7</v>
      </c>
      <c r="K8" s="210">
        <f>RANK(H8,H$8:H$25,1)</f>
        <v>8</v>
      </c>
      <c r="L8" s="145">
        <f>SUMIFS('INTERIM REPORT'!E:E,'INTERIM REPORT'!$A:$A,'PAGE 35'!$A8,'INTERIM REPORT'!$B:$B,'PAGE 35'!$A$4)</f>
        <v>0.25450695253368943</v>
      </c>
      <c r="M8" s="210">
        <f>RANK(L8,L$8:L$15,1)</f>
        <v>6</v>
      </c>
      <c r="N8" s="210">
        <f>RANK(L8,L$8:L$17,1)</f>
        <v>8</v>
      </c>
      <c r="O8" s="210">
        <f>RANK(L8,L$8:L$25,1)</f>
        <v>11</v>
      </c>
      <c r="P8" s="145">
        <f>SUMIFS('INTERIM REPORT'!F:F,'INTERIM REPORT'!$A:$A,'PAGE 35'!$A8,'INTERIM REPORT'!$B:$B,'PAGE 35'!$A$4)</f>
        <v>0.11390237142600135</v>
      </c>
      <c r="Q8" s="210">
        <f>RANK(P8,P$8:P$15,1)</f>
        <v>3</v>
      </c>
      <c r="R8" s="210">
        <f>RANK(P8,P$8:P$17,1)</f>
        <v>5</v>
      </c>
      <c r="S8" s="210">
        <f>RANK(P8,P$8:P$25,1)</f>
        <v>5</v>
      </c>
      <c r="T8" s="145">
        <f>SUMIFS('INTERIM REPORT'!G:G,'INTERIM REPORT'!$A:$A,'PAGE 35'!$A8,'INTERIM REPORT'!$B:$B,'PAGE 35'!$A$4)</f>
        <v>0.30449105601556525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0.66635187139342533</v>
      </c>
      <c r="Y8" s="95">
        <f t="shared" ref="Y8:Y17" si="1">IF(L8&gt;0,((T8/L8)-1),IF(AND(L8=0,T8&gt;0),100%,IF(AND(L8=0,T8&lt;0),-100%,IF(AND(L8=0,T8=0),0%,((T8/(L8))-1)*-1))))</f>
        <v>0.19639582724271287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35'!$A9,'INTERIM REPORT'!$B:$B,'PAGE 35'!$A$4)</f>
        <v>8.2129328867847989E-2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45">
        <f>SUMIFS('INTERIM REPORT'!D:D,'INTERIM REPORT'!$A:$A,'PAGE 35'!$A9,'INTERIM REPORT'!$B:$B,'PAGE 35'!$A$4)</f>
        <v>0.15095718359532984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35'!$A9,'INTERIM REPORT'!$B:$B,'PAGE 35'!$A$4)</f>
        <v>4.9994745212170413E-2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45">
        <f>SUMIFS('INTERIM REPORT'!F:F,'INTERIM REPORT'!$A:$A,'PAGE 35'!$A9,'INTERIM REPORT'!$B:$B,'PAGE 35'!$A$4)</f>
        <v>0.1355443817308562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7</v>
      </c>
      <c r="T9" s="145">
        <f>SUMIFS('INTERIM REPORT'!G:G,'INTERIM REPORT'!$A:$A,'PAGE 35'!$A9,'INTERIM REPORT'!$B:$B,'PAGE 35'!$A$4)</f>
        <v>0.20329366067417115</v>
      </c>
      <c r="U9" s="210">
        <f t="shared" ref="U9:U15" si="15">RANK(T9,T$8:T$15,1)</f>
        <v>4</v>
      </c>
      <c r="V9" s="210">
        <f t="shared" ref="V9:V17" si="16">RANK(T9,T$8:T$17,1)</f>
        <v>5</v>
      </c>
      <c r="W9" s="210">
        <f t="shared" ref="W9:W17" si="17">RANK(T9,T$8:T$25,1)</f>
        <v>6</v>
      </c>
      <c r="X9" s="95">
        <f t="shared" si="0"/>
        <v>-0.66881506383829281</v>
      </c>
      <c r="Y9" s="95">
        <f t="shared" si="1"/>
        <v>3.0663005644177703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35'!$A10,'INTERIM REPORT'!$B:$B,'PAGE 35'!$A$4)</f>
        <v>0.34071440373784889</v>
      </c>
      <c r="E10" s="210">
        <f t="shared" si="3"/>
        <v>7</v>
      </c>
      <c r="F10" s="210">
        <f t="shared" si="4"/>
        <v>9</v>
      </c>
      <c r="G10" s="210">
        <f t="shared" si="5"/>
        <v>13</v>
      </c>
      <c r="H10" s="145">
        <f>SUMIFS('INTERIM REPORT'!D:D,'INTERIM REPORT'!$A:$A,'PAGE 35'!$A10,'INTERIM REPORT'!$B:$B,'PAGE 35'!$A$4)</f>
        <v>0.32805383983130282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35'!$A10,'INTERIM REPORT'!$B:$B,'PAGE 35'!$A$4)</f>
        <v>0.33881082929114442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35'!$A10,'INTERIM REPORT'!$B:$B,'PAGE 35'!$A$4)</f>
        <v>0.31847407113362242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35'!$A10,'INTERIM REPORT'!$B:$B,'PAGE 35'!$A$4)</f>
        <v>0.30844611137750305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3.2790317178952311E-2</v>
      </c>
      <c r="Y10" s="95">
        <f t="shared" si="1"/>
        <v>-8.9621450344931519E-2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35'!$A11,'INTERIM REPORT'!$B:$B,'PAGE 35'!$A$4)</f>
        <v>0.10527458437708095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45">
        <f>SUMIFS('INTERIM REPORT'!D:D,'INTERIM REPORT'!$A:$A,'PAGE 35'!$A11,'INTERIM REPORT'!$B:$B,'PAGE 35'!$A$4)</f>
        <v>1.9922444507586391E-2</v>
      </c>
      <c r="I11" s="210">
        <f t="shared" si="6"/>
        <v>1</v>
      </c>
      <c r="J11" s="210">
        <f t="shared" si="7"/>
        <v>1</v>
      </c>
      <c r="K11" s="210">
        <f t="shared" si="8"/>
        <v>1</v>
      </c>
      <c r="L11" s="145">
        <f>SUMIFS('INTERIM REPORT'!E:E,'INTERIM REPORT'!$A:$A,'PAGE 35'!$A11,'INTERIM REPORT'!$B:$B,'PAGE 35'!$A$4)</f>
        <v>0.22251546270218941</v>
      </c>
      <c r="M11" s="210">
        <f t="shared" si="9"/>
        <v>5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35'!$A11,'INTERIM REPORT'!$B:$B,'PAGE 35'!$A$4)</f>
        <v>9.7116944670634975E-2</v>
      </c>
      <c r="Q11" s="210">
        <f t="shared" si="12"/>
        <v>2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35'!$A11,'INTERIM REPORT'!$B:$B,'PAGE 35'!$A$4)</f>
        <v>0.25798677524212071</v>
      </c>
      <c r="U11" s="210">
        <f t="shared" si="15"/>
        <v>5</v>
      </c>
      <c r="V11" s="210">
        <f t="shared" si="16"/>
        <v>7</v>
      </c>
      <c r="W11" s="210">
        <f t="shared" si="17"/>
        <v>10</v>
      </c>
      <c r="X11" s="95">
        <f t="shared" si="0"/>
        <v>10.169084326848363</v>
      </c>
      <c r="Y11" s="95">
        <f t="shared" si="1"/>
        <v>0.1594105511103534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35'!$A12,'INTERIM REPORT'!$B:$B,'PAGE 35'!$A$4)</f>
        <v>0.13586293615072151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45">
        <f>SUMIFS('INTERIM REPORT'!D:D,'INTERIM REPORT'!$A:$A,'PAGE 35'!$A12,'INTERIM REPORT'!$B:$B,'PAGE 35'!$A$4)</f>
        <v>6.2944581348642795E-2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45">
        <f>SUMIFS('INTERIM REPORT'!E:E,'INTERIM REPORT'!$A:$A,'PAGE 35'!$A12,'INTERIM REPORT'!$B:$B,'PAGE 35'!$A$4)</f>
        <v>0.1240887000799737</v>
      </c>
      <c r="M12" s="210">
        <f t="shared" si="9"/>
        <v>3</v>
      </c>
      <c r="N12" s="210">
        <f t="shared" si="10"/>
        <v>3</v>
      </c>
      <c r="O12" s="210">
        <f t="shared" si="11"/>
        <v>3</v>
      </c>
      <c r="P12" s="145">
        <f>SUMIFS('INTERIM REPORT'!F:F,'INTERIM REPORT'!$A:$A,'PAGE 35'!$A12,'INTERIM REPORT'!$B:$B,'PAGE 35'!$A$4)</f>
        <v>5.1092701716192165E-2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35'!$A12,'INTERIM REPORT'!$B:$B,'PAGE 35'!$A$4)</f>
        <v>3.5272712150832448E-2</v>
      </c>
      <c r="U12" s="210">
        <f t="shared" si="15"/>
        <v>1</v>
      </c>
      <c r="V12" s="210">
        <f t="shared" si="16"/>
        <v>1</v>
      </c>
      <c r="W12" s="210">
        <f t="shared" si="17"/>
        <v>1</v>
      </c>
      <c r="X12" s="95">
        <f t="shared" si="0"/>
        <v>0.97139606652812049</v>
      </c>
      <c r="Y12" s="95">
        <f t="shared" si="1"/>
        <v>-0.71574597744919877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35'!$A13,'INTERIM REPORT'!$B:$B,'PAGE 35'!$A$4)</f>
        <v>0.33227847424453133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35'!$A13,'INTERIM REPORT'!$B:$B,'PAGE 35'!$A$4)</f>
        <v>0.12841825888357522</v>
      </c>
      <c r="I13" s="210">
        <f t="shared" si="6"/>
        <v>4</v>
      </c>
      <c r="J13" s="210">
        <f t="shared" si="7"/>
        <v>5</v>
      </c>
      <c r="K13" s="210">
        <f t="shared" si="8"/>
        <v>5</v>
      </c>
      <c r="L13" s="145">
        <f>SUMIFS('INTERIM REPORT'!E:E,'INTERIM REPORT'!$A:$A,'PAGE 35'!$A13,'INTERIM REPORT'!$B:$B,'PAGE 35'!$A$4)</f>
        <v>0.16627746549597555</v>
      </c>
      <c r="M13" s="210">
        <f t="shared" si="9"/>
        <v>4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35'!$A13,'INTERIM REPORT'!$B:$B,'PAGE 35'!$A$4)</f>
        <v>0.25488148166426672</v>
      </c>
      <c r="Q13" s="210">
        <f t="shared" si="12"/>
        <v>6</v>
      </c>
      <c r="R13" s="210">
        <f t="shared" si="13"/>
        <v>8</v>
      </c>
      <c r="S13" s="210">
        <f t="shared" si="14"/>
        <v>11</v>
      </c>
      <c r="T13" s="145">
        <f>SUMIFS('INTERIM REPORT'!G:G,'INTERIM REPORT'!$A:$A,'PAGE 35'!$A13,'INTERIM REPORT'!$B:$B,'PAGE 35'!$A$4)</f>
        <v>0.18121545789544019</v>
      </c>
      <c r="U13" s="210">
        <f t="shared" si="15"/>
        <v>3</v>
      </c>
      <c r="V13" s="210">
        <f t="shared" si="16"/>
        <v>4</v>
      </c>
      <c r="W13" s="210">
        <f t="shared" si="17"/>
        <v>5</v>
      </c>
      <c r="X13" s="95">
        <f t="shared" si="0"/>
        <v>0.29481171090104663</v>
      </c>
      <c r="Y13" s="95">
        <f t="shared" si="1"/>
        <v>8.9837744127908792E-2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35'!$A14,'INTERIM REPORT'!$B:$B,'PAGE 35'!$A$4)</f>
        <v>0.15443742407133534</v>
      </c>
      <c r="E14" s="210">
        <f t="shared" si="3"/>
        <v>4</v>
      </c>
      <c r="F14" s="210">
        <f t="shared" si="4"/>
        <v>4</v>
      </c>
      <c r="G14" s="210">
        <f t="shared" si="5"/>
        <v>4</v>
      </c>
      <c r="H14" s="145">
        <f>SUMIFS('INTERIM REPORT'!D:D,'INTERIM REPORT'!$A:$A,'PAGE 35'!$A14,'INTERIM REPORT'!$B:$B,'PAGE 35'!$A$4)</f>
        <v>0.1004335916975346</v>
      </c>
      <c r="I14" s="210">
        <f t="shared" si="6"/>
        <v>3</v>
      </c>
      <c r="J14" s="210">
        <f t="shared" si="7"/>
        <v>3</v>
      </c>
      <c r="K14" s="210">
        <f t="shared" si="8"/>
        <v>3</v>
      </c>
      <c r="L14" s="145">
        <f>SUMIFS('INTERIM REPORT'!E:E,'INTERIM REPORT'!$A:$A,'PAGE 35'!$A14,'INTERIM REPORT'!$B:$B,'PAGE 35'!$A$4)</f>
        <v>0.11617250176250848</v>
      </c>
      <c r="M14" s="210">
        <f t="shared" si="9"/>
        <v>2</v>
      </c>
      <c r="N14" s="210">
        <f t="shared" si="10"/>
        <v>2</v>
      </c>
      <c r="O14" s="210">
        <f t="shared" si="11"/>
        <v>2</v>
      </c>
      <c r="P14" s="145">
        <f>SUMIFS('INTERIM REPORT'!F:F,'INTERIM REPORT'!$A:$A,'PAGE 35'!$A14,'INTERIM REPORT'!$B:$B,'PAGE 35'!$A$4)</f>
        <v>0.12418163623741031</v>
      </c>
      <c r="Q14" s="210">
        <f t="shared" si="12"/>
        <v>4</v>
      </c>
      <c r="R14" s="210">
        <f t="shared" si="13"/>
        <v>6</v>
      </c>
      <c r="S14" s="210">
        <f t="shared" si="14"/>
        <v>6</v>
      </c>
      <c r="T14" s="145">
        <f>SUMIFS('INTERIM REPORT'!G:G,'INTERIM REPORT'!$A:$A,'PAGE 35'!$A14,'INTERIM REPORT'!$B:$B,'PAGE 35'!$A$4)</f>
        <v>0.11356138187656077</v>
      </c>
      <c r="U14" s="210">
        <f t="shared" si="15"/>
        <v>2</v>
      </c>
      <c r="V14" s="210">
        <f t="shared" si="16"/>
        <v>3</v>
      </c>
      <c r="W14" s="210">
        <f t="shared" si="17"/>
        <v>3</v>
      </c>
      <c r="X14" s="95">
        <f t="shared" si="0"/>
        <v>0.15670962074495076</v>
      </c>
      <c r="Y14" s="95">
        <f t="shared" si="1"/>
        <v>-2.2476230143391618E-2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35'!$A15,'INTERIM REPORT'!$B:$B,'PAGE 35'!$A$4)</f>
        <v>0.29372106053274588</v>
      </c>
      <c r="E15" s="211">
        <f t="shared" si="3"/>
        <v>5</v>
      </c>
      <c r="F15" s="211">
        <f t="shared" si="4"/>
        <v>7</v>
      </c>
      <c r="G15" s="211">
        <f t="shared" si="5"/>
        <v>11</v>
      </c>
      <c r="H15" s="146">
        <f>SUMIFS('INTERIM REPORT'!D:D,'INTERIM REPORT'!$A:$A,'PAGE 35'!$A15,'INTERIM REPORT'!$B:$B,'PAGE 35'!$A$4)</f>
        <v>0.31092116180647383</v>
      </c>
      <c r="I15" s="211">
        <f t="shared" si="6"/>
        <v>7</v>
      </c>
      <c r="J15" s="211">
        <f t="shared" si="7"/>
        <v>9</v>
      </c>
      <c r="K15" s="211">
        <f t="shared" si="8"/>
        <v>13</v>
      </c>
      <c r="L15" s="146">
        <f>SUMIFS('INTERIM REPORT'!E:E,'INTERIM REPORT'!$A:$A,'PAGE 35'!$A15,'INTERIM REPORT'!$B:$B,'PAGE 35'!$A$4)</f>
        <v>0.32487343050675177</v>
      </c>
      <c r="M15" s="211">
        <f t="shared" si="9"/>
        <v>7</v>
      </c>
      <c r="N15" s="211">
        <f t="shared" si="10"/>
        <v>9</v>
      </c>
      <c r="O15" s="211">
        <f t="shared" si="11"/>
        <v>13</v>
      </c>
      <c r="P15" s="146">
        <f>SUMIFS('INTERIM REPORT'!F:F,'INTERIM REPORT'!$A:$A,'PAGE 35'!$A15,'INTERIM REPORT'!$B:$B,'PAGE 35'!$A$4)</f>
        <v>0.42542184884524342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35'!$A15,'INTERIM REPORT'!$B:$B,'PAGE 35'!$A$4)</f>
        <v>0.28089849149456469</v>
      </c>
      <c r="U15" s="211">
        <f t="shared" si="15"/>
        <v>6</v>
      </c>
      <c r="V15" s="211">
        <f t="shared" si="16"/>
        <v>8</v>
      </c>
      <c r="W15" s="211">
        <f t="shared" si="17"/>
        <v>11</v>
      </c>
      <c r="X15" s="97">
        <f t="shared" si="0"/>
        <v>4.487397583108943E-2</v>
      </c>
      <c r="Y15" s="97">
        <f t="shared" si="1"/>
        <v>-0.13536021995887149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35'!$A16,'INTERIM REPORT'!$B:$B,'PAGE 35'!$A$4)</f>
        <v>0.1997697989728843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35'!$A16,'INTERIM REPORT'!$B:$B,'PAGE 35'!$A$4)</f>
        <v>0.15753947242076055</v>
      </c>
      <c r="I16" s="212"/>
      <c r="J16" s="213">
        <f t="shared" si="7"/>
        <v>8</v>
      </c>
      <c r="K16" s="213">
        <f t="shared" si="8"/>
        <v>9</v>
      </c>
      <c r="L16" s="147">
        <f>SUMIFS('INTERIM REPORT'!E:E,'INTERIM REPORT'!$A:$A,'PAGE 35'!$A16,'INTERIM REPORT'!$B:$B,'PAGE 35'!$A$4)</f>
        <v>0.20634781045528852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35'!$A16,'INTERIM REPORT'!$B:$B,'PAGE 35'!$A$4)</f>
        <v>0.10318062177235926</v>
      </c>
      <c r="Q16" s="212"/>
      <c r="R16" s="213">
        <f t="shared" si="13"/>
        <v>4</v>
      </c>
      <c r="S16" s="213">
        <f t="shared" si="14"/>
        <v>4</v>
      </c>
      <c r="T16" s="147">
        <f>SUMIFS('INTERIM REPORT'!G:G,'INTERIM REPORT'!$A:$A,'PAGE 35'!$A16,'INTERIM REPORT'!$B:$B,'PAGE 35'!$A$4)</f>
        <v>0.23409426861126156</v>
      </c>
      <c r="U16" s="212"/>
      <c r="V16" s="213">
        <f t="shared" si="16"/>
        <v>6</v>
      </c>
      <c r="W16" s="213">
        <f t="shared" si="17"/>
        <v>8</v>
      </c>
      <c r="X16" s="99">
        <f t="shared" si="0"/>
        <v>0.30981656396670787</v>
      </c>
      <c r="Y16" s="99">
        <f t="shared" si="1"/>
        <v>0.1344645145240595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35'!$A17,'INTERIM REPORT'!$B:$B,'PAGE 35'!$A$4)</f>
        <v>0.17554229540163216</v>
      </c>
      <c r="E17" s="214"/>
      <c r="F17" s="210">
        <f t="shared" si="4"/>
        <v>5</v>
      </c>
      <c r="G17" s="210">
        <f t="shared" si="5"/>
        <v>5</v>
      </c>
      <c r="H17" s="145">
        <f>SUMIFS('INTERIM REPORT'!D:D,'INTERIM REPORT'!$A:$A,'PAGE 35'!$A17,'INTERIM REPORT'!$B:$B,'PAGE 35'!$A$4)</f>
        <v>0.12332464958976277</v>
      </c>
      <c r="I17" s="214"/>
      <c r="J17" s="210">
        <f t="shared" si="7"/>
        <v>4</v>
      </c>
      <c r="K17" s="210">
        <f t="shared" si="8"/>
        <v>4</v>
      </c>
      <c r="L17" s="145">
        <f>SUMIFS('INTERIM REPORT'!E:E,'INTERIM REPORT'!$A:$A,'PAGE 35'!$A17,'INTERIM REPORT'!$B:$B,'PAGE 35'!$A$4)</f>
        <v>0.15898800090872592</v>
      </c>
      <c r="M17" s="214"/>
      <c r="N17" s="210">
        <f t="shared" si="10"/>
        <v>4</v>
      </c>
      <c r="O17" s="210">
        <f t="shared" si="11"/>
        <v>4</v>
      </c>
      <c r="P17" s="145">
        <f>SUMIFS('INTERIM REPORT'!F:F,'INTERIM REPORT'!$A:$A,'PAGE 35'!$A17,'INTERIM REPORT'!$B:$B,'PAGE 35'!$A$4)</f>
        <v>9.5608701175044539E-2</v>
      </c>
      <c r="Q17" s="214"/>
      <c r="R17" s="210">
        <f t="shared" si="13"/>
        <v>2</v>
      </c>
      <c r="S17" s="210">
        <f t="shared" si="14"/>
        <v>2</v>
      </c>
      <c r="T17" s="145">
        <f>SUMIFS('INTERIM REPORT'!G:G,'INTERIM REPORT'!$A:$A,'PAGE 35'!$A17,'INTERIM REPORT'!$B:$B,'PAGE 35'!$A$4)</f>
        <v>7.283953054785447E-2</v>
      </c>
      <c r="U17" s="214"/>
      <c r="V17" s="210">
        <f t="shared" si="16"/>
        <v>2</v>
      </c>
      <c r="W17" s="210">
        <f t="shared" si="17"/>
        <v>2</v>
      </c>
      <c r="X17" s="95">
        <f t="shared" si="0"/>
        <v>0.28918266897653178</v>
      </c>
      <c r="Y17" s="95">
        <f t="shared" si="1"/>
        <v>-0.54185517063220878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35'!$A20,'INTERIM REPORT'!$B:$B,'PAGE 35'!$A$4)</f>
        <v>0.24729591598000916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35'!$A20,'INTERIM REPORT'!$B:$B,'PAGE 35'!$A$4)</f>
        <v>0.23208642350167843</v>
      </c>
      <c r="I20" s="212"/>
      <c r="J20" s="213">
        <f>RANK(H20,H$20:H$22,1)</f>
        <v>2</v>
      </c>
      <c r="K20" s="213">
        <f t="shared" ref="K20:K22" si="20">RANK(H20,H$8:H$25,1)</f>
        <v>11</v>
      </c>
      <c r="L20" s="147">
        <f>SUMIFS('INTERIM REPORT'!E:E,'INTERIM REPORT'!$A:$A,'PAGE 35'!$A20,'INTERIM REPORT'!$B:$B,'PAGE 35'!$A$4)</f>
        <v>0.2667201645274444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35'!$A20,'INTERIM REPORT'!$B:$B,'PAGE 35'!$A$4)</f>
        <v>0.20111607890371261</v>
      </c>
      <c r="Q20" s="212"/>
      <c r="R20" s="213">
        <f>RANK(P20,P$20:P$22,1)</f>
        <v>2</v>
      </c>
      <c r="S20" s="213">
        <f t="shared" ref="S20:S22" si="22">RANK(P20,P$8:P$25,1)</f>
        <v>10</v>
      </c>
      <c r="T20" s="147">
        <f>SUMIFS('INTERIM REPORT'!G:G,'INTERIM REPORT'!$A:$A,'PAGE 35'!$A20,'INTERIM REPORT'!$B:$B,'PAGE 35'!$A$4)</f>
        <v>0.23450817609716665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0.14922777689111788</v>
      </c>
      <c r="Y20" s="99">
        <f>IF(L20&gt;0,((T20/L20)-1),IF(AND(L20=0,T20&gt;0),100%,IF(AND(L20=0,T20&lt;0),-100%,IF(AND(L20=0,T20=0),0%,((T20/(L20))-1)*-1))))</f>
        <v>-0.12077072795507848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35'!$A21,'INTERIM REPORT'!$B:$B,'PAGE 35'!$A$4)</f>
        <v>0.2291846799754621</v>
      </c>
      <c r="E21" s="214"/>
      <c r="F21" s="210">
        <f t="shared" ref="F21:F22" si="24">RANK(D21,D$20:D$22,1)</f>
        <v>2</v>
      </c>
      <c r="G21" s="210">
        <f t="shared" si="19"/>
        <v>9</v>
      </c>
      <c r="H21" s="145">
        <f>SUMIFS('INTERIM REPORT'!D:D,'INTERIM REPORT'!$A:$A,'PAGE 35'!$A21,'INTERIM REPORT'!$B:$B,'PAGE 35'!$A$4)</f>
        <v>0.25184123850873941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35'!$A21,'INTERIM REPORT'!$B:$B,'PAGE 35'!$A$4)</f>
        <v>0.2465990418679454</v>
      </c>
      <c r="M21" s="214"/>
      <c r="N21" s="210">
        <f t="shared" ref="N21:N22" si="26">RANK(L21,L$20:L$22,1)</f>
        <v>2</v>
      </c>
      <c r="O21" s="210">
        <f t="shared" si="21"/>
        <v>10</v>
      </c>
      <c r="P21" s="145">
        <f>SUMIFS('INTERIM REPORT'!F:F,'INTERIM REPORT'!$A:$A,'PAGE 35'!$A21,'INTERIM REPORT'!$B:$B,'PAGE 35'!$A$4)</f>
        <v>0.27205151131062827</v>
      </c>
      <c r="Q21" s="214"/>
      <c r="R21" s="210">
        <f t="shared" ref="R21:R22" si="27">RANK(P21,P$20:P$22,1)</f>
        <v>3</v>
      </c>
      <c r="S21" s="210">
        <f t="shared" si="22"/>
        <v>12</v>
      </c>
      <c r="T21" s="145">
        <f>SUMIFS('INTERIM REPORT'!G:G,'INTERIM REPORT'!$A:$A,'PAGE 35'!$A21,'INTERIM REPORT'!$B:$B,'PAGE 35'!$A$4)</f>
        <v>0.28625178816376368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-2.0815481498722477E-2</v>
      </c>
      <c r="Y21" s="95">
        <f>IF(L21&gt;0,((T21/L21)-1),IF(AND(L21=0,T21&gt;0),100%,IF(AND(L21=0,T21&lt;0),-100%,IF(AND(L21=0,T21=0),0%,((T21/(L21))-1)*-1))))</f>
        <v>0.16079846051085811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35'!$A22,'INTERIM REPORT'!$B:$B,'PAGE 35'!$A$4)</f>
        <v>0.18056430021822087</v>
      </c>
      <c r="E22" s="214"/>
      <c r="F22" s="210">
        <f t="shared" si="24"/>
        <v>1</v>
      </c>
      <c r="G22" s="210">
        <f t="shared" si="19"/>
        <v>6</v>
      </c>
      <c r="H22" s="145">
        <f>SUMIFS('INTERIM REPORT'!D:D,'INTERIM REPORT'!$A:$A,'PAGE 35'!$A22,'INTERIM REPORT'!$B:$B,'PAGE 35'!$A$4)</f>
        <v>0.14996783241923181</v>
      </c>
      <c r="I22" s="214"/>
      <c r="J22" s="210">
        <f t="shared" si="25"/>
        <v>1</v>
      </c>
      <c r="K22" s="210">
        <f t="shared" si="20"/>
        <v>6</v>
      </c>
      <c r="L22" s="145">
        <f>SUMIFS('INTERIM REPORT'!E:E,'INTERIM REPORT'!$A:$A,'PAGE 35'!$A22,'INTERIM REPORT'!$B:$B,'PAGE 35'!$A$4)</f>
        <v>0.16282352831946315</v>
      </c>
      <c r="M22" s="214"/>
      <c r="N22" s="210">
        <f t="shared" si="26"/>
        <v>1</v>
      </c>
      <c r="O22" s="210">
        <f t="shared" si="21"/>
        <v>5</v>
      </c>
      <c r="P22" s="145">
        <f>SUMIFS('INTERIM REPORT'!F:F,'INTERIM REPORT'!$A:$A,'PAGE 35'!$A22,'INTERIM REPORT'!$B:$B,'PAGE 35'!$A$4)</f>
        <v>0.15501722557503511</v>
      </c>
      <c r="Q22" s="214"/>
      <c r="R22" s="210">
        <f t="shared" si="27"/>
        <v>1</v>
      </c>
      <c r="S22" s="210">
        <f t="shared" si="22"/>
        <v>8</v>
      </c>
      <c r="T22" s="145">
        <f>SUMIFS('INTERIM REPORT'!G:G,'INTERIM REPORT'!$A:$A,'PAGE 35'!$A22,'INTERIM REPORT'!$B:$B,'PAGE 35'!$A$4)</f>
        <v>0.12729595258723794</v>
      </c>
      <c r="U22" s="214"/>
      <c r="V22" s="210">
        <f t="shared" si="28"/>
        <v>1</v>
      </c>
      <c r="W22" s="210">
        <f t="shared" si="23"/>
        <v>4</v>
      </c>
      <c r="X22" s="95">
        <f>IF(H22&gt;0,((L22/H22)-1),IF(AND(H22=0,L22&gt;0),100%,IF(AND(H22=0,L22&lt;0),-100%,IF(AND(H22=0,L22=0),0%,((L22/(H22))-1)*-1))))</f>
        <v>8.572302268324794E-2</v>
      </c>
      <c r="Y22" s="95">
        <f>IF(L22&gt;0,((T22/L22)-1),IF(AND(L22=0,T22&gt;0),100%,IF(AND(L22=0,T22&lt;0),-100%,IF(AND(L22=0,T22=0),0%,((T22/(L22))-1)*-1))))</f>
        <v>-0.2181968177382777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35'!$A25,'INTERIM REPORT'!$B:$B,'PAGE 35'!$A$4)</f>
        <v>0.20945460848961034</v>
      </c>
      <c r="E25" s="212"/>
      <c r="F25" s="212"/>
      <c r="G25" s="213">
        <f>RANK(D25,D$8:D$25,1)</f>
        <v>8</v>
      </c>
      <c r="H25" s="147">
        <f>SUMIFS('INTERIM REPORT'!D:D,'INTERIM REPORT'!$A:$A,'PAGE 35'!$A25,'INTERIM REPORT'!$B:$B,'PAGE 35'!$A$4)</f>
        <v>0.18992582116021015</v>
      </c>
      <c r="I25" s="212"/>
      <c r="J25" s="212"/>
      <c r="K25" s="213">
        <f>RANK(H25,H$8:H$25,1)</f>
        <v>10</v>
      </c>
      <c r="L25" s="147">
        <f>SUMIFS('INTERIM REPORT'!E:E,'INTERIM REPORT'!$A:$A,'PAGE 35'!$A25,'INTERIM REPORT'!$B:$B,'PAGE 35'!$A$4)</f>
        <v>0.18640062921778336</v>
      </c>
      <c r="M25" s="212"/>
      <c r="N25" s="212"/>
      <c r="O25" s="213">
        <f>RANK(L25,L$8:L$25,1)</f>
        <v>7</v>
      </c>
      <c r="P25" s="147">
        <f>SUMIFS('INTERIM REPORT'!F:F,'INTERIM REPORT'!$A:$A,'PAGE 35'!$A25,'INTERIM REPORT'!$B:$B,'PAGE 35'!$A$4)</f>
        <v>0.18127180528407696</v>
      </c>
      <c r="Q25" s="212"/>
      <c r="R25" s="212"/>
      <c r="S25" s="213">
        <f>RANK(P25,P$8:P$25,1)</f>
        <v>9</v>
      </c>
      <c r="T25" s="147">
        <f>SUMIFS('INTERIM REPORT'!G:G,'INTERIM REPORT'!$A:$A,'PAGE 35'!$A25,'INTERIM REPORT'!$B:$B,'PAGE 35'!$A$4)</f>
        <v>0.20419167012750916</v>
      </c>
      <c r="U25" s="212"/>
      <c r="V25" s="212"/>
      <c r="W25" s="213">
        <f>RANK(T25,T$8:T$25,1)</f>
        <v>7</v>
      </c>
      <c r="X25" s="99">
        <f>IF(H25&gt;0,((L25/H25)-1),IF(AND(H25=0,L25&gt;0),100%,IF(AND(H25=0,L25&lt;0),-100%,IF(AND(H25=0,L25=0),0%,((L25/(H25))-1)*-1))))</f>
        <v>-1.8560888250435115E-2</v>
      </c>
      <c r="Y25" s="99">
        <f>IF(L25&gt;0,((T25/L25)-1),IF(AND(L25=0,T25&gt;0),100%,IF(AND(L25=0,T25&lt;0),-100%,IF(AND(L25=0,T25=0),0%,((T25/(L25))-1)*-1))))</f>
        <v>9.5445176254954855E-2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35'!$A28,'INTERIM REPORT'!$B:$B,'PAGE 35'!$A$4)</f>
        <v>0.21205311773955474</v>
      </c>
      <c r="E28" s="218"/>
      <c r="F28" s="218"/>
      <c r="G28" s="218"/>
      <c r="H28" s="147">
        <f>SUMIFS('INTERIM REPORT'!D:D,'INTERIM REPORT'!$A:$A,'PAGE 35'!$A28,'INTERIM REPORT'!$B:$B,'PAGE 35'!$A$4)</f>
        <v>0.18091555353054514</v>
      </c>
      <c r="I28" s="218"/>
      <c r="J28" s="218"/>
      <c r="K28" s="218"/>
      <c r="L28" s="147">
        <f>SUMIFS('INTERIM REPORT'!E:E,'INTERIM REPORT'!$A:$A,'PAGE 35'!$A28,'INTERIM REPORT'!$B:$B,'PAGE 35'!$A$4)</f>
        <v>0.1926956153067908</v>
      </c>
      <c r="M28" s="218"/>
      <c r="N28" s="218"/>
      <c r="O28" s="218"/>
      <c r="P28" s="147">
        <f>SUMIFS('INTERIM REPORT'!F:F,'INTERIM REPORT'!$A:$A,'PAGE 35'!$A28,'INTERIM REPORT'!$B:$B,'PAGE 35'!$A$4)</f>
        <v>0.18089693805506618</v>
      </c>
      <c r="Q28" s="218"/>
      <c r="R28" s="218"/>
      <c r="S28" s="218"/>
      <c r="T28" s="147">
        <f>SUMIFS('INTERIM REPORT'!G:G,'INTERIM REPORT'!$A:$A,'PAGE 35'!$A28,'INTERIM REPORT'!$B:$B,'PAGE 35'!$A$4)</f>
        <v>0.19943026941874112</v>
      </c>
      <c r="U28" s="218"/>
      <c r="V28" s="218"/>
      <c r="W28" s="218"/>
      <c r="X28" s="103">
        <f>IF(H28&gt;0,((L28/H28)-1),IF(AND(H28=0,L28&gt;0),100%,IF(AND(H28=0,L28&lt;0),-100%,IF(AND(H28=0,L28=0),0%,((L28/(H28))-1)*-1))))</f>
        <v>6.5113593311128648E-2</v>
      </c>
      <c r="Y28" s="103">
        <f>IF(L28&gt;0,((T28/L28)-1),IF(AND(L28=0,T28&gt;0),100%,IF(AND(L28=0,T28&lt;0),-100%,IF(AND(L28=0,T28=0),0%,((T28/(L28))-1)*-1))))</f>
        <v>3.4949700859711053E-2</v>
      </c>
    </row>
    <row r="29" spans="1:25" ht="28.35" customHeight="1">
      <c r="C29" s="94" t="s">
        <v>28</v>
      </c>
      <c r="D29" s="145">
        <f>MEDIAN(D25,D20:D22,D8:D17)</f>
        <v>0.20461220373124733</v>
      </c>
      <c r="E29" s="219"/>
      <c r="F29" s="219"/>
      <c r="G29" s="219"/>
      <c r="H29" s="145">
        <f>MEDIAN(H25,H20:H22,H8:H17)</f>
        <v>0.15184510144753477</v>
      </c>
      <c r="I29" s="219"/>
      <c r="J29" s="219"/>
      <c r="K29" s="219"/>
      <c r="L29" s="145">
        <f>MEDIAN(L25,L20:L22,L8:L17)</f>
        <v>0.19637421983653594</v>
      </c>
      <c r="M29" s="219"/>
      <c r="N29" s="219"/>
      <c r="O29" s="219"/>
      <c r="P29" s="145">
        <f>MEDIAN(P25,P20:P22,P8:P17)</f>
        <v>0.14528080365294566</v>
      </c>
      <c r="Q29" s="219"/>
      <c r="R29" s="219"/>
      <c r="S29" s="219"/>
      <c r="T29" s="145">
        <f>MEDIAN(T25,T20:T22,T8:T17)</f>
        <v>0.21914296936938538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0.29325357199215807</v>
      </c>
      <c r="Y29" s="104">
        <f>IF(L29&gt;0,((T29/L29)-1),IF(AND(L29=0,T29&gt;0),100%,IF(AND(L29=0,T29&lt;0),-100%,IF(AND(L29=0,T29=0),0%,((T29/(L29))-1)*-1))))</f>
        <v>0.11594571605072401</v>
      </c>
    </row>
    <row r="30" spans="1:25" ht="28.35" customHeight="1">
      <c r="C30" s="94" t="s">
        <v>29</v>
      </c>
      <c r="D30" s="145">
        <f>MEDIAN(D8:D15)</f>
        <v>0.22407924230204063</v>
      </c>
      <c r="E30" s="219"/>
      <c r="F30" s="219"/>
      <c r="G30" s="219"/>
      <c r="H30" s="145">
        <f>MEDIAN(H8:H15)</f>
        <v>0.13968772123945253</v>
      </c>
      <c r="I30" s="219"/>
      <c r="J30" s="219"/>
      <c r="K30" s="219"/>
      <c r="L30" s="145">
        <f>MEDIAN(L8:L15)</f>
        <v>0.19439646409908248</v>
      </c>
      <c r="M30" s="219"/>
      <c r="N30" s="219"/>
      <c r="O30" s="219"/>
      <c r="P30" s="145">
        <f>MEDIAN(P8:P15)</f>
        <v>0.12986300898413325</v>
      </c>
      <c r="Q30" s="219"/>
      <c r="R30" s="219"/>
      <c r="S30" s="219"/>
      <c r="T30" s="145">
        <f>MEDIAN(T8:T15)</f>
        <v>0.23064021795814593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0.39165033529216431</v>
      </c>
      <c r="Y30" s="104">
        <f>IF(L30&gt;0,((T30/L30)-1),IF(AND(L30=0,T30&gt;0),100%,IF(AND(L30=0,T30&lt;0),-100%,IF(AND(L30=0,T30=0),0%,((T30/(L30))-1)*-1))))</f>
        <v>0.18644245422380856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35'!$A33,'INTERIM REPORT'!$B:$B,'PAGE 35'!$A$5)=0,"",SUMIFS('INTERIM REPORT'!C:C,'INTERIM REPORT'!$A:$A,'PAGE 35'!$A33,'INTERIM REPORT'!$B:$B,'PAGE 35'!$A$5))</f>
        <v/>
      </c>
      <c r="E33" s="120"/>
      <c r="F33" s="120"/>
      <c r="G33" s="121"/>
      <c r="H33" s="124" t="str">
        <f>IF(SUMIFS('INTERIM REPORT'!D:D,'INTERIM REPORT'!$A:$A,'PAGE 35'!$A33,'INTERIM REPORT'!$B:$B,'PAGE 35'!$A$5)=0,"",SUMIFS('INTERIM REPORT'!D:D,'INTERIM REPORT'!$A:$A,'PAGE 35'!$A33,'INTERIM REPORT'!$B:$B,'PAGE 35'!$A$5))</f>
        <v/>
      </c>
      <c r="I33" s="120"/>
      <c r="J33" s="120"/>
      <c r="K33" s="121"/>
      <c r="L33" s="124" t="str">
        <f>IF(SUMIFS('INTERIM REPORT'!E:E,'INTERIM REPORT'!$A:$A,'PAGE 35'!$A33,'INTERIM REPORT'!$B:$B,'PAGE 35'!$A$5)=0,"",SUMIFS('INTERIM REPORT'!E:E,'INTERIM REPORT'!$A:$A,'PAGE 35'!$A33,'INTERIM REPORT'!$B:$B,'PAGE 35'!$A$5))</f>
        <v/>
      </c>
      <c r="M33" s="120"/>
      <c r="N33" s="120"/>
      <c r="O33" s="121"/>
      <c r="P33" s="124" t="str">
        <f>IF(SUMIFS('INTERIM REPORT'!F:F,'INTERIM REPORT'!$A:$A,'PAGE 35'!$A33,'INTERIM REPORT'!$B:$B,'PAGE 35'!$A$5)=0,"",SUMIFS('INTERIM REPORT'!F:F,'INTERIM REPORT'!$A:$A,'PAGE 35'!$A33,'INTERIM REPORT'!$B:$B,'PAGE 35'!$A$5))</f>
        <v/>
      </c>
      <c r="Q33" s="120"/>
      <c r="R33" s="120"/>
      <c r="S33" s="121"/>
      <c r="T33" s="124" t="str">
        <f>IF(SUMIFS('INTERIM REPORT'!G:G,'INTERIM REPORT'!$A:$A,'PAGE 35'!$A33,'INTERIM REPORT'!$B:$B,'PAGE 35'!$A$5)=0,"",SUMIFS('INTERIM REPORT'!G:G,'INTERIM REPORT'!$A:$A,'PAGE 35'!$A33,'INTERIM REPORT'!$B:$B,'PAGE 35'!$A$5))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35'!$A34,'INTERIM REPORT'!$B:$B,'PAGE 35'!$A$5)=0,"",SUMIFS('INTERIM REPORT'!C:C,'INTERIM REPORT'!$A:$A,'PAGE 35'!$A34,'INTERIM REPORT'!$B:$B,'PAGE 35'!$A$5))</f>
        <v/>
      </c>
      <c r="E34" s="124"/>
      <c r="F34" s="124"/>
      <c r="G34" s="125"/>
      <c r="H34" s="124" t="str">
        <f>IF(SUMIFS('INTERIM REPORT'!D:D,'INTERIM REPORT'!$A:$A,'PAGE 35'!$A34,'INTERIM REPORT'!$B:$B,'PAGE 35'!$A$5)=0,"",SUMIFS('INTERIM REPORT'!D:D,'INTERIM REPORT'!$A:$A,'PAGE 35'!$A34,'INTERIM REPORT'!$B:$B,'PAGE 35'!$A$5))</f>
        <v/>
      </c>
      <c r="I34" s="124"/>
      <c r="J34" s="124"/>
      <c r="K34" s="125"/>
      <c r="L34" s="124" t="str">
        <f>IF(SUMIFS('INTERIM REPORT'!E:E,'INTERIM REPORT'!$A:$A,'PAGE 35'!$A34,'INTERIM REPORT'!$B:$B,'PAGE 35'!$A$5)=0,"",SUMIFS('INTERIM REPORT'!E:E,'INTERIM REPORT'!$A:$A,'PAGE 35'!$A34,'INTERIM REPORT'!$B:$B,'PAGE 35'!$A$5))</f>
        <v/>
      </c>
      <c r="M34" s="124"/>
      <c r="N34" s="124"/>
      <c r="O34" s="125"/>
      <c r="P34" s="124" t="str">
        <f>IF(SUMIFS('INTERIM REPORT'!F:F,'INTERIM REPORT'!$A:$A,'PAGE 35'!$A34,'INTERIM REPORT'!$B:$B,'PAGE 35'!$A$5)=0,"",SUMIFS('INTERIM REPORT'!F:F,'INTERIM REPORT'!$A:$A,'PAGE 35'!$A34,'INTERIM REPORT'!$B:$B,'PAGE 35'!$A$5))</f>
        <v/>
      </c>
      <c r="Q34" s="124"/>
      <c r="R34" s="124"/>
      <c r="S34" s="125"/>
      <c r="T34" s="124" t="str">
        <f>IF(SUMIFS('INTERIM REPORT'!G:G,'INTERIM REPORT'!$A:$A,'PAGE 35'!$A34,'INTERIM REPORT'!$B:$B,'PAGE 35'!$A$5)=0,"",SUMIFS('INTERIM REPORT'!G:G,'INTERIM REPORT'!$A:$A,'PAGE 35'!$A34,'INTERIM REPORT'!$B:$B,'PAGE 35'!$A$5))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35'!$A35,'INTERIM REPORT'!$B:$B,'PAGE 35'!$A$5)=0,"",SUMIFS('INTERIM REPORT'!C:C,'INTERIM REPORT'!$A:$A,'PAGE 35'!$A35,'INTERIM REPORT'!$B:$B,'PAGE 35'!$A$5))</f>
        <v/>
      </c>
      <c r="E35" s="124"/>
      <c r="F35" s="124"/>
      <c r="G35" s="125"/>
      <c r="H35" s="124" t="str">
        <f>IF(SUMIFS('INTERIM REPORT'!D:D,'INTERIM REPORT'!$A:$A,'PAGE 35'!$A35,'INTERIM REPORT'!$B:$B,'PAGE 35'!$A$5)=0,"",SUMIFS('INTERIM REPORT'!D:D,'INTERIM REPORT'!$A:$A,'PAGE 35'!$A35,'INTERIM REPORT'!$B:$B,'PAGE 35'!$A$5))</f>
        <v/>
      </c>
      <c r="I35" s="124"/>
      <c r="J35" s="124"/>
      <c r="K35" s="125"/>
      <c r="L35" s="124" t="str">
        <f>IF(SUMIFS('INTERIM REPORT'!E:E,'INTERIM REPORT'!$A:$A,'PAGE 35'!$A35,'INTERIM REPORT'!$B:$B,'PAGE 35'!$A$5)=0,"",SUMIFS('INTERIM REPORT'!E:E,'INTERIM REPORT'!$A:$A,'PAGE 35'!$A35,'INTERIM REPORT'!$B:$B,'PAGE 35'!$A$5))</f>
        <v/>
      </c>
      <c r="M35" s="124"/>
      <c r="N35" s="124"/>
      <c r="O35" s="125"/>
      <c r="P35" s="124" t="str">
        <f>IF(SUMIFS('INTERIM REPORT'!F:F,'INTERIM REPORT'!$A:$A,'PAGE 35'!$A35,'INTERIM REPORT'!$B:$B,'PAGE 35'!$A$5)=0,"",SUMIFS('INTERIM REPORT'!F:F,'INTERIM REPORT'!$A:$A,'PAGE 35'!$A35,'INTERIM REPORT'!$B:$B,'PAGE 35'!$A$5))</f>
        <v/>
      </c>
      <c r="Q35" s="124"/>
      <c r="R35" s="124"/>
      <c r="S35" s="125"/>
      <c r="T35" s="124" t="str">
        <f>IF(SUMIFS('INTERIM REPORT'!G:G,'INTERIM REPORT'!$A:$A,'PAGE 35'!$A35,'INTERIM REPORT'!$B:$B,'PAGE 35'!$A$5)=0,"",SUMIFS('INTERIM REPORT'!G:G,'INTERIM REPORT'!$A:$A,'PAGE 35'!$A35,'INTERIM REPORT'!$B:$B,'PAGE 35'!$A$5))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35'!$A36,'INTERIM REPORT'!$B:$B,'PAGE 35'!$A$5)=0,"",SUMIFS('INTERIM REPORT'!C:C,'INTERIM REPORT'!$A:$A,'PAGE 35'!$A36,'INTERIM REPORT'!$B:$B,'PAGE 35'!$A$5))</f>
        <v/>
      </c>
      <c r="E36" s="124"/>
      <c r="F36" s="124"/>
      <c r="G36" s="125"/>
      <c r="H36" s="124" t="str">
        <f>IF(SUMIFS('INTERIM REPORT'!D:D,'INTERIM REPORT'!$A:$A,'PAGE 35'!$A36,'INTERIM REPORT'!$B:$B,'PAGE 35'!$A$5)=0,"",SUMIFS('INTERIM REPORT'!D:D,'INTERIM REPORT'!$A:$A,'PAGE 35'!$A36,'INTERIM REPORT'!$B:$B,'PAGE 35'!$A$5))</f>
        <v/>
      </c>
      <c r="I36" s="124"/>
      <c r="J36" s="124"/>
      <c r="K36" s="125"/>
      <c r="L36" s="124" t="str">
        <f>IF(SUMIFS('INTERIM REPORT'!E:E,'INTERIM REPORT'!$A:$A,'PAGE 35'!$A36,'INTERIM REPORT'!$B:$B,'PAGE 35'!$A$5)=0,"",SUMIFS('INTERIM REPORT'!E:E,'INTERIM REPORT'!$A:$A,'PAGE 35'!$A36,'INTERIM REPORT'!$B:$B,'PAGE 35'!$A$5))</f>
        <v/>
      </c>
      <c r="M36" s="124"/>
      <c r="N36" s="124"/>
      <c r="O36" s="125"/>
      <c r="P36" s="124" t="str">
        <f>IF(SUMIFS('INTERIM REPORT'!F:F,'INTERIM REPORT'!$A:$A,'PAGE 35'!$A36,'INTERIM REPORT'!$B:$B,'PAGE 35'!$A$5)=0,"",SUMIFS('INTERIM REPORT'!F:F,'INTERIM REPORT'!$A:$A,'PAGE 35'!$A36,'INTERIM REPORT'!$B:$B,'PAGE 35'!$A$5))</f>
        <v/>
      </c>
      <c r="Q36" s="124"/>
      <c r="R36" s="124"/>
      <c r="S36" s="125"/>
      <c r="T36" s="124" t="str">
        <f>IF(SUMIFS('INTERIM REPORT'!G:G,'INTERIM REPORT'!$A:$A,'PAGE 35'!$A36,'INTERIM REPORT'!$B:$B,'PAGE 35'!$A$5)=0,"",SUMIFS('INTERIM REPORT'!G:G,'INTERIM REPORT'!$A:$A,'PAGE 35'!$A36,'INTERIM REPORT'!$B:$B,'PAGE 35'!$A$5))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35'!$A37,'INTERIM REPORT'!$B:$B,'PAGE 35'!$A$5)=0,"",SUMIFS('INTERIM REPORT'!C:C,'INTERIM REPORT'!$A:$A,'PAGE 35'!$A37,'INTERIM REPORT'!$B:$B,'PAGE 35'!$A$5))</f>
        <v/>
      </c>
      <c r="E37" s="124"/>
      <c r="F37" s="124"/>
      <c r="G37" s="125"/>
      <c r="H37" s="124" t="str">
        <f>IF(SUMIFS('INTERIM REPORT'!D:D,'INTERIM REPORT'!$A:$A,'PAGE 35'!$A37,'INTERIM REPORT'!$B:$B,'PAGE 35'!$A$5)=0,"",SUMIFS('INTERIM REPORT'!D:D,'INTERIM REPORT'!$A:$A,'PAGE 35'!$A37,'INTERIM REPORT'!$B:$B,'PAGE 35'!$A$5))</f>
        <v/>
      </c>
      <c r="I37" s="124"/>
      <c r="J37" s="124"/>
      <c r="K37" s="125"/>
      <c r="L37" s="124" t="str">
        <f>IF(SUMIFS('INTERIM REPORT'!E:E,'INTERIM REPORT'!$A:$A,'PAGE 35'!$A37,'INTERIM REPORT'!$B:$B,'PAGE 35'!$A$5)=0,"",SUMIFS('INTERIM REPORT'!E:E,'INTERIM REPORT'!$A:$A,'PAGE 35'!$A37,'INTERIM REPORT'!$B:$B,'PAGE 35'!$A$5))</f>
        <v/>
      </c>
      <c r="M37" s="124"/>
      <c r="N37" s="124"/>
      <c r="O37" s="125"/>
      <c r="P37" s="124" t="str">
        <f>IF(SUMIFS('INTERIM REPORT'!F:F,'INTERIM REPORT'!$A:$A,'PAGE 35'!$A37,'INTERIM REPORT'!$B:$B,'PAGE 35'!$A$5)=0,"",SUMIFS('INTERIM REPORT'!F:F,'INTERIM REPORT'!$A:$A,'PAGE 35'!$A37,'INTERIM REPORT'!$B:$B,'PAGE 35'!$A$5))</f>
        <v/>
      </c>
      <c r="Q37" s="124"/>
      <c r="R37" s="124"/>
      <c r="S37" s="125"/>
      <c r="T37" s="124" t="str">
        <f>IF(SUMIFS('INTERIM REPORT'!G:G,'INTERIM REPORT'!$A:$A,'PAGE 35'!$A37,'INTERIM REPORT'!$B:$B,'PAGE 35'!$A$5)=0,"",SUMIFS('INTERIM REPORT'!G:G,'INTERIM REPORT'!$A:$A,'PAGE 35'!$A37,'INTERIM REPORT'!$B:$B,'PAGE 35'!$A$5))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35'!$A38,'INTERIM REPORT'!$B:$B,'PAGE 35'!$A$5)=0,"",SUMIFS('INTERIM REPORT'!C:C,'INTERIM REPORT'!$A:$A,'PAGE 35'!$A38,'INTERIM REPORT'!$B:$B,'PAGE 35'!$A$5))</f>
        <v/>
      </c>
      <c r="E38" s="124"/>
      <c r="F38" s="124"/>
      <c r="G38" s="125"/>
      <c r="H38" s="124" t="str">
        <f>IF(SUMIFS('INTERIM REPORT'!D:D,'INTERIM REPORT'!$A:$A,'PAGE 35'!$A38,'INTERIM REPORT'!$B:$B,'PAGE 35'!$A$5)=0,"",SUMIFS('INTERIM REPORT'!D:D,'INTERIM REPORT'!$A:$A,'PAGE 35'!$A38,'INTERIM REPORT'!$B:$B,'PAGE 35'!$A$5))</f>
        <v/>
      </c>
      <c r="I38" s="124"/>
      <c r="J38" s="124"/>
      <c r="K38" s="125"/>
      <c r="L38" s="124" t="str">
        <f>IF(SUMIFS('INTERIM REPORT'!E:E,'INTERIM REPORT'!$A:$A,'PAGE 35'!$A38,'INTERIM REPORT'!$B:$B,'PAGE 35'!$A$5)=0,"",SUMIFS('INTERIM REPORT'!E:E,'INTERIM REPORT'!$A:$A,'PAGE 35'!$A38,'INTERIM REPORT'!$B:$B,'PAGE 35'!$A$5))</f>
        <v/>
      </c>
      <c r="M38" s="124"/>
      <c r="N38" s="124"/>
      <c r="O38" s="125"/>
      <c r="P38" s="124" t="str">
        <f>IF(SUMIFS('INTERIM REPORT'!F:F,'INTERIM REPORT'!$A:$A,'PAGE 35'!$A38,'INTERIM REPORT'!$B:$B,'PAGE 35'!$A$5)=0,"",SUMIFS('INTERIM REPORT'!F:F,'INTERIM REPORT'!$A:$A,'PAGE 35'!$A38,'INTERIM REPORT'!$B:$B,'PAGE 35'!$A$5))</f>
        <v/>
      </c>
      <c r="Q38" s="124"/>
      <c r="R38" s="124"/>
      <c r="S38" s="125"/>
      <c r="T38" s="124" t="str">
        <f>IF(SUMIFS('INTERIM REPORT'!G:G,'INTERIM REPORT'!$A:$A,'PAGE 35'!$A38,'INTERIM REPORT'!$B:$B,'PAGE 35'!$A$5)=0,"",SUMIFS('INTERIM REPORT'!G:G,'INTERIM REPORT'!$A:$A,'PAGE 35'!$A38,'INTERIM REPORT'!$B:$B,'PAGE 35'!$A$5))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7" priority="1" operator="notEqual">
      <formula>""" """</formula>
    </cfRule>
    <cfRule type="cellIs" dxfId="5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42"/>
  <sheetViews>
    <sheetView view="pageBreakPreview" topLeftCell="B10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9.57031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Commercial/Self Pay Net Patient Rev % including Phys</v>
      </c>
    </row>
    <row r="3" spans="1:25" ht="15.75">
      <c r="A3" s="82" t="s">
        <v>104</v>
      </c>
    </row>
    <row r="4" spans="1:25" ht="15.75">
      <c r="A4" s="85" t="s">
        <v>74</v>
      </c>
      <c r="B4" s="324" t="str">
        <f>MID(A4,FIND("]",A4)+2,LEN(A4)-FIND("]",A4)+2)</f>
        <v>Commercial/Self Pay Net Patient Rev % including Phys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247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36'!$A8,'INTERIM REPORT'!$B:$B,'PAGE 36'!$A$4)</f>
        <v>0.74723713710893724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36'!$A8,'INTERIM REPORT'!$B:$B,'PAGE 36'!$A$4)</f>
        <v>0.7071949059620255</v>
      </c>
      <c r="I8" s="210">
        <f>RANK(H8,H$8:H$15,1)</f>
        <v>8</v>
      </c>
      <c r="J8" s="210">
        <f>RANK(H8,H$8:H$17,1)</f>
        <v>10</v>
      </c>
      <c r="K8" s="210">
        <f>RANK(H8,H$8:H$25,1)</f>
        <v>14</v>
      </c>
      <c r="L8" s="145">
        <f>SUMIFS('INTERIM REPORT'!E:E,'INTERIM REPORT'!$A:$A,'PAGE 36'!$A8,'INTERIM REPORT'!$B:$B,'PAGE 36'!$A$4)</f>
        <v>0.61435591894965336</v>
      </c>
      <c r="M8" s="210">
        <f>RANK(L8,L$8:L$15,1)</f>
        <v>5</v>
      </c>
      <c r="N8" s="210">
        <f>RANK(L8,L$8:L$17,1)</f>
        <v>6</v>
      </c>
      <c r="O8" s="210">
        <f>RANK(L8,L$8:L$25,1)</f>
        <v>6</v>
      </c>
      <c r="P8" s="145">
        <f>SUMIFS('INTERIM REPORT'!F:F,'INTERIM REPORT'!$A:$A,'PAGE 36'!$A8,'INTERIM REPORT'!$B:$B,'PAGE 36'!$A$4)</f>
        <v>0.72749417110822345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45">
        <f>SUMIFS('INTERIM REPORT'!G:G,'INTERIM REPORT'!$A:$A,'PAGE 36'!$A8,'INTERIM REPORT'!$B:$B,'PAGE 36'!$A$4)</f>
        <v>0.68005747520839022</v>
      </c>
      <c r="U8" s="210">
        <f>RANK(T8,T$8:T$15,1)</f>
        <v>8</v>
      </c>
      <c r="V8" s="210">
        <f>RANK(T8,T$8:T$17,1)</f>
        <v>10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-0.13127779375910453</v>
      </c>
      <c r="Y8" s="95">
        <f t="shared" ref="Y8:Y17" si="1">IF(L8&gt;0,((T8/L8)-1),IF(AND(L8=0,T8&gt;0),100%,IF(AND(L8=0,T8&lt;0),-100%,IF(AND(L8=0,T8=0),0%,((T8/(L8))-1)*-1))))</f>
        <v>0.10694379956665001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36'!$A9,'INTERIM REPORT'!$B:$B,'PAGE 36'!$A$4)</f>
        <v>0.65672168314522483</v>
      </c>
      <c r="E9" s="210">
        <f t="shared" ref="E9:E15" si="3">RANK(D9,D$8:D$15,1)</f>
        <v>7</v>
      </c>
      <c r="F9" s="210">
        <f t="shared" ref="F9:F17" si="4">RANK(D9,D$8:D$17,1)</f>
        <v>8</v>
      </c>
      <c r="G9" s="210">
        <f t="shared" ref="G9:G17" si="5">RANK(D9,D$8:D$25,1)</f>
        <v>9</v>
      </c>
      <c r="H9" s="145">
        <f>SUMIFS('INTERIM REPORT'!D:D,'INTERIM REPORT'!$A:$A,'PAGE 36'!$A9,'INTERIM REPORT'!$B:$B,'PAGE 36'!$A$4)</f>
        <v>0.57221538334243582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4</v>
      </c>
      <c r="L9" s="145">
        <f>SUMIFS('INTERIM REPORT'!E:E,'INTERIM REPORT'!$A:$A,'PAGE 36'!$A9,'INTERIM REPORT'!$B:$B,'PAGE 36'!$A$4)</f>
        <v>0.61664358015560716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7</v>
      </c>
      <c r="P9" s="145">
        <f>SUMIFS('INTERIM REPORT'!F:F,'INTERIM REPORT'!$A:$A,'PAGE 36'!$A9,'INTERIM REPORT'!$B:$B,'PAGE 36'!$A$4)</f>
        <v>0.63059011028921597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7</v>
      </c>
      <c r="T9" s="145">
        <f>SUMIFS('INTERIM REPORT'!G:G,'INTERIM REPORT'!$A:$A,'PAGE 36'!$A9,'INTERIM REPORT'!$B:$B,'PAGE 36'!$A$4)</f>
        <v>0.61605900349748488</v>
      </c>
      <c r="U9" s="210">
        <f t="shared" ref="U9:U15" si="15">RANK(T9,T$8:T$15,1)</f>
        <v>5</v>
      </c>
      <c r="V9" s="210">
        <f t="shared" ref="V9:V17" si="16">RANK(T9,T$8:T$17,1)</f>
        <v>7</v>
      </c>
      <c r="W9" s="210">
        <f t="shared" ref="W9:W17" si="17">RANK(T9,T$8:T$25,1)</f>
        <v>8</v>
      </c>
      <c r="X9" s="95">
        <f t="shared" si="0"/>
        <v>7.7642436932849446E-2</v>
      </c>
      <c r="Y9" s="95">
        <f t="shared" si="1"/>
        <v>-9.4799763904906964E-4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36'!$A10,'INTERIM REPORT'!$B:$B,'PAGE 36'!$A$4)</f>
        <v>0.56852656911288768</v>
      </c>
      <c r="E10" s="210">
        <f t="shared" si="3"/>
        <v>2</v>
      </c>
      <c r="F10" s="210">
        <f t="shared" si="4"/>
        <v>3</v>
      </c>
      <c r="G10" s="210">
        <f t="shared" si="5"/>
        <v>3</v>
      </c>
      <c r="H10" s="145">
        <f>SUMIFS('INTERIM REPORT'!D:D,'INTERIM REPORT'!$A:$A,'PAGE 36'!$A10,'INTERIM REPORT'!$B:$B,'PAGE 36'!$A$4)</f>
        <v>0.54326680650145043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36'!$A10,'INTERIM REPORT'!$B:$B,'PAGE 36'!$A$4)</f>
        <v>0.60544138533623892</v>
      </c>
      <c r="M10" s="210">
        <f t="shared" si="9"/>
        <v>3</v>
      </c>
      <c r="N10" s="210">
        <f t="shared" si="10"/>
        <v>4</v>
      </c>
      <c r="O10" s="210">
        <f t="shared" si="11"/>
        <v>4</v>
      </c>
      <c r="P10" s="145">
        <f>SUMIFS('INTERIM REPORT'!F:F,'INTERIM REPORT'!$A:$A,'PAGE 36'!$A10,'INTERIM REPORT'!$B:$B,'PAGE 36'!$A$4)</f>
        <v>0.56574092306481027</v>
      </c>
      <c r="Q10" s="210">
        <f t="shared" si="12"/>
        <v>2</v>
      </c>
      <c r="R10" s="210">
        <f t="shared" si="13"/>
        <v>3</v>
      </c>
      <c r="S10" s="210">
        <f t="shared" si="14"/>
        <v>3</v>
      </c>
      <c r="T10" s="145">
        <f>SUMIFS('INTERIM REPORT'!G:G,'INTERIM REPORT'!$A:$A,'PAGE 36'!$A10,'INTERIM REPORT'!$B:$B,'PAGE 36'!$A$4)</f>
        <v>0.5697640061701893</v>
      </c>
      <c r="U10" s="210">
        <f t="shared" si="15"/>
        <v>3</v>
      </c>
      <c r="V10" s="210">
        <f t="shared" si="16"/>
        <v>4</v>
      </c>
      <c r="W10" s="210">
        <f t="shared" si="17"/>
        <v>4</v>
      </c>
      <c r="X10" s="95">
        <f t="shared" si="0"/>
        <v>0.11444575315613825</v>
      </c>
      <c r="Y10" s="95">
        <f t="shared" si="1"/>
        <v>-5.8927883078616738E-2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36'!$A11,'INTERIM REPORT'!$B:$B,'PAGE 36'!$A$4)</f>
        <v>0.54595241203387068</v>
      </c>
      <c r="E11" s="210">
        <f t="shared" si="3"/>
        <v>1</v>
      </c>
      <c r="F11" s="210">
        <f t="shared" si="4"/>
        <v>1</v>
      </c>
      <c r="G11" s="210">
        <f t="shared" si="5"/>
        <v>1</v>
      </c>
      <c r="H11" s="145">
        <f>SUMIFS('INTERIM REPORT'!D:D,'INTERIM REPORT'!$A:$A,'PAGE 36'!$A11,'INTERIM REPORT'!$B:$B,'PAGE 36'!$A$4)</f>
        <v>0.5730473093317211</v>
      </c>
      <c r="I11" s="210">
        <f t="shared" si="6"/>
        <v>4</v>
      </c>
      <c r="J11" s="210">
        <f t="shared" si="7"/>
        <v>5</v>
      </c>
      <c r="K11" s="210">
        <f t="shared" si="8"/>
        <v>5</v>
      </c>
      <c r="L11" s="145">
        <f>SUMIFS('INTERIM REPORT'!E:E,'INTERIM REPORT'!$A:$A,'PAGE 36'!$A11,'INTERIM REPORT'!$B:$B,'PAGE 36'!$A$4)</f>
        <v>0.55435111679295812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45">
        <f>SUMIFS('INTERIM REPORT'!F:F,'INTERIM REPORT'!$A:$A,'PAGE 36'!$A11,'INTERIM REPORT'!$B:$B,'PAGE 36'!$A$4)</f>
        <v>0.61421764040260651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45">
        <f>SUMIFS('INTERIM REPORT'!G:G,'INTERIM REPORT'!$A:$A,'PAGE 36'!$A11,'INTERIM REPORT'!$B:$B,'PAGE 36'!$A$4)</f>
        <v>0.55507760366384151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-3.2625914534990419E-2</v>
      </c>
      <c r="Y11" s="95">
        <f t="shared" si="1"/>
        <v>1.3105175562488913E-3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36'!$A12,'INTERIM REPORT'!$B:$B,'PAGE 36'!$A$4)</f>
        <v>0.62607286468969914</v>
      </c>
      <c r="E12" s="210">
        <f t="shared" si="3"/>
        <v>6</v>
      </c>
      <c r="F12" s="210">
        <f t="shared" si="4"/>
        <v>7</v>
      </c>
      <c r="G12" s="210">
        <f t="shared" si="5"/>
        <v>7</v>
      </c>
      <c r="H12" s="145">
        <f>SUMIFS('INTERIM REPORT'!D:D,'INTERIM REPORT'!$A:$A,'PAGE 36'!$A12,'INTERIM REPORT'!$B:$B,'PAGE 36'!$A$4)</f>
        <v>0.59695342285652053</v>
      </c>
      <c r="I12" s="210">
        <f t="shared" si="6"/>
        <v>6</v>
      </c>
      <c r="J12" s="210">
        <f t="shared" si="7"/>
        <v>7</v>
      </c>
      <c r="K12" s="210">
        <f t="shared" si="8"/>
        <v>7</v>
      </c>
      <c r="L12" s="145">
        <f>SUMIFS('INTERIM REPORT'!E:E,'INTERIM REPORT'!$A:$A,'PAGE 36'!$A12,'INTERIM REPORT'!$B:$B,'PAGE 36'!$A$4)</f>
        <v>0.6601651922529429</v>
      </c>
      <c r="M12" s="210">
        <f t="shared" si="9"/>
        <v>8</v>
      </c>
      <c r="N12" s="210">
        <f t="shared" si="10"/>
        <v>10</v>
      </c>
      <c r="O12" s="210">
        <f t="shared" si="11"/>
        <v>13</v>
      </c>
      <c r="P12" s="145">
        <f>SUMIFS('INTERIM REPORT'!F:F,'INTERIM REPORT'!$A:$A,'PAGE 36'!$A12,'INTERIM REPORT'!$B:$B,'PAGE 36'!$A$4)</f>
        <v>0.6634051518053441</v>
      </c>
      <c r="Q12" s="210">
        <f t="shared" si="12"/>
        <v>6</v>
      </c>
      <c r="R12" s="210">
        <f t="shared" si="13"/>
        <v>7</v>
      </c>
      <c r="S12" s="210">
        <f t="shared" si="14"/>
        <v>9</v>
      </c>
      <c r="T12" s="145">
        <f>SUMIFS('INTERIM REPORT'!G:G,'INTERIM REPORT'!$A:$A,'PAGE 36'!$A12,'INTERIM REPORT'!$B:$B,'PAGE 36'!$A$4)</f>
        <v>0.62432280269537899</v>
      </c>
      <c r="U12" s="210">
        <f t="shared" si="15"/>
        <v>7</v>
      </c>
      <c r="V12" s="210">
        <f t="shared" si="16"/>
        <v>9</v>
      </c>
      <c r="W12" s="210">
        <f t="shared" si="17"/>
        <v>10</v>
      </c>
      <c r="X12" s="95">
        <f t="shared" si="0"/>
        <v>0.10589062224309509</v>
      </c>
      <c r="Y12" s="95">
        <f t="shared" si="1"/>
        <v>-5.4293061764199901E-2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36'!$A13,'INTERIM REPORT'!$B:$B,'PAGE 36'!$A$4)</f>
        <v>0.59228646184651568</v>
      </c>
      <c r="E13" s="210">
        <f t="shared" si="3"/>
        <v>4</v>
      </c>
      <c r="F13" s="210">
        <f t="shared" si="4"/>
        <v>5</v>
      </c>
      <c r="G13" s="210">
        <f t="shared" si="5"/>
        <v>5</v>
      </c>
      <c r="H13" s="145">
        <f>SUMIFS('INTERIM REPORT'!D:D,'INTERIM REPORT'!$A:$A,'PAGE 36'!$A13,'INTERIM REPORT'!$B:$B,'PAGE 36'!$A$4)</f>
        <v>0.63488433050502613</v>
      </c>
      <c r="I13" s="210">
        <f t="shared" si="6"/>
        <v>7</v>
      </c>
      <c r="J13" s="210">
        <f t="shared" si="7"/>
        <v>9</v>
      </c>
      <c r="K13" s="210">
        <f t="shared" si="8"/>
        <v>9</v>
      </c>
      <c r="L13" s="145">
        <f>SUMIFS('INTERIM REPORT'!E:E,'INTERIM REPORT'!$A:$A,'PAGE 36'!$A13,'INTERIM REPORT'!$B:$B,'PAGE 36'!$A$4)</f>
        <v>0.5706166475340595</v>
      </c>
      <c r="M13" s="210">
        <f t="shared" si="9"/>
        <v>2</v>
      </c>
      <c r="N13" s="210">
        <f t="shared" si="10"/>
        <v>3</v>
      </c>
      <c r="O13" s="210">
        <f t="shared" si="11"/>
        <v>3</v>
      </c>
      <c r="P13" s="145">
        <f>SUMIFS('INTERIM REPORT'!F:F,'INTERIM REPORT'!$A:$A,'PAGE 36'!$A13,'INTERIM REPORT'!$B:$B,'PAGE 36'!$A$4)</f>
        <v>0.66776385393639548</v>
      </c>
      <c r="Q13" s="210">
        <f t="shared" si="12"/>
        <v>7</v>
      </c>
      <c r="R13" s="210">
        <f t="shared" si="13"/>
        <v>8</v>
      </c>
      <c r="S13" s="210">
        <f t="shared" si="14"/>
        <v>10</v>
      </c>
      <c r="T13" s="145">
        <f>SUMIFS('INTERIM REPORT'!G:G,'INTERIM REPORT'!$A:$A,'PAGE 36'!$A13,'INTERIM REPORT'!$B:$B,'PAGE 36'!$A$4)</f>
        <v>0.58267732566905051</v>
      </c>
      <c r="U13" s="210">
        <f t="shared" si="15"/>
        <v>4</v>
      </c>
      <c r="V13" s="210">
        <f t="shared" si="16"/>
        <v>6</v>
      </c>
      <c r="W13" s="210">
        <f t="shared" si="17"/>
        <v>6</v>
      </c>
      <c r="X13" s="95">
        <f t="shared" si="0"/>
        <v>-0.10122738880615334</v>
      </c>
      <c r="Y13" s="95">
        <f t="shared" si="1"/>
        <v>2.1136218487686431E-2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36'!$A14,'INTERIM REPORT'!$B:$B,'PAGE 36'!$A$4)</f>
        <v>0.60024192215068628</v>
      </c>
      <c r="E14" s="210">
        <f t="shared" si="3"/>
        <v>5</v>
      </c>
      <c r="F14" s="210">
        <f t="shared" si="4"/>
        <v>6</v>
      </c>
      <c r="G14" s="210">
        <f t="shared" si="5"/>
        <v>6</v>
      </c>
      <c r="H14" s="145">
        <f>SUMIFS('INTERIM REPORT'!D:D,'INTERIM REPORT'!$A:$A,'PAGE 36'!$A14,'INTERIM REPORT'!$B:$B,'PAGE 36'!$A$4)</f>
        <v>0.58027445310582837</v>
      </c>
      <c r="I14" s="210">
        <f t="shared" si="6"/>
        <v>5</v>
      </c>
      <c r="J14" s="210">
        <f t="shared" si="7"/>
        <v>6</v>
      </c>
      <c r="K14" s="210">
        <f t="shared" si="8"/>
        <v>6</v>
      </c>
      <c r="L14" s="145">
        <f>SUMIFS('INTERIM REPORT'!E:E,'INTERIM REPORT'!$A:$A,'PAGE 36'!$A14,'INTERIM REPORT'!$B:$B,'PAGE 36'!$A$4)</f>
        <v>0.6060550090339113</v>
      </c>
      <c r="M14" s="210">
        <f t="shared" si="9"/>
        <v>4</v>
      </c>
      <c r="N14" s="210">
        <f t="shared" si="10"/>
        <v>5</v>
      </c>
      <c r="O14" s="210">
        <f t="shared" si="11"/>
        <v>5</v>
      </c>
      <c r="P14" s="145">
        <f>SUMIFS('INTERIM REPORT'!F:F,'INTERIM REPORT'!$A:$A,'PAGE 36'!$A14,'INTERIM REPORT'!$B:$B,'PAGE 36'!$A$4)</f>
        <v>0.60141315373178794</v>
      </c>
      <c r="Q14" s="210">
        <f t="shared" si="12"/>
        <v>3</v>
      </c>
      <c r="R14" s="210">
        <f t="shared" si="13"/>
        <v>4</v>
      </c>
      <c r="S14" s="210">
        <f t="shared" si="14"/>
        <v>4</v>
      </c>
      <c r="T14" s="145">
        <f>SUMIFS('INTERIM REPORT'!G:G,'INTERIM REPORT'!$A:$A,'PAGE 36'!$A14,'INTERIM REPORT'!$B:$B,'PAGE 36'!$A$4)</f>
        <v>0.61637788375821567</v>
      </c>
      <c r="U14" s="210">
        <f t="shared" si="15"/>
        <v>6</v>
      </c>
      <c r="V14" s="210">
        <f t="shared" si="16"/>
        <v>8</v>
      </c>
      <c r="W14" s="210">
        <f t="shared" si="17"/>
        <v>9</v>
      </c>
      <c r="X14" s="95">
        <f t="shared" si="0"/>
        <v>4.4428211150941532E-2</v>
      </c>
      <c r="Y14" s="95">
        <f t="shared" si="1"/>
        <v>1.7032900595541189E-2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36'!$A15,'INTERIM REPORT'!$B:$B,'PAGE 36'!$A$4)</f>
        <v>0.58163158496303502</v>
      </c>
      <c r="E15" s="211">
        <f t="shared" si="3"/>
        <v>3</v>
      </c>
      <c r="F15" s="211">
        <f t="shared" si="4"/>
        <v>4</v>
      </c>
      <c r="G15" s="211">
        <f t="shared" si="5"/>
        <v>4</v>
      </c>
      <c r="H15" s="146">
        <f>SUMIFS('INTERIM REPORT'!D:D,'INTERIM REPORT'!$A:$A,'PAGE 36'!$A15,'INTERIM REPORT'!$B:$B,'PAGE 36'!$A$4)</f>
        <v>0.55363181836785025</v>
      </c>
      <c r="I15" s="211">
        <f t="shared" si="6"/>
        <v>2</v>
      </c>
      <c r="J15" s="211">
        <f t="shared" si="7"/>
        <v>2</v>
      </c>
      <c r="K15" s="211">
        <f t="shared" si="8"/>
        <v>2</v>
      </c>
      <c r="L15" s="146">
        <f>SUMIFS('INTERIM REPORT'!E:E,'INTERIM REPORT'!$A:$A,'PAGE 36'!$A15,'INTERIM REPORT'!$B:$B,'PAGE 36'!$A$4)</f>
        <v>0.63852399165760998</v>
      </c>
      <c r="M15" s="211">
        <f t="shared" si="9"/>
        <v>7</v>
      </c>
      <c r="N15" s="211">
        <f t="shared" si="10"/>
        <v>9</v>
      </c>
      <c r="O15" s="211">
        <f t="shared" si="11"/>
        <v>11</v>
      </c>
      <c r="P15" s="146">
        <f>SUMIFS('INTERIM REPORT'!F:F,'INTERIM REPORT'!$A:$A,'PAGE 36'!$A15,'INTERIM REPORT'!$B:$B,'PAGE 36'!$A$4)</f>
        <v>0.56471264342149996</v>
      </c>
      <c r="Q15" s="211">
        <f t="shared" si="12"/>
        <v>1</v>
      </c>
      <c r="R15" s="211">
        <f t="shared" si="13"/>
        <v>2</v>
      </c>
      <c r="S15" s="211">
        <f t="shared" si="14"/>
        <v>2</v>
      </c>
      <c r="T15" s="146">
        <f>SUMIFS('INTERIM REPORT'!G:G,'INTERIM REPORT'!$A:$A,'PAGE 36'!$A15,'INTERIM REPORT'!$B:$B,'PAGE 36'!$A$4)</f>
        <v>0.52761447922398719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0.1533368756514546</v>
      </c>
      <c r="Y15" s="97">
        <f t="shared" si="1"/>
        <v>-0.17369670346403332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36'!$A16,'INTERIM REPORT'!$B:$B,'PAGE 36'!$A$4)</f>
        <v>0.70129133835610447</v>
      </c>
      <c r="E16" s="212"/>
      <c r="F16" s="213">
        <f t="shared" si="4"/>
        <v>9</v>
      </c>
      <c r="G16" s="213">
        <f t="shared" si="5"/>
        <v>12</v>
      </c>
      <c r="H16" s="147">
        <f>SUMIFS('INTERIM REPORT'!D:D,'INTERIM REPORT'!$A:$A,'PAGE 36'!$A16,'INTERIM REPORT'!$B:$B,'PAGE 36'!$A$4)</f>
        <v>0.63397981023085803</v>
      </c>
      <c r="I16" s="212"/>
      <c r="J16" s="213">
        <f t="shared" si="7"/>
        <v>8</v>
      </c>
      <c r="K16" s="213">
        <f t="shared" si="8"/>
        <v>8</v>
      </c>
      <c r="L16" s="147">
        <f>SUMIFS('INTERIM REPORT'!E:E,'INTERIM REPORT'!$A:$A,'PAGE 36'!$A16,'INTERIM REPORT'!$B:$B,'PAGE 36'!$A$4)</f>
        <v>0.6374827344332068</v>
      </c>
      <c r="M16" s="212"/>
      <c r="N16" s="213">
        <f t="shared" si="10"/>
        <v>8</v>
      </c>
      <c r="O16" s="213">
        <f t="shared" si="11"/>
        <v>10</v>
      </c>
      <c r="P16" s="147">
        <f>SUMIFS('INTERIM REPORT'!F:F,'INTERIM REPORT'!$A:$A,'PAGE 36'!$A16,'INTERIM REPORT'!$B:$B,'PAGE 36'!$A$4)</f>
        <v>0.66997890153905792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36'!$A16,'INTERIM REPORT'!$B:$B,'PAGE 36'!$A$4)</f>
        <v>0.58178837994384924</v>
      </c>
      <c r="U16" s="212"/>
      <c r="V16" s="213">
        <f t="shared" si="16"/>
        <v>5</v>
      </c>
      <c r="W16" s="213">
        <f t="shared" si="17"/>
        <v>5</v>
      </c>
      <c r="X16" s="99">
        <f t="shared" si="0"/>
        <v>5.5252929917013471E-3</v>
      </c>
      <c r="Y16" s="99">
        <f t="shared" si="1"/>
        <v>-8.7366059472773094E-2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36'!$A17,'INTERIM REPORT'!$B:$B,'PAGE 36'!$A$4)</f>
        <v>0.5650590718408055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36'!$A17,'INTERIM REPORT'!$B:$B,'PAGE 36'!$A$4)</f>
        <v>0.55445863257155004</v>
      </c>
      <c r="I17" s="214"/>
      <c r="J17" s="210">
        <f t="shared" si="7"/>
        <v>3</v>
      </c>
      <c r="K17" s="210">
        <f t="shared" si="8"/>
        <v>3</v>
      </c>
      <c r="L17" s="145">
        <f>SUMIFS('INTERIM REPORT'!E:E,'INTERIM REPORT'!$A:$A,'PAGE 36'!$A17,'INTERIM REPORT'!$B:$B,'PAGE 36'!$A$4)</f>
        <v>0.5588089589734786</v>
      </c>
      <c r="M17" s="214"/>
      <c r="N17" s="210">
        <f t="shared" si="10"/>
        <v>2</v>
      </c>
      <c r="O17" s="210">
        <f t="shared" si="11"/>
        <v>2</v>
      </c>
      <c r="P17" s="145">
        <f>SUMIFS('INTERIM REPORT'!F:F,'INTERIM REPORT'!$A:$A,'PAGE 36'!$A17,'INTERIM REPORT'!$B:$B,'PAGE 36'!$A$4)</f>
        <v>0.54671780873750908</v>
      </c>
      <c r="Q17" s="214"/>
      <c r="R17" s="210">
        <f t="shared" si="13"/>
        <v>1</v>
      </c>
      <c r="S17" s="210">
        <f t="shared" si="14"/>
        <v>1</v>
      </c>
      <c r="T17" s="145">
        <f>SUMIFS('INTERIM REPORT'!G:G,'INTERIM REPORT'!$A:$A,'PAGE 36'!$A17,'INTERIM REPORT'!$B:$B,'PAGE 36'!$A$4)</f>
        <v>0.56493038787525296</v>
      </c>
      <c r="U17" s="214"/>
      <c r="V17" s="210">
        <f t="shared" si="16"/>
        <v>3</v>
      </c>
      <c r="W17" s="210">
        <f t="shared" si="17"/>
        <v>3</v>
      </c>
      <c r="X17" s="95">
        <f t="shared" si="0"/>
        <v>7.8460793039725196E-3</v>
      </c>
      <c r="Y17" s="95">
        <f t="shared" si="1"/>
        <v>1.0954421548679649E-2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36'!$A20,'INTERIM REPORT'!$B:$B,'PAGE 36'!$A$4)</f>
        <v>0.65596365600592488</v>
      </c>
      <c r="E20" s="212"/>
      <c r="F20" s="213">
        <f>RANK(D20,D$20:D$22,1)</f>
        <v>1</v>
      </c>
      <c r="G20" s="213">
        <f t="shared" ref="G20:G22" si="19">RANK(D20,D$8:D$25,1)</f>
        <v>8</v>
      </c>
      <c r="H20" s="147">
        <f>SUMIFS('INTERIM REPORT'!D:D,'INTERIM REPORT'!$A:$A,'PAGE 36'!$A20,'INTERIM REPORT'!$B:$B,'PAGE 36'!$A$4)</f>
        <v>0.63836554233237219</v>
      </c>
      <c r="I20" s="212"/>
      <c r="J20" s="213">
        <f>RANK(H20,H$20:H$22,1)</f>
        <v>1</v>
      </c>
      <c r="K20" s="213">
        <f t="shared" ref="K20:K22" si="20">RANK(H20,H$8:H$25,1)</f>
        <v>10</v>
      </c>
      <c r="L20" s="147">
        <f>SUMIFS('INTERIM REPORT'!E:E,'INTERIM REPORT'!$A:$A,'PAGE 36'!$A20,'INTERIM REPORT'!$B:$B,'PAGE 36'!$A$4)</f>
        <v>0.63890272487999777</v>
      </c>
      <c r="M20" s="212"/>
      <c r="N20" s="213">
        <f>RANK(L20,L$20:L$22,1)</f>
        <v>2</v>
      </c>
      <c r="O20" s="213">
        <f t="shared" ref="O20:O22" si="21">RANK(L20,L$8:L$25,1)</f>
        <v>12</v>
      </c>
      <c r="P20" s="147">
        <f>SUMIFS('INTERIM REPORT'!F:F,'INTERIM REPORT'!$A:$A,'PAGE 36'!$A20,'INTERIM REPORT'!$B:$B,'PAGE 36'!$A$4)</f>
        <v>0.62781720212514935</v>
      </c>
      <c r="Q20" s="212"/>
      <c r="R20" s="213">
        <f>RANK(P20,P$20:P$22,1)</f>
        <v>1</v>
      </c>
      <c r="S20" s="213">
        <f t="shared" ref="S20:S22" si="22">RANK(P20,P$8:P$25,1)</f>
        <v>6</v>
      </c>
      <c r="T20" s="147">
        <f>SUMIFS('INTERIM REPORT'!G:G,'INTERIM REPORT'!$A:$A,'PAGE 36'!$A20,'INTERIM REPORT'!$B:$B,'PAGE 36'!$A$4)</f>
        <v>0.61121210612360832</v>
      </c>
      <c r="U20" s="212"/>
      <c r="V20" s="213">
        <f>RANK(T20,T$20:T$22,1)</f>
        <v>1</v>
      </c>
      <c r="W20" s="213">
        <f t="shared" ref="W20:W22" si="23">RANK(T20,T$8:T$25,1)</f>
        <v>7</v>
      </c>
      <c r="X20" s="99">
        <f>IF(H20&gt;0,((L20/H20)-1),IF(AND(H20=0,L20&gt;0),100%,IF(AND(H20=0,L20&lt;0),-100%,IF(AND(H20=0,L20=0),0%,((L20/(H20))-1)*-1))))</f>
        <v>8.4149677888767371E-4</v>
      </c>
      <c r="Y20" s="99">
        <f>IF(L20&gt;0,((T20/L20)-1),IF(AND(L20=0,T20&gt;0),100%,IF(AND(L20=0,T20&lt;0),-100%,IF(AND(L20=0,T20=0),0%,((T20/(L20))-1)*-1))))</f>
        <v>-4.3340899448488734E-2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36'!$A21,'INTERIM REPORT'!$B:$B,'PAGE 36'!$A$4)</f>
        <v>0.74449656419467602</v>
      </c>
      <c r="E21" s="214"/>
      <c r="F21" s="210">
        <f t="shared" ref="F21:F22" si="24">RANK(D21,D$20:D$22,1)</f>
        <v>3</v>
      </c>
      <c r="G21" s="210">
        <f t="shared" si="19"/>
        <v>13</v>
      </c>
      <c r="H21" s="145">
        <f>SUMIFS('INTERIM REPORT'!D:D,'INTERIM REPORT'!$A:$A,'PAGE 36'!$A21,'INTERIM REPORT'!$B:$B,'PAGE 36'!$A$4)</f>
        <v>0.69315028204177231</v>
      </c>
      <c r="I21" s="214"/>
      <c r="J21" s="210">
        <f t="shared" ref="J21:J22" si="25">RANK(H21,H$20:H$22,1)</f>
        <v>3</v>
      </c>
      <c r="K21" s="210">
        <f t="shared" si="20"/>
        <v>13</v>
      </c>
      <c r="L21" s="145">
        <f>SUMIFS('INTERIM REPORT'!E:E,'INTERIM REPORT'!$A:$A,'PAGE 36'!$A21,'INTERIM REPORT'!$B:$B,'PAGE 36'!$A$4)</f>
        <v>0.70395237285647017</v>
      </c>
      <c r="M21" s="214"/>
      <c r="N21" s="210">
        <f t="shared" ref="N21:N22" si="26">RANK(L21,L$20:L$22,1)</f>
        <v>3</v>
      </c>
      <c r="O21" s="210">
        <f t="shared" si="21"/>
        <v>14</v>
      </c>
      <c r="P21" s="145">
        <f>SUMIFS('INTERIM REPORT'!F:F,'INTERIM REPORT'!$A:$A,'PAGE 36'!$A21,'INTERIM REPORT'!$B:$B,'PAGE 36'!$A$4)</f>
        <v>0.68696463957263243</v>
      </c>
      <c r="Q21" s="214"/>
      <c r="R21" s="210">
        <f t="shared" ref="R21:R22" si="27">RANK(P21,P$20:P$22,1)</f>
        <v>3</v>
      </c>
      <c r="S21" s="210">
        <f t="shared" si="22"/>
        <v>13</v>
      </c>
      <c r="T21" s="145">
        <f>SUMIFS('INTERIM REPORT'!G:G,'INTERIM REPORT'!$A:$A,'PAGE 36'!$A21,'INTERIM REPORT'!$B:$B,'PAGE 36'!$A$4)</f>
        <v>0.68458981982301836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1.5584053118868679E-2</v>
      </c>
      <c r="Y21" s="95">
        <f>IF(L21&gt;0,((T21/L21)-1),IF(AND(L21=0,T21&gt;0),100%,IF(AND(L21=0,T21&lt;0),-100%,IF(AND(L21=0,T21=0),0%,((T21/(L21))-1)*-1))))</f>
        <v>-2.7505487274491647E-2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36'!$A22,'INTERIM REPORT'!$B:$B,'PAGE 36'!$A$4)</f>
        <v>0.69802420815594535</v>
      </c>
      <c r="E22" s="214"/>
      <c r="F22" s="210">
        <f t="shared" si="24"/>
        <v>2</v>
      </c>
      <c r="G22" s="210">
        <f t="shared" si="19"/>
        <v>11</v>
      </c>
      <c r="H22" s="145">
        <f>SUMIFS('INTERIM REPORT'!D:D,'INTERIM REPORT'!$A:$A,'PAGE 36'!$A22,'INTERIM REPORT'!$B:$B,'PAGE 36'!$A$4)</f>
        <v>0.6679511483418088</v>
      </c>
      <c r="I22" s="214"/>
      <c r="J22" s="210">
        <f t="shared" si="25"/>
        <v>2</v>
      </c>
      <c r="K22" s="210">
        <f t="shared" si="20"/>
        <v>12</v>
      </c>
      <c r="L22" s="145">
        <f>SUMIFS('INTERIM REPORT'!E:E,'INTERIM REPORT'!$A:$A,'PAGE 36'!$A22,'INTERIM REPORT'!$B:$B,'PAGE 36'!$A$4)</f>
        <v>0.63500906713125127</v>
      </c>
      <c r="M22" s="214"/>
      <c r="N22" s="210">
        <f t="shared" si="26"/>
        <v>1</v>
      </c>
      <c r="O22" s="210">
        <f t="shared" si="21"/>
        <v>9</v>
      </c>
      <c r="P22" s="145">
        <f>SUMIFS('INTERIM REPORT'!F:F,'INTERIM REPORT'!$A:$A,'PAGE 36'!$A22,'INTERIM REPORT'!$B:$B,'PAGE 36'!$A$4)</f>
        <v>0.67089252376096331</v>
      </c>
      <c r="Q22" s="214"/>
      <c r="R22" s="210">
        <f t="shared" si="27"/>
        <v>2</v>
      </c>
      <c r="S22" s="210">
        <f t="shared" si="22"/>
        <v>12</v>
      </c>
      <c r="T22" s="145">
        <f>SUMIFS('INTERIM REPORT'!G:G,'INTERIM REPORT'!$A:$A,'PAGE 36'!$A22,'INTERIM REPORT'!$B:$B,'PAGE 36'!$A$4)</f>
        <v>0.64641034580481849</v>
      </c>
      <c r="U22" s="214"/>
      <c r="V22" s="210">
        <f t="shared" si="28"/>
        <v>2</v>
      </c>
      <c r="W22" s="210">
        <f t="shared" si="23"/>
        <v>11</v>
      </c>
      <c r="X22" s="95">
        <f>IF(H22&gt;0,((L22/H22)-1),IF(AND(H22=0,L22&gt;0),100%,IF(AND(H22=0,L22&lt;0),-100%,IF(AND(H22=0,L22=0),0%,((L22/(H22))-1)*-1))))</f>
        <v>-4.9318099523200765E-2</v>
      </c>
      <c r="Y22" s="95">
        <f>IF(L22&gt;0,((T22/L22)-1),IF(AND(L22=0,T22&gt;0),100%,IF(AND(L22=0,T22&lt;0),-100%,IF(AND(L22=0,T22=0),0%,((T22/(L22))-1)*-1))))</f>
        <v>1.7954513193133126E-2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36'!$A25,'INTERIM REPORT'!$B:$B,'PAGE 36'!$A$4)</f>
        <v>0.66765897343282821</v>
      </c>
      <c r="E25" s="212"/>
      <c r="F25" s="212"/>
      <c r="G25" s="213">
        <f>RANK(D25,D$8:D$25,1)</f>
        <v>10</v>
      </c>
      <c r="H25" s="147">
        <f>SUMIFS('INTERIM REPORT'!D:D,'INTERIM REPORT'!$A:$A,'PAGE 36'!$A25,'INTERIM REPORT'!$B:$B,'PAGE 36'!$A$4)</f>
        <v>0.65336108055773434</v>
      </c>
      <c r="I25" s="212"/>
      <c r="J25" s="212"/>
      <c r="K25" s="213">
        <f>RANK(H25,H$8:H$25,1)</f>
        <v>11</v>
      </c>
      <c r="L25" s="147">
        <f>SUMIFS('INTERIM REPORT'!E:E,'INTERIM REPORT'!$A:$A,'PAGE 36'!$A25,'INTERIM REPORT'!$B:$B,'PAGE 36'!$A$4)</f>
        <v>0.63455858258195408</v>
      </c>
      <c r="M25" s="212"/>
      <c r="N25" s="212"/>
      <c r="O25" s="213">
        <f>RANK(L25,L$8:L$25,1)</f>
        <v>8</v>
      </c>
      <c r="P25" s="147">
        <f>SUMIFS('INTERIM REPORT'!F:F,'INTERIM REPORT'!$A:$A,'PAGE 36'!$A25,'INTERIM REPORT'!$B:$B,'PAGE 36'!$A$4)</f>
        <v>0.64158025692441034</v>
      </c>
      <c r="Q25" s="212"/>
      <c r="R25" s="212"/>
      <c r="S25" s="213">
        <f>RANK(P25,P$8:P$25,1)</f>
        <v>8</v>
      </c>
      <c r="T25" s="147">
        <f>SUMIFS('INTERIM REPORT'!G:G,'INTERIM REPORT'!$A:$A,'PAGE 36'!$A25,'INTERIM REPORT'!$B:$B,'PAGE 36'!$A$4)</f>
        <v>0.65863564529567398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-2.8778111423058306E-2</v>
      </c>
      <c r="Y25" s="99">
        <f>IF(L25&gt;0,((T25/L25)-1),IF(AND(L25=0,T25&gt;0),100%,IF(AND(L25=0,T25&lt;0),-100%,IF(AND(L25=0,T25=0),0%,((T25/(L25))-1)*-1))))</f>
        <v>3.7943010109094732E-2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36'!$A28,'INTERIM REPORT'!$B:$B,'PAGE 36'!$A$4)</f>
        <v>0.6633221669340692</v>
      </c>
      <c r="E28" s="218"/>
      <c r="F28" s="218"/>
      <c r="G28" s="218"/>
      <c r="H28" s="147">
        <f>SUMIFS('INTERIM REPORT'!D:D,'INTERIM REPORT'!$A:$A,'PAGE 36'!$A28,'INTERIM REPORT'!$B:$B,'PAGE 36'!$A$4)</f>
        <v>0.6433484486462594</v>
      </c>
      <c r="I28" s="218"/>
      <c r="J28" s="218"/>
      <c r="K28" s="218"/>
      <c r="L28" s="147">
        <f>SUMIFS('INTERIM REPORT'!E:E,'INTERIM REPORT'!$A:$A,'PAGE 36'!$A28,'INTERIM REPORT'!$B:$B,'PAGE 36'!$A$4)</f>
        <v>0.63270463038550973</v>
      </c>
      <c r="M28" s="218"/>
      <c r="N28" s="218"/>
      <c r="O28" s="218"/>
      <c r="P28" s="147">
        <f>SUMIFS('INTERIM REPORT'!F:F,'INTERIM REPORT'!$A:$A,'PAGE 36'!$A28,'INTERIM REPORT'!$B:$B,'PAGE 36'!$A$4)</f>
        <v>0.642356700911907</v>
      </c>
      <c r="Q28" s="218"/>
      <c r="R28" s="218"/>
      <c r="S28" s="218"/>
      <c r="T28" s="147">
        <f>SUMIFS('INTERIM REPORT'!G:G,'INTERIM REPORT'!$A:$A,'PAGE 36'!$A28,'INTERIM REPORT'!$B:$B,'PAGE 36'!$A$4)</f>
        <v>0.63980447175566746</v>
      </c>
      <c r="U28" s="218"/>
      <c r="V28" s="218"/>
      <c r="W28" s="218"/>
      <c r="X28" s="103">
        <f>IF(H28&gt;0,((L28/H28)-1),IF(AND(H28=0,L28&gt;0),100%,IF(AND(H28=0,L28&lt;0),-100%,IF(AND(H28=0,L28=0),0%,((L28/(H28))-1)*-1))))</f>
        <v>-1.6544406508085197E-2</v>
      </c>
      <c r="Y28" s="103">
        <f>IF(L28&gt;0,((T28/L28)-1),IF(AND(L28=0,T28&gt;0),100%,IF(AND(L28=0,T28&lt;0),-100%,IF(AND(L28=0,T28=0),0%,((T28/(L28))-1)*-1))))</f>
        <v>1.1221415221557285E-2</v>
      </c>
    </row>
    <row r="29" spans="1:25" ht="28.35" customHeight="1">
      <c r="C29" s="94" t="s">
        <v>28</v>
      </c>
      <c r="D29" s="145">
        <f>MEDIAN(D25,D20:D22,D8:D17)</f>
        <v>0.64101826034781206</v>
      </c>
      <c r="E29" s="219"/>
      <c r="F29" s="219"/>
      <c r="G29" s="219"/>
      <c r="H29" s="145">
        <f>MEDIAN(H25,H20:H22,H8:H17)</f>
        <v>0.61546661654368928</v>
      </c>
      <c r="I29" s="219"/>
      <c r="J29" s="219"/>
      <c r="K29" s="219"/>
      <c r="L29" s="145">
        <f>MEDIAN(L25,L20:L22,L8:L17)</f>
        <v>0.62560108136878068</v>
      </c>
      <c r="M29" s="219"/>
      <c r="N29" s="219"/>
      <c r="O29" s="219"/>
      <c r="P29" s="145">
        <f>MEDIAN(P25,P20:P22,P8:P17)</f>
        <v>0.6360851836068131</v>
      </c>
      <c r="Q29" s="219"/>
      <c r="R29" s="219"/>
      <c r="S29" s="219"/>
      <c r="T29" s="145">
        <f>MEDIAN(T25,T20:T22,T8:T17)</f>
        <v>0.61363555481054655</v>
      </c>
      <c r="U29" s="219"/>
      <c r="V29" s="219"/>
      <c r="W29" s="219"/>
      <c r="X29" s="104">
        <f>IF(H29&gt;0,((L29/H29)-1),IF(AND(H29=0,L29&gt;0),100%,IF(AND(H29=0,L29&lt;0),-100%,IF(AND(H29=0,L29=0),0%,((L29/(H29))-1)*-1))))</f>
        <v>1.6466311173795489E-2</v>
      </c>
      <c r="Y29" s="104">
        <f>IF(L29&gt;0,((T29/L29)-1),IF(AND(L29=0,T29&gt;0),100%,IF(AND(L29=0,T29&lt;0),-100%,IF(AND(L29=0,T29=0),0%,((T29/(L29))-1)*-1))))</f>
        <v>-1.9126448010694297E-2</v>
      </c>
    </row>
    <row r="30" spans="1:25" ht="28.35" customHeight="1">
      <c r="C30" s="94" t="s">
        <v>29</v>
      </c>
      <c r="D30" s="145">
        <f>MEDIAN(D8:D15)</f>
        <v>0.59626419199860092</v>
      </c>
      <c r="E30" s="219"/>
      <c r="F30" s="219"/>
      <c r="G30" s="219"/>
      <c r="H30" s="145">
        <f>MEDIAN(H8:H15)</f>
        <v>0.57666088121877479</v>
      </c>
      <c r="I30" s="219"/>
      <c r="J30" s="219"/>
      <c r="K30" s="219"/>
      <c r="L30" s="145">
        <f>MEDIAN(L8:L15)</f>
        <v>0.61020546399178233</v>
      </c>
      <c r="M30" s="219"/>
      <c r="N30" s="219"/>
      <c r="O30" s="219"/>
      <c r="P30" s="145">
        <f>MEDIAN(P8:P15)</f>
        <v>0.62240387534591124</v>
      </c>
      <c r="Q30" s="219"/>
      <c r="R30" s="219"/>
      <c r="S30" s="219"/>
      <c r="T30" s="145">
        <f>MEDIAN(T8:T15)</f>
        <v>0.59936816458326769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5.8170380314529035E-2</v>
      </c>
      <c r="Y30" s="104">
        <f>IF(L30&gt;0,((T30/L30)-1),IF(AND(L30=0,T30&gt;0),100%,IF(AND(L30=0,T30&lt;0),-100%,IF(AND(L30=0,T30=0),0%,((T30/(L30))-1)*-1))))</f>
        <v>-1.7760082542722988E-2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36'!$A33,'INTERIM REPORT'!$B:$B,'PAGE 36'!$A$5)=0,"",SUMIFS('INTERIM REPORT'!C:C,'INTERIM REPORT'!$A:$A,'PAGE 36'!$A33,'INTERIM REPORT'!$B:$B,'PAGE 36'!$A$5))</f>
        <v/>
      </c>
      <c r="E33" s="120"/>
      <c r="F33" s="120"/>
      <c r="G33" s="121"/>
      <c r="H33" s="147" t="str">
        <f>IF(SUMIFS('INTERIM REPORT'!D:D,'INTERIM REPORT'!$A:$A,'PAGE 36'!$A33,'INTERIM REPORT'!$B:$B,'PAGE 36'!$A$5)=0,"",SUMIFS('INTERIM REPORT'!D:D,'INTERIM REPORT'!$A:$A,'PAGE 36'!$A33,'INTERIM REPORT'!$B:$B,'PAGE 36'!$A$5))</f>
        <v/>
      </c>
      <c r="I33" s="120"/>
      <c r="J33" s="120"/>
      <c r="K33" s="121"/>
      <c r="L33" s="147" t="str">
        <f>IF(SUMIFS('INTERIM REPORT'!E:E,'INTERIM REPORT'!$A:$A,'PAGE 36'!$A33,'INTERIM REPORT'!$B:$B,'PAGE 36'!$A$5)=0,"",SUMIFS('INTERIM REPORT'!E:E,'INTERIM REPORT'!$A:$A,'PAGE 36'!$A33,'INTERIM REPORT'!$B:$B,'PAGE 36'!$A$5))</f>
        <v/>
      </c>
      <c r="M33" s="120"/>
      <c r="N33" s="120"/>
      <c r="O33" s="121"/>
      <c r="P33" s="147" t="str">
        <f>IF(SUMIFS('INTERIM REPORT'!F:F,'INTERIM REPORT'!$A:$A,'PAGE 36'!$A33,'INTERIM REPORT'!$B:$B,'PAGE 36'!$A$5)=0,"",SUMIFS('INTERIM REPORT'!F:F,'INTERIM REPORT'!$A:$A,'PAGE 36'!$A33,'INTERIM REPORT'!$B:$B,'PAGE 36'!$A$5))</f>
        <v/>
      </c>
      <c r="Q33" s="120"/>
      <c r="R33" s="120"/>
      <c r="S33" s="121"/>
      <c r="T33" s="147" t="str">
        <f>IF(SUMIFS('INTERIM REPORT'!G:G,'INTERIM REPORT'!$A:$A,'PAGE 36'!$A33,'INTERIM REPORT'!$B:$B,'PAGE 36'!$A$5)=0,"",SUMIFS('INTERIM REPORT'!G:G,'INTERIM REPORT'!$A:$A,'PAGE 36'!$A33,'INTERIM REPORT'!$B:$B,'PAGE 36'!$A$5))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36'!$A34,'INTERIM REPORT'!$B:$B,'PAGE 36'!$A$5)=0,"",SUMIFS('INTERIM REPORT'!C:C,'INTERIM REPORT'!$A:$A,'PAGE 36'!$A34,'INTERIM REPORT'!$B:$B,'PAGE 36'!$A$5))</f>
        <v/>
      </c>
      <c r="E34" s="124"/>
      <c r="F34" s="124"/>
      <c r="G34" s="125"/>
      <c r="H34" s="147" t="str">
        <f>IF(SUMIFS('INTERIM REPORT'!D:D,'INTERIM REPORT'!$A:$A,'PAGE 36'!$A34,'INTERIM REPORT'!$B:$B,'PAGE 36'!$A$5)=0,"",SUMIFS('INTERIM REPORT'!D:D,'INTERIM REPORT'!$A:$A,'PAGE 36'!$A34,'INTERIM REPORT'!$B:$B,'PAGE 36'!$A$5))</f>
        <v/>
      </c>
      <c r="I34" s="124"/>
      <c r="J34" s="124"/>
      <c r="K34" s="125"/>
      <c r="L34" s="147" t="str">
        <f>IF(SUMIFS('INTERIM REPORT'!E:E,'INTERIM REPORT'!$A:$A,'PAGE 36'!$A34,'INTERIM REPORT'!$B:$B,'PAGE 36'!$A$5)=0,"",SUMIFS('INTERIM REPORT'!E:E,'INTERIM REPORT'!$A:$A,'PAGE 36'!$A34,'INTERIM REPORT'!$B:$B,'PAGE 36'!$A$5))</f>
        <v/>
      </c>
      <c r="M34" s="124"/>
      <c r="N34" s="124"/>
      <c r="O34" s="125"/>
      <c r="P34" s="147" t="str">
        <f>IF(SUMIFS('INTERIM REPORT'!F:F,'INTERIM REPORT'!$A:$A,'PAGE 36'!$A34,'INTERIM REPORT'!$B:$B,'PAGE 36'!$A$5)=0,"",SUMIFS('INTERIM REPORT'!F:F,'INTERIM REPORT'!$A:$A,'PAGE 36'!$A34,'INTERIM REPORT'!$B:$B,'PAGE 36'!$A$5))</f>
        <v/>
      </c>
      <c r="Q34" s="124"/>
      <c r="R34" s="124"/>
      <c r="S34" s="125"/>
      <c r="T34" s="147" t="str">
        <f>IF(SUMIFS('INTERIM REPORT'!G:G,'INTERIM REPORT'!$A:$A,'PAGE 36'!$A34,'INTERIM REPORT'!$B:$B,'PAGE 36'!$A$5)=0,"",SUMIFS('INTERIM REPORT'!G:G,'INTERIM REPORT'!$A:$A,'PAGE 36'!$A34,'INTERIM REPORT'!$B:$B,'PAGE 36'!$A$5))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36'!$A35,'INTERIM REPORT'!$B:$B,'PAGE 36'!$A$5)=0,"",SUMIFS('INTERIM REPORT'!C:C,'INTERIM REPORT'!$A:$A,'PAGE 36'!$A35,'INTERIM REPORT'!$B:$B,'PAGE 36'!$A$5))</f>
        <v/>
      </c>
      <c r="E35" s="124"/>
      <c r="F35" s="124"/>
      <c r="G35" s="125"/>
      <c r="H35" s="147" t="str">
        <f>IF(SUMIFS('INTERIM REPORT'!D:D,'INTERIM REPORT'!$A:$A,'PAGE 36'!$A35,'INTERIM REPORT'!$B:$B,'PAGE 36'!$A$5)=0,"",SUMIFS('INTERIM REPORT'!D:D,'INTERIM REPORT'!$A:$A,'PAGE 36'!$A35,'INTERIM REPORT'!$B:$B,'PAGE 36'!$A$5))</f>
        <v/>
      </c>
      <c r="I35" s="124"/>
      <c r="J35" s="124"/>
      <c r="K35" s="125"/>
      <c r="L35" s="147" t="str">
        <f>IF(SUMIFS('INTERIM REPORT'!E:E,'INTERIM REPORT'!$A:$A,'PAGE 36'!$A35,'INTERIM REPORT'!$B:$B,'PAGE 36'!$A$5)=0,"",SUMIFS('INTERIM REPORT'!E:E,'INTERIM REPORT'!$A:$A,'PAGE 36'!$A35,'INTERIM REPORT'!$B:$B,'PAGE 36'!$A$5))</f>
        <v/>
      </c>
      <c r="M35" s="124"/>
      <c r="N35" s="124"/>
      <c r="O35" s="125"/>
      <c r="P35" s="147" t="str">
        <f>IF(SUMIFS('INTERIM REPORT'!F:F,'INTERIM REPORT'!$A:$A,'PAGE 36'!$A35,'INTERIM REPORT'!$B:$B,'PAGE 36'!$A$5)=0,"",SUMIFS('INTERIM REPORT'!F:F,'INTERIM REPORT'!$A:$A,'PAGE 36'!$A35,'INTERIM REPORT'!$B:$B,'PAGE 36'!$A$5))</f>
        <v/>
      </c>
      <c r="Q35" s="124"/>
      <c r="R35" s="124"/>
      <c r="S35" s="125"/>
      <c r="T35" s="147" t="str">
        <f>IF(SUMIFS('INTERIM REPORT'!G:G,'INTERIM REPORT'!$A:$A,'PAGE 36'!$A35,'INTERIM REPORT'!$B:$B,'PAGE 36'!$A$5)=0,"",SUMIFS('INTERIM REPORT'!G:G,'INTERIM REPORT'!$A:$A,'PAGE 36'!$A35,'INTERIM REPORT'!$B:$B,'PAGE 36'!$A$5))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36'!$A36,'INTERIM REPORT'!$B:$B,'PAGE 36'!$A$5)=0,"",SUMIFS('INTERIM REPORT'!C:C,'INTERIM REPORT'!$A:$A,'PAGE 36'!$A36,'INTERIM REPORT'!$B:$B,'PAGE 36'!$A$5))</f>
        <v/>
      </c>
      <c r="E36" s="124"/>
      <c r="F36" s="124"/>
      <c r="G36" s="125"/>
      <c r="H36" s="147" t="str">
        <f>IF(SUMIFS('INTERIM REPORT'!D:D,'INTERIM REPORT'!$A:$A,'PAGE 36'!$A36,'INTERIM REPORT'!$B:$B,'PAGE 36'!$A$5)=0,"",SUMIFS('INTERIM REPORT'!D:D,'INTERIM REPORT'!$A:$A,'PAGE 36'!$A36,'INTERIM REPORT'!$B:$B,'PAGE 36'!$A$5))</f>
        <v/>
      </c>
      <c r="I36" s="124"/>
      <c r="J36" s="124"/>
      <c r="K36" s="125"/>
      <c r="L36" s="147" t="str">
        <f>IF(SUMIFS('INTERIM REPORT'!E:E,'INTERIM REPORT'!$A:$A,'PAGE 36'!$A36,'INTERIM REPORT'!$B:$B,'PAGE 36'!$A$5)=0,"",SUMIFS('INTERIM REPORT'!E:E,'INTERIM REPORT'!$A:$A,'PAGE 36'!$A36,'INTERIM REPORT'!$B:$B,'PAGE 36'!$A$5))</f>
        <v/>
      </c>
      <c r="M36" s="124"/>
      <c r="N36" s="124"/>
      <c r="O36" s="125"/>
      <c r="P36" s="147" t="str">
        <f>IF(SUMIFS('INTERIM REPORT'!F:F,'INTERIM REPORT'!$A:$A,'PAGE 36'!$A36,'INTERIM REPORT'!$B:$B,'PAGE 36'!$A$5)=0,"",SUMIFS('INTERIM REPORT'!F:F,'INTERIM REPORT'!$A:$A,'PAGE 36'!$A36,'INTERIM REPORT'!$B:$B,'PAGE 36'!$A$5))</f>
        <v/>
      </c>
      <c r="Q36" s="124"/>
      <c r="R36" s="124"/>
      <c r="S36" s="125"/>
      <c r="T36" s="147" t="str">
        <f>IF(SUMIFS('INTERIM REPORT'!G:G,'INTERIM REPORT'!$A:$A,'PAGE 36'!$A36,'INTERIM REPORT'!$B:$B,'PAGE 36'!$A$5)=0,"",SUMIFS('INTERIM REPORT'!G:G,'INTERIM REPORT'!$A:$A,'PAGE 36'!$A36,'INTERIM REPORT'!$B:$B,'PAGE 36'!$A$5))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36'!$A37,'INTERIM REPORT'!$B:$B,'PAGE 36'!$A$5)=0,"",SUMIFS('INTERIM REPORT'!C:C,'INTERIM REPORT'!$A:$A,'PAGE 36'!$A37,'INTERIM REPORT'!$B:$B,'PAGE 36'!$A$5))</f>
        <v/>
      </c>
      <c r="E37" s="124"/>
      <c r="F37" s="124"/>
      <c r="G37" s="125"/>
      <c r="H37" s="147" t="str">
        <f>IF(SUMIFS('INTERIM REPORT'!D:D,'INTERIM REPORT'!$A:$A,'PAGE 36'!$A37,'INTERIM REPORT'!$B:$B,'PAGE 36'!$A$5)=0,"",SUMIFS('INTERIM REPORT'!D:D,'INTERIM REPORT'!$A:$A,'PAGE 36'!$A37,'INTERIM REPORT'!$B:$B,'PAGE 36'!$A$5))</f>
        <v/>
      </c>
      <c r="I37" s="124"/>
      <c r="J37" s="124"/>
      <c r="K37" s="125"/>
      <c r="L37" s="147" t="str">
        <f>IF(SUMIFS('INTERIM REPORT'!E:E,'INTERIM REPORT'!$A:$A,'PAGE 36'!$A37,'INTERIM REPORT'!$B:$B,'PAGE 36'!$A$5)=0,"",SUMIFS('INTERIM REPORT'!E:E,'INTERIM REPORT'!$A:$A,'PAGE 36'!$A37,'INTERIM REPORT'!$B:$B,'PAGE 36'!$A$5))</f>
        <v/>
      </c>
      <c r="M37" s="124"/>
      <c r="N37" s="124"/>
      <c r="O37" s="125"/>
      <c r="P37" s="147" t="str">
        <f>IF(SUMIFS('INTERIM REPORT'!F:F,'INTERIM REPORT'!$A:$A,'PAGE 36'!$A37,'INTERIM REPORT'!$B:$B,'PAGE 36'!$A$5)=0,"",SUMIFS('INTERIM REPORT'!F:F,'INTERIM REPORT'!$A:$A,'PAGE 36'!$A37,'INTERIM REPORT'!$B:$B,'PAGE 36'!$A$5))</f>
        <v/>
      </c>
      <c r="Q37" s="124"/>
      <c r="R37" s="124"/>
      <c r="S37" s="125"/>
      <c r="T37" s="147" t="str">
        <f>IF(SUMIFS('INTERIM REPORT'!G:G,'INTERIM REPORT'!$A:$A,'PAGE 36'!$A37,'INTERIM REPORT'!$B:$B,'PAGE 36'!$A$5)=0,"",SUMIFS('INTERIM REPORT'!G:G,'INTERIM REPORT'!$A:$A,'PAGE 36'!$A37,'INTERIM REPORT'!$B:$B,'PAGE 36'!$A$5))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36'!$A38,'INTERIM REPORT'!$B:$B,'PAGE 36'!$A$5)=0,"",SUMIFS('INTERIM REPORT'!C:C,'INTERIM REPORT'!$A:$A,'PAGE 36'!$A38,'INTERIM REPORT'!$B:$B,'PAGE 36'!$A$5))</f>
        <v/>
      </c>
      <c r="E38" s="124"/>
      <c r="F38" s="124"/>
      <c r="G38" s="125"/>
      <c r="H38" s="147" t="str">
        <f>IF(SUMIFS('INTERIM REPORT'!D:D,'INTERIM REPORT'!$A:$A,'PAGE 36'!$A38,'INTERIM REPORT'!$B:$B,'PAGE 36'!$A$5)=0,"",SUMIFS('INTERIM REPORT'!D:D,'INTERIM REPORT'!$A:$A,'PAGE 36'!$A38,'INTERIM REPORT'!$B:$B,'PAGE 36'!$A$5))</f>
        <v/>
      </c>
      <c r="I38" s="124"/>
      <c r="J38" s="124"/>
      <c r="K38" s="125"/>
      <c r="L38" s="147" t="str">
        <f>IF(SUMIFS('INTERIM REPORT'!E:E,'INTERIM REPORT'!$A:$A,'PAGE 36'!$A38,'INTERIM REPORT'!$B:$B,'PAGE 36'!$A$5)=0,"",SUMIFS('INTERIM REPORT'!E:E,'INTERIM REPORT'!$A:$A,'PAGE 36'!$A38,'INTERIM REPORT'!$B:$B,'PAGE 36'!$A$5))</f>
        <v/>
      </c>
      <c r="M38" s="124"/>
      <c r="N38" s="124"/>
      <c r="O38" s="125"/>
      <c r="P38" s="147" t="str">
        <f>IF(SUMIFS('INTERIM REPORT'!F:F,'INTERIM REPORT'!$A:$A,'PAGE 36'!$A38,'INTERIM REPORT'!$B:$B,'PAGE 36'!$A$5)=0,"",SUMIFS('INTERIM REPORT'!F:F,'INTERIM REPORT'!$A:$A,'PAGE 36'!$A38,'INTERIM REPORT'!$B:$B,'PAGE 36'!$A$5))</f>
        <v/>
      </c>
      <c r="Q38" s="124"/>
      <c r="R38" s="124"/>
      <c r="S38" s="125"/>
      <c r="T38" s="147" t="str">
        <f>IF(SUMIFS('INTERIM REPORT'!G:G,'INTERIM REPORT'!$A:$A,'PAGE 36'!$A38,'INTERIM REPORT'!$B:$B,'PAGE 36'!$A$5)=0,"",SUMIFS('INTERIM REPORT'!G:G,'INTERIM REPORT'!$A:$A,'PAGE 36'!$A38,'INTERIM REPORT'!$B:$B,'PAGE 36'!$A$5))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5" priority="1" operator="notEqual">
      <formula>""" """</formula>
    </cfRule>
    <cfRule type="cellIs" dxfId="5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Adjusted Admissions Per FTE</v>
      </c>
    </row>
    <row r="3" spans="1:25" ht="15.75">
      <c r="A3" s="82" t="s">
        <v>104</v>
      </c>
    </row>
    <row r="4" spans="1:25" ht="15.75">
      <c r="A4" s="85" t="s">
        <v>75</v>
      </c>
      <c r="B4" s="324" t="str">
        <f>MID(A4,FIND("]",A4)+2,LEN(A4)-FIND("]",A4)+2)</f>
        <v>Adjusted Admissions Per FTE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248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37'!$A8,'INTERIM REPORT'!$B:$B,'PAGE 37'!$A$4)</f>
        <v>13.613487643867709</v>
      </c>
      <c r="E8" s="210">
        <f>RANK(D8,D$8:D$15,1)</f>
        <v>3</v>
      </c>
      <c r="F8" s="210">
        <f>RANK(D8,D$8:D$17,1)</f>
        <v>3</v>
      </c>
      <c r="G8" s="210">
        <f>RANK(D8,D$8:D$25,1)</f>
        <v>4</v>
      </c>
      <c r="H8" s="120">
        <f>SUMIFS('INTERIM REPORT'!D:D,'INTERIM REPORT'!$A:$A,'PAGE 37'!$A8,'INTERIM REPORT'!$B:$B,'PAGE 37'!$A$4)</f>
        <v>14.211356794964273</v>
      </c>
      <c r="I8" s="210">
        <f>RANK(H8,H$8:H$15,1)</f>
        <v>3</v>
      </c>
      <c r="J8" s="210">
        <f>RANK(H8,H$8:H$17,1)</f>
        <v>3</v>
      </c>
      <c r="K8" s="210">
        <f>RANK(H8,H$8:H$25,1)</f>
        <v>6</v>
      </c>
      <c r="L8" s="120">
        <f>SUMIFS('INTERIM REPORT'!E:E,'INTERIM REPORT'!$A:$A,'PAGE 37'!$A8,'INTERIM REPORT'!$B:$B,'PAGE 37'!$A$4)</f>
        <v>13.916359155156844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37'!$A8,'INTERIM REPORT'!$B:$B,'PAGE 37'!$A$4)</f>
        <v>20.460980281827851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37'!$A8,'INTERIM REPORT'!$B:$B,'PAGE 37'!$A$4)</f>
        <v>16.93218071960305</v>
      </c>
      <c r="U8" s="210">
        <f>RANK(T8,T$8:T$15,1)</f>
        <v>6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-2.075788005772683E-2</v>
      </c>
      <c r="Y8" s="95">
        <f t="shared" ref="Y8:Y17" si="1">IF(L8&gt;0,((T8/L8)-1),IF(AND(L8=0,T8&gt;0),100%,IF(AND(L8=0,T8&lt;0),-100%,IF(AND(L8=0,T8=0),0%,((T8/(L8))-1)*-1))))</f>
        <v>0.21671052973138183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37'!$A9,'INTERIM REPORT'!$B:$B,'PAGE 37'!$A$4)</f>
        <v>18.564990096864143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10</v>
      </c>
      <c r="H9" s="120">
        <f>SUMIFS('INTERIM REPORT'!D:D,'INTERIM REPORT'!$A:$A,'PAGE 37'!$A9,'INTERIM REPORT'!$B:$B,'PAGE 37'!$A$4)</f>
        <v>22.793083310572481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13</v>
      </c>
      <c r="L9" s="120">
        <f>SUMIFS('INTERIM REPORT'!E:E,'INTERIM REPORT'!$A:$A,'PAGE 37'!$A9,'INTERIM REPORT'!$B:$B,'PAGE 37'!$A$4)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37'!$A9,'INTERIM REPORT'!$B:$B,'PAGE 37'!$A$4)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37'!$A9,'INTERIM REPORT'!$B:$B,'PAGE 37'!$A$4)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37'!$A10,'INTERIM REPORT'!$B:$B,'PAGE 37'!$A$4)</f>
        <v>19.478943671869242</v>
      </c>
      <c r="E10" s="210">
        <f t="shared" si="3"/>
        <v>6</v>
      </c>
      <c r="F10" s="210">
        <f t="shared" si="4"/>
        <v>8</v>
      </c>
      <c r="G10" s="210">
        <f t="shared" si="5"/>
        <v>11</v>
      </c>
      <c r="H10" s="120">
        <f>SUMIFS('INTERIM REPORT'!D:D,'INTERIM REPORT'!$A:$A,'PAGE 37'!$A10,'INTERIM REPORT'!$B:$B,'PAGE 37'!$A$4)</f>
        <v>16.15721326633555</v>
      </c>
      <c r="I10" s="210">
        <f t="shared" si="6"/>
        <v>5</v>
      </c>
      <c r="J10" s="210">
        <f t="shared" si="7"/>
        <v>6</v>
      </c>
      <c r="K10" s="210">
        <f t="shared" si="8"/>
        <v>9</v>
      </c>
      <c r="L10" s="120">
        <f>SUMIFS('INTERIM REPORT'!E:E,'INTERIM REPORT'!$A:$A,'PAGE 37'!$A10,'INTERIM REPORT'!$B:$B,'PAGE 37'!$A$4)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37'!$A10,'INTERIM REPORT'!$B:$B,'PAGE 37'!$A$4)</f>
        <v>16.11257730888995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20">
        <f>SUMIFS('INTERIM REPORT'!G:G,'INTERIM REPORT'!$A:$A,'PAGE 37'!$A10,'INTERIM REPORT'!$B:$B,'PAGE 37'!$A$4)</f>
        <v>13.116138756242607</v>
      </c>
      <c r="U10" s="210">
        <f t="shared" si="15"/>
        <v>4</v>
      </c>
      <c r="V10" s="210">
        <f t="shared" si="16"/>
        <v>4</v>
      </c>
      <c r="W10" s="21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37'!$A11,'INTERIM REPORT'!$B:$B,'PAGE 37'!$A$4)</f>
        <v>23.77011449158956</v>
      </c>
      <c r="E11" s="210">
        <f t="shared" si="3"/>
        <v>7</v>
      </c>
      <c r="F11" s="210">
        <f t="shared" si="4"/>
        <v>9</v>
      </c>
      <c r="G11" s="210">
        <f t="shared" si="5"/>
        <v>13</v>
      </c>
      <c r="H11" s="120">
        <f>SUMIFS('INTERIM REPORT'!D:D,'INTERIM REPORT'!$A:$A,'PAGE 37'!$A11,'INTERIM REPORT'!$B:$B,'PAGE 37'!$A$4)</f>
        <v>20.132624269426465</v>
      </c>
      <c r="I11" s="210">
        <f t="shared" si="6"/>
        <v>6</v>
      </c>
      <c r="J11" s="210">
        <f t="shared" si="7"/>
        <v>8</v>
      </c>
      <c r="K11" s="210">
        <f t="shared" si="8"/>
        <v>11</v>
      </c>
      <c r="L11" s="120">
        <f>SUMIFS('INTERIM REPORT'!E:E,'INTERIM REPORT'!$A:$A,'PAGE 37'!$A11,'INTERIM REPORT'!$B:$B,'PAGE 37'!$A$4)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37'!$A11,'INTERIM REPORT'!$B:$B,'PAGE 37'!$A$4)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37'!$A11,'INTERIM REPORT'!$B:$B,'PAGE 37'!$A$4)</f>
        <v>19.127541338054403</v>
      </c>
      <c r="U11" s="210">
        <f t="shared" si="15"/>
        <v>7</v>
      </c>
      <c r="V11" s="210">
        <f t="shared" si="16"/>
        <v>8</v>
      </c>
      <c r="W11" s="21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37'!$A12,'INTERIM REPORT'!$B:$B,'PAGE 37'!$A$4)</f>
        <v>26.217787719832749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20">
        <f>SUMIFS('INTERIM REPORT'!D:D,'INTERIM REPORT'!$A:$A,'PAGE 37'!$A12,'INTERIM REPORT'!$B:$B,'PAGE 37'!$A$4)</f>
        <v>27.818034528310612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20">
        <f>SUMIFS('INTERIM REPORT'!E:E,'INTERIM REPORT'!$A:$A,'PAGE 37'!$A12,'INTERIM REPORT'!$B:$B,'PAGE 37'!$A$4)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37'!$A12,'INTERIM REPORT'!$B:$B,'PAGE 37'!$A$4)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37'!$A12,'INTERIM REPORT'!$B:$B,'PAGE 37'!$A$4)</f>
        <v>22.817663629320421</v>
      </c>
      <c r="U12" s="210">
        <f t="shared" si="15"/>
        <v>8</v>
      </c>
      <c r="V12" s="210">
        <f t="shared" si="16"/>
        <v>10</v>
      </c>
      <c r="W12" s="210">
        <f t="shared" si="17"/>
        <v>14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37'!$A13,'INTERIM REPORT'!$B:$B,'PAGE 37'!$A$4)</f>
        <v>13.181081688547094</v>
      </c>
      <c r="E13" s="210">
        <f t="shared" si="3"/>
        <v>2</v>
      </c>
      <c r="F13" s="210">
        <f t="shared" si="4"/>
        <v>2</v>
      </c>
      <c r="G13" s="210">
        <f t="shared" si="5"/>
        <v>3</v>
      </c>
      <c r="H13" s="120">
        <f>SUMIFS('INTERIM REPORT'!D:D,'INTERIM REPORT'!$A:$A,'PAGE 37'!$A13,'INTERIM REPORT'!$B:$B,'PAGE 37'!$A$4)</f>
        <v>14.090711559849312</v>
      </c>
      <c r="I13" s="210">
        <f t="shared" si="6"/>
        <v>2</v>
      </c>
      <c r="J13" s="210">
        <f t="shared" si="7"/>
        <v>2</v>
      </c>
      <c r="K13" s="210">
        <f t="shared" si="8"/>
        <v>5</v>
      </c>
      <c r="L13" s="120">
        <f>SUMIFS('INTERIM REPORT'!E:E,'INTERIM REPORT'!$A:$A,'PAGE 37'!$A13,'INTERIM REPORT'!$B:$B,'PAGE 37'!$A$4)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37'!$A13,'INTERIM REPORT'!$B:$B,'PAGE 37'!$A$4)</f>
        <v>16.1389922821133</v>
      </c>
      <c r="Q13" s="210">
        <f t="shared" si="12"/>
        <v>7</v>
      </c>
      <c r="R13" s="210">
        <f t="shared" si="13"/>
        <v>8</v>
      </c>
      <c r="S13" s="210">
        <f t="shared" si="14"/>
        <v>12</v>
      </c>
      <c r="T13" s="120">
        <f>SUMIFS('INTERIM REPORT'!G:G,'INTERIM REPORT'!$A:$A,'PAGE 37'!$A13,'INTERIM REPORT'!$B:$B,'PAGE 37'!$A$4)</f>
        <v>16.598161405936803</v>
      </c>
      <c r="U13" s="210">
        <f t="shared" si="15"/>
        <v>5</v>
      </c>
      <c r="V13" s="210">
        <f t="shared" si="16"/>
        <v>5</v>
      </c>
      <c r="W13" s="210">
        <f t="shared" si="17"/>
        <v>9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37'!$A14,'INTERIM REPORT'!$B:$B,'PAGE 37'!$A$4)</f>
        <v>16.376976068558605</v>
      </c>
      <c r="E14" s="210">
        <f t="shared" si="3"/>
        <v>4</v>
      </c>
      <c r="F14" s="210">
        <f t="shared" si="4"/>
        <v>4</v>
      </c>
      <c r="G14" s="210">
        <f t="shared" si="5"/>
        <v>7</v>
      </c>
      <c r="H14" s="120">
        <f>SUMIFS('INTERIM REPORT'!D:D,'INTERIM REPORT'!$A:$A,'PAGE 37'!$A14,'INTERIM REPORT'!$B:$B,'PAGE 37'!$A$4)</f>
        <v>15.808548825394913</v>
      </c>
      <c r="I14" s="210">
        <f t="shared" si="6"/>
        <v>4</v>
      </c>
      <c r="J14" s="210">
        <f t="shared" si="7"/>
        <v>5</v>
      </c>
      <c r="K14" s="210">
        <f t="shared" si="8"/>
        <v>8</v>
      </c>
      <c r="L14" s="120">
        <f>SUMIFS('INTERIM REPORT'!E:E,'INTERIM REPORT'!$A:$A,'PAGE 37'!$A14,'INTERIM REPORT'!$B:$B,'PAGE 37'!$A$4)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37'!$A14,'INTERIM REPORT'!$B:$B,'PAGE 37'!$A$4)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37'!$A14,'INTERIM REPORT'!$B:$B,'PAGE 37'!$A$4)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37'!$A15,'INTERIM REPORT'!$B:$B,'PAGE 37'!$A$4)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37'!$A15,'INTERIM REPORT'!$B:$B,'PAGE 37'!$A$4)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37'!$A15,'INTERIM REPORT'!$B:$B,'PAGE 37'!$A$4)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37'!$A15,'INTERIM REPORT'!$B:$B,'PAGE 37'!$A$4)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37'!$A15,'INTERIM REPORT'!$B:$B,'PAGE 37'!$A$4)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37'!$A16,'INTERIM REPORT'!$B:$B,'PAGE 37'!$A$4)</f>
        <v>17.81874276244687</v>
      </c>
      <c r="E16" s="212"/>
      <c r="F16" s="213">
        <f t="shared" si="4"/>
        <v>6</v>
      </c>
      <c r="G16" s="213">
        <f t="shared" si="5"/>
        <v>9</v>
      </c>
      <c r="H16" s="124">
        <f>SUMIFS('INTERIM REPORT'!D:D,'INTERIM REPORT'!$A:$A,'PAGE 37'!$A16,'INTERIM REPORT'!$B:$B,'PAGE 37'!$A$4)</f>
        <v>15.517067958248088</v>
      </c>
      <c r="I16" s="212"/>
      <c r="J16" s="213">
        <f t="shared" si="7"/>
        <v>4</v>
      </c>
      <c r="K16" s="213">
        <f t="shared" si="8"/>
        <v>7</v>
      </c>
      <c r="L16" s="124">
        <f>SUMIFS('INTERIM REPORT'!E:E,'INTERIM REPORT'!$A:$A,'PAGE 37'!$A16,'INTERIM REPORT'!$B:$B,'PAGE 37'!$A$4)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37'!$A16,'INTERIM REPORT'!$B:$B,'PAGE 37'!$A$4)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37'!$A16,'INTERIM REPORT'!$B:$B,'PAGE 37'!$A$4)</f>
        <v>16.699966527983868</v>
      </c>
      <c r="U16" s="212"/>
      <c r="V16" s="213">
        <f t="shared" si="16"/>
        <v>6</v>
      </c>
      <c r="W16" s="213">
        <f t="shared" si="17"/>
        <v>10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37'!$A17,'INTERIM REPORT'!$B:$B,'PAGE 37'!$A$4)</f>
        <v>17.61975853163419</v>
      </c>
      <c r="E17" s="214"/>
      <c r="F17" s="210">
        <f t="shared" si="4"/>
        <v>5</v>
      </c>
      <c r="G17" s="210">
        <f t="shared" si="5"/>
        <v>8</v>
      </c>
      <c r="H17" s="120">
        <f>SUMIFS('INTERIM REPORT'!D:D,'INTERIM REPORT'!$A:$A,'PAGE 37'!$A17,'INTERIM REPORT'!$B:$B,'PAGE 37'!$A$4)</f>
        <v>16.740606651131429</v>
      </c>
      <c r="I17" s="214"/>
      <c r="J17" s="210">
        <f t="shared" si="7"/>
        <v>7</v>
      </c>
      <c r="K17" s="210">
        <f t="shared" si="8"/>
        <v>10</v>
      </c>
      <c r="L17" s="120">
        <f>SUMIFS('INTERIM REPORT'!E:E,'INTERIM REPORT'!$A:$A,'PAGE 37'!$A17,'INTERIM REPORT'!$B:$B,'PAGE 37'!$A$4)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37'!$A17,'INTERIM REPORT'!$B:$B,'PAGE 37'!$A$4)</f>
        <v>18.605797992641069</v>
      </c>
      <c r="Q17" s="214"/>
      <c r="R17" s="210">
        <f t="shared" si="13"/>
        <v>9</v>
      </c>
      <c r="S17" s="210">
        <f t="shared" si="14"/>
        <v>13</v>
      </c>
      <c r="T17" s="120">
        <f>SUMIFS('INTERIM REPORT'!G:G,'INTERIM REPORT'!$A:$A,'PAGE 37'!$A17,'INTERIM REPORT'!$B:$B,'PAGE 37'!$A$4)</f>
        <v>20.921921185995632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37'!$A20,'INTERIM REPORT'!$B:$B,'PAGE 37'!$A$4)</f>
        <v>14.212371511354375</v>
      </c>
      <c r="E20" s="212"/>
      <c r="F20" s="213">
        <f>RANK(D20,D$20:D$22,1)</f>
        <v>1</v>
      </c>
      <c r="G20" s="213">
        <f t="shared" ref="G20:G22" si="19">RANK(D20,D$8:D$25,1)</f>
        <v>5</v>
      </c>
      <c r="H20" s="124">
        <f>SUMIFS('INTERIM REPORT'!D:D,'INTERIM REPORT'!$A:$A,'PAGE 37'!$A20,'INTERIM REPORT'!$B:$B,'PAGE 37'!$A$4)</f>
        <v>12.826008687750656</v>
      </c>
      <c r="I20" s="212"/>
      <c r="J20" s="213">
        <f>RANK(H20,H$20:H$22,1)</f>
        <v>1</v>
      </c>
      <c r="K20" s="213">
        <f t="shared" ref="K20:K22" si="20">RANK(H20,H$8:H$25,1)</f>
        <v>3</v>
      </c>
      <c r="L20" s="124">
        <f>SUMIFS('INTERIM REPORT'!E:E,'INTERIM REPORT'!$A:$A,'PAGE 37'!$A20,'INTERIM REPORT'!$B:$B,'PAGE 37'!$A$4)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37'!$A20,'INTERIM REPORT'!$B:$B,'PAGE 37'!$A$4)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37'!$A20,'INTERIM REPORT'!$B:$B,'PAGE 37'!$A$4)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37'!$A21,'INTERIM REPORT'!$B:$B,'PAGE 37'!$A$4)</f>
        <v>14.889680285955945</v>
      </c>
      <c r="E21" s="214"/>
      <c r="F21" s="210">
        <f t="shared" ref="F21:F22" si="24">RANK(D21,D$20:D$22,1)</f>
        <v>2</v>
      </c>
      <c r="G21" s="210">
        <f t="shared" si="19"/>
        <v>6</v>
      </c>
      <c r="H21" s="120">
        <f>SUMIFS('INTERIM REPORT'!D:D,'INTERIM REPORT'!$A:$A,'PAGE 37'!$A21,'INTERIM REPORT'!$B:$B,'PAGE 37'!$A$4)</f>
        <v>13.744743050091573</v>
      </c>
      <c r="I21" s="214"/>
      <c r="J21" s="210">
        <f t="shared" ref="J21:J22" si="25">RANK(H21,H$20:H$22,1)</f>
        <v>2</v>
      </c>
      <c r="K21" s="210">
        <f t="shared" si="20"/>
        <v>4</v>
      </c>
      <c r="L21" s="120">
        <f>SUMIFS('INTERIM REPORT'!E:E,'INTERIM REPORT'!$A:$A,'PAGE 37'!$A21,'INTERIM REPORT'!$B:$B,'PAGE 37'!$A$4)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37'!$A21,'INTERIM REPORT'!$B:$B,'PAGE 37'!$A$4)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37'!$A21,'INTERIM REPORT'!$B:$B,'PAGE 37'!$A$4)</f>
        <v>15.491416647117012</v>
      </c>
      <c r="U21" s="214"/>
      <c r="V21" s="210">
        <f t="shared" ref="V21:V22" si="28">RANK(T21,T$20:T$22,1)</f>
        <v>3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37'!$A22,'INTERIM REPORT'!$B:$B,'PAGE 37'!$A$4)</f>
        <v>23.453605537690198</v>
      </c>
      <c r="E22" s="214"/>
      <c r="F22" s="210">
        <f t="shared" si="24"/>
        <v>3</v>
      </c>
      <c r="G22" s="210">
        <f t="shared" si="19"/>
        <v>12</v>
      </c>
      <c r="H22" s="120">
        <f>SUMIFS('INTERIM REPORT'!D:D,'INTERIM REPORT'!$A:$A,'PAGE 37'!$A22,'INTERIM REPORT'!$B:$B,'PAGE 37'!$A$4)</f>
        <v>22.102343082670146</v>
      </c>
      <c r="I22" s="214"/>
      <c r="J22" s="210">
        <f t="shared" si="25"/>
        <v>3</v>
      </c>
      <c r="K22" s="210">
        <f t="shared" si="20"/>
        <v>12</v>
      </c>
      <c r="L22" s="120">
        <f>SUMIFS('INTERIM REPORT'!E:E,'INTERIM REPORT'!$A:$A,'PAGE 37'!$A22,'INTERIM REPORT'!$B:$B,'PAGE 37'!$A$4)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37'!$A22,'INTERIM REPORT'!$B:$B,'PAGE 37'!$A$4)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37'!$A22,'INTERIM REPORT'!$B:$B,'PAGE 37'!$A$4)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37'!$A25,'INTERIM REPORT'!$B:$B,'PAGE 37'!$A$4)</f>
        <v>10.470880544847125</v>
      </c>
      <c r="E25" s="212"/>
      <c r="F25" s="212"/>
      <c r="G25" s="213">
        <f>RANK(D25,D$8:D$25,1)</f>
        <v>2</v>
      </c>
      <c r="H25" s="124">
        <f>SUMIFS('INTERIM REPORT'!D:D,'INTERIM REPORT'!$A:$A,'PAGE 37'!$A25,'INTERIM REPORT'!$B:$B,'PAGE 37'!$A$4)</f>
        <v>8.7942888827024959</v>
      </c>
      <c r="I25" s="212"/>
      <c r="J25" s="212"/>
      <c r="K25" s="213">
        <f>RANK(H25,H$8:H$25,1)</f>
        <v>2</v>
      </c>
      <c r="L25" s="124">
        <f>SUMIFS('INTERIM REPORT'!E:E,'INTERIM REPORT'!$A:$A,'PAGE 37'!$A25,'INTERIM REPORT'!$B:$B,'PAGE 37'!$A$4)</f>
        <v>0</v>
      </c>
      <c r="M25" s="212"/>
      <c r="N25" s="212"/>
      <c r="O25" s="213">
        <f>RANK(L25,L$8:L$25,1)</f>
        <v>1</v>
      </c>
      <c r="P25" s="124">
        <f>SUMIFS('INTERIM REPORT'!F:F,'INTERIM REPORT'!$A:$A,'PAGE 37'!$A25,'INTERIM REPORT'!$B:$B,'PAGE 37'!$A$4)</f>
        <v>0</v>
      </c>
      <c r="Q25" s="212"/>
      <c r="R25" s="212"/>
      <c r="S25" s="213">
        <f>RANK(P25,P$8:P$25,1)</f>
        <v>1</v>
      </c>
      <c r="T25" s="124">
        <f>SUMIFS('INTERIM REPORT'!G:G,'INTERIM REPORT'!$A:$A,'PAGE 37'!$A25,'INTERIM REPORT'!$B:$B,'PAGE 37'!$A$4)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37'!$A28,'INTERIM REPORT'!$B:$B,'PAGE 37'!$A$4)</f>
        <v>12.756052589730974</v>
      </c>
      <c r="E28" s="218"/>
      <c r="F28" s="218"/>
      <c r="G28" s="218"/>
      <c r="H28" s="124">
        <f>SUMIFS('INTERIM REPORT'!D:D,'INTERIM REPORT'!$A:$A,'PAGE 37'!$A28,'INTERIM REPORT'!$B:$B,'PAGE 37'!$A$4)</f>
        <v>11.296076442355057</v>
      </c>
      <c r="I28" s="218"/>
      <c r="J28" s="218"/>
      <c r="K28" s="218"/>
      <c r="L28" s="124">
        <f>SUMIFS('INTERIM REPORT'!E:E,'INTERIM REPORT'!$A:$A,'PAGE 37'!$A28,'INTERIM REPORT'!$B:$B,'PAGE 37'!$A$4)</f>
        <v>18.788756332876257</v>
      </c>
      <c r="M28" s="218"/>
      <c r="N28" s="218"/>
      <c r="O28" s="218"/>
      <c r="P28" s="124">
        <f>SUMIFS('INTERIM REPORT'!F:F,'INTERIM REPORT'!$A:$A,'PAGE 37'!$A28,'INTERIM REPORT'!$B:$B,'PAGE 37'!$A$4)</f>
        <v>169.98554973249711</v>
      </c>
      <c r="Q28" s="218"/>
      <c r="R28" s="218"/>
      <c r="S28" s="218"/>
      <c r="T28" s="124">
        <f>SUMIFS('INTERIM REPORT'!G:G,'INTERIM REPORT'!$A:$A,'PAGE 37'!$A28,'INTERIM REPORT'!$B:$B,'PAGE 37'!$A$4)</f>
        <v>53.850384753530371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0.6632993259878377</v>
      </c>
      <c r="Y28" s="103">
        <f>IF(L28&gt;0,((T28/L28)-1),IF(AND(L28=0,T28&gt;0),100%,IF(AND(L28=0,T28&lt;0),-100%,IF(AND(L28=0,T28=0),0%,((T28/(L28))-1)*-1))))</f>
        <v>1.866096286495762</v>
      </c>
    </row>
    <row r="29" spans="1:25" ht="28.35" customHeight="1">
      <c r="C29" s="94" t="s">
        <v>28</v>
      </c>
      <c r="D29" s="120">
        <f>MEDIAN(D25,D20:D22,D8:D17)</f>
        <v>16.998367300096398</v>
      </c>
      <c r="E29" s="219"/>
      <c r="F29" s="219"/>
      <c r="G29" s="219"/>
      <c r="H29" s="120">
        <f>MEDIAN(H25,H20:H22,H8:H17)</f>
        <v>15.6628083918215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14.30377770167981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17.470983082711374</v>
      </c>
      <c r="E30" s="219"/>
      <c r="F30" s="219"/>
      <c r="G30" s="219"/>
      <c r="H30" s="120">
        <f>MEDIAN(H8:H15)</f>
        <v>15.982881045865231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14.857150081089706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37'!$A33,'INTERIM REPORT'!$B:$B,'PAGE 37'!$A$5)=0,"",SUMIFS('INTERIM REPORT'!C:C,'INTERIM REPORT'!$A:$A,'PAGE 37'!$A33,'INTERIM REPORT'!$B:$B,'PAGE 37'!$A$5))</f>
        <v/>
      </c>
      <c r="E33" s="120"/>
      <c r="F33" s="120"/>
      <c r="G33" s="121"/>
      <c r="H33" s="124" t="str">
        <f>IF(SUMIFS('INTERIM REPORT'!D:D,'INTERIM REPORT'!$A:$A,'PAGE 37'!$A33,'INTERIM REPORT'!$B:$B,'PAGE 37'!$A$5)=0,"",SUMIFS('INTERIM REPORT'!D:D,'INTERIM REPORT'!$A:$A,'PAGE 37'!$A33,'INTERIM REPORT'!$B:$B,'PAGE 37'!$A$5))</f>
        <v/>
      </c>
      <c r="I33" s="120"/>
      <c r="J33" s="120"/>
      <c r="K33" s="121"/>
      <c r="L33" s="124" t="str">
        <f>IF(SUMIFS('INTERIM REPORT'!E:E,'INTERIM REPORT'!$A:$A,'PAGE 37'!$A33,'INTERIM REPORT'!$B:$B,'PAGE 37'!$A$5)=0,"",SUMIFS('INTERIM REPORT'!E:E,'INTERIM REPORT'!$A:$A,'PAGE 37'!$A33,'INTERIM REPORT'!$B:$B,'PAGE 37'!$A$5))</f>
        <v/>
      </c>
      <c r="M33" s="120"/>
      <c r="N33" s="120"/>
      <c r="O33" s="121"/>
      <c r="P33" s="124" t="str">
        <f>IF(SUMIFS('INTERIM REPORT'!F:F,'INTERIM REPORT'!$A:$A,'PAGE 37'!$A33,'INTERIM REPORT'!$B:$B,'PAGE 37'!$A$5)=0,"",SUMIFS('INTERIM REPORT'!F:F,'INTERIM REPORT'!$A:$A,'PAGE 37'!$A33,'INTERIM REPORT'!$B:$B,'PAGE 37'!$A$5))</f>
        <v/>
      </c>
      <c r="Q33" s="120"/>
      <c r="R33" s="120"/>
      <c r="S33" s="121"/>
      <c r="T33" s="124" t="str">
        <f>IF(SUMIFS('INTERIM REPORT'!G:G,'INTERIM REPORT'!$A:$A,'PAGE 37'!$A33,'INTERIM REPORT'!$B:$B,'PAGE 37'!$A$5)=0,"",SUMIFS('INTERIM REPORT'!G:G,'INTERIM REPORT'!$A:$A,'PAGE 37'!$A33,'INTERIM REPORT'!$B:$B,'PAGE 37'!$A$5))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37'!$A34,'INTERIM REPORT'!$B:$B,'PAGE 37'!$A$5)=0,"",SUMIFS('INTERIM REPORT'!C:C,'INTERIM REPORT'!$A:$A,'PAGE 37'!$A34,'INTERIM REPORT'!$B:$B,'PAGE 37'!$A$5))</f>
        <v/>
      </c>
      <c r="E34" s="124"/>
      <c r="F34" s="124"/>
      <c r="G34" s="125"/>
      <c r="H34" s="124" t="str">
        <f>IF(SUMIFS('INTERIM REPORT'!D:D,'INTERIM REPORT'!$A:$A,'PAGE 37'!$A34,'INTERIM REPORT'!$B:$B,'PAGE 37'!$A$5)=0,"",SUMIFS('INTERIM REPORT'!D:D,'INTERIM REPORT'!$A:$A,'PAGE 37'!$A34,'INTERIM REPORT'!$B:$B,'PAGE 37'!$A$5))</f>
        <v/>
      </c>
      <c r="I34" s="124"/>
      <c r="J34" s="124"/>
      <c r="K34" s="125"/>
      <c r="L34" s="124" t="str">
        <f>IF(SUMIFS('INTERIM REPORT'!E:E,'INTERIM REPORT'!$A:$A,'PAGE 37'!$A34,'INTERIM REPORT'!$B:$B,'PAGE 37'!$A$5)=0,"",SUMIFS('INTERIM REPORT'!E:E,'INTERIM REPORT'!$A:$A,'PAGE 37'!$A34,'INTERIM REPORT'!$B:$B,'PAGE 37'!$A$5))</f>
        <v/>
      </c>
      <c r="M34" s="124"/>
      <c r="N34" s="124"/>
      <c r="O34" s="125"/>
      <c r="P34" s="124" t="str">
        <f>IF(SUMIFS('INTERIM REPORT'!F:F,'INTERIM REPORT'!$A:$A,'PAGE 37'!$A34,'INTERIM REPORT'!$B:$B,'PAGE 37'!$A$5)=0,"",SUMIFS('INTERIM REPORT'!F:F,'INTERIM REPORT'!$A:$A,'PAGE 37'!$A34,'INTERIM REPORT'!$B:$B,'PAGE 37'!$A$5))</f>
        <v/>
      </c>
      <c r="Q34" s="124"/>
      <c r="R34" s="124"/>
      <c r="S34" s="125"/>
      <c r="T34" s="124" t="str">
        <f>IF(SUMIFS('INTERIM REPORT'!G:G,'INTERIM REPORT'!$A:$A,'PAGE 37'!$A34,'INTERIM REPORT'!$B:$B,'PAGE 37'!$A$5)=0,"",SUMIFS('INTERIM REPORT'!G:G,'INTERIM REPORT'!$A:$A,'PAGE 37'!$A34,'INTERIM REPORT'!$B:$B,'PAGE 37'!$A$5))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37'!$A35,'INTERIM REPORT'!$B:$B,'PAGE 37'!$A$5)=0,"",SUMIFS('INTERIM REPORT'!C:C,'INTERIM REPORT'!$A:$A,'PAGE 37'!$A35,'INTERIM REPORT'!$B:$B,'PAGE 37'!$A$5))</f>
        <v/>
      </c>
      <c r="E35" s="124"/>
      <c r="F35" s="124"/>
      <c r="G35" s="125"/>
      <c r="H35" s="124" t="str">
        <f>IF(SUMIFS('INTERIM REPORT'!D:D,'INTERIM REPORT'!$A:$A,'PAGE 37'!$A35,'INTERIM REPORT'!$B:$B,'PAGE 37'!$A$5)=0,"",SUMIFS('INTERIM REPORT'!D:D,'INTERIM REPORT'!$A:$A,'PAGE 37'!$A35,'INTERIM REPORT'!$B:$B,'PAGE 37'!$A$5))</f>
        <v/>
      </c>
      <c r="I35" s="124"/>
      <c r="J35" s="124"/>
      <c r="K35" s="125"/>
      <c r="L35" s="124" t="str">
        <f>IF(SUMIFS('INTERIM REPORT'!E:E,'INTERIM REPORT'!$A:$A,'PAGE 37'!$A35,'INTERIM REPORT'!$B:$B,'PAGE 37'!$A$5)=0,"",SUMIFS('INTERIM REPORT'!E:E,'INTERIM REPORT'!$A:$A,'PAGE 37'!$A35,'INTERIM REPORT'!$B:$B,'PAGE 37'!$A$5))</f>
        <v/>
      </c>
      <c r="M35" s="124"/>
      <c r="N35" s="124"/>
      <c r="O35" s="125"/>
      <c r="P35" s="124" t="str">
        <f>IF(SUMIFS('INTERIM REPORT'!F:F,'INTERIM REPORT'!$A:$A,'PAGE 37'!$A35,'INTERIM REPORT'!$B:$B,'PAGE 37'!$A$5)=0,"",SUMIFS('INTERIM REPORT'!F:F,'INTERIM REPORT'!$A:$A,'PAGE 37'!$A35,'INTERIM REPORT'!$B:$B,'PAGE 37'!$A$5))</f>
        <v/>
      </c>
      <c r="Q35" s="124"/>
      <c r="R35" s="124"/>
      <c r="S35" s="125"/>
      <c r="T35" s="124" t="str">
        <f>IF(SUMIFS('INTERIM REPORT'!G:G,'INTERIM REPORT'!$A:$A,'PAGE 37'!$A35,'INTERIM REPORT'!$B:$B,'PAGE 37'!$A$5)=0,"",SUMIFS('INTERIM REPORT'!G:G,'INTERIM REPORT'!$A:$A,'PAGE 37'!$A35,'INTERIM REPORT'!$B:$B,'PAGE 37'!$A$5))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37'!$A36,'INTERIM REPORT'!$B:$B,'PAGE 37'!$A$5)=0,"",SUMIFS('INTERIM REPORT'!C:C,'INTERIM REPORT'!$A:$A,'PAGE 37'!$A36,'INTERIM REPORT'!$B:$B,'PAGE 37'!$A$5))</f>
        <v/>
      </c>
      <c r="E36" s="124"/>
      <c r="F36" s="124"/>
      <c r="G36" s="125"/>
      <c r="H36" s="124" t="str">
        <f>IF(SUMIFS('INTERIM REPORT'!D:D,'INTERIM REPORT'!$A:$A,'PAGE 37'!$A36,'INTERIM REPORT'!$B:$B,'PAGE 37'!$A$5)=0,"",SUMIFS('INTERIM REPORT'!D:D,'INTERIM REPORT'!$A:$A,'PAGE 37'!$A36,'INTERIM REPORT'!$B:$B,'PAGE 37'!$A$5))</f>
        <v/>
      </c>
      <c r="I36" s="124"/>
      <c r="J36" s="124"/>
      <c r="K36" s="125"/>
      <c r="L36" s="124" t="str">
        <f>IF(SUMIFS('INTERIM REPORT'!E:E,'INTERIM REPORT'!$A:$A,'PAGE 37'!$A36,'INTERIM REPORT'!$B:$B,'PAGE 37'!$A$5)=0,"",SUMIFS('INTERIM REPORT'!E:E,'INTERIM REPORT'!$A:$A,'PAGE 37'!$A36,'INTERIM REPORT'!$B:$B,'PAGE 37'!$A$5))</f>
        <v/>
      </c>
      <c r="M36" s="124"/>
      <c r="N36" s="124"/>
      <c r="O36" s="125"/>
      <c r="P36" s="124" t="str">
        <f>IF(SUMIFS('INTERIM REPORT'!F:F,'INTERIM REPORT'!$A:$A,'PAGE 37'!$A36,'INTERIM REPORT'!$B:$B,'PAGE 37'!$A$5)=0,"",SUMIFS('INTERIM REPORT'!F:F,'INTERIM REPORT'!$A:$A,'PAGE 37'!$A36,'INTERIM REPORT'!$B:$B,'PAGE 37'!$A$5))</f>
        <v/>
      </c>
      <c r="Q36" s="124"/>
      <c r="R36" s="124"/>
      <c r="S36" s="125"/>
      <c r="T36" s="124" t="str">
        <f>IF(SUMIFS('INTERIM REPORT'!G:G,'INTERIM REPORT'!$A:$A,'PAGE 37'!$A36,'INTERIM REPORT'!$B:$B,'PAGE 37'!$A$5)=0,"",SUMIFS('INTERIM REPORT'!G:G,'INTERIM REPORT'!$A:$A,'PAGE 37'!$A36,'INTERIM REPORT'!$B:$B,'PAGE 37'!$A$5))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37'!$A37,'INTERIM REPORT'!$B:$B,'PAGE 37'!$A$5)=0,"",SUMIFS('INTERIM REPORT'!C:C,'INTERIM REPORT'!$A:$A,'PAGE 37'!$A37,'INTERIM REPORT'!$B:$B,'PAGE 37'!$A$5))</f>
        <v/>
      </c>
      <c r="E37" s="124"/>
      <c r="F37" s="124"/>
      <c r="G37" s="125"/>
      <c r="H37" s="124" t="str">
        <f>IF(SUMIFS('INTERIM REPORT'!D:D,'INTERIM REPORT'!$A:$A,'PAGE 37'!$A37,'INTERIM REPORT'!$B:$B,'PAGE 37'!$A$5)=0,"",SUMIFS('INTERIM REPORT'!D:D,'INTERIM REPORT'!$A:$A,'PAGE 37'!$A37,'INTERIM REPORT'!$B:$B,'PAGE 37'!$A$5))</f>
        <v/>
      </c>
      <c r="I37" s="124"/>
      <c r="J37" s="124"/>
      <c r="K37" s="125"/>
      <c r="L37" s="124" t="str">
        <f>IF(SUMIFS('INTERIM REPORT'!E:E,'INTERIM REPORT'!$A:$A,'PAGE 37'!$A37,'INTERIM REPORT'!$B:$B,'PAGE 37'!$A$5)=0,"",SUMIFS('INTERIM REPORT'!E:E,'INTERIM REPORT'!$A:$A,'PAGE 37'!$A37,'INTERIM REPORT'!$B:$B,'PAGE 37'!$A$5))</f>
        <v/>
      </c>
      <c r="M37" s="124"/>
      <c r="N37" s="124"/>
      <c r="O37" s="125"/>
      <c r="P37" s="124" t="str">
        <f>IF(SUMIFS('INTERIM REPORT'!F:F,'INTERIM REPORT'!$A:$A,'PAGE 37'!$A37,'INTERIM REPORT'!$B:$B,'PAGE 37'!$A$5)=0,"",SUMIFS('INTERIM REPORT'!F:F,'INTERIM REPORT'!$A:$A,'PAGE 37'!$A37,'INTERIM REPORT'!$B:$B,'PAGE 37'!$A$5))</f>
        <v/>
      </c>
      <c r="Q37" s="124"/>
      <c r="R37" s="124"/>
      <c r="S37" s="125"/>
      <c r="T37" s="124" t="str">
        <f>IF(SUMIFS('INTERIM REPORT'!G:G,'INTERIM REPORT'!$A:$A,'PAGE 37'!$A37,'INTERIM REPORT'!$B:$B,'PAGE 37'!$A$5)=0,"",SUMIFS('INTERIM REPORT'!G:G,'INTERIM REPORT'!$A:$A,'PAGE 37'!$A37,'INTERIM REPORT'!$B:$B,'PAGE 37'!$A$5))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37'!$A38,'INTERIM REPORT'!$B:$B,'PAGE 37'!$A$5)=0,"",SUMIFS('INTERIM REPORT'!C:C,'INTERIM REPORT'!$A:$A,'PAGE 37'!$A38,'INTERIM REPORT'!$B:$B,'PAGE 37'!$A$5))</f>
        <v/>
      </c>
      <c r="E38" s="124"/>
      <c r="F38" s="124"/>
      <c r="G38" s="125"/>
      <c r="H38" s="124" t="str">
        <f>IF(SUMIFS('INTERIM REPORT'!D:D,'INTERIM REPORT'!$A:$A,'PAGE 37'!$A38,'INTERIM REPORT'!$B:$B,'PAGE 37'!$A$5)=0,"",SUMIFS('INTERIM REPORT'!D:D,'INTERIM REPORT'!$A:$A,'PAGE 37'!$A38,'INTERIM REPORT'!$B:$B,'PAGE 37'!$A$5))</f>
        <v/>
      </c>
      <c r="I38" s="124"/>
      <c r="J38" s="124"/>
      <c r="K38" s="125"/>
      <c r="L38" s="124" t="str">
        <f>IF(SUMIFS('INTERIM REPORT'!E:E,'INTERIM REPORT'!$A:$A,'PAGE 37'!$A38,'INTERIM REPORT'!$B:$B,'PAGE 37'!$A$5)=0,"",SUMIFS('INTERIM REPORT'!E:E,'INTERIM REPORT'!$A:$A,'PAGE 37'!$A38,'INTERIM REPORT'!$B:$B,'PAGE 37'!$A$5))</f>
        <v/>
      </c>
      <c r="M38" s="124"/>
      <c r="N38" s="124"/>
      <c r="O38" s="125"/>
      <c r="P38" s="124" t="str">
        <f>IF(SUMIFS('INTERIM REPORT'!F:F,'INTERIM REPORT'!$A:$A,'PAGE 37'!$A38,'INTERIM REPORT'!$B:$B,'PAGE 37'!$A$5)=0,"",SUMIFS('INTERIM REPORT'!F:F,'INTERIM REPORT'!$A:$A,'PAGE 37'!$A38,'INTERIM REPORT'!$B:$B,'PAGE 37'!$A$5))</f>
        <v/>
      </c>
      <c r="Q38" s="124"/>
      <c r="R38" s="124"/>
      <c r="S38" s="125"/>
      <c r="T38" s="124" t="str">
        <f>IF(SUMIFS('INTERIM REPORT'!G:G,'INTERIM REPORT'!$A:$A,'PAGE 37'!$A38,'INTERIM REPORT'!$B:$B,'PAGE 37'!$A$5)=0,"",SUMIFS('INTERIM REPORT'!G:G,'INTERIM REPORT'!$A:$A,'PAGE 37'!$A38,'INTERIM REPORT'!$B:$B,'PAGE 37'!$A$5))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3" priority="1" operator="notEqual">
      <formula>""" """</formula>
    </cfRule>
    <cfRule type="cellIs" dxfId="5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FTEs per 100 Adj Discharges</v>
      </c>
    </row>
    <row r="3" spans="1:25" ht="15.75">
      <c r="A3" s="82" t="s">
        <v>104</v>
      </c>
    </row>
    <row r="4" spans="1:25" ht="15.75">
      <c r="A4" s="85" t="s">
        <v>76</v>
      </c>
      <c r="B4" s="324" t="str">
        <f>MID(A4,FIND("]",A4)+2,LEN(A4)-FIND("]",A4)+2)</f>
        <v>FTEs per 100 Adj Discharges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249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38'!$A8,'INTERIM REPORT'!$B:$B,'PAGE 38'!$A$4)</f>
        <v>7.3456562062584814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20">
        <f>SUMIFS('INTERIM REPORT'!D:D,'INTERIM REPORT'!$A:$A,'PAGE 38'!$A8,'INTERIM REPORT'!$B:$B,'PAGE 38'!$A$4)</f>
        <v>7.0366258086936879</v>
      </c>
      <c r="I8" s="210">
        <f>RANK(H8,H$8:H$15,1)</f>
        <v>7</v>
      </c>
      <c r="J8" s="210">
        <f>RANK(H8,H$8:H$17,1)</f>
        <v>9</v>
      </c>
      <c r="K8" s="210">
        <f>RANK(H8,H$8:H$25,1)</f>
        <v>10</v>
      </c>
      <c r="L8" s="120">
        <f>SUMIFS('INTERIM REPORT'!E:E,'INTERIM REPORT'!$A:$A,'PAGE 38'!$A8,'INTERIM REPORT'!$B:$B,'PAGE 38'!$A$4)</f>
        <v>7.1857875242422171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38'!$A8,'INTERIM REPORT'!$B:$B,'PAGE 38'!$A$4)</f>
        <v>4.8873513694167272</v>
      </c>
      <c r="Q8" s="210">
        <f>RANK(P8,P$8:P$15,1)</f>
        <v>6</v>
      </c>
      <c r="R8" s="210">
        <f>RANK(P8,P$8:P$17,1)</f>
        <v>7</v>
      </c>
      <c r="S8" s="210">
        <f>RANK(P8,P$8:P$25,1)</f>
        <v>11</v>
      </c>
      <c r="T8" s="120">
        <f>SUMIFS('INTERIM REPORT'!G:G,'INTERIM REPORT'!$A:$A,'PAGE 38'!$A8,'INTERIM REPORT'!$B:$B,'PAGE 38'!$A$4)</f>
        <v>5.9059138132293905</v>
      </c>
      <c r="U8" s="210">
        <f>RANK(T8,T$8:T$15,1)</f>
        <v>6</v>
      </c>
      <c r="V8" s="210">
        <f>RANK(T8,T$8:T$17,1)</f>
        <v>7</v>
      </c>
      <c r="W8" s="210">
        <f>RANK(T8,T$8:T$25,1)</f>
        <v>10</v>
      </c>
      <c r="X8" s="95">
        <f t="shared" ref="X8:X17" si="0">IF(H8&gt;0,((L8/H8)-1),IF(AND(H8=0,L8&gt;0),100%,IF(AND(H8=0,L8&lt;0),-100%,IF(AND(H8=0,L8=0),0%,((L8/(H8))-1)*-1))))</f>
        <v>2.119790359809115E-2</v>
      </c>
      <c r="Y8" s="95">
        <f t="shared" ref="Y8:Y17" si="1">IF(L8&gt;0,((T8/L8)-1),IF(AND(L8=0,T8&gt;0),100%,IF(AND(L8=0,T8&lt;0),-100%,IF(AND(L8=0,T8=0),0%,((T8/(L8))-1)*-1))))</f>
        <v>-0.17811182235697909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38'!$A9,'INTERIM REPORT'!$B:$B,'PAGE 38'!$A$4)</f>
        <v>5.3864828086760594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38'!$A9,'INTERIM REPORT'!$B:$B,'PAGE 38'!$A$4)</f>
        <v>4.3872958580209023</v>
      </c>
      <c r="I9" s="210">
        <f t="shared" ref="I9:I15" si="6">RANK(H9,H$8:H$15,1)</f>
        <v>3</v>
      </c>
      <c r="J9" s="210">
        <f t="shared" ref="J9:J17" si="7">RANK(H9,H$8:H$17,1)</f>
        <v>3</v>
      </c>
      <c r="K9" s="210">
        <f t="shared" ref="K9:K17" si="8">RANK(H9,H$8:H$25,1)</f>
        <v>3</v>
      </c>
      <c r="L9" s="120">
        <f>SUMIFS('INTERIM REPORT'!E:E,'INTERIM REPORT'!$A:$A,'PAGE 38'!$A9,'INTERIM REPORT'!$B:$B,'PAGE 38'!$A$4)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38'!$A9,'INTERIM REPORT'!$B:$B,'PAGE 38'!$A$4)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38'!$A9,'INTERIM REPORT'!$B:$B,'PAGE 38'!$A$4)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38'!$A10,'INTERIM REPORT'!$B:$B,'PAGE 38'!$A$4)</f>
        <v>5.1337486100140142</v>
      </c>
      <c r="E10" s="210">
        <f t="shared" si="3"/>
        <v>4</v>
      </c>
      <c r="F10" s="210">
        <f t="shared" si="4"/>
        <v>4</v>
      </c>
      <c r="G10" s="210">
        <f t="shared" si="5"/>
        <v>5</v>
      </c>
      <c r="H10" s="120">
        <f>SUMIFS('INTERIM REPORT'!D:D,'INTERIM REPORT'!$A:$A,'PAGE 38'!$A10,'INTERIM REPORT'!$B:$B,'PAGE 38'!$A$4)</f>
        <v>6.189186114684488</v>
      </c>
      <c r="I10" s="210">
        <f t="shared" si="6"/>
        <v>5</v>
      </c>
      <c r="J10" s="210">
        <f t="shared" si="7"/>
        <v>6</v>
      </c>
      <c r="K10" s="210">
        <f t="shared" si="8"/>
        <v>7</v>
      </c>
      <c r="L10" s="120">
        <f>SUMIFS('INTERIM REPORT'!E:E,'INTERIM REPORT'!$A:$A,'PAGE 38'!$A10,'INTERIM REPORT'!$B:$B,'PAGE 38'!$A$4)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38'!$A10,'INTERIM REPORT'!$B:$B,'PAGE 38'!$A$4)</f>
        <v>6.20633174214941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20">
        <f>SUMIFS('INTERIM REPORT'!G:G,'INTERIM REPORT'!$A:$A,'PAGE 38'!$A10,'INTERIM REPORT'!$B:$B,'PAGE 38'!$A$4)</f>
        <v>7.6241950362415265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38'!$A11,'INTERIM REPORT'!$B:$B,'PAGE 38'!$A$4)</f>
        <v>4.2069633293260917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38'!$A11,'INTERIM REPORT'!$B:$B,'PAGE 38'!$A$4)</f>
        <v>4.9670623492368389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20">
        <f>SUMIFS('INTERIM REPORT'!E:E,'INTERIM REPORT'!$A:$A,'PAGE 38'!$A11,'INTERIM REPORT'!$B:$B,'PAGE 38'!$A$4)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38'!$A11,'INTERIM REPORT'!$B:$B,'PAGE 38'!$A$4)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38'!$A11,'INTERIM REPORT'!$B:$B,'PAGE 38'!$A$4)</f>
        <v>5.2280634626599483</v>
      </c>
      <c r="U11" s="210">
        <f t="shared" si="15"/>
        <v>5</v>
      </c>
      <c r="V11" s="210">
        <f t="shared" si="16"/>
        <v>6</v>
      </c>
      <c r="W11" s="21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38'!$A12,'INTERIM REPORT'!$B:$B,'PAGE 38'!$A$4)</f>
        <v>3.8142043512067132</v>
      </c>
      <c r="E12" s="210">
        <f t="shared" si="3"/>
        <v>2</v>
      </c>
      <c r="F12" s="210">
        <f t="shared" si="4"/>
        <v>2</v>
      </c>
      <c r="G12" s="210">
        <f t="shared" si="5"/>
        <v>2</v>
      </c>
      <c r="H12" s="120">
        <f>SUMIFS('INTERIM REPORT'!D:D,'INTERIM REPORT'!$A:$A,'PAGE 38'!$A12,'INTERIM REPORT'!$B:$B,'PAGE 38'!$A$4)</f>
        <v>3.5947902752881151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20">
        <f>SUMIFS('INTERIM REPORT'!E:E,'INTERIM REPORT'!$A:$A,'PAGE 38'!$A12,'INTERIM REPORT'!$B:$B,'PAGE 38'!$A$4)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38'!$A12,'INTERIM REPORT'!$B:$B,'PAGE 38'!$A$4)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38'!$A12,'INTERIM REPORT'!$B:$B,'PAGE 38'!$A$4)</f>
        <v>4.3825696453646206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38'!$A13,'INTERIM REPORT'!$B:$B,'PAGE 38'!$A$4)</f>
        <v>7.5866307760529983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20">
        <f>SUMIFS('INTERIM REPORT'!D:D,'INTERIM REPORT'!$A:$A,'PAGE 38'!$A13,'INTERIM REPORT'!$B:$B,'PAGE 38'!$A$4)</f>
        <v>7.0968736798888408</v>
      </c>
      <c r="I13" s="210">
        <f t="shared" si="6"/>
        <v>8</v>
      </c>
      <c r="J13" s="210">
        <f t="shared" si="7"/>
        <v>10</v>
      </c>
      <c r="K13" s="210">
        <f t="shared" si="8"/>
        <v>11</v>
      </c>
      <c r="L13" s="120">
        <f>SUMIFS('INTERIM REPORT'!E:E,'INTERIM REPORT'!$A:$A,'PAGE 38'!$A13,'INTERIM REPORT'!$B:$B,'PAGE 38'!$A$4)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38'!$A13,'INTERIM REPORT'!$B:$B,'PAGE 38'!$A$4)</f>
        <v>6.1961737295598747</v>
      </c>
      <c r="Q13" s="210">
        <f t="shared" si="12"/>
        <v>7</v>
      </c>
      <c r="R13" s="210">
        <f t="shared" si="13"/>
        <v>9</v>
      </c>
      <c r="S13" s="210">
        <f t="shared" si="14"/>
        <v>13</v>
      </c>
      <c r="T13" s="120">
        <f>SUMIFS('INTERIM REPORT'!G:G,'INTERIM REPORT'!$A:$A,'PAGE 38'!$A13,'INTERIM REPORT'!$B:$B,'PAGE 38'!$A$4)</f>
        <v>6.0247636804057194</v>
      </c>
      <c r="U13" s="210">
        <f t="shared" si="15"/>
        <v>7</v>
      </c>
      <c r="V13" s="210">
        <f t="shared" si="16"/>
        <v>9</v>
      </c>
      <c r="W13" s="21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38'!$A14,'INTERIM REPORT'!$B:$B,'PAGE 38'!$A$4)</f>
        <v>6.1061333656086454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20">
        <f>SUMIFS('INTERIM REPORT'!D:D,'INTERIM REPORT'!$A:$A,'PAGE 38'!$A14,'INTERIM REPORT'!$B:$B,'PAGE 38'!$A$4)</f>
        <v>6.3256913145221541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20">
        <f>SUMIFS('INTERIM REPORT'!E:E,'INTERIM REPORT'!$A:$A,'PAGE 38'!$A14,'INTERIM REPORT'!$B:$B,'PAGE 38'!$A$4)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38'!$A14,'INTERIM REPORT'!$B:$B,'PAGE 38'!$A$4)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38'!$A14,'INTERIM REPORT'!$B:$B,'PAGE 38'!$A$4)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38'!$A15,'INTERIM REPORT'!$B:$B,'PAGE 38'!$A$4)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38'!$A15,'INTERIM REPORT'!$B:$B,'PAGE 38'!$A$4)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38'!$A15,'INTERIM REPORT'!$B:$B,'PAGE 38'!$A$4)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38'!$A15,'INTERIM REPORT'!$B:$B,'PAGE 38'!$A$4)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38'!$A15,'INTERIM REPORT'!$B:$B,'PAGE 38'!$A$4)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38'!$A16,'INTERIM REPORT'!$B:$B,'PAGE 38'!$A$4)</f>
        <v>5.612068221263665</v>
      </c>
      <c r="E16" s="212"/>
      <c r="F16" s="213">
        <f t="shared" si="4"/>
        <v>6</v>
      </c>
      <c r="G16" s="213">
        <f t="shared" si="5"/>
        <v>7</v>
      </c>
      <c r="H16" s="124">
        <f>SUMIFS('INTERIM REPORT'!D:D,'INTERIM REPORT'!$A:$A,'PAGE 38'!$A16,'INTERIM REPORT'!$B:$B,'PAGE 38'!$A$4)</f>
        <v>6.4445164685152436</v>
      </c>
      <c r="I16" s="212"/>
      <c r="J16" s="213">
        <f t="shared" si="7"/>
        <v>8</v>
      </c>
      <c r="K16" s="213">
        <f t="shared" si="8"/>
        <v>9</v>
      </c>
      <c r="L16" s="124">
        <f>SUMIFS('INTERIM REPORT'!E:E,'INTERIM REPORT'!$A:$A,'PAGE 38'!$A16,'INTERIM REPORT'!$B:$B,'PAGE 38'!$A$4)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38'!$A16,'INTERIM REPORT'!$B:$B,'PAGE 38'!$A$4)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38'!$A16,'INTERIM REPORT'!$B:$B,'PAGE 38'!$A$4)</f>
        <v>5.9880359539901828</v>
      </c>
      <c r="U16" s="212"/>
      <c r="V16" s="213">
        <f t="shared" si="16"/>
        <v>8</v>
      </c>
      <c r="W16" s="213">
        <f t="shared" si="17"/>
        <v>11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38'!$A17,'INTERIM REPORT'!$B:$B,'PAGE 38'!$A$4)</f>
        <v>5.6754466765513181</v>
      </c>
      <c r="E17" s="214"/>
      <c r="F17" s="210">
        <f t="shared" si="4"/>
        <v>7</v>
      </c>
      <c r="G17" s="210">
        <f t="shared" si="5"/>
        <v>8</v>
      </c>
      <c r="H17" s="120">
        <f>SUMIFS('INTERIM REPORT'!D:D,'INTERIM REPORT'!$A:$A,'PAGE 38'!$A17,'INTERIM REPORT'!$B:$B,'PAGE 38'!$A$4)</f>
        <v>5.97349917383319</v>
      </c>
      <c r="I17" s="214"/>
      <c r="J17" s="210">
        <f t="shared" si="7"/>
        <v>5</v>
      </c>
      <c r="K17" s="210">
        <f t="shared" si="8"/>
        <v>6</v>
      </c>
      <c r="L17" s="120">
        <f>SUMIFS('INTERIM REPORT'!E:E,'INTERIM REPORT'!$A:$A,'PAGE 38'!$A17,'INTERIM REPORT'!$B:$B,'PAGE 38'!$A$4)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38'!$A17,'INTERIM REPORT'!$B:$B,'PAGE 38'!$A$4)</f>
        <v>5.374668694110933</v>
      </c>
      <c r="Q17" s="214"/>
      <c r="R17" s="210">
        <f t="shared" si="13"/>
        <v>8</v>
      </c>
      <c r="S17" s="210">
        <f t="shared" si="14"/>
        <v>12</v>
      </c>
      <c r="T17" s="120">
        <f>SUMIFS('INTERIM REPORT'!G:G,'INTERIM REPORT'!$A:$A,'PAGE 38'!$A17,'INTERIM REPORT'!$B:$B,'PAGE 38'!$A$4)</f>
        <v>4.779675781731572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38'!$A20,'INTERIM REPORT'!$B:$B,'PAGE 38'!$A$4)</f>
        <v>7.0361234168491311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38'!$A20,'INTERIM REPORT'!$B:$B,'PAGE 38'!$A$4)</f>
        <v>7.7966577471215919</v>
      </c>
      <c r="I20" s="212"/>
      <c r="J20" s="213">
        <f>RANK(H20,H$20:H$22,1)</f>
        <v>3</v>
      </c>
      <c r="K20" s="213">
        <f t="shared" ref="K20:K22" si="20">RANK(H20,H$8:H$25,1)</f>
        <v>13</v>
      </c>
      <c r="L20" s="124">
        <f>SUMIFS('INTERIM REPORT'!E:E,'INTERIM REPORT'!$A:$A,'PAGE 38'!$A20,'INTERIM REPORT'!$B:$B,'PAGE 38'!$A$4)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38'!$A20,'INTERIM REPORT'!$B:$B,'PAGE 38'!$A$4)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38'!$A20,'INTERIM REPORT'!$B:$B,'PAGE 38'!$A$4)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38'!$A21,'INTERIM REPORT'!$B:$B,'PAGE 38'!$A$4)</f>
        <v>6.7160609280724941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38'!$A21,'INTERIM REPORT'!$B:$B,'PAGE 38'!$A$4)</f>
        <v>7.2755088716870375</v>
      </c>
      <c r="I21" s="214"/>
      <c r="J21" s="210">
        <f t="shared" ref="J21:J22" si="25">RANK(H21,H$20:H$22,1)</f>
        <v>2</v>
      </c>
      <c r="K21" s="210">
        <f t="shared" si="20"/>
        <v>12</v>
      </c>
      <c r="L21" s="120">
        <f>SUMIFS('INTERIM REPORT'!E:E,'INTERIM REPORT'!$A:$A,'PAGE 38'!$A21,'INTERIM REPORT'!$B:$B,'PAGE 38'!$A$4)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38'!$A21,'INTERIM REPORT'!$B:$B,'PAGE 38'!$A$4)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38'!$A21,'INTERIM REPORT'!$B:$B,'PAGE 38'!$A$4)</f>
        <v>6.4551875582411782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38'!$A22,'INTERIM REPORT'!$B:$B,'PAGE 38'!$A$4)</f>
        <v>4.2637367563506983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38'!$A22,'INTERIM REPORT'!$B:$B,'PAGE 38'!$A$4)</f>
        <v>4.5244071918514068</v>
      </c>
      <c r="I22" s="214"/>
      <c r="J22" s="210">
        <f t="shared" si="25"/>
        <v>1</v>
      </c>
      <c r="K22" s="210">
        <f t="shared" si="20"/>
        <v>4</v>
      </c>
      <c r="L22" s="120">
        <f>SUMIFS('INTERIM REPORT'!E:E,'INTERIM REPORT'!$A:$A,'PAGE 38'!$A22,'INTERIM REPORT'!$B:$B,'PAGE 38'!$A$4)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38'!$A22,'INTERIM REPORT'!$B:$B,'PAGE 38'!$A$4)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38'!$A22,'INTERIM REPORT'!$B:$B,'PAGE 38'!$A$4)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38'!$A25,'INTERIM REPORT'!$B:$B,'PAGE 38'!$A$4)</f>
        <v>9.5502951802092202</v>
      </c>
      <c r="E25" s="212"/>
      <c r="F25" s="212"/>
      <c r="G25" s="213">
        <f>RANK(D25,D$8:D$25,1)</f>
        <v>14</v>
      </c>
      <c r="H25" s="124">
        <f>SUMIFS('INTERIM REPORT'!D:D,'INTERIM REPORT'!$A:$A,'PAGE 38'!$A25,'INTERIM REPORT'!$B:$B,'PAGE 38'!$A$4)</f>
        <v>11.371016046185407</v>
      </c>
      <c r="I25" s="212"/>
      <c r="J25" s="212"/>
      <c r="K25" s="213">
        <f>RANK(H25,H$8:H$25,1)</f>
        <v>14</v>
      </c>
      <c r="L25" s="124">
        <f>SUMIFS('INTERIM REPORT'!E:E,'INTERIM REPORT'!$A:$A,'PAGE 38'!$A25,'INTERIM REPORT'!$B:$B,'PAGE 38'!$A$4)</f>
        <v>0</v>
      </c>
      <c r="M25" s="212"/>
      <c r="N25" s="212"/>
      <c r="O25" s="213">
        <f>RANK(L25,L$8:L$25,1)</f>
        <v>1</v>
      </c>
      <c r="P25" s="124">
        <f>SUMIFS('INTERIM REPORT'!F:F,'INTERIM REPORT'!$A:$A,'PAGE 38'!$A25,'INTERIM REPORT'!$B:$B,'PAGE 38'!$A$4)</f>
        <v>0</v>
      </c>
      <c r="Q25" s="212"/>
      <c r="R25" s="212"/>
      <c r="S25" s="213">
        <f>RANK(P25,P$8:P$25,1)</f>
        <v>1</v>
      </c>
      <c r="T25" s="124">
        <f>SUMIFS('INTERIM REPORT'!G:G,'INTERIM REPORT'!$A:$A,'PAGE 38'!$A25,'INTERIM REPORT'!$B:$B,'PAGE 38'!$A$4)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38'!$A28,'INTERIM REPORT'!$B:$B,'PAGE 38'!$A$4)</f>
        <v>7.8394157829439468</v>
      </c>
      <c r="E28" s="218"/>
      <c r="F28" s="218"/>
      <c r="G28" s="218"/>
      <c r="H28" s="124">
        <f>SUMIFS('INTERIM REPORT'!D:D,'INTERIM REPORT'!$A:$A,'PAGE 38'!$A28,'INTERIM REPORT'!$B:$B,'PAGE 38'!$A$4)</f>
        <v>8.8526313105536634</v>
      </c>
      <c r="I28" s="218"/>
      <c r="J28" s="218"/>
      <c r="K28" s="218"/>
      <c r="L28" s="124">
        <f>SUMIFS('INTERIM REPORT'!E:E,'INTERIM REPORT'!$A:$A,'PAGE 38'!$A28,'INTERIM REPORT'!$B:$B,'PAGE 38'!$A$4)</f>
        <v>5.3223320494620312</v>
      </c>
      <c r="M28" s="218"/>
      <c r="N28" s="218"/>
      <c r="O28" s="218"/>
      <c r="P28" s="124">
        <f>SUMIFS('INTERIM REPORT'!F:F,'INTERIM REPORT'!$A:$A,'PAGE 38'!$A28,'INTERIM REPORT'!$B:$B,'PAGE 38'!$A$4)</f>
        <v>0.58828529929378115</v>
      </c>
      <c r="Q28" s="218"/>
      <c r="R28" s="218"/>
      <c r="S28" s="218"/>
      <c r="T28" s="124">
        <f>SUMIFS('INTERIM REPORT'!G:G,'INTERIM REPORT'!$A:$A,'PAGE 38'!$A28,'INTERIM REPORT'!$B:$B,'PAGE 38'!$A$4)</f>
        <v>1.856996945475754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-0.39878530317680649</v>
      </c>
      <c r="Y28" s="103">
        <f>IF(L28&gt;0,((T28/L28)-1),IF(AND(L28=0,T28&gt;0),100%,IF(AND(L28=0,T28&lt;0),-100%,IF(AND(L28=0,T28=0),0%,((T28/(L28))-1)*-1))))</f>
        <v>-0.65109336880560564</v>
      </c>
    </row>
    <row r="29" spans="1:25" ht="28.35" customHeight="1">
      <c r="C29" s="94" t="s">
        <v>28</v>
      </c>
      <c r="D29" s="120">
        <f>MEDIAN(D25,D20:D22,D8:D17)</f>
        <v>5.6437574489074915</v>
      </c>
      <c r="E29" s="219"/>
      <c r="F29" s="219"/>
      <c r="G29" s="219"/>
      <c r="H29" s="120">
        <f>MEDIAN(H25,H20:H22,H8:H17)</f>
        <v>6.257438714603321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4.5811227135480959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5.2601157093450368</v>
      </c>
      <c r="E30" s="219"/>
      <c r="F30" s="219"/>
      <c r="G30" s="219"/>
      <c r="H30" s="120">
        <f>MEDIAN(H8:H15)</f>
        <v>5.578124231960663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4.8053165540122844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38'!$A33,'INTERIM REPORT'!$B:$B,'PAGE 38'!$A$5)=0,"",SUMIFS('INTERIM REPORT'!C:C,'INTERIM REPORT'!$A:$A,'PAGE 38'!$A33,'INTERIM REPORT'!$B:$B,'PAGE 38'!$A$5))</f>
        <v/>
      </c>
      <c r="E33" s="120"/>
      <c r="F33" s="120"/>
      <c r="G33" s="121"/>
      <c r="H33" s="124" t="str">
        <f>IF(SUMIFS('INTERIM REPORT'!D:D,'INTERIM REPORT'!$A:$A,'PAGE 38'!$A33,'INTERIM REPORT'!$B:$B,'PAGE 38'!$A$5)=0,"",SUMIFS('INTERIM REPORT'!D:D,'INTERIM REPORT'!$A:$A,'PAGE 38'!$A33,'INTERIM REPORT'!$B:$B,'PAGE 38'!$A$5))</f>
        <v/>
      </c>
      <c r="I33" s="120"/>
      <c r="J33" s="120"/>
      <c r="K33" s="121"/>
      <c r="L33" s="124" t="str">
        <f>IF(SUMIFS('INTERIM REPORT'!E:E,'INTERIM REPORT'!$A:$A,'PAGE 38'!$A33,'INTERIM REPORT'!$B:$B,'PAGE 38'!$A$5)=0,"",SUMIFS('INTERIM REPORT'!E:E,'INTERIM REPORT'!$A:$A,'PAGE 38'!$A33,'INTERIM REPORT'!$B:$B,'PAGE 38'!$A$5))</f>
        <v/>
      </c>
      <c r="M33" s="120"/>
      <c r="N33" s="120"/>
      <c r="O33" s="121"/>
      <c r="P33" s="124" t="str">
        <f>IF(SUMIFS('INTERIM REPORT'!F:F,'INTERIM REPORT'!$A:$A,'PAGE 38'!$A33,'INTERIM REPORT'!$B:$B,'PAGE 38'!$A$5)=0,"",SUMIFS('INTERIM REPORT'!F:F,'INTERIM REPORT'!$A:$A,'PAGE 38'!$A33,'INTERIM REPORT'!$B:$B,'PAGE 38'!$A$5))</f>
        <v/>
      </c>
      <c r="Q33" s="120"/>
      <c r="R33" s="120"/>
      <c r="S33" s="121"/>
      <c r="T33" s="124" t="str">
        <f>IF(SUMIFS('INTERIM REPORT'!G:G,'INTERIM REPORT'!$A:$A,'PAGE 38'!$A33,'INTERIM REPORT'!$B:$B,'PAGE 38'!$A$5)=0,"",SUMIFS('INTERIM REPORT'!G:G,'INTERIM REPORT'!$A:$A,'PAGE 38'!$A33,'INTERIM REPORT'!$B:$B,'PAGE 38'!$A$5))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38'!$A34,'INTERIM REPORT'!$B:$B,'PAGE 38'!$A$5)=0,"",SUMIFS('INTERIM REPORT'!C:C,'INTERIM REPORT'!$A:$A,'PAGE 38'!$A34,'INTERIM REPORT'!$B:$B,'PAGE 38'!$A$5))</f>
        <v/>
      </c>
      <c r="E34" s="124"/>
      <c r="F34" s="124"/>
      <c r="G34" s="125"/>
      <c r="H34" s="124" t="str">
        <f>IF(SUMIFS('INTERIM REPORT'!D:D,'INTERIM REPORT'!$A:$A,'PAGE 38'!$A34,'INTERIM REPORT'!$B:$B,'PAGE 38'!$A$5)=0,"",SUMIFS('INTERIM REPORT'!D:D,'INTERIM REPORT'!$A:$A,'PAGE 38'!$A34,'INTERIM REPORT'!$B:$B,'PAGE 38'!$A$5))</f>
        <v/>
      </c>
      <c r="I34" s="124"/>
      <c r="J34" s="124"/>
      <c r="K34" s="125"/>
      <c r="L34" s="124" t="str">
        <f>IF(SUMIFS('INTERIM REPORT'!E:E,'INTERIM REPORT'!$A:$A,'PAGE 38'!$A34,'INTERIM REPORT'!$B:$B,'PAGE 38'!$A$5)=0,"",SUMIFS('INTERIM REPORT'!E:E,'INTERIM REPORT'!$A:$A,'PAGE 38'!$A34,'INTERIM REPORT'!$B:$B,'PAGE 38'!$A$5))</f>
        <v/>
      </c>
      <c r="M34" s="124"/>
      <c r="N34" s="124"/>
      <c r="O34" s="125"/>
      <c r="P34" s="124" t="str">
        <f>IF(SUMIFS('INTERIM REPORT'!F:F,'INTERIM REPORT'!$A:$A,'PAGE 38'!$A34,'INTERIM REPORT'!$B:$B,'PAGE 38'!$A$5)=0,"",SUMIFS('INTERIM REPORT'!F:F,'INTERIM REPORT'!$A:$A,'PAGE 38'!$A34,'INTERIM REPORT'!$B:$B,'PAGE 38'!$A$5))</f>
        <v/>
      </c>
      <c r="Q34" s="124"/>
      <c r="R34" s="124"/>
      <c r="S34" s="125"/>
      <c r="T34" s="124" t="str">
        <f>IF(SUMIFS('INTERIM REPORT'!G:G,'INTERIM REPORT'!$A:$A,'PAGE 38'!$A34,'INTERIM REPORT'!$B:$B,'PAGE 38'!$A$5)=0,"",SUMIFS('INTERIM REPORT'!G:G,'INTERIM REPORT'!$A:$A,'PAGE 38'!$A34,'INTERIM REPORT'!$B:$B,'PAGE 38'!$A$5))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38'!$A35,'INTERIM REPORT'!$B:$B,'PAGE 38'!$A$5)=0,"",SUMIFS('INTERIM REPORT'!C:C,'INTERIM REPORT'!$A:$A,'PAGE 38'!$A35,'INTERIM REPORT'!$B:$B,'PAGE 38'!$A$5))</f>
        <v/>
      </c>
      <c r="E35" s="124"/>
      <c r="F35" s="124"/>
      <c r="G35" s="125"/>
      <c r="H35" s="124" t="str">
        <f>IF(SUMIFS('INTERIM REPORT'!D:D,'INTERIM REPORT'!$A:$A,'PAGE 38'!$A35,'INTERIM REPORT'!$B:$B,'PAGE 38'!$A$5)=0,"",SUMIFS('INTERIM REPORT'!D:D,'INTERIM REPORT'!$A:$A,'PAGE 38'!$A35,'INTERIM REPORT'!$B:$B,'PAGE 38'!$A$5))</f>
        <v/>
      </c>
      <c r="I35" s="124"/>
      <c r="J35" s="124"/>
      <c r="K35" s="125"/>
      <c r="L35" s="124" t="str">
        <f>IF(SUMIFS('INTERIM REPORT'!E:E,'INTERIM REPORT'!$A:$A,'PAGE 38'!$A35,'INTERIM REPORT'!$B:$B,'PAGE 38'!$A$5)=0,"",SUMIFS('INTERIM REPORT'!E:E,'INTERIM REPORT'!$A:$A,'PAGE 38'!$A35,'INTERIM REPORT'!$B:$B,'PAGE 38'!$A$5))</f>
        <v/>
      </c>
      <c r="M35" s="124"/>
      <c r="N35" s="124"/>
      <c r="O35" s="125"/>
      <c r="P35" s="124" t="str">
        <f>IF(SUMIFS('INTERIM REPORT'!F:F,'INTERIM REPORT'!$A:$A,'PAGE 38'!$A35,'INTERIM REPORT'!$B:$B,'PAGE 38'!$A$5)=0,"",SUMIFS('INTERIM REPORT'!F:F,'INTERIM REPORT'!$A:$A,'PAGE 38'!$A35,'INTERIM REPORT'!$B:$B,'PAGE 38'!$A$5))</f>
        <v/>
      </c>
      <c r="Q35" s="124"/>
      <c r="R35" s="124"/>
      <c r="S35" s="125"/>
      <c r="T35" s="124" t="str">
        <f>IF(SUMIFS('INTERIM REPORT'!G:G,'INTERIM REPORT'!$A:$A,'PAGE 38'!$A35,'INTERIM REPORT'!$B:$B,'PAGE 38'!$A$5)=0,"",SUMIFS('INTERIM REPORT'!G:G,'INTERIM REPORT'!$A:$A,'PAGE 38'!$A35,'INTERIM REPORT'!$B:$B,'PAGE 38'!$A$5))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38'!$A36,'INTERIM REPORT'!$B:$B,'PAGE 38'!$A$5)=0,"",SUMIFS('INTERIM REPORT'!C:C,'INTERIM REPORT'!$A:$A,'PAGE 38'!$A36,'INTERIM REPORT'!$B:$B,'PAGE 38'!$A$5))</f>
        <v/>
      </c>
      <c r="E36" s="124"/>
      <c r="F36" s="124"/>
      <c r="G36" s="125"/>
      <c r="H36" s="124" t="str">
        <f>IF(SUMIFS('INTERIM REPORT'!D:D,'INTERIM REPORT'!$A:$A,'PAGE 38'!$A36,'INTERIM REPORT'!$B:$B,'PAGE 38'!$A$5)=0,"",SUMIFS('INTERIM REPORT'!D:D,'INTERIM REPORT'!$A:$A,'PAGE 38'!$A36,'INTERIM REPORT'!$B:$B,'PAGE 38'!$A$5))</f>
        <v/>
      </c>
      <c r="I36" s="124"/>
      <c r="J36" s="124"/>
      <c r="K36" s="125"/>
      <c r="L36" s="124" t="str">
        <f>IF(SUMIFS('INTERIM REPORT'!E:E,'INTERIM REPORT'!$A:$A,'PAGE 38'!$A36,'INTERIM REPORT'!$B:$B,'PAGE 38'!$A$5)=0,"",SUMIFS('INTERIM REPORT'!E:E,'INTERIM REPORT'!$A:$A,'PAGE 38'!$A36,'INTERIM REPORT'!$B:$B,'PAGE 38'!$A$5))</f>
        <v/>
      </c>
      <c r="M36" s="124"/>
      <c r="N36" s="124"/>
      <c r="O36" s="125"/>
      <c r="P36" s="124" t="str">
        <f>IF(SUMIFS('INTERIM REPORT'!F:F,'INTERIM REPORT'!$A:$A,'PAGE 38'!$A36,'INTERIM REPORT'!$B:$B,'PAGE 38'!$A$5)=0,"",SUMIFS('INTERIM REPORT'!F:F,'INTERIM REPORT'!$A:$A,'PAGE 38'!$A36,'INTERIM REPORT'!$B:$B,'PAGE 38'!$A$5))</f>
        <v/>
      </c>
      <c r="Q36" s="124"/>
      <c r="R36" s="124"/>
      <c r="S36" s="125"/>
      <c r="T36" s="124" t="str">
        <f>IF(SUMIFS('INTERIM REPORT'!G:G,'INTERIM REPORT'!$A:$A,'PAGE 38'!$A36,'INTERIM REPORT'!$B:$B,'PAGE 38'!$A$5)=0,"",SUMIFS('INTERIM REPORT'!G:G,'INTERIM REPORT'!$A:$A,'PAGE 38'!$A36,'INTERIM REPORT'!$B:$B,'PAGE 38'!$A$5))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38'!$A37,'INTERIM REPORT'!$B:$B,'PAGE 38'!$A$5)=0,"",SUMIFS('INTERIM REPORT'!C:C,'INTERIM REPORT'!$A:$A,'PAGE 38'!$A37,'INTERIM REPORT'!$B:$B,'PAGE 38'!$A$5))</f>
        <v/>
      </c>
      <c r="E37" s="124"/>
      <c r="F37" s="124"/>
      <c r="G37" s="125"/>
      <c r="H37" s="124" t="str">
        <f>IF(SUMIFS('INTERIM REPORT'!D:D,'INTERIM REPORT'!$A:$A,'PAGE 38'!$A37,'INTERIM REPORT'!$B:$B,'PAGE 38'!$A$5)=0,"",SUMIFS('INTERIM REPORT'!D:D,'INTERIM REPORT'!$A:$A,'PAGE 38'!$A37,'INTERIM REPORT'!$B:$B,'PAGE 38'!$A$5))</f>
        <v/>
      </c>
      <c r="I37" s="124"/>
      <c r="J37" s="124"/>
      <c r="K37" s="125"/>
      <c r="L37" s="124" t="str">
        <f>IF(SUMIFS('INTERIM REPORT'!E:E,'INTERIM REPORT'!$A:$A,'PAGE 38'!$A37,'INTERIM REPORT'!$B:$B,'PAGE 38'!$A$5)=0,"",SUMIFS('INTERIM REPORT'!E:E,'INTERIM REPORT'!$A:$A,'PAGE 38'!$A37,'INTERIM REPORT'!$B:$B,'PAGE 38'!$A$5))</f>
        <v/>
      </c>
      <c r="M37" s="124"/>
      <c r="N37" s="124"/>
      <c r="O37" s="125"/>
      <c r="P37" s="124" t="str">
        <f>IF(SUMIFS('INTERIM REPORT'!F:F,'INTERIM REPORT'!$A:$A,'PAGE 38'!$A37,'INTERIM REPORT'!$B:$B,'PAGE 38'!$A$5)=0,"",SUMIFS('INTERIM REPORT'!F:F,'INTERIM REPORT'!$A:$A,'PAGE 38'!$A37,'INTERIM REPORT'!$B:$B,'PAGE 38'!$A$5))</f>
        <v/>
      </c>
      <c r="Q37" s="124"/>
      <c r="R37" s="124"/>
      <c r="S37" s="125"/>
      <c r="T37" s="124" t="str">
        <f>IF(SUMIFS('INTERIM REPORT'!G:G,'INTERIM REPORT'!$A:$A,'PAGE 38'!$A37,'INTERIM REPORT'!$B:$B,'PAGE 38'!$A$5)=0,"",SUMIFS('INTERIM REPORT'!G:G,'INTERIM REPORT'!$A:$A,'PAGE 38'!$A37,'INTERIM REPORT'!$B:$B,'PAGE 38'!$A$5))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38'!$A38,'INTERIM REPORT'!$B:$B,'PAGE 38'!$A$5)=0,"",SUMIFS('INTERIM REPORT'!C:C,'INTERIM REPORT'!$A:$A,'PAGE 38'!$A38,'INTERIM REPORT'!$B:$B,'PAGE 38'!$A$5))</f>
        <v/>
      </c>
      <c r="E38" s="124"/>
      <c r="F38" s="124"/>
      <c r="G38" s="125"/>
      <c r="H38" s="124" t="str">
        <f>IF(SUMIFS('INTERIM REPORT'!D:D,'INTERIM REPORT'!$A:$A,'PAGE 38'!$A38,'INTERIM REPORT'!$B:$B,'PAGE 38'!$A$5)=0,"",SUMIFS('INTERIM REPORT'!D:D,'INTERIM REPORT'!$A:$A,'PAGE 38'!$A38,'INTERIM REPORT'!$B:$B,'PAGE 38'!$A$5))</f>
        <v/>
      </c>
      <c r="I38" s="124"/>
      <c r="J38" s="124"/>
      <c r="K38" s="125"/>
      <c r="L38" s="124" t="str">
        <f>IF(SUMIFS('INTERIM REPORT'!E:E,'INTERIM REPORT'!$A:$A,'PAGE 38'!$A38,'INTERIM REPORT'!$B:$B,'PAGE 38'!$A$5)=0,"",SUMIFS('INTERIM REPORT'!E:E,'INTERIM REPORT'!$A:$A,'PAGE 38'!$A38,'INTERIM REPORT'!$B:$B,'PAGE 38'!$A$5))</f>
        <v/>
      </c>
      <c r="M38" s="124"/>
      <c r="N38" s="124"/>
      <c r="O38" s="125"/>
      <c r="P38" s="124" t="str">
        <f>IF(SUMIFS('INTERIM REPORT'!F:F,'INTERIM REPORT'!$A:$A,'PAGE 38'!$A38,'INTERIM REPORT'!$B:$B,'PAGE 38'!$A$5)=0,"",SUMIFS('INTERIM REPORT'!F:F,'INTERIM REPORT'!$A:$A,'PAGE 38'!$A38,'INTERIM REPORT'!$B:$B,'PAGE 38'!$A$5))</f>
        <v/>
      </c>
      <c r="Q38" s="124"/>
      <c r="R38" s="124"/>
      <c r="S38" s="125"/>
      <c r="T38" s="124" t="str">
        <f>IF(SUMIFS('INTERIM REPORT'!G:G,'INTERIM REPORT'!$A:$A,'PAGE 38'!$A38,'INTERIM REPORT'!$B:$B,'PAGE 38'!$A$5)=0,"",SUMIFS('INTERIM REPORT'!G:G,'INTERIM REPORT'!$A:$A,'PAGE 38'!$A38,'INTERIM REPORT'!$B:$B,'PAGE 38'!$A$5))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1" priority="1" operator="notEqual">
      <formula>""" """</formula>
    </cfRule>
    <cfRule type="cellIs" dxfId="5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FTEs Per Adjusted Occupied Bed</v>
      </c>
    </row>
    <row r="3" spans="1:25" ht="15.75">
      <c r="A3" s="82" t="s">
        <v>104</v>
      </c>
    </row>
    <row r="4" spans="1:25" ht="15.75">
      <c r="A4" s="85" t="s">
        <v>77</v>
      </c>
      <c r="B4" s="324" t="str">
        <f>MID(A4,FIND("]",A4)+2,LEN(A4)-FIND("]",A4)+2)</f>
        <v>FTEs Per Adjusted Occupied Bed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250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39'!$A8,'INTERIM REPORT'!$B:$B,'PAGE 39'!$A$4)</f>
        <v>10.842804614049701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20">
        <f>SUMIFS('INTERIM REPORT'!D:D,'INTERIM REPORT'!$A:$A,'PAGE 39'!$A8,'INTERIM REPORT'!$B:$B,'PAGE 39'!$A$4)</f>
        <v>9.7977104200644138</v>
      </c>
      <c r="I8" s="210">
        <f>RANK(H8,H$8:H$15,1)</f>
        <v>8</v>
      </c>
      <c r="J8" s="210">
        <f>RANK(H8,H$8:H$17,1)</f>
        <v>10</v>
      </c>
      <c r="K8" s="210">
        <f>RANK(H8,H$8:H$25,1)</f>
        <v>14</v>
      </c>
      <c r="L8" s="120">
        <f>SUMIFS('INTERIM REPORT'!E:E,'INTERIM REPORT'!$A:$A,'PAGE 39'!$A8,'INTERIM REPORT'!$B:$B,'PAGE 39'!$A$4)</f>
        <v>10.762575210877955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39'!$A8,'INTERIM REPORT'!$B:$B,'PAGE 39'!$A$4)</f>
        <v>6.0755722308768565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20">
        <f>SUMIFS('INTERIM REPORT'!G:G,'INTERIM REPORT'!$A:$A,'PAGE 39'!$A8,'INTERIM REPORT'!$B:$B,'PAGE 39'!$A$4)</f>
        <v>7.7698245294786004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9.8478598513957571E-2</v>
      </c>
      <c r="Y8" s="95">
        <f t="shared" ref="Y8:Y17" si="1">IF(L8&gt;0,((T8/L8)-1),IF(AND(L8=0,T8&gt;0),100%,IF(AND(L8=0,T8&lt;0),-100%,IF(AND(L8=0,T8=0),0%,((T8/(L8))-1)*-1))))</f>
        <v>-0.27807012938451015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39'!$A9,'INTERIM REPORT'!$B:$B,'PAGE 39'!$A$4)</f>
        <v>6.5172864907298882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9</v>
      </c>
      <c r="H9" s="120">
        <f>SUMIFS('INTERIM REPORT'!D:D,'INTERIM REPORT'!$A:$A,'PAGE 39'!$A9,'INTERIM REPORT'!$B:$B,'PAGE 39'!$A$4)</f>
        <v>6.424803771298766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7</v>
      </c>
      <c r="L9" s="120">
        <f>SUMIFS('INTERIM REPORT'!E:E,'INTERIM REPORT'!$A:$A,'PAGE 39'!$A9,'INTERIM REPORT'!$B:$B,'PAGE 39'!$A$4)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39'!$A9,'INTERIM REPORT'!$B:$B,'PAGE 39'!$A$4)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39'!$A9,'INTERIM REPORT'!$B:$B,'PAGE 39'!$A$4)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39'!$A10,'INTERIM REPORT'!$B:$B,'PAGE 39'!$A$4)</f>
        <v>6.529168380922922</v>
      </c>
      <c r="E10" s="210">
        <f t="shared" si="3"/>
        <v>5</v>
      </c>
      <c r="F10" s="210">
        <f t="shared" si="4"/>
        <v>6</v>
      </c>
      <c r="G10" s="210">
        <f t="shared" si="5"/>
        <v>10</v>
      </c>
      <c r="H10" s="120">
        <f>SUMIFS('INTERIM REPORT'!D:D,'INTERIM REPORT'!$A:$A,'PAGE 39'!$A10,'INTERIM REPORT'!$B:$B,'PAGE 39'!$A$4)</f>
        <v>7.612026183440757</v>
      </c>
      <c r="I10" s="210">
        <f t="shared" si="6"/>
        <v>5</v>
      </c>
      <c r="J10" s="210">
        <f t="shared" si="7"/>
        <v>6</v>
      </c>
      <c r="K10" s="210">
        <f t="shared" si="8"/>
        <v>10</v>
      </c>
      <c r="L10" s="120">
        <f>SUMIFS('INTERIM REPORT'!E:E,'INTERIM REPORT'!$A:$A,'PAGE 39'!$A10,'INTERIM REPORT'!$B:$B,'PAGE 39'!$A$4)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39'!$A10,'INTERIM REPORT'!$B:$B,'PAGE 39'!$A$4)</f>
        <v>7.9800731434568828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20">
        <f>SUMIFS('INTERIM REPORT'!G:G,'INTERIM REPORT'!$A:$A,'PAGE 39'!$A10,'INTERIM REPORT'!$B:$B,'PAGE 39'!$A$4)</f>
        <v>8.8855311624127111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39'!$A11,'INTERIM REPORT'!$B:$B,'PAGE 39'!$A$4)</f>
        <v>4.2050523141862293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20">
        <f>SUMIFS('INTERIM REPORT'!D:D,'INTERIM REPORT'!$A:$A,'PAGE 39'!$A11,'INTERIM REPORT'!$B:$B,'PAGE 39'!$A$4)</f>
        <v>4.7222713820541387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20">
        <f>SUMIFS('INTERIM REPORT'!E:E,'INTERIM REPORT'!$A:$A,'PAGE 39'!$A11,'INTERIM REPORT'!$B:$B,'PAGE 39'!$A$4)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39'!$A11,'INTERIM REPORT'!$B:$B,'PAGE 39'!$A$4)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39'!$A11,'INTERIM REPORT'!$B:$B,'PAGE 39'!$A$4)</f>
        <v>5.0926239435804144</v>
      </c>
      <c r="U11" s="210">
        <f t="shared" si="15"/>
        <v>4</v>
      </c>
      <c r="V11" s="210">
        <f t="shared" si="16"/>
        <v>4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39'!$A12,'INTERIM REPORT'!$B:$B,'PAGE 39'!$A$4)</f>
        <v>5.066916030262127</v>
      </c>
      <c r="E12" s="210">
        <f t="shared" si="3"/>
        <v>3</v>
      </c>
      <c r="F12" s="210">
        <f t="shared" si="4"/>
        <v>3</v>
      </c>
      <c r="G12" s="210">
        <f t="shared" si="5"/>
        <v>5</v>
      </c>
      <c r="H12" s="120">
        <f>SUMIFS('INTERIM REPORT'!D:D,'INTERIM REPORT'!$A:$A,'PAGE 39'!$A12,'INTERIM REPORT'!$B:$B,'PAGE 39'!$A$4)</f>
        <v>6.135712178504356</v>
      </c>
      <c r="I12" s="210">
        <f t="shared" si="6"/>
        <v>3</v>
      </c>
      <c r="J12" s="210">
        <f t="shared" si="7"/>
        <v>3</v>
      </c>
      <c r="K12" s="210">
        <f t="shared" si="8"/>
        <v>6</v>
      </c>
      <c r="L12" s="120">
        <f>SUMIFS('INTERIM REPORT'!E:E,'INTERIM REPORT'!$A:$A,'PAGE 39'!$A12,'INTERIM REPORT'!$B:$B,'PAGE 39'!$A$4)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39'!$A12,'INTERIM REPORT'!$B:$B,'PAGE 39'!$A$4)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39'!$A12,'INTERIM REPORT'!$B:$B,'PAGE 39'!$A$4)</f>
        <v>6.4248733234083204</v>
      </c>
      <c r="U12" s="210">
        <f t="shared" si="15"/>
        <v>5</v>
      </c>
      <c r="V12" s="210">
        <f t="shared" si="16"/>
        <v>6</v>
      </c>
      <c r="W12" s="21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39'!$A13,'INTERIM REPORT'!$B:$B,'PAGE 39'!$A$4)</f>
        <v>7.216387678403013</v>
      </c>
      <c r="E13" s="210">
        <f t="shared" si="3"/>
        <v>7</v>
      </c>
      <c r="F13" s="210">
        <f t="shared" si="4"/>
        <v>9</v>
      </c>
      <c r="G13" s="210">
        <f t="shared" si="5"/>
        <v>13</v>
      </c>
      <c r="H13" s="120">
        <f>SUMIFS('INTERIM REPORT'!D:D,'INTERIM REPORT'!$A:$A,'PAGE 39'!$A13,'INTERIM REPORT'!$B:$B,'PAGE 39'!$A$4)</f>
        <v>8.1006298989018681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20">
        <f>SUMIFS('INTERIM REPORT'!E:E,'INTERIM REPORT'!$A:$A,'PAGE 39'!$A13,'INTERIM REPORT'!$B:$B,'PAGE 39'!$A$4)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39'!$A13,'INTERIM REPORT'!$B:$B,'PAGE 39'!$A$4)</f>
        <v>6.7273871462178407</v>
      </c>
      <c r="Q13" s="210">
        <f t="shared" si="12"/>
        <v>7</v>
      </c>
      <c r="R13" s="210">
        <f t="shared" si="13"/>
        <v>9</v>
      </c>
      <c r="S13" s="210">
        <f t="shared" si="14"/>
        <v>13</v>
      </c>
      <c r="T13" s="120">
        <f>SUMIFS('INTERIM REPORT'!G:G,'INTERIM REPORT'!$A:$A,'PAGE 39'!$A13,'INTERIM REPORT'!$B:$B,'PAGE 39'!$A$4)</f>
        <v>6.5621509834847895</v>
      </c>
      <c r="U13" s="210">
        <f t="shared" si="15"/>
        <v>6</v>
      </c>
      <c r="V13" s="210">
        <f t="shared" si="16"/>
        <v>7</v>
      </c>
      <c r="W13" s="21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39'!$A14,'INTERIM REPORT'!$B:$B,'PAGE 39'!$A$4)</f>
        <v>6.9523933819652797</v>
      </c>
      <c r="E14" s="210">
        <f t="shared" si="3"/>
        <v>6</v>
      </c>
      <c r="F14" s="210">
        <f t="shared" si="4"/>
        <v>8</v>
      </c>
      <c r="G14" s="210">
        <f t="shared" si="5"/>
        <v>12</v>
      </c>
      <c r="H14" s="120">
        <f>SUMIFS('INTERIM REPORT'!D:D,'INTERIM REPORT'!$A:$A,'PAGE 39'!$A14,'INTERIM REPORT'!$B:$B,'PAGE 39'!$A$4)</f>
        <v>7.7922572156602499</v>
      </c>
      <c r="I14" s="210">
        <f t="shared" si="6"/>
        <v>6</v>
      </c>
      <c r="J14" s="210">
        <f t="shared" si="7"/>
        <v>8</v>
      </c>
      <c r="K14" s="210">
        <f t="shared" si="8"/>
        <v>12</v>
      </c>
      <c r="L14" s="120">
        <f>SUMIFS('INTERIM REPORT'!E:E,'INTERIM REPORT'!$A:$A,'PAGE 39'!$A14,'INTERIM REPORT'!$B:$B,'PAGE 39'!$A$4)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39'!$A14,'INTERIM REPORT'!$B:$B,'PAGE 39'!$A$4)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39'!$A14,'INTERIM REPORT'!$B:$B,'PAGE 39'!$A$4)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39'!$A15,'INTERIM REPORT'!$B:$B,'PAGE 39'!$A$4)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39'!$A15,'INTERIM REPORT'!$B:$B,'PAGE 39'!$A$4)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39'!$A15,'INTERIM REPORT'!$B:$B,'PAGE 39'!$A$4)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39'!$A15,'INTERIM REPORT'!$B:$B,'PAGE 39'!$A$4)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39'!$A15,'INTERIM REPORT'!$B:$B,'PAGE 39'!$A$4)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39'!$A16,'INTERIM REPORT'!$B:$B,'PAGE 39'!$A$4)</f>
        <v>6.5343382138978532</v>
      </c>
      <c r="E16" s="212"/>
      <c r="F16" s="213">
        <f t="shared" si="4"/>
        <v>7</v>
      </c>
      <c r="G16" s="213">
        <f t="shared" si="5"/>
        <v>11</v>
      </c>
      <c r="H16" s="124">
        <f>SUMIFS('INTERIM REPORT'!D:D,'INTERIM REPORT'!$A:$A,'PAGE 39'!$A16,'INTERIM REPORT'!$B:$B,'PAGE 39'!$A$4)</f>
        <v>7.7030109222172429</v>
      </c>
      <c r="I16" s="212"/>
      <c r="J16" s="213">
        <f t="shared" si="7"/>
        <v>7</v>
      </c>
      <c r="K16" s="213">
        <f t="shared" si="8"/>
        <v>11</v>
      </c>
      <c r="L16" s="124">
        <f>SUMIFS('INTERIM REPORT'!E:E,'INTERIM REPORT'!$A:$A,'PAGE 39'!$A16,'INTERIM REPORT'!$B:$B,'PAGE 39'!$A$4)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39'!$A16,'INTERIM REPORT'!$B:$B,'PAGE 39'!$A$4)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39'!$A16,'INTERIM REPORT'!$B:$B,'PAGE 39'!$A$4)</f>
        <v>7.2194086952695864</v>
      </c>
      <c r="U16" s="212"/>
      <c r="V16" s="213">
        <f t="shared" si="16"/>
        <v>8</v>
      </c>
      <c r="W16" s="213">
        <f t="shared" si="17"/>
        <v>12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39'!$A17,'INTERIM REPORT'!$B:$B,'PAGE 39'!$A$4)</f>
        <v>5.9549013035594323</v>
      </c>
      <c r="E17" s="214"/>
      <c r="F17" s="210">
        <f t="shared" si="4"/>
        <v>4</v>
      </c>
      <c r="G17" s="210">
        <f t="shared" si="5"/>
        <v>7</v>
      </c>
      <c r="H17" s="120">
        <f>SUMIFS('INTERIM REPORT'!D:D,'INTERIM REPORT'!$A:$A,'PAGE 39'!$A17,'INTERIM REPORT'!$B:$B,'PAGE 39'!$A$4)</f>
        <v>6.8390715759441809</v>
      </c>
      <c r="I17" s="214"/>
      <c r="J17" s="210">
        <f t="shared" si="7"/>
        <v>5</v>
      </c>
      <c r="K17" s="210">
        <f t="shared" si="8"/>
        <v>8</v>
      </c>
      <c r="L17" s="120">
        <f>SUMIFS('INTERIM REPORT'!E:E,'INTERIM REPORT'!$A:$A,'PAGE 39'!$A17,'INTERIM REPORT'!$B:$B,'PAGE 39'!$A$4)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39'!$A17,'INTERIM REPORT'!$B:$B,'PAGE 39'!$A$4)</f>
        <v>5.5857389304216607</v>
      </c>
      <c r="Q17" s="214"/>
      <c r="R17" s="210">
        <f t="shared" si="13"/>
        <v>7</v>
      </c>
      <c r="S17" s="210">
        <f t="shared" si="14"/>
        <v>11</v>
      </c>
      <c r="T17" s="120">
        <f>SUMIFS('INTERIM REPORT'!G:G,'INTERIM REPORT'!$A:$A,'PAGE 39'!$A17,'INTERIM REPORT'!$B:$B,'PAGE 39'!$A$4)</f>
        <v>5.1860136086203639</v>
      </c>
      <c r="U17" s="214"/>
      <c r="V17" s="210">
        <f t="shared" si="16"/>
        <v>5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39'!$A20,'INTERIM REPORT'!$B:$B,'PAGE 39'!$A$4)</f>
        <v>4.8493961710611577</v>
      </c>
      <c r="E20" s="212"/>
      <c r="F20" s="213">
        <f>RANK(D20,D$20:D$22,1)</f>
        <v>2</v>
      </c>
      <c r="G20" s="213">
        <f t="shared" ref="G20:G22" si="19">RANK(D20,D$8:D$25,1)</f>
        <v>4</v>
      </c>
      <c r="H20" s="124">
        <f>SUMIFS('INTERIM REPORT'!D:D,'INTERIM REPORT'!$A:$A,'PAGE 39'!$A20,'INTERIM REPORT'!$B:$B,'PAGE 39'!$A$4)</f>
        <v>5.485648215688629</v>
      </c>
      <c r="I20" s="212"/>
      <c r="J20" s="213">
        <f>RANK(H20,H$20:H$22,1)</f>
        <v>3</v>
      </c>
      <c r="K20" s="213">
        <f t="shared" ref="K20:K22" si="20">RANK(H20,H$8:H$25,1)</f>
        <v>5</v>
      </c>
      <c r="L20" s="124">
        <f>SUMIFS('INTERIM REPORT'!E:E,'INTERIM REPORT'!$A:$A,'PAGE 39'!$A20,'INTERIM REPORT'!$B:$B,'PAGE 39'!$A$4)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39'!$A20,'INTERIM REPORT'!$B:$B,'PAGE 39'!$A$4)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39'!$A20,'INTERIM REPORT'!$B:$B,'PAGE 39'!$A$4)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39'!$A21,'INTERIM REPORT'!$B:$B,'PAGE 39'!$A$4)</f>
        <v>5.2631001083748341</v>
      </c>
      <c r="E21" s="214"/>
      <c r="F21" s="210">
        <f t="shared" ref="F21:F22" si="24">RANK(D21,D$20:D$22,1)</f>
        <v>3</v>
      </c>
      <c r="G21" s="210">
        <f t="shared" si="19"/>
        <v>6</v>
      </c>
      <c r="H21" s="120">
        <f>SUMIFS('INTERIM REPORT'!D:D,'INTERIM REPORT'!$A:$A,'PAGE 39'!$A21,'INTERIM REPORT'!$B:$B,'PAGE 39'!$A$4)</f>
        <v>5.4454248551617379</v>
      </c>
      <c r="I21" s="214"/>
      <c r="J21" s="210">
        <f t="shared" ref="J21:J22" si="25">RANK(H21,H$20:H$22,1)</f>
        <v>2</v>
      </c>
      <c r="K21" s="210">
        <f t="shared" si="20"/>
        <v>4</v>
      </c>
      <c r="L21" s="120">
        <f>SUMIFS('INTERIM REPORT'!E:E,'INTERIM REPORT'!$A:$A,'PAGE 39'!$A21,'INTERIM REPORT'!$B:$B,'PAGE 39'!$A$4)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39'!$A21,'INTERIM REPORT'!$B:$B,'PAGE 39'!$A$4)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39'!$A21,'INTERIM REPORT'!$B:$B,'PAGE 39'!$A$4)</f>
        <v>4.8519751102259479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39'!$A22,'INTERIM REPORT'!$B:$B,'PAGE 39'!$A$4)</f>
        <v>4.5600530529398515</v>
      </c>
      <c r="E22" s="214"/>
      <c r="F22" s="210">
        <f t="shared" si="24"/>
        <v>1</v>
      </c>
      <c r="G22" s="210">
        <f t="shared" si="19"/>
        <v>3</v>
      </c>
      <c r="H22" s="120">
        <f>SUMIFS('INTERIM REPORT'!D:D,'INTERIM REPORT'!$A:$A,'PAGE 39'!$A22,'INTERIM REPORT'!$B:$B,'PAGE 39'!$A$4)</f>
        <v>4.8570841912522456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39'!$A22,'INTERIM REPORT'!$B:$B,'PAGE 39'!$A$4)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39'!$A22,'INTERIM REPORT'!$B:$B,'PAGE 39'!$A$4)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39'!$A22,'INTERIM REPORT'!$B:$B,'PAGE 39'!$A$4)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39'!$A25,'INTERIM REPORT'!$B:$B,'PAGE 39'!$A$4)</f>
        <v>6.0417572815108196</v>
      </c>
      <c r="E25" s="212"/>
      <c r="F25" s="212"/>
      <c r="G25" s="213">
        <f>RANK(D25,D$8:D$25,1)</f>
        <v>8</v>
      </c>
      <c r="H25" s="124">
        <f>SUMIFS('INTERIM REPORT'!D:D,'INTERIM REPORT'!$A:$A,'PAGE 39'!$A25,'INTERIM REPORT'!$B:$B,'PAGE 39'!$A$4)</f>
        <v>6.917018961966404</v>
      </c>
      <c r="I25" s="212"/>
      <c r="J25" s="212"/>
      <c r="K25" s="213">
        <f>RANK(H25,H$8:H$25,1)</f>
        <v>9</v>
      </c>
      <c r="L25" s="124">
        <f>SUMIFS('INTERIM REPORT'!E:E,'INTERIM REPORT'!$A:$A,'PAGE 39'!$A25,'INTERIM REPORT'!$B:$B,'PAGE 39'!$A$4)</f>
        <v>0</v>
      </c>
      <c r="M25" s="212"/>
      <c r="N25" s="212"/>
      <c r="O25" s="213">
        <f>RANK(L25,L$8:L$25,1)</f>
        <v>1</v>
      </c>
      <c r="P25" s="124">
        <f>SUMIFS('INTERIM REPORT'!F:F,'INTERIM REPORT'!$A:$A,'PAGE 39'!$A25,'INTERIM REPORT'!$B:$B,'PAGE 39'!$A$4)</f>
        <v>0</v>
      </c>
      <c r="Q25" s="212"/>
      <c r="R25" s="212"/>
      <c r="S25" s="213">
        <f>RANK(P25,P$8:P$25,1)</f>
        <v>1</v>
      </c>
      <c r="T25" s="124">
        <f>SUMIFS('INTERIM REPORT'!G:G,'INTERIM REPORT'!$A:$A,'PAGE 39'!$A25,'INTERIM REPORT'!$B:$B,'PAGE 39'!$A$4)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39'!$A28,'INTERIM REPORT'!$B:$B,'PAGE 39'!$A$4)</f>
        <v>6.0863862164608813</v>
      </c>
      <c r="E28" s="218"/>
      <c r="F28" s="218"/>
      <c r="G28" s="218"/>
      <c r="H28" s="124">
        <f>SUMIFS('INTERIM REPORT'!D:D,'INTERIM REPORT'!$A:$A,'PAGE 39'!$A28,'INTERIM REPORT'!$B:$B,'PAGE 39'!$A$4)</f>
        <v>6.788635802056203</v>
      </c>
      <c r="I28" s="218"/>
      <c r="J28" s="218"/>
      <c r="K28" s="218"/>
      <c r="L28" s="124">
        <f>SUMIFS('INTERIM REPORT'!E:E,'INTERIM REPORT'!$A:$A,'PAGE 39'!$A28,'INTERIM REPORT'!$B:$B,'PAGE 39'!$A$4)</f>
        <v>7.8069951217794973</v>
      </c>
      <c r="M28" s="218"/>
      <c r="N28" s="218"/>
      <c r="O28" s="218"/>
      <c r="P28" s="124">
        <f>SUMIFS('INTERIM REPORT'!F:F,'INTERIM REPORT'!$A:$A,'PAGE 39'!$A28,'INTERIM REPORT'!$B:$B,'PAGE 39'!$A$4)</f>
        <v>0.41929403213288469</v>
      </c>
      <c r="Q28" s="218"/>
      <c r="R28" s="218"/>
      <c r="S28" s="218"/>
      <c r="T28" s="124">
        <f>SUMIFS('INTERIM REPORT'!G:G,'INTERIM REPORT'!$A:$A,'PAGE 39'!$A28,'INTERIM REPORT'!$B:$B,'PAGE 39'!$A$4)</f>
        <v>1.4197970896738037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0.15000942006858642</v>
      </c>
      <c r="Y28" s="103">
        <f>IF(L28&gt;0,((T28/L28)-1),IF(AND(L28=0,T28&gt;0),100%,IF(AND(L28=0,T28&lt;0),-100%,IF(AND(L28=0,T28=0),0%,((T28/(L28))-1)*-1))))</f>
        <v>-0.81813782799569879</v>
      </c>
    </row>
    <row r="29" spans="1:25" ht="28.35" customHeight="1">
      <c r="C29" s="94" t="s">
        <v>28</v>
      </c>
      <c r="D29" s="120">
        <f>MEDIAN(D25,D20:D22,D8:D17)</f>
        <v>5.9983292925351259</v>
      </c>
      <c r="E29" s="219"/>
      <c r="F29" s="219"/>
      <c r="G29" s="219"/>
      <c r="H29" s="120">
        <f>MEDIAN(H25,H20:H22,H8:H17)</f>
        <v>6.6319376736214739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4.9722995269031811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6.5232274358264046</v>
      </c>
      <c r="E30" s="219"/>
      <c r="F30" s="219"/>
      <c r="G30" s="219"/>
      <c r="H30" s="120">
        <f>MEDIAN(H8:H15)</f>
        <v>7.0184149773697619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5.7587486334943669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39'!$A33,'INTERIM REPORT'!$B:$B,'PAGE 39'!$A$5)=0,"",SUMIFS('INTERIM REPORT'!C:C,'INTERIM REPORT'!$A:$A,'PAGE 39'!$A33,'INTERIM REPORT'!$B:$B,'PAGE 39'!$A$5))</f>
        <v/>
      </c>
      <c r="E33" s="120"/>
      <c r="F33" s="120"/>
      <c r="G33" s="121"/>
      <c r="H33" s="124" t="str">
        <f>IF(SUMIFS('INTERIM REPORT'!D:D,'INTERIM REPORT'!$A:$A,'PAGE 39'!$A33,'INTERIM REPORT'!$B:$B,'PAGE 39'!$A$5)=0,"",SUMIFS('INTERIM REPORT'!D:D,'INTERIM REPORT'!$A:$A,'PAGE 39'!$A33,'INTERIM REPORT'!$B:$B,'PAGE 39'!$A$5))</f>
        <v/>
      </c>
      <c r="I33" s="120"/>
      <c r="J33" s="120"/>
      <c r="K33" s="121"/>
      <c r="L33" s="124" t="str">
        <f>IF(SUMIFS('INTERIM REPORT'!E:E,'INTERIM REPORT'!$A:$A,'PAGE 39'!$A33,'INTERIM REPORT'!$B:$B,'PAGE 39'!$A$5)=0,"",SUMIFS('INTERIM REPORT'!E:E,'INTERIM REPORT'!$A:$A,'PAGE 39'!$A33,'INTERIM REPORT'!$B:$B,'PAGE 39'!$A$5))</f>
        <v/>
      </c>
      <c r="M33" s="120"/>
      <c r="N33" s="120"/>
      <c r="O33" s="121"/>
      <c r="P33" s="124" t="str">
        <f>IF(SUMIFS('INTERIM REPORT'!F:F,'INTERIM REPORT'!$A:$A,'PAGE 39'!$A33,'INTERIM REPORT'!$B:$B,'PAGE 39'!$A$5)=0,"",SUMIFS('INTERIM REPORT'!F:F,'INTERIM REPORT'!$A:$A,'PAGE 39'!$A33,'INTERIM REPORT'!$B:$B,'PAGE 39'!$A$5))</f>
        <v/>
      </c>
      <c r="Q33" s="120"/>
      <c r="R33" s="120"/>
      <c r="S33" s="121"/>
      <c r="T33" s="124" t="str">
        <f>IF(SUMIFS('INTERIM REPORT'!G:G,'INTERIM REPORT'!$A:$A,'PAGE 39'!$A33,'INTERIM REPORT'!$B:$B,'PAGE 39'!$A$5)=0,"",SUMIFS('INTERIM REPORT'!G:G,'INTERIM REPORT'!$A:$A,'PAGE 39'!$A33,'INTERIM REPORT'!$B:$B,'PAGE 39'!$A$5))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39'!$A34,'INTERIM REPORT'!$B:$B,'PAGE 39'!$A$5)=0,"",SUMIFS('INTERIM REPORT'!C:C,'INTERIM REPORT'!$A:$A,'PAGE 39'!$A34,'INTERIM REPORT'!$B:$B,'PAGE 39'!$A$5))</f>
        <v/>
      </c>
      <c r="E34" s="124"/>
      <c r="F34" s="124"/>
      <c r="G34" s="125"/>
      <c r="H34" s="124" t="str">
        <f>IF(SUMIFS('INTERIM REPORT'!D:D,'INTERIM REPORT'!$A:$A,'PAGE 39'!$A34,'INTERIM REPORT'!$B:$B,'PAGE 39'!$A$5)=0,"",SUMIFS('INTERIM REPORT'!D:D,'INTERIM REPORT'!$A:$A,'PAGE 39'!$A34,'INTERIM REPORT'!$B:$B,'PAGE 39'!$A$5))</f>
        <v/>
      </c>
      <c r="I34" s="124"/>
      <c r="J34" s="124"/>
      <c r="K34" s="125"/>
      <c r="L34" s="124" t="str">
        <f>IF(SUMIFS('INTERIM REPORT'!E:E,'INTERIM REPORT'!$A:$A,'PAGE 39'!$A34,'INTERIM REPORT'!$B:$B,'PAGE 39'!$A$5)=0,"",SUMIFS('INTERIM REPORT'!E:E,'INTERIM REPORT'!$A:$A,'PAGE 39'!$A34,'INTERIM REPORT'!$B:$B,'PAGE 39'!$A$5))</f>
        <v/>
      </c>
      <c r="M34" s="124"/>
      <c r="N34" s="124"/>
      <c r="O34" s="125"/>
      <c r="P34" s="124" t="str">
        <f>IF(SUMIFS('INTERIM REPORT'!F:F,'INTERIM REPORT'!$A:$A,'PAGE 39'!$A34,'INTERIM REPORT'!$B:$B,'PAGE 39'!$A$5)=0,"",SUMIFS('INTERIM REPORT'!F:F,'INTERIM REPORT'!$A:$A,'PAGE 39'!$A34,'INTERIM REPORT'!$B:$B,'PAGE 39'!$A$5))</f>
        <v/>
      </c>
      <c r="Q34" s="124"/>
      <c r="R34" s="124"/>
      <c r="S34" s="125"/>
      <c r="T34" s="124" t="str">
        <f>IF(SUMIFS('INTERIM REPORT'!G:G,'INTERIM REPORT'!$A:$A,'PAGE 39'!$A34,'INTERIM REPORT'!$B:$B,'PAGE 39'!$A$5)=0,"",SUMIFS('INTERIM REPORT'!G:G,'INTERIM REPORT'!$A:$A,'PAGE 39'!$A34,'INTERIM REPORT'!$B:$B,'PAGE 39'!$A$5))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39'!$A35,'INTERIM REPORT'!$B:$B,'PAGE 39'!$A$5)=0,"",SUMIFS('INTERIM REPORT'!C:C,'INTERIM REPORT'!$A:$A,'PAGE 39'!$A35,'INTERIM REPORT'!$B:$B,'PAGE 39'!$A$5))</f>
        <v/>
      </c>
      <c r="E35" s="124"/>
      <c r="F35" s="124"/>
      <c r="G35" s="125"/>
      <c r="H35" s="124" t="str">
        <f>IF(SUMIFS('INTERIM REPORT'!D:D,'INTERIM REPORT'!$A:$A,'PAGE 39'!$A35,'INTERIM REPORT'!$B:$B,'PAGE 39'!$A$5)=0,"",SUMIFS('INTERIM REPORT'!D:D,'INTERIM REPORT'!$A:$A,'PAGE 39'!$A35,'INTERIM REPORT'!$B:$B,'PAGE 39'!$A$5))</f>
        <v/>
      </c>
      <c r="I35" s="124"/>
      <c r="J35" s="124"/>
      <c r="K35" s="125"/>
      <c r="L35" s="124" t="str">
        <f>IF(SUMIFS('INTERIM REPORT'!E:E,'INTERIM REPORT'!$A:$A,'PAGE 39'!$A35,'INTERIM REPORT'!$B:$B,'PAGE 39'!$A$5)=0,"",SUMIFS('INTERIM REPORT'!E:E,'INTERIM REPORT'!$A:$A,'PAGE 39'!$A35,'INTERIM REPORT'!$B:$B,'PAGE 39'!$A$5))</f>
        <v/>
      </c>
      <c r="M35" s="124"/>
      <c r="N35" s="124"/>
      <c r="O35" s="125"/>
      <c r="P35" s="124" t="str">
        <f>IF(SUMIFS('INTERIM REPORT'!F:F,'INTERIM REPORT'!$A:$A,'PAGE 39'!$A35,'INTERIM REPORT'!$B:$B,'PAGE 39'!$A$5)=0,"",SUMIFS('INTERIM REPORT'!F:F,'INTERIM REPORT'!$A:$A,'PAGE 39'!$A35,'INTERIM REPORT'!$B:$B,'PAGE 39'!$A$5))</f>
        <v/>
      </c>
      <c r="Q35" s="124"/>
      <c r="R35" s="124"/>
      <c r="S35" s="125"/>
      <c r="T35" s="124" t="str">
        <f>IF(SUMIFS('INTERIM REPORT'!G:G,'INTERIM REPORT'!$A:$A,'PAGE 39'!$A35,'INTERIM REPORT'!$B:$B,'PAGE 39'!$A$5)=0,"",SUMIFS('INTERIM REPORT'!G:G,'INTERIM REPORT'!$A:$A,'PAGE 39'!$A35,'INTERIM REPORT'!$B:$B,'PAGE 39'!$A$5))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39'!$A36,'INTERIM REPORT'!$B:$B,'PAGE 39'!$A$5)=0,"",SUMIFS('INTERIM REPORT'!C:C,'INTERIM REPORT'!$A:$A,'PAGE 39'!$A36,'INTERIM REPORT'!$B:$B,'PAGE 39'!$A$5))</f>
        <v/>
      </c>
      <c r="E36" s="124"/>
      <c r="F36" s="124"/>
      <c r="G36" s="125"/>
      <c r="H36" s="124" t="str">
        <f>IF(SUMIFS('INTERIM REPORT'!D:D,'INTERIM REPORT'!$A:$A,'PAGE 39'!$A36,'INTERIM REPORT'!$B:$B,'PAGE 39'!$A$5)=0,"",SUMIFS('INTERIM REPORT'!D:D,'INTERIM REPORT'!$A:$A,'PAGE 39'!$A36,'INTERIM REPORT'!$B:$B,'PAGE 39'!$A$5))</f>
        <v/>
      </c>
      <c r="I36" s="124"/>
      <c r="J36" s="124"/>
      <c r="K36" s="125"/>
      <c r="L36" s="124" t="str">
        <f>IF(SUMIFS('INTERIM REPORT'!E:E,'INTERIM REPORT'!$A:$A,'PAGE 39'!$A36,'INTERIM REPORT'!$B:$B,'PAGE 39'!$A$5)=0,"",SUMIFS('INTERIM REPORT'!E:E,'INTERIM REPORT'!$A:$A,'PAGE 39'!$A36,'INTERIM REPORT'!$B:$B,'PAGE 39'!$A$5))</f>
        <v/>
      </c>
      <c r="M36" s="124"/>
      <c r="N36" s="124"/>
      <c r="O36" s="125"/>
      <c r="P36" s="124" t="str">
        <f>IF(SUMIFS('INTERIM REPORT'!F:F,'INTERIM REPORT'!$A:$A,'PAGE 39'!$A36,'INTERIM REPORT'!$B:$B,'PAGE 39'!$A$5)=0,"",SUMIFS('INTERIM REPORT'!F:F,'INTERIM REPORT'!$A:$A,'PAGE 39'!$A36,'INTERIM REPORT'!$B:$B,'PAGE 39'!$A$5))</f>
        <v/>
      </c>
      <c r="Q36" s="124"/>
      <c r="R36" s="124"/>
      <c r="S36" s="125"/>
      <c r="T36" s="124" t="str">
        <f>IF(SUMIFS('INTERIM REPORT'!G:G,'INTERIM REPORT'!$A:$A,'PAGE 39'!$A36,'INTERIM REPORT'!$B:$B,'PAGE 39'!$A$5)=0,"",SUMIFS('INTERIM REPORT'!G:G,'INTERIM REPORT'!$A:$A,'PAGE 39'!$A36,'INTERIM REPORT'!$B:$B,'PAGE 39'!$A$5))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39'!$A37,'INTERIM REPORT'!$B:$B,'PAGE 39'!$A$5)=0,"",SUMIFS('INTERIM REPORT'!C:C,'INTERIM REPORT'!$A:$A,'PAGE 39'!$A37,'INTERIM REPORT'!$B:$B,'PAGE 39'!$A$5))</f>
        <v/>
      </c>
      <c r="E37" s="124"/>
      <c r="F37" s="124"/>
      <c r="G37" s="125"/>
      <c r="H37" s="124" t="str">
        <f>IF(SUMIFS('INTERIM REPORT'!D:D,'INTERIM REPORT'!$A:$A,'PAGE 39'!$A37,'INTERIM REPORT'!$B:$B,'PAGE 39'!$A$5)=0,"",SUMIFS('INTERIM REPORT'!D:D,'INTERIM REPORT'!$A:$A,'PAGE 39'!$A37,'INTERIM REPORT'!$B:$B,'PAGE 39'!$A$5))</f>
        <v/>
      </c>
      <c r="I37" s="124"/>
      <c r="J37" s="124"/>
      <c r="K37" s="125"/>
      <c r="L37" s="124" t="str">
        <f>IF(SUMIFS('INTERIM REPORT'!E:E,'INTERIM REPORT'!$A:$A,'PAGE 39'!$A37,'INTERIM REPORT'!$B:$B,'PAGE 39'!$A$5)=0,"",SUMIFS('INTERIM REPORT'!E:E,'INTERIM REPORT'!$A:$A,'PAGE 39'!$A37,'INTERIM REPORT'!$B:$B,'PAGE 39'!$A$5))</f>
        <v/>
      </c>
      <c r="M37" s="124"/>
      <c r="N37" s="124"/>
      <c r="O37" s="125"/>
      <c r="P37" s="124" t="str">
        <f>IF(SUMIFS('INTERIM REPORT'!F:F,'INTERIM REPORT'!$A:$A,'PAGE 39'!$A37,'INTERIM REPORT'!$B:$B,'PAGE 39'!$A$5)=0,"",SUMIFS('INTERIM REPORT'!F:F,'INTERIM REPORT'!$A:$A,'PAGE 39'!$A37,'INTERIM REPORT'!$B:$B,'PAGE 39'!$A$5))</f>
        <v/>
      </c>
      <c r="Q37" s="124"/>
      <c r="R37" s="124"/>
      <c r="S37" s="125"/>
      <c r="T37" s="124" t="str">
        <f>IF(SUMIFS('INTERIM REPORT'!G:G,'INTERIM REPORT'!$A:$A,'PAGE 39'!$A37,'INTERIM REPORT'!$B:$B,'PAGE 39'!$A$5)=0,"",SUMIFS('INTERIM REPORT'!G:G,'INTERIM REPORT'!$A:$A,'PAGE 39'!$A37,'INTERIM REPORT'!$B:$B,'PAGE 39'!$A$5))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39'!$A38,'INTERIM REPORT'!$B:$B,'PAGE 39'!$A$5)=0,"",SUMIFS('INTERIM REPORT'!C:C,'INTERIM REPORT'!$A:$A,'PAGE 39'!$A38,'INTERIM REPORT'!$B:$B,'PAGE 39'!$A$5))</f>
        <v/>
      </c>
      <c r="E38" s="124"/>
      <c r="F38" s="124"/>
      <c r="G38" s="125"/>
      <c r="H38" s="124" t="str">
        <f>IF(SUMIFS('INTERIM REPORT'!D:D,'INTERIM REPORT'!$A:$A,'PAGE 39'!$A38,'INTERIM REPORT'!$B:$B,'PAGE 39'!$A$5)=0,"",SUMIFS('INTERIM REPORT'!D:D,'INTERIM REPORT'!$A:$A,'PAGE 39'!$A38,'INTERIM REPORT'!$B:$B,'PAGE 39'!$A$5))</f>
        <v/>
      </c>
      <c r="I38" s="124"/>
      <c r="J38" s="124"/>
      <c r="K38" s="125"/>
      <c r="L38" s="124" t="str">
        <f>IF(SUMIFS('INTERIM REPORT'!E:E,'INTERIM REPORT'!$A:$A,'PAGE 39'!$A38,'INTERIM REPORT'!$B:$B,'PAGE 39'!$A$5)=0,"",SUMIFS('INTERIM REPORT'!E:E,'INTERIM REPORT'!$A:$A,'PAGE 39'!$A38,'INTERIM REPORT'!$B:$B,'PAGE 39'!$A$5))</f>
        <v/>
      </c>
      <c r="M38" s="124"/>
      <c r="N38" s="124"/>
      <c r="O38" s="125"/>
      <c r="P38" s="124" t="str">
        <f>IF(SUMIFS('INTERIM REPORT'!F:F,'INTERIM REPORT'!$A:$A,'PAGE 39'!$A38,'INTERIM REPORT'!$B:$B,'PAGE 39'!$A$5)=0,"",SUMIFS('INTERIM REPORT'!F:F,'INTERIM REPORT'!$A:$A,'PAGE 39'!$A38,'INTERIM REPORT'!$B:$B,'PAGE 39'!$A$5))</f>
        <v/>
      </c>
      <c r="Q38" s="124"/>
      <c r="R38" s="124"/>
      <c r="S38" s="125"/>
      <c r="T38" s="124" t="str">
        <f>IF(SUMIFS('INTERIM REPORT'!G:G,'INTERIM REPORT'!$A:$A,'PAGE 39'!$A38,'INTERIM REPORT'!$B:$B,'PAGE 39'!$A$5)=0,"",SUMIFS('INTERIM REPORT'!G:G,'INTERIM REPORT'!$A:$A,'PAGE 39'!$A38,'INTERIM REPORT'!$B:$B,'PAGE 39'!$A$5))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49" priority="1" operator="notEqual">
      <formula>""" """</formula>
    </cfRule>
    <cfRule type="cellIs" dxfId="4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8F62-A9DC-4601-B573-92B78DD939F0}">
  <sheetPr>
    <pageSetUpPr fitToPage="1"/>
  </sheetPr>
  <dimension ref="A1:R81"/>
  <sheetViews>
    <sheetView topLeftCell="B1" workbookViewId="0">
      <selection activeCell="K38" sqref="K38"/>
    </sheetView>
  </sheetViews>
  <sheetFormatPr defaultColWidth="9.140625" defaultRowHeight="12.75" outlineLevelRow="1" outlineLevelCol="1"/>
  <cols>
    <col min="1" max="1" width="36.5703125" style="311" hidden="1" customWidth="1" outlineLevel="1"/>
    <col min="2" max="2" width="33.85546875" style="311" customWidth="1" collapsed="1"/>
    <col min="3" max="5" width="15" style="311" bestFit="1" customWidth="1"/>
    <col min="6" max="6" width="15" style="311" customWidth="1"/>
    <col min="7" max="7" width="15" style="311" bestFit="1" customWidth="1"/>
    <col min="8" max="8" width="2.5703125" style="311" customWidth="1"/>
    <col min="9" max="9" width="10.28515625" style="311" bestFit="1" customWidth="1"/>
    <col min="10" max="10" width="9.42578125" style="311" customWidth="1"/>
    <col min="11" max="11" width="9.140625" style="311"/>
    <col min="12" max="12" width="15.42578125" style="311" hidden="1" customWidth="1" outlineLevel="1"/>
    <col min="13" max="13" width="12.5703125" style="311" hidden="1" customWidth="1" outlineLevel="1"/>
    <col min="14" max="14" width="14.42578125" style="311" hidden="1" customWidth="1" outlineLevel="1"/>
    <col min="15" max="15" width="14" style="311" hidden="1" customWidth="1" outlineLevel="1"/>
    <col min="16" max="16" width="14.42578125" style="311" hidden="1" customWidth="1" outlineLevel="1"/>
    <col min="17" max="17" width="9.140625" style="311" collapsed="1"/>
    <col min="18" max="18" width="21.140625" style="311" customWidth="1"/>
    <col min="19" max="16384" width="9.140625" style="311"/>
  </cols>
  <sheetData>
    <row r="1" spans="1:16" ht="20.25">
      <c r="B1" s="172" t="s">
        <v>17</v>
      </c>
      <c r="C1" s="199"/>
      <c r="D1" s="199"/>
      <c r="E1" s="199"/>
      <c r="F1" s="199"/>
      <c r="G1" s="199"/>
      <c r="H1" s="199"/>
      <c r="I1" s="199"/>
      <c r="J1" s="199"/>
    </row>
    <row r="2" spans="1:16" ht="15.75">
      <c r="B2" s="231" t="s">
        <v>365</v>
      </c>
      <c r="C2" s="199"/>
      <c r="D2" s="199"/>
      <c r="E2" s="199"/>
      <c r="F2" s="199"/>
      <c r="G2" s="199"/>
      <c r="I2" s="199"/>
      <c r="J2" s="199"/>
    </row>
    <row r="3" spans="1:16" ht="15.75">
      <c r="B3" s="231"/>
      <c r="C3" s="199"/>
      <c r="D3" s="199"/>
      <c r="E3" s="199"/>
      <c r="F3" s="199"/>
      <c r="G3" s="199"/>
      <c r="I3" s="199"/>
      <c r="J3" s="199"/>
      <c r="L3" s="232" t="s">
        <v>281</v>
      </c>
      <c r="M3" s="232" t="s">
        <v>281</v>
      </c>
      <c r="N3" s="232" t="s">
        <v>281</v>
      </c>
      <c r="O3" s="232" t="s">
        <v>281</v>
      </c>
      <c r="P3" s="232" t="s">
        <v>281</v>
      </c>
    </row>
    <row r="4" spans="1:16">
      <c r="B4" s="233"/>
      <c r="C4" s="234" t="str">
        <f>IF(ISERROR(FIND("Budget",'[1]All Vermont Community Hos'!C8)),IF(ISERROR(FIND("Actual",'[1]All Vermont Community Hos'!C8)),IF(ISERROR(FIND("Projection",'[1]All Vermont Community Hos'!C8)),'[1]All Vermont Community Hos'!C8," Projected")," Actual")," Budget")</f>
        <v xml:space="preserve"> Actual</v>
      </c>
      <c r="D4" s="234" t="str">
        <f>IF(ISERROR(FIND("Budget",'[1]All Vermont Community Hos'!C8)),IF(ISERROR(FIND("Actual",'[1]All Vermont Community Hos'!C8)),IF(ISERROR(FIND("Projection",'[1]All Vermont Community Hos'!C8)),'[1]All Vermont Community Hos'!C8," Projected")," Actual")," Budget")</f>
        <v xml:space="preserve"> Actual</v>
      </c>
      <c r="E4" s="235" t="str">
        <f>IF(ISERROR(FIND("Budget",'[1]All Vermont Community Hos'!E8)),IF(ISERROR(FIND("Actual",'[1]All Vermont Community Hos'!E8)),IF(ISERROR(FIND("Projection",'[1]All Vermont Community Hos'!E8)),'[1]All Vermont Community Hos'!E8," Projected")," Actual")," Budget")</f>
        <v xml:space="preserve"> Budget</v>
      </c>
      <c r="F4" s="234" t="str">
        <f>IF(ISERROR(FIND("Budget",'[1]All Vermont Community Hos'!F8)),IF(ISERROR(FIND("Actual",'[1]All Vermont Community Hos'!F8)),IF(ISERROR(FIND("Projection",'[1]All Vermont Community Hos'!F8)),'[1]All Vermont Community Hos'!F8," Projected")," Actual")," Budget")</f>
        <v xml:space="preserve"> Actual</v>
      </c>
      <c r="G4" s="235" t="str">
        <f>IF(ISERROR(FIND("Budget",'[1]All Vermont Community Hos'!G8)),IF(ISERROR(FIND("Actual",'[1]All Vermont Community Hos'!G8)),IF(ISERROR(FIND("Projection",'[1]All Vermont Community Hos'!G8)),'[1]All Vermont Community Hos'!G8," Projected")," Actual")," Budget")</f>
        <v xml:space="preserve"> Budget</v>
      </c>
      <c r="I4" s="236" t="s">
        <v>282</v>
      </c>
      <c r="J4" s="339" t="s">
        <v>282</v>
      </c>
      <c r="L4" s="232" t="str">
        <f>+C5</f>
        <v>2019</v>
      </c>
      <c r="M4" s="232" t="str">
        <f>+D5</f>
        <v>2020</v>
      </c>
      <c r="N4" s="232" t="str">
        <f>+E5</f>
        <v>2021</v>
      </c>
      <c r="O4" s="232" t="str">
        <f>+F5</f>
        <v>2021</v>
      </c>
      <c r="P4" s="232" t="str">
        <f>+G5</f>
        <v>2022</v>
      </c>
    </row>
    <row r="5" spans="1:16">
      <c r="B5" s="237"/>
      <c r="C5" s="238" t="str">
        <f>IF(ISERROR(FIND("Budget",'[1]All Vermont Community Hos'!C9)),IF(ISERROR(FIND("Actual",'[1]All Vermont Community Hos'!C9)),IF(ISERROR(FIND("Projection",'[1]All Vermont Community Hos'!C9)),'[1]All Vermont Community Hos'!C9," Projected")," Actual")," Budget")</f>
        <v>2019</v>
      </c>
      <c r="D5" s="238" t="str">
        <f>IF(ISERROR(FIND("Budget",'[1]All Vermont Community Hos'!D9)),IF(ISERROR(FIND("Actual",'[1]All Vermont Community Hos'!D9)),IF(ISERROR(FIND("Projection",'[1]All Vermont Community Hos'!D9)),'[1]All Vermont Community Hos'!D9," Projected")," Actual")," Budget")</f>
        <v>2020</v>
      </c>
      <c r="E5" s="238" t="str">
        <f>IF(ISERROR(FIND("Budget",'[1]All Vermont Community Hos'!E9)),IF(ISERROR(FIND("Actual",'[1]All Vermont Community Hos'!E9)),IF(ISERROR(FIND("Projection",'[1]All Vermont Community Hos'!E9)),'[1]All Vermont Community Hos'!E9," Projected")," Actual")," Budget")</f>
        <v>2021</v>
      </c>
      <c r="F5" s="238" t="str">
        <f>IF(ISERROR(FIND("Budget",'[1]All Vermont Community Hos'!F9)),IF(ISERROR(FIND("Actual",'[1]All Vermont Community Hos'!F9)),IF(ISERROR(FIND("Projection",'[1]All Vermont Community Hos'!F9)),'[1]All Vermont Community Hos'!F9," Projected")," Actual")," Budget")</f>
        <v>2021</v>
      </c>
      <c r="G5" s="238" t="str">
        <f>IF(ISERROR(FIND("Budget",'[1]All Vermont Community Hos'!G9)),IF(ISERROR(FIND("Actual",'[1]All Vermont Community Hos'!G9)),IF(ISERROR(FIND("Projection",'[1]All Vermont Community Hos'!G9)),'[1]All Vermont Community Hos'!G9," Projected")," Actual")," Budget")</f>
        <v>2022</v>
      </c>
      <c r="I5" s="239" t="str">
        <f>MID(D4,2,1)&amp;MID(D5,3,2)&amp;"-"&amp;MID(F4,2,1)&amp;MID(F5,3,2)</f>
        <v>A20-A21</v>
      </c>
      <c r="J5" s="239" t="str">
        <f>MID(E4,2,1)&amp;MID(E5,3,2)&amp;"-"&amp;MID(G4,2,1)&amp;MID(G5,3,2)</f>
        <v>B21-B22</v>
      </c>
      <c r="L5" s="240"/>
      <c r="M5" s="240"/>
      <c r="N5" s="240"/>
      <c r="O5" s="240"/>
      <c r="P5" s="240"/>
    </row>
    <row r="6" spans="1:16">
      <c r="B6" s="241" t="s">
        <v>283</v>
      </c>
      <c r="C6" s="242"/>
      <c r="D6" s="243"/>
      <c r="E6" s="243"/>
      <c r="F6" s="243"/>
      <c r="G6" s="243"/>
      <c r="H6" s="265"/>
      <c r="I6" s="266"/>
      <c r="J6" s="245"/>
      <c r="L6" s="240"/>
      <c r="M6" s="240"/>
      <c r="N6" s="240"/>
      <c r="O6" s="240"/>
      <c r="P6" s="240"/>
    </row>
    <row r="7" spans="1:16">
      <c r="A7" s="311" t="s">
        <v>284</v>
      </c>
      <c r="B7" s="246" t="s">
        <v>285</v>
      </c>
      <c r="C7" s="267">
        <f>SUMIF('[1]All Vermont Community Hos'!$B:$B,$A7,'[1]All Vermont Community Hos'!C:C)</f>
        <v>5620723473.9500008</v>
      </c>
      <c r="D7" s="267">
        <f>SUMIF('[1]All Vermont Community Hos'!$B:$B,$A7,'[1]All Vermont Community Hos'!D:D)</f>
        <v>5331936652.5799999</v>
      </c>
      <c r="E7" s="267">
        <f>SUMIF('[1]All Vermont Community Hos'!$B:$B,$A7,'[1]All Vermont Community Hos'!E:E)</f>
        <v>6226437732.5618629</v>
      </c>
      <c r="F7" s="267">
        <f>SUMIF('[1]All Vermont Community Hos'!$B:$B,$A7,'[1]All Vermont Community Hos'!F:F)</f>
        <v>6151690822.6699991</v>
      </c>
      <c r="G7" s="267">
        <f>SUMIF('[1]All Vermont Community Hos'!$B:$B,$A7,'[1]All Vermont Community Hos'!G:G)</f>
        <v>6636375599.7200003</v>
      </c>
      <c r="I7" s="268">
        <f>IF(D7&gt;=0,((F7/D7)-1),((F7/(D7))-1)*-1)</f>
        <v>0.1537441690522221</v>
      </c>
      <c r="J7" s="269">
        <f>IF(E7&gt;=0,((G7/E7)-1),((G7/(E7))-1)*-1)</f>
        <v>6.5838266560399594E-2</v>
      </c>
      <c r="L7" s="247">
        <f>[1]BMH!C7+[1]CVMC!C7+[1]COP!C7+[1]UVMMC!C7+[1]Giff!C7+[1]GCH!C7+[1]MTA!C7+[1]NCH!C7+[1]NVRH!C7+[1]NMC!C7+[1]PORT!C7+[1]RRMC!C7+[1]SVMC!C7+[1]SPRING!C7-C7</f>
        <v>0</v>
      </c>
      <c r="M7" s="247">
        <f>[1]BMH!D7+[1]CVMC!D7+[1]COP!D7+[1]UVMMC!D7+[1]Giff!D7+[1]GCH!D7+[1]MTA!D7+[1]NCH!D7+[1]NVRH!D7+[1]NMC!D7+[1]PORT!D7+[1]RRMC!D7+[1]SVMC!D7+[1]SPRING!D7-D7</f>
        <v>0</v>
      </c>
      <c r="N7" s="247">
        <f>[1]BMH!E7+[1]CVMC!E7+[1]COP!E7+[1]UVMMC!E7+[1]Giff!E7+[1]GCH!E7+[1]MTA!E7+[1]NCH!E7+[1]NVRH!E7+[1]NMC!E7+[1]PORT!E7+[1]RRMC!E7+[1]SVMC!E7+[1]SPRING!E7-E7</f>
        <v>0</v>
      </c>
      <c r="O7" s="247">
        <f>[1]BMH!F7+[1]CVMC!F7+[1]COP!F7+[1]UVMMC!F7+[1]Giff!F7+[1]GCH!F7+[1]MTA!F7+[1]NCH!F7+[1]NVRH!F7+[1]NMC!F7+[1]PORT!F7+[1]RRMC!F7+[1]SVMC!F7+[1]SPRING!F7-F7</f>
        <v>0</v>
      </c>
      <c r="P7" s="247">
        <f>[1]BMH!G7+[1]CVMC!G7+[1]COP!G7+[1]UVMMC!G7+[1]Giff!G7+[1]GCH!G7+[1]MTA!G7+[1]NCH!G7+[1]NVRH!G7+[1]NMC!G7+[1]PORT!G7+[1]RRMC!G7+[1]SVMC!G7+[1]SPRING!G7-G7</f>
        <v>0</v>
      </c>
    </row>
    <row r="8" spans="1:16">
      <c r="A8" s="311" t="s">
        <v>286</v>
      </c>
      <c r="B8" s="246" t="s">
        <v>358</v>
      </c>
      <c r="C8" s="267">
        <f>SUMIF('[1]All Vermont Community Hos'!$B:$B,$A8,'[1]All Vermont Community Hos'!C:C)</f>
        <v>1542653708.9699998</v>
      </c>
      <c r="D8" s="267">
        <f>SUMIF('[1]All Vermont Community Hos'!$B:$B,$A8,'[1]All Vermont Community Hos'!D:D)</f>
        <v>1569361693.9000001</v>
      </c>
      <c r="E8" s="267">
        <f>SUMIF('[1]All Vermont Community Hos'!$B:$B,$A8,'[1]All Vermont Community Hos'!E:E)</f>
        <v>845115574.99000013</v>
      </c>
      <c r="F8" s="270">
        <f>SUMIF('[1]All Vermont Community Hos'!$B:$B,$A8,'[1]All Vermont Community Hos'!F:F)</f>
        <v>1622112524.7699995</v>
      </c>
      <c r="G8" s="267">
        <f>SUMIF('[1]All Vermont Community Hos'!$B:$B,$A8,'[1]All Vermont Community Hos'!G:G)</f>
        <v>1800167862.0220177</v>
      </c>
      <c r="I8" s="268">
        <f t="shared" ref="I8:J58" si="0">IF(D8&gt;=0,((F8/D8)-1),((F8/(D8))-1)*-1)</f>
        <v>3.3612921148157282E-2</v>
      </c>
      <c r="J8" s="269">
        <f t="shared" si="0"/>
        <v>1.1300848254315019</v>
      </c>
      <c r="L8" s="247">
        <f>[1]BMH!C8+[1]CVMC!C8+[1]COP!C8+[1]UVMMC!C8+[1]Giff!C8+[1]GCH!C8+[1]MTA!C8+[1]NCH!C8+[1]NVRH!C8+[1]NMC!C8+[1]PORT!C8+[1]RRMC!C8+[1]SVMC!C8+[1]SPRING!C8-C8</f>
        <v>0</v>
      </c>
      <c r="M8" s="247">
        <f>[1]BMH!D8+[1]CVMC!D8+[1]COP!D8+[1]UVMMC!D8+[1]Giff!D8+[1]GCH!D8+[1]MTA!D8+[1]NCH!D8+[1]NVRH!D8+[1]NMC!D8+[1]PORT!D8+[1]RRMC!D8+[1]SVMC!D8+[1]SPRING!D8-D8</f>
        <v>0</v>
      </c>
      <c r="N8" s="247">
        <f>[1]BMH!E8+[1]CVMC!E8+[1]COP!E8+[1]UVMMC!E8+[1]Giff!E8+[1]GCH!E8+[1]MTA!E8+[1]NCH!E8+[1]NVRH!E8+[1]NMC!E8+[1]PORT!E8+[1]RRMC!E8+[1]SVMC!E8+[1]SPRING!E8-E8</f>
        <v>0</v>
      </c>
      <c r="O8" s="247">
        <f>[1]BMH!F8+[1]CVMC!F8+[1]COP!F8+[1]UVMMC!F8+[1]Giff!F8+[1]GCH!F8+[1]MTA!F8+[1]NCH!F8+[1]NVRH!F8+[1]NMC!F8+[1]PORT!F8+[1]RRMC!F8+[1]SVMC!F8+[1]SPRING!F8-F8</f>
        <v>0</v>
      </c>
      <c r="P8" s="247">
        <f>[1]BMH!G8+[1]CVMC!G8+[1]COP!G8+[1]UVMMC!G8+[1]Giff!G8+[1]GCH!G8+[1]MTA!G8+[1]NCH!G8+[1]NVRH!G8+[1]NMC!G8+[1]PORT!G8+[1]RRMC!G8+[1]SVMC!G8+[1]SPRING!G8-G8</f>
        <v>0</v>
      </c>
    </row>
    <row r="9" spans="1:16">
      <c r="A9" s="311" t="s">
        <v>287</v>
      </c>
      <c r="B9" s="246" t="s">
        <v>359</v>
      </c>
      <c r="C9" s="267">
        <f>SUMIF('[1]All Vermont Community Hos'!$B:$B,$A9,'[1]All Vermont Community Hos'!C:C)</f>
        <v>3009536828.7400012</v>
      </c>
      <c r="D9" s="267">
        <f>SUMIF('[1]All Vermont Community Hos'!$B:$B,$A9,'[1]All Vermont Community Hos'!D:D)</f>
        <v>2814967653.3799992</v>
      </c>
      <c r="E9" s="267">
        <f>SUMIF('[1]All Vermont Community Hos'!$B:$B,$A9,'[1]All Vermont Community Hos'!E:E)</f>
        <v>5089214540.0739403</v>
      </c>
      <c r="F9" s="267">
        <f>SUMIF('[1]All Vermont Community Hos'!$B:$B,$A9,'[1]All Vermont Community Hos'!F:F)</f>
        <v>3512354124.0700011</v>
      </c>
      <c r="G9" s="267">
        <f>SUMIF('[1]All Vermont Community Hos'!$B:$B,$A9,'[1]All Vermont Community Hos'!G:G)</f>
        <v>3603596701.9542212</v>
      </c>
      <c r="I9" s="268">
        <f t="shared" si="0"/>
        <v>0.2477422679627006</v>
      </c>
      <c r="J9" s="269">
        <f t="shared" si="0"/>
        <v>-0.29191495591736927</v>
      </c>
      <c r="L9" s="247">
        <f>[1]BMH!C9+[1]CVMC!C9+[1]COP!C9+[1]UVMMC!C9+[1]Giff!C9+[1]GCH!C9+[1]MTA!C9+[1]NCH!C9+[1]NVRH!C9+[1]NMC!C9+[1]PORT!C9+[1]RRMC!C9+[1]SVMC!C9+[1]SPRING!C9-C9</f>
        <v>0</v>
      </c>
      <c r="M9" s="247">
        <f>[1]BMH!D9+[1]CVMC!D9+[1]COP!D9+[1]UVMMC!D9+[1]Giff!D9+[1]GCH!D9+[1]MTA!D9+[1]NCH!D9+[1]NVRH!D9+[1]NMC!D9+[1]PORT!D9+[1]RRMC!D9+[1]SVMC!D9+[1]SPRING!D9-D9</f>
        <v>0</v>
      </c>
      <c r="N9" s="247">
        <f>[1]BMH!E9+[1]CVMC!E9+[1]COP!E9+[1]UVMMC!E9+[1]Giff!E9+[1]GCH!E9+[1]MTA!E9+[1]NCH!E9+[1]NVRH!E9+[1]NMC!E9+[1]PORT!E9+[1]RRMC!E9+[1]SVMC!E9+[1]SPRING!E9-E9</f>
        <v>0</v>
      </c>
      <c r="O9" s="247">
        <f>[1]BMH!F9+[1]CVMC!F9+[1]COP!F9+[1]UVMMC!F9+[1]Giff!F9+[1]GCH!F9+[1]MTA!F9+[1]NCH!F9+[1]NVRH!F9+[1]NMC!F9+[1]PORT!F9+[1]RRMC!F9+[1]SVMC!F9+[1]SPRING!F9-F9</f>
        <v>0</v>
      </c>
      <c r="P9" s="247">
        <f>[1]BMH!G9+[1]CVMC!G9+[1]COP!G9+[1]UVMMC!G9+[1]Giff!G9+[1]GCH!G9+[1]MTA!G9+[1]NCH!G9+[1]NVRH!G9+[1]NMC!G9+[1]PORT!G9+[1]RRMC!G9+[1]SVMC!G9+[1]SPRING!G9-G9</f>
        <v>0</v>
      </c>
    </row>
    <row r="10" spans="1:16">
      <c r="A10" s="311" t="s">
        <v>288</v>
      </c>
      <c r="B10" s="246" t="s">
        <v>360</v>
      </c>
      <c r="C10" s="267">
        <f>SUMIF('[1]All Vermont Community Hos'!$B:$B,$A10,'[1]All Vermont Community Hos'!C:C)</f>
        <v>980525340.27999973</v>
      </c>
      <c r="D10" s="267">
        <f>SUMIF('[1]All Vermont Community Hos'!$B:$B,$A10,'[1]All Vermont Community Hos'!D:D)</f>
        <v>869236202.03999984</v>
      </c>
      <c r="E10" s="267">
        <f>SUMIF('[1]All Vermont Community Hos'!$B:$B,$A10,'[1]All Vermont Community Hos'!E:E)</f>
        <v>255543655.95000002</v>
      </c>
      <c r="F10" s="267">
        <f>SUMIF('[1]All Vermont Community Hos'!$B:$B,$A10,'[1]All Vermont Community Hos'!F:F)</f>
        <v>944103876.61000001</v>
      </c>
      <c r="G10" s="267">
        <f>SUMIF('[1]All Vermont Community Hos'!$B:$B,$A10,'[1]All Vermont Community Hos'!G:G)</f>
        <v>1135570571.3895042</v>
      </c>
      <c r="I10" s="268">
        <f t="shared" si="0"/>
        <v>8.6130414718455173E-2</v>
      </c>
      <c r="J10" s="269">
        <f t="shared" si="0"/>
        <v>3.4437439355242354</v>
      </c>
      <c r="L10" s="247">
        <f>[1]BMH!C10+[1]CVMC!C10+[1]COP!C10+[1]UVMMC!C10+[1]Giff!C10+[1]GCH!C10+[1]MTA!C10+[1]NCH!C10+[1]NVRH!C10+[1]NMC!C10+[1]PORT!C10+[1]RRMC!C10+[1]SVMC!C10+[1]SPRING!C10-C10</f>
        <v>0</v>
      </c>
      <c r="M10" s="247">
        <f>[1]BMH!D10+[1]CVMC!D10+[1]COP!D10+[1]UVMMC!D10+[1]Giff!D10+[1]GCH!D10+[1]MTA!D10+[1]NCH!D10+[1]NVRH!D10+[1]NMC!D10+[1]PORT!D10+[1]RRMC!D10+[1]SVMC!D10+[1]SPRING!D10-D10</f>
        <v>0</v>
      </c>
      <c r="N10" s="247">
        <f>[1]BMH!E10+[1]CVMC!E10+[1]COP!E10+[1]UVMMC!E10+[1]Giff!E10+[1]GCH!E10+[1]MTA!E10+[1]NCH!E10+[1]NVRH!E10+[1]NMC!E10+[1]PORT!E10+[1]RRMC!E10+[1]SVMC!E10+[1]SPRING!E10-E10</f>
        <v>0</v>
      </c>
      <c r="O10" s="247">
        <f>[1]BMH!F10+[1]CVMC!F10+[1]COP!F10+[1]UVMMC!F10+[1]Giff!F10+[1]GCH!F10+[1]MTA!F10+[1]NCH!F10+[1]NVRH!F10+[1]NMC!F10+[1]PORT!F10+[1]RRMC!F10+[1]SVMC!F10+[1]SPRING!F10-F10</f>
        <v>0</v>
      </c>
      <c r="P10" s="247">
        <f>[1]BMH!G10+[1]CVMC!G10+[1]COP!G10+[1]UVMMC!G10+[1]Giff!G10+[1]GCH!G10+[1]MTA!G10+[1]NCH!G10+[1]NVRH!G10+[1]NMC!G10+[1]PORT!G10+[1]RRMC!G10+[1]SVMC!G10+[1]SPRING!G10-G10</f>
        <v>0</v>
      </c>
    </row>
    <row r="11" spans="1:16">
      <c r="A11" s="311" t="s">
        <v>289</v>
      </c>
      <c r="B11" s="246" t="s">
        <v>361</v>
      </c>
      <c r="C11" s="267">
        <f>SUMIF('[1]All Vermont Community Hos'!$B:$B,$A11,'[1]All Vermont Community Hos'!C:C)+C12</f>
        <v>88007593.389999986</v>
      </c>
      <c r="D11" s="267">
        <f>SUMIF('[1]All Vermont Community Hos'!$B:$B,$A11,'[1]All Vermont Community Hos'!D:D)+D12</f>
        <v>78371105.960000008</v>
      </c>
      <c r="E11" s="267">
        <f>SUMIF('[1]All Vermont Community Hos'!$B:$B,$A11,'[1]All Vermont Community Hos'!E:E)+E12</f>
        <v>36563961.950000003</v>
      </c>
      <c r="F11" s="267">
        <f>SUMIF('[1]All Vermont Community Hos'!$B:$B,$A11,'[1]All Vermont Community Hos'!F:F)+F12</f>
        <v>73120300.469999999</v>
      </c>
      <c r="G11" s="267">
        <f>SUMIF('[1]All Vermont Community Hos'!$B:$B,$A11,'[1]All Vermont Community Hos'!G:G)+G12</f>
        <v>97040461.247126564</v>
      </c>
      <c r="I11" s="268">
        <f t="shared" si="0"/>
        <v>-6.6999252156527911E-2</v>
      </c>
      <c r="J11" s="269">
        <f t="shared" si="0"/>
        <v>1.6539919656361679</v>
      </c>
      <c r="L11" s="247">
        <f>[1]BMH!C11+[1]CVMC!C11+[1]COP!C11+[1]UVMMC!C11+[1]Giff!C11+[1]GCH!C11+[1]MTA!C11+[1]NCH!C11+[1]NVRH!C11+[1]NMC!C11+[1]PORT!C11+[1]RRMC!C11+[1]SVMC!C11+[1]SPRING!C11-C11</f>
        <v>0</v>
      </c>
      <c r="M11" s="247">
        <f>[1]BMH!D11+[1]CVMC!D11+[1]COP!D11+[1]UVMMC!D11+[1]Giff!D11+[1]GCH!D11+[1]MTA!D11+[1]NCH!D11+[1]NVRH!D11+[1]NMC!D11+[1]PORT!D11+[1]RRMC!D11+[1]SVMC!D11+[1]SPRING!D11-D11</f>
        <v>0</v>
      </c>
      <c r="N11" s="247">
        <f>[1]BMH!E11+[1]CVMC!E11+[1]COP!E11+[1]UVMMC!E11+[1]Giff!E11+[1]GCH!E11+[1]MTA!E11+[1]NCH!E11+[1]NVRH!E11+[1]NMC!E11+[1]PORT!E11+[1]RRMC!E11+[1]SVMC!E11+[1]SPRING!E11-E11</f>
        <v>0</v>
      </c>
      <c r="O11" s="247">
        <f>[1]BMH!F11+[1]CVMC!F11+[1]COP!F11+[1]UVMMC!F11+[1]Giff!F11+[1]GCH!F11+[1]MTA!F11+[1]NCH!F11+[1]NVRH!F11+[1]NMC!F11+[1]PORT!F11+[1]RRMC!F11+[1]SVMC!F11+[1]SPRING!F11-F11</f>
        <v>0</v>
      </c>
      <c r="P11" s="247">
        <f>[1]BMH!G11+[1]CVMC!G11+[1]COP!G11+[1]UVMMC!G11+[1]Giff!G11+[1]GCH!G11+[1]MTA!G11+[1]NCH!G11+[1]NVRH!G11+[1]NMC!G11+[1]PORT!G11+[1]RRMC!G11+[1]SVMC!G11+[1]SPRING!G11-G11</f>
        <v>0</v>
      </c>
    </row>
    <row r="12" spans="1:16" hidden="1">
      <c r="A12" s="311" t="s">
        <v>290</v>
      </c>
      <c r="B12" s="246"/>
      <c r="C12" s="267">
        <f>SUMIF('[1]All Vermont Community Hos'!$B:$B,$A12,'[1]All Vermont Community Hos'!C:C)</f>
        <v>22114342.539999999</v>
      </c>
      <c r="D12" s="267">
        <f>SUMIF('[1]All Vermont Community Hos'!$B:$B,$A12,'[1]All Vermont Community Hos'!D:D)</f>
        <v>22588489.09</v>
      </c>
      <c r="E12" s="267">
        <f>SUMIF('[1]All Vermont Community Hos'!$B:$B,$A12,'[1]All Vermont Community Hos'!E:E)</f>
        <v>21951149.949999999</v>
      </c>
      <c r="F12" s="267">
        <f>SUMIF('[1]All Vermont Community Hos'!$B:$B,$A12,'[1]All Vermont Community Hos'!F:F)</f>
        <v>21888180.419999998</v>
      </c>
      <c r="G12" s="267">
        <f>SUMIF('[1]All Vermont Community Hos'!$B:$B,$A12,'[1]All Vermont Community Hos'!G:G)</f>
        <v>24145800.644157141</v>
      </c>
      <c r="I12" s="268">
        <f t="shared" si="0"/>
        <v>-3.1002900070462469E-2</v>
      </c>
      <c r="J12" s="269">
        <f t="shared" si="0"/>
        <v>9.997884845013072E-2</v>
      </c>
      <c r="L12" s="240"/>
      <c r="M12" s="240"/>
      <c r="N12" s="240"/>
      <c r="O12" s="240"/>
      <c r="P12" s="240"/>
    </row>
    <row r="13" spans="1:16">
      <c r="A13" s="311" t="s">
        <v>317</v>
      </c>
      <c r="B13" s="248" t="s">
        <v>317</v>
      </c>
      <c r="C13" s="271">
        <f>SUMIF('[1]All Vermont Community Hos'!$B:$B,$A13,'[1]All Vermont Community Hos'!C:C)*-1</f>
        <v>-85153847.540413469</v>
      </c>
      <c r="D13" s="271">
        <f>SUMIF('[1]All Vermont Community Hos'!$B:$B,$A13,'[1]All Vermont Community Hos'!D:D)*-1</f>
        <v>-81505161.01000002</v>
      </c>
      <c r="E13" s="271">
        <f>SUMIF('[1]All Vermont Community Hos'!$B:$B,$A13,'[1]All Vermont Community Hos'!E:E)*-1</f>
        <v>-93456590.509995997</v>
      </c>
      <c r="F13" s="271">
        <f>SUMIF('[1]All Vermont Community Hos'!$B:$B,$A13,'[1]All Vermont Community Hos'!F:F)*-1</f>
        <v>-70872028.400000006</v>
      </c>
      <c r="G13" s="271">
        <f>SUMIF('[1]All Vermont Community Hos'!$B:$B,$A13,'[1]All Vermont Community Hos'!G:G)*-1</f>
        <v>-92530279.731034681</v>
      </c>
      <c r="I13" s="272">
        <f t="shared" si="0"/>
        <v>0.13045962339360839</v>
      </c>
      <c r="J13" s="273">
        <f t="shared" si="0"/>
        <v>9.9116688711454737E-3</v>
      </c>
      <c r="L13" s="247">
        <f>[1]BMH!C13+[1]CVMC!C13+[1]COP!C13+[1]UVMMC!C13+[1]Giff!C13+[1]GCH!C13+[1]MTA!C13+[1]NCH!C13+[1]NVRH!C13+[1]NMC!C13+[1]PORT!C13+[1]RRMC!C13+[1]SVMC!C13+[1]SPRING!C13-C13</f>
        <v>0</v>
      </c>
      <c r="M13" s="247">
        <f>[1]BMH!D13+[1]CVMC!D13+[1]COP!D13+[1]UVMMC!D13+[1]Giff!D13+[1]GCH!D13+[1]MTA!D13+[1]NCH!D13+[1]NVRH!D13+[1]NMC!D13+[1]PORT!D13+[1]RRMC!D13+[1]SVMC!D13+[1]SPRING!D13-D13</f>
        <v>0</v>
      </c>
      <c r="N13" s="247">
        <f>[1]BMH!E13+[1]CVMC!E13+[1]COP!E13+[1]UVMMC!E13+[1]Giff!E13+[1]GCH!E13+[1]MTA!E13+[1]NCH!E13+[1]NVRH!E13+[1]NMC!E13+[1]PORT!E13+[1]RRMC!E13+[1]SVMC!E13+[1]SPRING!E13-E13</f>
        <v>0</v>
      </c>
      <c r="O13" s="247">
        <f>[1]BMH!F13+[1]CVMC!F13+[1]COP!F13+[1]UVMMC!F13+[1]Giff!F13+[1]GCH!F13+[1]MTA!F13+[1]NCH!F13+[1]NVRH!F13+[1]NMC!F13+[1]PORT!F13+[1]RRMC!F13+[1]SVMC!F13+[1]SPRING!F13-F13</f>
        <v>0</v>
      </c>
      <c r="P13" s="247">
        <f>[1]BMH!G13+[1]CVMC!G13+[1]COP!G13+[1]UVMMC!G13+[1]Giff!G13+[1]GCH!G13+[1]MTA!G13+[1]NCH!G13+[1]NVRH!G13+[1]NMC!G13+[1]PORT!G13+[1]RRMC!G13+[1]SVMC!G13+[1]SPRING!G13-G13</f>
        <v>0</v>
      </c>
    </row>
    <row r="14" spans="1:16">
      <c r="A14" s="311" t="s">
        <v>315</v>
      </c>
      <c r="B14" s="248" t="s">
        <v>366</v>
      </c>
      <c r="C14" s="271">
        <f>SUMIF('[1]All Vermont Community Hos'!$B:$B,$A14,'[1]All Vermont Community Hos'!C:C)*-1</f>
        <v>-45031466.556717128</v>
      </c>
      <c r="D14" s="271">
        <f>SUMIF('[1]All Vermont Community Hos'!$B:$B,$A14,'[1]All Vermont Community Hos'!D:D)*-1</f>
        <v>-41654660.689999998</v>
      </c>
      <c r="E14" s="271">
        <f>SUMIF('[1]All Vermont Community Hos'!$B:$B,$A14,'[1]All Vermont Community Hos'!E:E)*-1</f>
        <v>-53340304.724196009</v>
      </c>
      <c r="F14" s="271">
        <f>SUMIF('[1]All Vermont Community Hos'!$B:$B,$A14,'[1]All Vermont Community Hos'!F:F)*-1</f>
        <v>-26361206.080000002</v>
      </c>
      <c r="G14" s="271">
        <f>SUMIF('[1]All Vermont Community Hos'!$B:$B,$A14,'[1]All Vermont Community Hos'!G:G)*-1</f>
        <v>-50649959.787757292</v>
      </c>
      <c r="I14" s="272">
        <f t="shared" si="0"/>
        <v>0.36714870213002315</v>
      </c>
      <c r="J14" s="273">
        <f t="shared" si="0"/>
        <v>5.0437374708478866E-2</v>
      </c>
      <c r="L14" s="247">
        <f>[1]BMH!C14+[1]CVMC!C14+[1]COP!C14+[1]UVMMC!C14+[1]Giff!C14+[1]GCH!C14+[1]MTA!C14+[1]NCH!C14+[1]NVRH!C14+[1]NMC!C14+[1]PORT!C14+[1]RRMC!C14+[1]SVMC!C14+[1]SPRING!C14-C14</f>
        <v>0</v>
      </c>
      <c r="M14" s="247">
        <f>[1]BMH!D14+[1]CVMC!D14+[1]COP!D14+[1]UVMMC!D14+[1]Giff!D14+[1]GCH!D14+[1]MTA!D14+[1]NCH!D14+[1]NVRH!D14+[1]NMC!D14+[1]PORT!D14+[1]RRMC!D14+[1]SVMC!D14+[1]SPRING!D14-D14</f>
        <v>0</v>
      </c>
      <c r="N14" s="247">
        <f>[1]BMH!E14+[1]CVMC!E14+[1]COP!E14+[1]UVMMC!E14+[1]Giff!E14+[1]GCH!E14+[1]MTA!E14+[1]NCH!E14+[1]NVRH!E14+[1]NMC!E14+[1]PORT!E14+[1]RRMC!E14+[1]SVMC!E14+[1]SPRING!E14-E14</f>
        <v>0</v>
      </c>
      <c r="O14" s="247">
        <f>[1]BMH!F14+[1]CVMC!F14+[1]COP!F14+[1]UVMMC!F14+[1]Giff!F14+[1]GCH!F14+[1]MTA!F14+[1]NCH!F14+[1]NVRH!F14+[1]NMC!F14+[1]PORT!F14+[1]RRMC!F14+[1]SVMC!F14+[1]SPRING!F14-F14</f>
        <v>0</v>
      </c>
      <c r="P14" s="247">
        <f>[1]BMH!G14+[1]CVMC!G14+[1]COP!G14+[1]UVMMC!G14+[1]Giff!G14+[1]GCH!G14+[1]MTA!G14+[1]NCH!G14+[1]NVRH!G14+[1]NMC!G14+[1]PORT!G14+[1]RRMC!G14+[1]SVMC!G14+[1]SPRING!G14-G14</f>
        <v>0</v>
      </c>
    </row>
    <row r="15" spans="1:16">
      <c r="A15" s="311" t="s">
        <v>291</v>
      </c>
      <c r="B15" s="248" t="s">
        <v>367</v>
      </c>
      <c r="C15" s="271">
        <f>SUMIF('[1]All Vermont Community Hos'!$B:$B,$A15,'[1]All Vermont Community Hos'!C:C)-C14-C13</f>
        <v>-3167131670.2200007</v>
      </c>
      <c r="D15" s="271">
        <f>SUMIF('[1]All Vermont Community Hos'!$B:$B,$A15,'[1]All Vermont Community Hos'!D:D)-D14-D13</f>
        <v>-3101003322.0699997</v>
      </c>
      <c r="E15" s="271">
        <f>SUMIF('[1]All Vermont Community Hos'!$B:$B,$A15,'[1]All Vermont Community Hos'!E:E)-E14-E13</f>
        <v>-3678647302.8501062</v>
      </c>
      <c r="F15" s="271">
        <f>SUMIF('[1]All Vermont Community Hos'!$B:$B,$A15,'[1]All Vermont Community Hos'!F:F)-F14-F13</f>
        <v>-3652055219.1399999</v>
      </c>
      <c r="G15" s="271">
        <f>SUMIF('[1]All Vermont Community Hos'!$B:$B,$A15,'[1]All Vermont Community Hos'!G:G)-G14-G13</f>
        <v>-3888402970.1946831</v>
      </c>
      <c r="I15" s="272">
        <f t="shared" si="0"/>
        <v>-0.17770116308748696</v>
      </c>
      <c r="J15" s="273">
        <f t="shared" si="0"/>
        <v>-5.7019782022066812E-2</v>
      </c>
      <c r="L15" s="247">
        <f>[1]BMH!C15+[1]CVMC!C15+[1]COP!C15+[1]UVMMC!C15+[1]Giff!C15+[1]GCH!C15+[1]MTA!C15+[1]NCH!C15+[1]NVRH!C15+[1]NMC!C15+[1]PORT!C15+[1]RRMC!C15+[1]SVMC!C15+[1]SPRING!C15-C15</f>
        <v>0</v>
      </c>
      <c r="M15" s="247">
        <f>[1]BMH!D15+[1]CVMC!D15+[1]COP!D15+[1]UVMMC!D15+[1]Giff!D15+[1]GCH!D15+[1]MTA!D15+[1]NCH!D15+[1]NVRH!D15+[1]NMC!D15+[1]PORT!D15+[1]RRMC!D15+[1]SVMC!D15+[1]SPRING!D15-D15</f>
        <v>0</v>
      </c>
      <c r="N15" s="247">
        <f>[1]BMH!E15+[1]CVMC!E15+[1]COP!E15+[1]UVMMC!E15+[1]Giff!E15+[1]GCH!E15+[1]MTA!E15+[1]NCH!E15+[1]NVRH!E15+[1]NMC!E15+[1]PORT!E15+[1]RRMC!E15+[1]SVMC!E15+[1]SPRING!E15-E15</f>
        <v>0</v>
      </c>
      <c r="O15" s="247">
        <f>[1]BMH!F15+[1]CVMC!F15+[1]COP!F15+[1]UVMMC!F15+[1]Giff!F15+[1]GCH!F15+[1]MTA!F15+[1]NCH!F15+[1]NVRH!F15+[1]NMC!F15+[1]PORT!F15+[1]RRMC!F15+[1]SVMC!F15+[1]SPRING!F15-F15</f>
        <v>0</v>
      </c>
      <c r="P15" s="247">
        <f>[1]BMH!G15+[1]CVMC!G15+[1]COP!G15+[1]UVMMC!G15+[1]Giff!G15+[1]GCH!G15+[1]MTA!G15+[1]NCH!G15+[1]NVRH!G15+[1]NMC!G15+[1]PORT!G15+[1]RRMC!G15+[1]SVMC!G15+[1]SPRING!G15-G15</f>
        <v>0</v>
      </c>
    </row>
    <row r="16" spans="1:16">
      <c r="A16" s="311" t="s">
        <v>392</v>
      </c>
      <c r="B16" s="244" t="s">
        <v>392</v>
      </c>
      <c r="C16" s="267">
        <f>SUMIF('[1]All Vermont Community Hos'!$B:$B,$A16,'[1]All Vermont Community Hos'!C:C)</f>
        <v>265017490.34863591</v>
      </c>
      <c r="D16" s="267">
        <f>SUMIF('[1]All Vermont Community Hos'!$B:$B,$A16,'[1]All Vermont Community Hos'!D:D)</f>
        <v>319748460.58999997</v>
      </c>
      <c r="E16" s="267">
        <f>SUMIF('[1]All Vermont Community Hos'!$B:$B,$A16,'[1]All Vermont Community Hos'!E:E)</f>
        <v>388963042.35439384</v>
      </c>
      <c r="F16" s="267">
        <f>SUMIF('[1]All Vermont Community Hos'!$B:$B,$A16,'[1]All Vermont Community Hos'!F:F)</f>
        <v>343342378.09918761</v>
      </c>
      <c r="G16" s="267">
        <f>SUMIF('[1]All Vermont Community Hos'!$B:$B,$A16,'[1]All Vermont Community Hos'!G:G)</f>
        <v>358065676.67891872</v>
      </c>
      <c r="I16" s="268">
        <f t="shared" si="0"/>
        <v>7.3788994841920807E-2</v>
      </c>
      <c r="J16" s="269">
        <f t="shared" si="0"/>
        <v>-7.9435222144636941E-2</v>
      </c>
      <c r="L16" s="247">
        <f>[1]BMH!C16+[1]CVMC!C16+[1]COP!C16+[1]UVMMC!C16+[1]Giff!C16+[1]GCH!C16+[1]MTA!C16+[1]NCH!C16+[1]NVRH!C16+[1]NMC!C16+[1]PORT!C16+[1]RRMC!C16+[1]SVMC!C16+[1]SPRING!C16-C16</f>
        <v>0</v>
      </c>
      <c r="M16" s="247"/>
      <c r="N16" s="247"/>
      <c r="O16" s="247"/>
      <c r="P16" s="247"/>
    </row>
    <row r="17" spans="1:18">
      <c r="A17" s="311" t="s">
        <v>393</v>
      </c>
      <c r="B17" s="274" t="s">
        <v>393</v>
      </c>
      <c r="C17" s="275">
        <f>SUMIF('[1]All Vermont Community Hos'!$B:$B,$A17,'[1]All Vermont Community Hos'!C:C)</f>
        <v>2588423979.9815054</v>
      </c>
      <c r="D17" s="275">
        <f>SUMIF('[1]All Vermont Community Hos'!$B:$B,$A17,'[1]All Vermont Community Hos'!D:D)</f>
        <v>2427521969.4000001</v>
      </c>
      <c r="E17" s="275">
        <f>SUMIF('[1]All Vermont Community Hos'!$B:$B,$A17,'[1]All Vermont Community Hos'!E:E)</f>
        <v>2789956576.8319588</v>
      </c>
      <c r="F17" s="275">
        <f>SUMIF('[1]All Vermont Community Hos'!$B:$B,$A17,'[1]All Vermont Community Hos'!F:F)</f>
        <v>2745744747.1491871</v>
      </c>
      <c r="G17" s="275">
        <f>SUMIF('[1]All Vermont Community Hos'!$B:$B,$A17,'[1]All Vermont Community Hos'!G:G)</f>
        <v>2962858066.6854439</v>
      </c>
      <c r="I17" s="276">
        <f t="shared" si="0"/>
        <v>0.13108955624728735</v>
      </c>
      <c r="J17" s="277">
        <f t="shared" si="0"/>
        <v>6.1972824698876661E-2</v>
      </c>
      <c r="K17" s="227"/>
      <c r="L17" s="247">
        <f>[1]BMH!C17+[1]CVMC!C17+[1]COP!C17+[1]UVMMC!C17+[1]Giff!C17+[1]GCH!C17+[1]MTA!C17+[1]NCH!C17+[1]NVRH!C17+[1]NMC!C17+[1]PORT!C17+[1]RRMC!C17+[1]SVMC!C17+[1]SPRING!C17-C17</f>
        <v>0</v>
      </c>
      <c r="M17" s="247">
        <f>[1]BMH!D17+[1]CVMC!D17+[1]COP!D17+[1]UVMMC!D17+[1]Giff!D17+[1]GCH!D17+[1]MTA!D17+[1]NCH!D17+[1]NVRH!D17+[1]NMC!D17+[1]PORT!D17+[1]RRMC!D17+[1]SVMC!D17+[1]SPRING!D17-D17</f>
        <v>0</v>
      </c>
      <c r="N17" s="247">
        <f>[1]BMH!E17+[1]CVMC!E17+[1]COP!E17+[1]UVMMC!E17+[1]Giff!E17+[1]GCH!E17+[1]MTA!E17+[1]NCH!E17+[1]NVRH!E17+[1]NMC!E17+[1]PORT!E17+[1]RRMC!E17+[1]SVMC!E17+[1]SPRING!E17-E17</f>
        <v>0</v>
      </c>
      <c r="O17" s="247">
        <f>[1]BMH!F17+[1]CVMC!F17+[1]COP!F17+[1]UVMMC!F17+[1]Giff!F17+[1]GCH!F17+[1]MTA!F17+[1]NCH!F17+[1]NVRH!F17+[1]NMC!F17+[1]PORT!F17+[1]RRMC!F17+[1]SVMC!F17+[1]SPRING!F17-F17</f>
        <v>0</v>
      </c>
      <c r="P17" s="247">
        <f>[1]BMH!G17+[1]CVMC!G17+[1]COP!G17+[1]UVMMC!G17+[1]Giff!G17+[1]GCH!G17+[1]MTA!G17+[1]NCH!G17+[1]NVRH!G17+[1]NMC!G17+[1]PORT!G17+[1]RRMC!G17+[1]SVMC!G17+[1]SPRING!G17-G17</f>
        <v>0</v>
      </c>
      <c r="R17" s="249"/>
    </row>
    <row r="18" spans="1:18">
      <c r="A18" s="311" t="s">
        <v>292</v>
      </c>
      <c r="B18" s="246" t="s">
        <v>292</v>
      </c>
      <c r="C18" s="267">
        <f>SUMIF('[1]All Vermont Community Hos'!$B:$B,$A18,'[1]All Vermont Community Hos'!C:C)</f>
        <v>2815761997.1915054</v>
      </c>
      <c r="D18" s="267">
        <f>SUMIF('[1]All Vermont Community Hos'!$B:$B,$A18,'[1]All Vermont Community Hos'!D:D)</f>
        <v>2884606865.0700002</v>
      </c>
      <c r="E18" s="267">
        <f>SUMIF('[1]All Vermont Community Hos'!$B:$B,$A18,'[1]All Vermont Community Hos'!E:E)</f>
        <v>3060180000.0370846</v>
      </c>
      <c r="F18" s="267">
        <f>SUMIF('[1]All Vermont Community Hos'!$B:$B,$A18,'[1]All Vermont Community Hos'!F:F)</f>
        <v>3183687771.7591867</v>
      </c>
      <c r="G18" s="267">
        <f>SUMIF('[1]All Vermont Community Hos'!$B:$B,$A18,'[1]All Vermont Community Hos'!G:G)</f>
        <v>3260031004.7079229</v>
      </c>
      <c r="I18" s="268">
        <f t="shared" si="0"/>
        <v>0.10368168720347581</v>
      </c>
      <c r="J18" s="269">
        <f t="shared" si="0"/>
        <v>6.5306944254395649E-2</v>
      </c>
      <c r="L18" s="247">
        <f>[1]BMH!C18+[1]CVMC!C18+[1]COP!C18+[1]UVMMC!C18+[1]Giff!C18+[1]GCH!C18+[1]MTA!C18+[1]NCH!C18+[1]NVRH!C18+[1]NMC!C18+[1]PORT!C18+[1]RRMC!C18+[1]SVMC!C18+[1]SPRING!C18-C18</f>
        <v>0</v>
      </c>
      <c r="M18" s="247">
        <f>[1]BMH!D18+[1]CVMC!D18+[1]COP!D18+[1]UVMMC!D18+[1]Giff!D18+[1]GCH!D18+[1]MTA!D18+[1]NCH!D18+[1]NVRH!D18+[1]NMC!D18+[1]PORT!D18+[1]RRMC!D18+[1]SVMC!D18+[1]SPRING!D18-D18</f>
        <v>0</v>
      </c>
      <c r="N18" s="247">
        <f>[1]BMH!E18+[1]CVMC!E18+[1]COP!E18+[1]UVMMC!E18+[1]Giff!E18+[1]GCH!E18+[1]MTA!E18+[1]NCH!E18+[1]NVRH!E18+[1]NMC!E18+[1]PORT!E18+[1]RRMC!E18+[1]SVMC!E18+[1]SPRING!E18-E18</f>
        <v>0</v>
      </c>
      <c r="O18" s="247">
        <f>[1]BMH!F18+[1]CVMC!F18+[1]COP!F18+[1]UVMMC!F18+[1]Giff!F18+[1]GCH!F18+[1]MTA!F18+[1]NCH!F18+[1]NVRH!F18+[1]NMC!F18+[1]PORT!F18+[1]RRMC!F18+[1]SVMC!F18+[1]SPRING!F18-F18</f>
        <v>0</v>
      </c>
      <c r="P18" s="247">
        <f>[1]BMH!G18+[1]CVMC!G18+[1]COP!G18+[1]UVMMC!G18+[1]Giff!G18+[1]GCH!G18+[1]MTA!G18+[1]NCH!G18+[1]NVRH!G18+[1]NMC!G18+[1]PORT!G18+[1]RRMC!G18+[1]SVMC!G18+[1]SPRING!G18-G18</f>
        <v>0</v>
      </c>
    </row>
    <row r="19" spans="1:18">
      <c r="A19" s="311" t="s">
        <v>293</v>
      </c>
      <c r="B19" s="246" t="s">
        <v>294</v>
      </c>
      <c r="C19" s="267">
        <f>SUMIF('[1]All Vermont Community Hos'!$B:$B,$A19,'[1]All Vermont Community Hos'!C:C)</f>
        <v>2795443999.79</v>
      </c>
      <c r="D19" s="267">
        <f>SUMIF('[1]All Vermont Community Hos'!$B:$B,$A19,'[1]All Vermont Community Hos'!D:D)</f>
        <v>2882904085.7300005</v>
      </c>
      <c r="E19" s="267">
        <f>SUMIF('[1]All Vermont Community Hos'!$B:$B,$A19,'[1]All Vermont Community Hos'!E:E)</f>
        <v>3008243215.8814044</v>
      </c>
      <c r="F19" s="267">
        <f>SUMIF('[1]All Vermont Community Hos'!$B:$B,$A19,'[1]All Vermont Community Hos'!F:F)</f>
        <v>3095878632.6399999</v>
      </c>
      <c r="G19" s="267">
        <f>SUMIF('[1]All Vermont Community Hos'!$B:$B,$A19,'[1]All Vermont Community Hos'!G:G)</f>
        <v>3185295499.1559935</v>
      </c>
      <c r="I19" s="268">
        <f t="shared" si="0"/>
        <v>7.3875002628146946E-2</v>
      </c>
      <c r="J19" s="269">
        <f t="shared" si="0"/>
        <v>5.8855707656840339E-2</v>
      </c>
      <c r="L19" s="247">
        <f>[1]BMH!C19+[1]CVMC!C19+[1]COP!C19+[1]UVMMC!C19+[1]Giff!C19+[1]GCH!C19+[1]MTA!C19+[1]NCH!C19+[1]NVRH!C19+[1]NMC!C19+[1]PORT!C19+[1]RRMC!C19+[1]SVMC!C19+[1]SPRING!C19-C19</f>
        <v>0</v>
      </c>
      <c r="M19" s="247">
        <f>[1]BMH!D19+[1]CVMC!D19+[1]COP!D19+[1]UVMMC!D19+[1]Giff!D19+[1]GCH!D19+[1]MTA!D19+[1]NCH!D19+[1]NVRH!D19+[1]NMC!D19+[1]PORT!D19+[1]RRMC!D19+[1]SVMC!D19+[1]SPRING!D19-D19</f>
        <v>0</v>
      </c>
      <c r="N19" s="247">
        <f>[1]BMH!E19+[1]CVMC!E19+[1]COP!E19+[1]UVMMC!E19+[1]Giff!E19+[1]GCH!E19+[1]MTA!E19+[1]NCH!E19+[1]NVRH!E19+[1]NMC!E19+[1]PORT!E19+[1]RRMC!E19+[1]SVMC!E19+[1]SPRING!E19-E19</f>
        <v>0</v>
      </c>
      <c r="O19" s="247">
        <f>[1]BMH!F19+[1]CVMC!F19+[1]COP!F19+[1]UVMMC!F19+[1]Giff!F19+[1]GCH!F19+[1]MTA!F19+[1]NCH!F19+[1]NVRH!F19+[1]NMC!F19+[1]PORT!F19+[1]RRMC!F19+[1]SVMC!F19+[1]SPRING!F19-F19</f>
        <v>0</v>
      </c>
      <c r="P19" s="247">
        <f>[1]BMH!G19+[1]CVMC!G19+[1]COP!G19+[1]UVMMC!G19+[1]Giff!G19+[1]GCH!G19+[1]MTA!G19+[1]NCH!G19+[1]NVRH!G19+[1]NMC!G19+[1]PORT!G19+[1]RRMC!G19+[1]SVMC!G19+[1]SPRING!G19-G19</f>
        <v>0</v>
      </c>
    </row>
    <row r="20" spans="1:18">
      <c r="A20" s="311" t="s">
        <v>295</v>
      </c>
      <c r="B20" s="246" t="s">
        <v>296</v>
      </c>
      <c r="C20" s="267">
        <f>SUMIF('[1]All Vermont Community Hos'!$B:$B,$A20,'[1]All Vermont Community Hos'!C:C)</f>
        <v>20317997.401504993</v>
      </c>
      <c r="D20" s="267">
        <f>SUMIF('[1]All Vermont Community Hos'!$B:$B,$A20,'[1]All Vermont Community Hos'!D:D)</f>
        <v>1702779.3399991989</v>
      </c>
      <c r="E20" s="267">
        <f>SUMIF('[1]All Vermont Community Hos'!$B:$B,$A20,'[1]All Vermont Community Hos'!E:E)</f>
        <v>51936784.15568018</v>
      </c>
      <c r="F20" s="267">
        <f>SUMIF('[1]All Vermont Community Hos'!$B:$B,$A20,'[1]All Vermont Community Hos'!F:F)</f>
        <v>87809139.119187832</v>
      </c>
      <c r="G20" s="267">
        <f>SUMIF('[1]All Vermont Community Hos'!$B:$B,$A20,'[1]All Vermont Community Hos'!G:G)</f>
        <v>74735505.551930428</v>
      </c>
      <c r="I20" s="268">
        <f t="shared" si="0"/>
        <v>50.56812574389653</v>
      </c>
      <c r="J20" s="269">
        <f t="shared" si="0"/>
        <v>0.43897060179758585</v>
      </c>
      <c r="L20" s="247">
        <f>[1]BMH!C20+[1]CVMC!C20+[1]COP!C20+[1]UVMMC!C20+[1]Giff!C20+[1]GCH!C20+[1]MTA!C20+[1]NCH!C20+[1]NVRH!C20+[1]NMC!C20+[1]PORT!C20+[1]RRMC!C20+[1]SVMC!C20+[1]SPRING!C20-C20</f>
        <v>6.5937638282775879E-7</v>
      </c>
      <c r="M20" s="247">
        <f>[1]BMH!D20+[1]CVMC!D20+[1]COP!D20+[1]UVMMC!D20+[1]Giff!D20+[1]GCH!D20+[1]MTA!D20+[1]NCH!D20+[1]NVRH!D20+[1]NMC!D20+[1]PORT!D20+[1]RRMC!D20+[1]SVMC!D20+[1]SPRING!D20-D20</f>
        <v>6.1467289924621582E-7</v>
      </c>
      <c r="N20" s="247">
        <f>[1]BMH!E20+[1]CVMC!E20+[1]COP!E20+[1]UVMMC!E20+[1]Giff!E20+[1]GCH!E20+[1]MTA!E20+[1]NCH!E20+[1]NVRH!E20+[1]NMC!E20+[1]PORT!E20+[1]RRMC!E20+[1]SVMC!E20+[1]SPRING!E20-E20</f>
        <v>2.7567148208618164E-7</v>
      </c>
      <c r="O20" s="247">
        <f>[1]BMH!F20+[1]CVMC!F20+[1]COP!F20+[1]UVMMC!F20+[1]Giff!F20+[1]GCH!F20+[1]MTA!F20+[1]NCH!F20+[1]NVRH!F20+[1]NMC!F20+[1]PORT!F20+[1]RRMC!F20+[1]SVMC!F20+[1]SPRING!F20-F20</f>
        <v>-7.3015689849853516E-7</v>
      </c>
      <c r="P20" s="247">
        <f>[1]BMH!G20+[1]CVMC!G20+[1]COP!G20+[1]UVMMC!G20+[1]Giff!G20+[1]GCH!G20+[1]MTA!G20+[1]NCH!G20+[1]NVRH!G20+[1]NMC!G20+[1]PORT!G20+[1]RRMC!G20+[1]SVMC!G20+[1]SPRING!G20-G20</f>
        <v>-1.3113021850585938E-6</v>
      </c>
    </row>
    <row r="21" spans="1:18">
      <c r="A21" s="311" t="s">
        <v>297</v>
      </c>
      <c r="B21" s="246" t="s">
        <v>297</v>
      </c>
      <c r="C21" s="267">
        <f>SUMIF('[1]All Vermont Community Hos'!$B:$B,$A21,'[1]All Vermont Community Hos'!C:C)</f>
        <v>33603749.609999999</v>
      </c>
      <c r="D21" s="267">
        <f>SUMIF('[1]All Vermont Community Hos'!$B:$B,$A21,'[1]All Vermont Community Hos'!D:D)</f>
        <v>41579845.839999996</v>
      </c>
      <c r="E21" s="267">
        <f>SUMIF('[1]All Vermont Community Hos'!$B:$B,$A21,'[1]All Vermont Community Hos'!E:E)</f>
        <v>35319561.117716901</v>
      </c>
      <c r="F21" s="267">
        <f>SUMIF('[1]All Vermont Community Hos'!$B:$B,$A21,'[1]All Vermont Community Hos'!F:F)</f>
        <v>203175735.73000005</v>
      </c>
      <c r="G21" s="267">
        <f>SUMIF('[1]All Vermont Community Hos'!$B:$B,$A21,'[1]All Vermont Community Hos'!G:G)</f>
        <v>-7487848.5794503493</v>
      </c>
      <c r="I21" s="268">
        <f t="shared" si="0"/>
        <v>3.8863994472664469</v>
      </c>
      <c r="J21" s="269">
        <f t="shared" si="0"/>
        <v>-1.2120028772298168</v>
      </c>
      <c r="L21" s="247">
        <f>[1]BMH!C21+[1]CVMC!C21+[1]COP!C21+[1]UVMMC!C21+[1]Giff!C21+[1]GCH!C21+[1]MTA!C21+[1]NCH!C21+[1]NVRH!C21+[1]NMC!C21+[1]PORT!C21+[1]RRMC!C21+[1]SVMC!C21+[1]SPRING!C21-C21</f>
        <v>0</v>
      </c>
      <c r="M21" s="247">
        <f>[1]BMH!D21+[1]CVMC!D21+[1]COP!D21+[1]UVMMC!D21+[1]Giff!D21+[1]GCH!D21+[1]MTA!D21+[1]NCH!D21+[1]NVRH!D21+[1]NMC!D21+[1]PORT!D21+[1]RRMC!D21+[1]SVMC!D21+[1]SPRING!D21-D21</f>
        <v>0</v>
      </c>
      <c r="N21" s="247">
        <f>[1]BMH!E21+[1]CVMC!E21+[1]COP!E21+[1]UVMMC!E21+[1]Giff!E21+[1]GCH!E21+[1]MTA!E21+[1]NCH!E21+[1]NVRH!E21+[1]NMC!E21+[1]PORT!E21+[1]RRMC!E21+[1]SVMC!E21+[1]SPRING!E21-E21</f>
        <v>0</v>
      </c>
      <c r="O21" s="247">
        <f>[1]BMH!F21+[1]CVMC!F21+[1]COP!F21+[1]UVMMC!F21+[1]Giff!F21+[1]GCH!F21+[1]MTA!F21+[1]NCH!F21+[1]NVRH!F21+[1]NMC!F21+[1]PORT!F21+[1]RRMC!F21+[1]SVMC!F21+[1]SPRING!F21-F21</f>
        <v>0</v>
      </c>
      <c r="P21" s="247">
        <f>[1]BMH!G21+[1]CVMC!G21+[1]COP!G21+[1]UVMMC!G21+[1]Giff!G21+[1]GCH!G21+[1]MTA!G21+[1]NCH!G21+[1]NVRH!G21+[1]NMC!G21+[1]PORT!G21+[1]RRMC!G21+[1]SVMC!G21+[1]SPRING!G21-G21</f>
        <v>0</v>
      </c>
    </row>
    <row r="22" spans="1:18">
      <c r="A22" s="311" t="s">
        <v>298</v>
      </c>
      <c r="B22" s="237" t="s">
        <v>299</v>
      </c>
      <c r="C22" s="278">
        <f>SUMIF('[1]All Vermont Community Hos'!$B:$B,$A22,'[1]All Vermont Community Hos'!C:C)</f>
        <v>53921747.011504993</v>
      </c>
      <c r="D22" s="278">
        <f>SUMIF('[1]All Vermont Community Hos'!$B:$B,$A22,'[1]All Vermont Community Hos'!D:D)</f>
        <v>43282625.179999195</v>
      </c>
      <c r="E22" s="278">
        <f>SUMIF('[1]All Vermont Community Hos'!$B:$B,$A22,'[1]All Vermont Community Hos'!E:E)</f>
        <v>87256345.273397088</v>
      </c>
      <c r="F22" s="278">
        <f>SUMIF('[1]All Vermont Community Hos'!$B:$B,$A22,'[1]All Vermont Community Hos'!F:F)</f>
        <v>290984874.84918785</v>
      </c>
      <c r="G22" s="278">
        <f>SUMIF('[1]All Vermont Community Hos'!$B:$B,$A22,'[1]All Vermont Community Hos'!G:G)</f>
        <v>67247656.972480074</v>
      </c>
      <c r="I22" s="279">
        <f t="shared" si="0"/>
        <v>5.7229026344652336</v>
      </c>
      <c r="J22" s="280">
        <f t="shared" si="0"/>
        <v>-0.22930926385037709</v>
      </c>
      <c r="L22" s="247">
        <f>[1]BMH!C22+[1]CVMC!C22+[1]COP!C22+[1]UVMMC!C22+[1]Giff!C22+[1]GCH!C22+[1]MTA!C22+[1]NCH!C22+[1]NVRH!C22+[1]NMC!C22+[1]PORT!C22+[1]RRMC!C22+[1]SVMC!C22+[1]SPRING!C22-C22</f>
        <v>6.7800283432006836E-7</v>
      </c>
      <c r="M22" s="247">
        <f>[1]BMH!D22+[1]CVMC!D22+[1]COP!D22+[1]UVMMC!D22+[1]Giff!D22+[1]GCH!D22+[1]MTA!D22+[1]NCH!D22+[1]NVRH!D22+[1]NMC!D22+[1]PORT!D22+[1]RRMC!D22+[1]SVMC!D22+[1]SPRING!D22-D22</f>
        <v>6.1839818954467773E-7</v>
      </c>
      <c r="N22" s="247">
        <f>[1]BMH!E22+[1]CVMC!E22+[1]COP!E22+[1]UVMMC!E22+[1]Giff!E22+[1]GCH!E22+[1]MTA!E22+[1]NCH!E22+[1]NVRH!E22+[1]NMC!E22+[1]PORT!E22+[1]RRMC!E22+[1]SVMC!E22+[1]SPRING!E22-E22</f>
        <v>2.6822090148925781E-7</v>
      </c>
      <c r="O22" s="247">
        <f>[1]BMH!F22+[1]CVMC!F22+[1]COP!F22+[1]UVMMC!F22+[1]Giff!F22+[1]GCH!F22+[1]MTA!F22+[1]NCH!F22+[1]NVRH!F22+[1]NMC!F22+[1]PORT!F22+[1]RRMC!F22+[1]SVMC!F22+[1]SPRING!F22-F22</f>
        <v>-7.152557373046875E-7</v>
      </c>
      <c r="P22" s="247">
        <f>[1]BMH!G22+[1]CVMC!G22+[1]COP!G22+[1]UVMMC!G22+[1]Giff!G22+[1]GCH!G22+[1]MTA!G22+[1]NCH!G22+[1]NVRH!G22+[1]NMC!G22+[1]PORT!G22+[1]RRMC!G22+[1]SVMC!G22+[1]SPRING!G22-G22</f>
        <v>-1.2964010238647461E-6</v>
      </c>
    </row>
    <row r="23" spans="1:18">
      <c r="B23" s="241" t="s">
        <v>300</v>
      </c>
      <c r="C23" s="281"/>
      <c r="D23" s="281"/>
      <c r="E23" s="281"/>
      <c r="F23" s="281"/>
      <c r="G23" s="281"/>
      <c r="I23" s="282"/>
      <c r="J23" s="245"/>
      <c r="L23" s="240"/>
      <c r="M23" s="240"/>
      <c r="N23" s="240"/>
      <c r="O23" s="240"/>
      <c r="P23" s="240"/>
    </row>
    <row r="24" spans="1:18">
      <c r="A24" s="311" t="s">
        <v>301</v>
      </c>
      <c r="B24" s="246" t="s">
        <v>302</v>
      </c>
      <c r="C24" s="283">
        <f>SUMIF('[1]All Vermont Community Hos'!$B:$B,$A24,'[1]All Vermont Community Hos'!C:C)</f>
        <v>917</v>
      </c>
      <c r="D24" s="283">
        <f>SUMIF('[1]All Vermont Community Hos'!$B:$B,$A24,'[1]All Vermont Community Hos'!D:D)</f>
        <v>958</v>
      </c>
      <c r="E24" s="283">
        <f>SUMIF('[1]All Vermont Community Hos'!$B:$B,$A24,'[1]All Vermont Community Hos'!E:E)</f>
        <v>59</v>
      </c>
      <c r="F24" s="283">
        <f>SUMIF('[1]All Vermont Community Hos'!$B:$B,$A24,'[1]All Vermont Community Hos'!F:F)</f>
        <v>975</v>
      </c>
      <c r="G24" s="283">
        <f>SUMIF('[1]All Vermont Community Hos'!$B:$B,$A24,'[1]All Vermont Community Hos'!G:G)</f>
        <v>1010</v>
      </c>
      <c r="I24" s="268">
        <f t="shared" si="0"/>
        <v>1.7745302713987554E-2</v>
      </c>
      <c r="J24" s="269">
        <f t="shared" si="0"/>
        <v>16.118644067796609</v>
      </c>
      <c r="L24" s="171">
        <f>[1]BMH!C24+[1]CVMC!C24+[1]COP!C24+[1]UVMMC!C24+[1]Giff!C24+[1]GCH!C24+[1]MTA!C24+[1]NCH!C24+[1]NVRH!C24+[1]NMC!C24+[1]PORT!C24+[1]RRMC!C24+[1]SVMC!C24+[1]SPRING!C24-C24</f>
        <v>0</v>
      </c>
      <c r="M24" s="171">
        <f>[1]BMH!D24+[1]CVMC!D24+[1]COP!D24+[1]UVMMC!D24+[1]Giff!D24+[1]GCH!D24+[1]MTA!D24+[1]NCH!D24+[1]NVRH!D24+[1]NMC!D24+[1]PORT!D24+[1]RRMC!D24+[1]SVMC!D24+[1]SPRING!D24-D24</f>
        <v>0</v>
      </c>
      <c r="N24" s="171">
        <f>[1]BMH!E24+[1]CVMC!E24+[1]COP!E24+[1]UVMMC!E24+[1]Giff!E24+[1]GCH!E24+[1]MTA!E24+[1]NCH!E24+[1]NVRH!E24+[1]NMC!E24+[1]PORT!E24+[1]RRMC!E24+[1]SVMC!E24+[1]SPRING!E24-E24</f>
        <v>0</v>
      </c>
      <c r="O24" s="171">
        <f>[1]BMH!F24+[1]CVMC!F24+[1]COP!F24+[1]UVMMC!F24+[1]Giff!F24+[1]GCH!F24+[1]MTA!F24+[1]NCH!F24+[1]NVRH!F24+[1]NMC!F24+[1]PORT!F24+[1]RRMC!F24+[1]SVMC!F24+[1]SPRING!F24-F24</f>
        <v>0</v>
      </c>
      <c r="P24" s="171">
        <f>[1]BMH!G24+[1]CVMC!G24+[1]COP!G24+[1]UVMMC!G24+[1]Giff!G24+[1]GCH!G24+[1]MTA!G24+[1]NCH!G24+[1]NVRH!G24+[1]NMC!G24+[1]PORT!G24+[1]RRMC!G24+[1]SVMC!G24+[1]SPRING!G24-G24</f>
        <v>0</v>
      </c>
    </row>
    <row r="25" spans="1:18">
      <c r="A25" s="311" t="s">
        <v>303</v>
      </c>
      <c r="B25" s="246" t="s">
        <v>303</v>
      </c>
      <c r="C25" s="283">
        <f>SUMIF('[1]All Vermont Community Hos'!$B:$B,$A25,'[1]All Vermont Community Hos'!C:C)</f>
        <v>47164</v>
      </c>
      <c r="D25" s="283">
        <f>SUMIF('[1]All Vermont Community Hos'!$B:$B,$A25,'[1]All Vermont Community Hos'!D:D)</f>
        <v>44154</v>
      </c>
      <c r="E25" s="283">
        <f>SUMIF('[1]All Vermont Community Hos'!$B:$B,$A25,'[1]All Vermont Community Hos'!E:E)</f>
        <v>3690</v>
      </c>
      <c r="F25" s="283">
        <f>SUMIF('[1]All Vermont Community Hos'!$B:$B,$A25,'[1]All Vermont Community Hos'!F:F)</f>
        <v>44308</v>
      </c>
      <c r="G25" s="283">
        <f>SUMIF('[1]All Vermont Community Hos'!$B:$B,$A25,'[1]All Vermont Community Hos'!G:G)</f>
        <v>48025.934667031637</v>
      </c>
      <c r="I25" s="268">
        <f t="shared" si="0"/>
        <v>3.4877927254608476E-3</v>
      </c>
      <c r="J25" s="269">
        <f t="shared" si="0"/>
        <v>12.015158446350037</v>
      </c>
      <c r="L25" s="171">
        <f>[1]BMH!C25+[1]CVMC!C25+[1]COP!C25+[1]UVMMC!C25+[1]Giff!C25+[1]GCH!C25+[1]MTA!C25+[1]NCH!C25+[1]NVRH!C25+[1]NMC!C25+[1]PORT!C25+[1]RRMC!C25+[1]SVMC!C25+[1]SPRING!C25-C25</f>
        <v>0</v>
      </c>
      <c r="M25" s="171">
        <f>[1]BMH!D25+[1]CVMC!D25+[1]COP!D25+[1]UVMMC!D25+[1]Giff!D25+[1]GCH!D25+[1]MTA!D25+[1]NCH!D25+[1]NVRH!D25+[1]NMC!D25+[1]PORT!D25+[1]RRMC!D25+[1]SVMC!D25+[1]SPRING!D25-D25</f>
        <v>0</v>
      </c>
      <c r="N25" s="171">
        <f>[1]BMH!E25+[1]CVMC!E25+[1]COP!E25+[1]UVMMC!E25+[1]Giff!E25+[1]GCH!E25+[1]MTA!E25+[1]NCH!E25+[1]NVRH!E25+[1]NMC!E25+[1]PORT!E25+[1]RRMC!E25+[1]SVMC!E25+[1]SPRING!E25-E25</f>
        <v>0</v>
      </c>
      <c r="O25" s="171">
        <f>[1]BMH!F25+[1]CVMC!F25+[1]COP!F25+[1]UVMMC!F25+[1]Giff!F25+[1]GCH!F25+[1]MTA!F25+[1]NCH!F25+[1]NVRH!F25+[1]NMC!F25+[1]PORT!F25+[1]RRMC!F25+[1]SVMC!F25+[1]SPRING!F25-F25</f>
        <v>0</v>
      </c>
      <c r="P25" s="171">
        <f>[1]BMH!G25+[1]CVMC!G25+[1]COP!G25+[1]UVMMC!G25+[1]Giff!G25+[1]GCH!G25+[1]MTA!G25+[1]NCH!G25+[1]NVRH!G25+[1]NMC!G25+[1]PORT!G25+[1]RRMC!G25+[1]SVMC!G25+[1]SPRING!G25-G25</f>
        <v>0</v>
      </c>
    </row>
    <row r="26" spans="1:18">
      <c r="A26" s="311" t="s">
        <v>304</v>
      </c>
      <c r="B26" s="246" t="s">
        <v>304</v>
      </c>
      <c r="C26" s="283">
        <f>SUMIF('[1]All Vermont Community Hos'!$B:$B,$A26,'[1]All Vermont Community Hos'!C:C)</f>
        <v>1736873.69</v>
      </c>
      <c r="D26" s="283">
        <f>SUMIF('[1]All Vermont Community Hos'!$B:$B,$A26,'[1]All Vermont Community Hos'!D:D)</f>
        <v>1322235</v>
      </c>
      <c r="E26" s="283">
        <f>SUMIF('[1]All Vermont Community Hos'!$B:$B,$A26,'[1]All Vermont Community Hos'!E:E)</f>
        <v>258936</v>
      </c>
      <c r="F26" s="283">
        <f>SUMIF('[1]All Vermont Community Hos'!$B:$B,$A26,'[1]All Vermont Community Hos'!F:F)</f>
        <v>1314827</v>
      </c>
      <c r="G26" s="283">
        <f>SUMIF('[1]All Vermont Community Hos'!$B:$B,$A26,'[1]All Vermont Community Hos'!G:G)</f>
        <v>1437006.8027559046</v>
      </c>
      <c r="I26" s="268">
        <f t="shared" si="0"/>
        <v>-5.6026349325195568E-3</v>
      </c>
      <c r="J26" s="269">
        <f t="shared" si="0"/>
        <v>4.5496601583244685</v>
      </c>
      <c r="L26" s="171">
        <f>[1]BMH!C26+[1]CVMC!C26+[1]COP!C26+[1]UVMMC!C26+[1]Giff!C26+[1]GCH!C26+[1]MTA!C26+[1]NCH!C26+[1]NVRH!C26+[1]NMC!C26+[1]PORT!C26+[1]RRMC!C26+[1]SVMC!C26+[1]SPRING!C26-C26</f>
        <v>0</v>
      </c>
      <c r="M26" s="171">
        <f>[1]BMH!D26+[1]CVMC!D26+[1]COP!D26+[1]UVMMC!D26+[1]Giff!D26+[1]GCH!D26+[1]MTA!D26+[1]NCH!D26+[1]NVRH!D26+[1]NMC!D26+[1]PORT!D26+[1]RRMC!D26+[1]SVMC!D26+[1]SPRING!D26-D26</f>
        <v>0</v>
      </c>
      <c r="N26" s="171">
        <f>[1]BMH!E26+[1]CVMC!E26+[1]COP!E26+[1]UVMMC!E26+[1]Giff!E26+[1]GCH!E26+[1]MTA!E26+[1]NCH!E26+[1]NVRH!E26+[1]NMC!E26+[1]PORT!E26+[1]RRMC!E26+[1]SVMC!E26+[1]SPRING!E26-E26</f>
        <v>0</v>
      </c>
      <c r="O26" s="171">
        <f>[1]BMH!F26+[1]CVMC!F26+[1]COP!F26+[1]UVMMC!F26+[1]Giff!F26+[1]GCH!F26+[1]MTA!F26+[1]NCH!F26+[1]NVRH!F26+[1]NMC!F26+[1]PORT!F26+[1]RRMC!F26+[1]SVMC!F26+[1]SPRING!F26-F26</f>
        <v>0</v>
      </c>
      <c r="P26" s="171">
        <f>[1]BMH!G26+[1]CVMC!G26+[1]COP!G26+[1]UVMMC!G26+[1]Giff!G26+[1]GCH!G26+[1]MTA!G26+[1]NCH!G26+[1]NVRH!G26+[1]NMC!G26+[1]PORT!G26+[1]RRMC!G26+[1]SVMC!G26+[1]SPRING!G26-G26</f>
        <v>0</v>
      </c>
    </row>
    <row r="27" spans="1:18">
      <c r="A27" s="311" t="s">
        <v>305</v>
      </c>
      <c r="B27" s="246" t="s">
        <v>305</v>
      </c>
      <c r="C27" s="283">
        <f>SUMIF('[1]All Vermont Community Hos'!$B:$B,$A27,'[1]All Vermont Community Hos'!C:C)</f>
        <v>1620775.9999999993</v>
      </c>
      <c r="D27" s="283">
        <f>SUMIF('[1]All Vermont Community Hos'!$B:$B,$A27,'[1]All Vermont Community Hos'!D:D)</f>
        <v>1362088</v>
      </c>
      <c r="E27" s="283">
        <f>SUMIF('[1]All Vermont Community Hos'!$B:$B,$A27,'[1]All Vermont Community Hos'!E:E)</f>
        <v>99936</v>
      </c>
      <c r="F27" s="283">
        <f>SUMIF('[1]All Vermont Community Hos'!$B:$B,$A27,'[1]All Vermont Community Hos'!F:F)</f>
        <v>1195989</v>
      </c>
      <c r="G27" s="283">
        <f>SUMIF('[1]All Vermont Community Hos'!$B:$B,$A27,'[1]All Vermont Community Hos'!G:G)</f>
        <v>1240746</v>
      </c>
      <c r="I27" s="268">
        <f t="shared" si="0"/>
        <v>-0.12194439713146288</v>
      </c>
      <c r="J27" s="269">
        <f t="shared" si="0"/>
        <v>11.415405859750241</v>
      </c>
      <c r="L27" s="171">
        <f>[1]BMH!C27+[1]CVMC!C27+[1]COP!C27+[1]UVMMC!C27+[1]Giff!C27+[1]GCH!C27+[1]MTA!C27+[1]NCH!C27+[1]NVRH!C27+[1]NMC!C27+[1]PORT!C27+[1]RRMC!C27+[1]SVMC!C27+[1]SPRING!C27-C27</f>
        <v>0</v>
      </c>
      <c r="M27" s="171">
        <f>[1]BMH!D27+[1]CVMC!D27+[1]COP!D27+[1]UVMMC!D27+[1]Giff!D27+[1]GCH!D27+[1]MTA!D27+[1]NCH!D27+[1]NVRH!D27+[1]NMC!D27+[1]PORT!D27+[1]RRMC!D27+[1]SVMC!D27+[1]SPRING!D27-D27</f>
        <v>0</v>
      </c>
      <c r="N27" s="171">
        <f>[1]BMH!E27+[1]CVMC!E27+[1]COP!E27+[1]UVMMC!E27+[1]Giff!E27+[1]GCH!E27+[1]MTA!E27+[1]NCH!E27+[1]NVRH!E27+[1]NMC!E27+[1]PORT!E27+[1]RRMC!E27+[1]SVMC!E27+[1]SPRING!E27-E27</f>
        <v>0</v>
      </c>
      <c r="O27" s="171">
        <f>[1]BMH!F27+[1]CVMC!F27+[1]COP!F27+[1]UVMMC!F27+[1]Giff!F27+[1]GCH!F27+[1]MTA!F27+[1]NCH!F27+[1]NVRH!F27+[1]NMC!F27+[1]PORT!F27+[1]RRMC!F27+[1]SVMC!F27+[1]SPRING!F27-F27</f>
        <v>0</v>
      </c>
      <c r="P27" s="171">
        <f>[1]BMH!G27+[1]CVMC!G27+[1]COP!G27+[1]UVMMC!G27+[1]Giff!G27+[1]GCH!G27+[1]MTA!G27+[1]NCH!G27+[1]NVRH!G27+[1]NMC!G27+[1]PORT!G27+[1]RRMC!G27+[1]SVMC!G27+[1]SPRING!G27-G27</f>
        <v>0</v>
      </c>
    </row>
    <row r="28" spans="1:18">
      <c r="A28" s="311" t="s">
        <v>165</v>
      </c>
      <c r="B28" s="237" t="s">
        <v>306</v>
      </c>
      <c r="C28" s="283">
        <f>SUMIF('[1]All Vermont Community Hos'!$B:$B,$A28,'[1]All Vermont Community Hos'!C:C)</f>
        <v>173654.70424574174</v>
      </c>
      <c r="D28" s="283">
        <f>SUMIF('[1]All Vermont Community Hos'!$B:$B,$A28,'[1]All Vermont Community Hos'!D:D)</f>
        <v>151077.68828874445</v>
      </c>
      <c r="E28" s="283">
        <f>SUMIF('[1]All Vermont Community Hos'!$B:$B,$A28,'[1]All Vermont Community Hos'!E:E)</f>
        <v>195040.61299518618</v>
      </c>
      <c r="F28" s="283">
        <f>SUMIF('[1]All Vermont Community Hos'!$B:$B,$A28,'[1]All Vermont Community Hos'!F:F)</f>
        <v>2324060.9079603613</v>
      </c>
      <c r="G28" s="283">
        <f>SUMIF('[1]All Vermont Community Hos'!$B:$B,$A28,'[1]All Vermont Community Hos'!G:G)</f>
        <v>768919.52082667954</v>
      </c>
      <c r="I28" s="268">
        <f t="shared" si="0"/>
        <v>14.383217298894213</v>
      </c>
      <c r="J28" s="269">
        <f t="shared" si="0"/>
        <v>2.942355948428327</v>
      </c>
      <c r="L28" s="171"/>
      <c r="M28" s="171"/>
      <c r="N28" s="171"/>
      <c r="O28" s="171"/>
      <c r="P28" s="171"/>
    </row>
    <row r="29" spans="1:18">
      <c r="B29" s="241" t="s">
        <v>307</v>
      </c>
      <c r="C29" s="284"/>
      <c r="D29" s="285"/>
      <c r="E29" s="285"/>
      <c r="F29" s="285"/>
      <c r="G29" s="285"/>
      <c r="I29" s="286"/>
      <c r="J29" s="251"/>
      <c r="L29" s="240"/>
      <c r="M29" s="240"/>
      <c r="N29" s="240"/>
      <c r="O29" s="240"/>
      <c r="P29" s="240"/>
    </row>
    <row r="30" spans="1:18">
      <c r="A30" s="311" t="s">
        <v>308</v>
      </c>
      <c r="B30" s="246" t="s">
        <v>309</v>
      </c>
      <c r="C30" s="267">
        <f>SUMIF('[1]All Vermont Community Hos'!$B:$B,$A30,'[1]All Vermont Community Hos'!C:C)</f>
        <v>67848.876378762856</v>
      </c>
      <c r="D30" s="267">
        <f>SUMIF('[1]All Vermont Community Hos'!$B:$B,$A30,'[1]All Vermont Community Hos'!D:D)</f>
        <v>72632.882586864042</v>
      </c>
      <c r="E30" s="267">
        <f>SUMIF('[1]All Vermont Community Hos'!$B:$B,$A30,'[1]All Vermont Community Hos'!E:E)</f>
        <v>5311.6351868006413</v>
      </c>
      <c r="F30" s="267">
        <f>SUMIF('[1]All Vermont Community Hos'!$B:$B,$A30,'[1]All Vermont Community Hos'!F:F)</f>
        <v>0</v>
      </c>
      <c r="G30" s="267">
        <f>SUMIF('[1]All Vermont Community Hos'!$B:$B,$A30,'[1]All Vermont Community Hos'!G:G)</f>
        <v>18566.36021561336</v>
      </c>
      <c r="I30" s="268">
        <f t="shared" si="0"/>
        <v>-1</v>
      </c>
      <c r="J30" s="269">
        <f t="shared" si="0"/>
        <v>2.4954132885011706</v>
      </c>
      <c r="L30" s="171"/>
      <c r="M30" s="171"/>
      <c r="N30" s="171"/>
      <c r="O30" s="171"/>
      <c r="P30" s="171"/>
    </row>
    <row r="31" spans="1:18">
      <c r="A31" s="311" t="s">
        <v>310</v>
      </c>
      <c r="B31" s="246" t="s">
        <v>310</v>
      </c>
      <c r="C31" s="269">
        <f>SUMIF('[1]All Vermont Community Hos'!$B:$B,$A31,'[1]All Vermont Community Hos'!C:C)</f>
        <v>0.57612566135136645</v>
      </c>
      <c r="D31" s="269">
        <f>SUMIF('[1]All Vermont Community Hos'!$B:$B,$A31,'[1]All Vermont Community Hos'!D:D)</f>
        <v>0.58506553494909108</v>
      </c>
      <c r="E31" s="269">
        <f>SUMIF('[1]All Vermont Community Hos'!$B:$B,$A31,'[1]All Vermont Community Hos'!E:E)</f>
        <v>0.57422043426436675</v>
      </c>
      <c r="F31" s="269">
        <f>SUMIF('[1]All Vermont Community Hos'!$B:$B,$A31,'[1]All Vermont Community Hos'!F:F)</f>
        <v>0.57073800322321344</v>
      </c>
      <c r="G31" s="269">
        <f>SUMIF('[1]All Vermont Community Hos'!$B:$B,$A31,'[1]All Vermont Community Hos'!G:G)</f>
        <v>0.57113145804237975</v>
      </c>
      <c r="I31" s="268">
        <f t="shared" si="0"/>
        <v>-2.4488763856384654E-2</v>
      </c>
      <c r="J31" s="269">
        <f t="shared" si="0"/>
        <v>-5.3794258052559663E-3</v>
      </c>
      <c r="L31" s="171"/>
      <c r="M31" s="171"/>
      <c r="N31" s="171"/>
      <c r="O31" s="171"/>
      <c r="P31" s="171"/>
    </row>
    <row r="32" spans="1:18">
      <c r="A32" s="311" t="s">
        <v>311</v>
      </c>
      <c r="B32" s="246" t="s">
        <v>312</v>
      </c>
      <c r="C32" s="283">
        <f>SUMIF('[1]All Vermont Community Hos'!$A:$A,$A32,'[1]All Vermont Community Hos'!C:C)</f>
        <v>13613.51429246531</v>
      </c>
      <c r="D32" s="283">
        <f>SUMIF('[1]All Vermont Community Hos'!$A:$A,$A32,'[1]All Vermont Community Hos'!D:D)</f>
        <v>13374.350736710056</v>
      </c>
      <c r="E32" s="283">
        <f>SUMIF('[1]All Vermont Community Hos'!$A:$A,$A32,'[1]All Vermont Community Hos'!E:E)</f>
        <v>10380.709054910001</v>
      </c>
      <c r="F32" s="283">
        <f>SUMIF('[1]All Vermont Community Hos'!$A:$A,$A32,'[1]All Vermont Community Hos'!F:F)</f>
        <v>13672.108668164381</v>
      </c>
      <c r="G32" s="283">
        <f>SUMIF('[1]All Vermont Community Hos'!$A:$A,$A32,'[1]All Vermont Community Hos'!G:G)</f>
        <v>14278.812014918241</v>
      </c>
      <c r="I32" s="268">
        <f t="shared" si="0"/>
        <v>2.2263355980117749E-2</v>
      </c>
      <c r="J32" s="269">
        <f t="shared" si="0"/>
        <v>0.37551413293530911</v>
      </c>
      <c r="L32" s="171">
        <f>[1]BMH!C32+[1]CVMC!C32+[1]COP!C32+[1]UVMMC!C32+[1]Giff!C32+[1]GCH!C32+[1]MTA!C32+[1]NCH!C32+[1]NVRH!C32+[1]NMC!C32+[1]PORT!C32+[1]RRMC!C32+[1]SVMC!C32+[1]SPRING!C32-C32</f>
        <v>0</v>
      </c>
      <c r="M32" s="171">
        <f>[1]BMH!D32+[1]CVMC!D32+[1]COP!D32+[1]UVMMC!D32+[1]Giff!D32+[1]GCH!D32+[1]MTA!D32+[1]NCH!D32+[1]NVRH!D32+[1]NMC!D32+[1]PORT!D32+[1]RRMC!D32+[1]SVMC!D32+[1]SPRING!D32-D32</f>
        <v>0</v>
      </c>
      <c r="N32" s="171">
        <f>[1]BMH!E32+[1]CVMC!E32+[1]COP!E32+[1]UVMMC!E32+[1]Giff!E32+[1]GCH!E32+[1]MTA!E32+[1]NCH!E32+[1]NVRH!E32+[1]NMC!E32+[1]PORT!E32+[1]RRMC!E32+[1]SVMC!E32+[1]SPRING!E32-E32</f>
        <v>0</v>
      </c>
      <c r="O32" s="171">
        <f>[1]BMH!F32+[1]CVMC!F32+[1]COP!F32+[1]UVMMC!F32+[1]Giff!F32+[1]GCH!F32+[1]MTA!F32+[1]NCH!F32+[1]NVRH!F32+[1]NMC!F32+[1]PORT!F32+[1]RRMC!F32+[1]SVMC!F32+[1]SPRING!F32-F32</f>
        <v>0</v>
      </c>
      <c r="P32" s="171">
        <f>[1]BMH!G32+[1]CVMC!G32+[1]COP!G32+[1]UVMMC!G32+[1]Giff!G32+[1]GCH!G32+[1]MTA!G32+[1]NCH!G32+[1]NVRH!G32+[1]NMC!G32+[1]PORT!G32+[1]RRMC!G32+[1]SVMC!G32+[1]SPRING!G32-G32</f>
        <v>0</v>
      </c>
    </row>
    <row r="33" spans="1:16">
      <c r="A33" s="311" t="s">
        <v>313</v>
      </c>
      <c r="B33" s="237" t="s">
        <v>313</v>
      </c>
      <c r="C33" s="287">
        <f>SUMIF('[1]All Vermont Community Hos'!$A:$A,$A33,'[1]All Vermont Community Hos'!C:C)</f>
        <v>1134.5735318818995</v>
      </c>
      <c r="D33" s="288">
        <f>SUMIF('[1]All Vermont Community Hos'!$A:$A,$A33,'[1]All Vermont Community Hos'!D:D)</f>
        <v>1129.721743328668</v>
      </c>
      <c r="E33" s="288">
        <f>SUMIF('[1]All Vermont Community Hos'!$A:$A,$A33,'[1]All Vermont Community Hos'!E:E)</f>
        <v>888.60834932000023</v>
      </c>
      <c r="F33" s="288">
        <f>SUMIF('[1]All Vermont Community Hos'!$A:$A,$A33,'[1]All Vermont Community Hos'!F:F)</f>
        <v>1138.5242691259405</v>
      </c>
      <c r="G33" s="288">
        <f>SUMIF('[1]All Vermont Community Hos'!$A:$A,$A33,'[1]All Vermont Community Hos'!G:G)</f>
        <v>1157.3596294375345</v>
      </c>
      <c r="I33" s="279">
        <f t="shared" si="0"/>
        <v>7.7917645201164287E-3</v>
      </c>
      <c r="J33" s="280">
        <f t="shared" si="0"/>
        <v>0.30244064252062652</v>
      </c>
      <c r="L33" s="171">
        <f>[1]BMH!C33+[1]CVMC!C33+[1]COP!C33+[1]UVMMC!C33+[1]Giff!C33+[1]GCH!C33+[1]MTA!C33+[1]NCH!C33+[1]NVRH!C33+[1]NMC!C33+[1]PORT!C33+[1]RRMC!C33+[1]SVMC!C33+[1]SPRING!C33-C33</f>
        <v>0</v>
      </c>
      <c r="M33" s="171">
        <f>[1]BMH!D33+[1]CVMC!D33+[1]COP!D33+[1]UVMMC!D33+[1]Giff!D33+[1]GCH!D33+[1]MTA!D33+[1]NCH!D33+[1]NVRH!D33+[1]NMC!D33+[1]PORT!D33+[1]RRMC!D33+[1]SVMC!D33+[1]SPRING!D33-D33</f>
        <v>0</v>
      </c>
      <c r="N33" s="171">
        <f>[1]BMH!E33+[1]CVMC!E33+[1]COP!E33+[1]UVMMC!E33+[1]Giff!E33+[1]GCH!E33+[1]MTA!E33+[1]NCH!E33+[1]NVRH!E33+[1]NMC!E33+[1]PORT!E33+[1]RRMC!E33+[1]SVMC!E33+[1]SPRING!E33-E33</f>
        <v>0</v>
      </c>
      <c r="O33" s="171">
        <f>[1]BMH!F33+[1]CVMC!F33+[1]COP!F33+[1]UVMMC!F33+[1]Giff!F33+[1]GCH!F33+[1]MTA!F33+[1]NCH!F33+[1]NVRH!F33+[1]NMC!F33+[1]PORT!F33+[1]RRMC!F33+[1]SVMC!F33+[1]SPRING!F33-F33</f>
        <v>0</v>
      </c>
      <c r="P33" s="171">
        <f>[1]BMH!G33+[1]CVMC!G33+[1]COP!G33+[1]UVMMC!G33+[1]Giff!G33+[1]GCH!G33+[1]MTA!G33+[1]NCH!G33+[1]NVRH!G33+[1]NMC!G33+[1]PORT!G33+[1]RRMC!G33+[1]SVMC!G33+[1]SPRING!G33-G33</f>
        <v>0</v>
      </c>
    </row>
    <row r="34" spans="1:16" hidden="1" outlineLevel="1">
      <c r="B34" s="233"/>
      <c r="C34" s="252" t="str">
        <f t="shared" ref="C34:G35" si="1">+C4</f>
        <v xml:space="preserve"> Actual</v>
      </c>
      <c r="D34" s="252" t="str">
        <f t="shared" si="1"/>
        <v xml:space="preserve"> Actual</v>
      </c>
      <c r="E34" s="252" t="str">
        <f t="shared" si="1"/>
        <v xml:space="preserve"> Budget</v>
      </c>
      <c r="F34" s="252" t="str">
        <f t="shared" si="1"/>
        <v xml:space="preserve"> Actual</v>
      </c>
      <c r="G34" s="253" t="str">
        <f t="shared" si="1"/>
        <v xml:space="preserve"> Budget</v>
      </c>
      <c r="I34" s="236" t="str">
        <f>+I4</f>
        <v>Y to Y</v>
      </c>
      <c r="J34" s="236" t="s">
        <v>282</v>
      </c>
      <c r="L34" s="240"/>
      <c r="M34" s="240"/>
      <c r="N34" s="240"/>
      <c r="O34" s="240"/>
      <c r="P34" s="240"/>
    </row>
    <row r="35" spans="1:16" hidden="1" outlineLevel="1">
      <c r="B35" s="237"/>
      <c r="C35" s="238" t="str">
        <f t="shared" si="1"/>
        <v>2019</v>
      </c>
      <c r="D35" s="238" t="str">
        <f t="shared" si="1"/>
        <v>2020</v>
      </c>
      <c r="E35" s="238" t="str">
        <f t="shared" si="1"/>
        <v>2021</v>
      </c>
      <c r="F35" s="238" t="str">
        <f t="shared" si="1"/>
        <v>2021</v>
      </c>
      <c r="G35" s="254" t="str">
        <f t="shared" si="1"/>
        <v>2022</v>
      </c>
      <c r="I35" s="239" t="str">
        <f>+I5</f>
        <v>A20-A21</v>
      </c>
      <c r="J35" s="239" t="str">
        <f>+J5</f>
        <v>B21-B22</v>
      </c>
      <c r="L35" s="240"/>
      <c r="M35" s="240"/>
      <c r="N35" s="240"/>
      <c r="O35" s="240"/>
      <c r="P35" s="240"/>
    </row>
    <row r="36" spans="1:16" collapsed="1">
      <c r="B36" s="241" t="s">
        <v>314</v>
      </c>
      <c r="C36" s="281"/>
      <c r="D36" s="281"/>
      <c r="E36" s="281"/>
      <c r="F36" s="281"/>
      <c r="G36" s="281"/>
      <c r="I36" s="282"/>
      <c r="J36" s="245"/>
      <c r="L36" s="240"/>
      <c r="M36" s="240"/>
      <c r="N36" s="240"/>
      <c r="O36" s="240"/>
      <c r="P36" s="240"/>
    </row>
    <row r="37" spans="1:16" hidden="1">
      <c r="A37" s="311" t="s">
        <v>315</v>
      </c>
      <c r="B37" s="246" t="s">
        <v>315</v>
      </c>
      <c r="C37" s="267">
        <f>SUMIF('[1]All Vermont Community Hos'!$B:$B,$A37,'[1]All Vermont Community Hos'!C:C)</f>
        <v>45031466.556717128</v>
      </c>
      <c r="D37" s="267">
        <f>SUMIF('[1]All Vermont Community Hos'!$B:$B,$A37,'[1]All Vermont Community Hos'!D:D)</f>
        <v>41654660.689999998</v>
      </c>
      <c r="E37" s="267">
        <f>SUMIF('[1]All Vermont Community Hos'!$B:$B,$A37,'[1]All Vermont Community Hos'!E:E)</f>
        <v>53340304.724196009</v>
      </c>
      <c r="F37" s="267">
        <f>SUMIF('[1]All Vermont Community Hos'!$B:$B,$A37,'[1]All Vermont Community Hos'!F:F)</f>
        <v>26361206.080000002</v>
      </c>
      <c r="G37" s="267">
        <f>SUMIF('[1]All Vermont Community Hos'!$B:$B,$A37,'[1]All Vermont Community Hos'!G:G)</f>
        <v>50649959.787757292</v>
      </c>
      <c r="I37" s="268">
        <f t="shared" si="0"/>
        <v>-0.36714870213002315</v>
      </c>
      <c r="J37" s="269">
        <f>IF(E37&gt;=0,((F37/E37)-1),((F37/(E37))-1)*-1)</f>
        <v>-0.50579198569815931</v>
      </c>
      <c r="L37" s="247">
        <f>[1]BMH!C37+[1]CVMC!C37+[1]COP!C37+[1]UVMMC!C37+[1]Giff!C37+[1]GCH!C37+[1]MTA!C37+[1]NCH!C37+[1]NVRH!C37+[1]NMC!C37+[1]PORT!C37+[1]RRMC!C37+[1]SVMC!C37+[1]SPRING!C37-C37</f>
        <v>0</v>
      </c>
      <c r="M37" s="247">
        <f>[1]BMH!D37+[1]CVMC!D37+[1]COP!D37+[1]UVMMC!D37+[1]Giff!D37+[1]GCH!D37+[1]MTA!D37+[1]NCH!D37+[1]NVRH!D37+[1]NMC!D37+[1]PORT!D37+[1]RRMC!D37+[1]SVMC!D37+[1]SPRING!D37-D37</f>
        <v>0</v>
      </c>
      <c r="N37" s="247">
        <f>[1]BMH!E37+[1]CVMC!E37+[1]COP!E37+[1]UVMMC!E37+[1]Giff!E37+[1]GCH!E37+[1]MTA!E37+[1]NCH!E37+[1]NVRH!E37+[1]NMC!E37+[1]PORT!E37+[1]RRMC!E37+[1]SVMC!E37+[1]SPRING!E37-E37</f>
        <v>0</v>
      </c>
      <c r="O37" s="247">
        <f>[1]BMH!F37+[1]CVMC!F37+[1]COP!F37+[1]UVMMC!F37+[1]Giff!F37+[1]GCH!F37+[1]MTA!F37+[1]NCH!F37+[1]NVRH!F37+[1]NMC!F37+[1]PORT!F37+[1]RRMC!F37+[1]SVMC!F37+[1]SPRING!F37-F37</f>
        <v>0</v>
      </c>
      <c r="P37" s="247">
        <f>[1]BMH!G37+[1]CVMC!G37+[1]COP!G37+[1]UVMMC!G37+[1]Giff!G37+[1]GCH!G37+[1]MTA!G37+[1]NCH!G37+[1]NVRH!G37+[1]NMC!G37+[1]PORT!G37+[1]RRMC!G37+[1]SVMC!G37+[1]SPRING!G37-G37</f>
        <v>0</v>
      </c>
    </row>
    <row r="38" spans="1:16">
      <c r="A38" s="311" t="s">
        <v>201</v>
      </c>
      <c r="B38" s="246" t="s">
        <v>316</v>
      </c>
      <c r="C38" s="289">
        <f>SUMIF('[1]All Vermont Community Hos'!$B:$B,$A38,'[1]All Vermont Community Hos'!C:C)</f>
        <v>8.0116851087625139E-3</v>
      </c>
      <c r="D38" s="289">
        <f>SUMIF('[1]All Vermont Community Hos'!$B:$B,$A38,'[1]All Vermont Community Hos'!D:D)</f>
        <v>7.8122947446954902E-3</v>
      </c>
      <c r="E38" s="289">
        <f>SUMIF('[1]All Vermont Community Hos'!$B:$B,$A38,'[1]All Vermont Community Hos'!E:E)</f>
        <v>8.5667450660024801E-3</v>
      </c>
      <c r="F38" s="289">
        <f>SUMIF('[1]All Vermont Community Hos'!$B:$B,$A38,'[1]All Vermont Community Hos'!F:F)</f>
        <v>4.2851968409814405E-3</v>
      </c>
      <c r="G38" s="289">
        <f>SUMIF('[1]All Vermont Community Hos'!$B:$B,$A38,'[1]All Vermont Community Hos'!G:G)</f>
        <v>7.6321719629453008E-3</v>
      </c>
      <c r="I38" s="268">
        <f t="shared" si="0"/>
        <v>-0.45148039327483536</v>
      </c>
      <c r="J38" s="269">
        <f t="shared" si="0"/>
        <v>-0.10909313815886446</v>
      </c>
      <c r="L38" s="240"/>
      <c r="M38" s="240"/>
      <c r="N38" s="240"/>
      <c r="O38" s="240"/>
      <c r="P38" s="240"/>
    </row>
    <row r="39" spans="1:16" hidden="1">
      <c r="A39" s="311" t="s">
        <v>317</v>
      </c>
      <c r="B39" s="246" t="s">
        <v>318</v>
      </c>
      <c r="C39" s="267">
        <f>SUMIF('[1]All Vermont Community Hos'!$B:$B,$A39,'[1]All Vermont Community Hos'!C:C)</f>
        <v>85153847.540413469</v>
      </c>
      <c r="D39" s="267">
        <f>SUMIF('[1]All Vermont Community Hos'!$B:$B,$A39,'[1]All Vermont Community Hos'!D:D)</f>
        <v>81505161.01000002</v>
      </c>
      <c r="E39" s="267">
        <f>SUMIF('[1]All Vermont Community Hos'!$B:$B,$A39,'[1]All Vermont Community Hos'!E:E)</f>
        <v>93456590.509995997</v>
      </c>
      <c r="F39" s="267">
        <f>SUMIF('[1]All Vermont Community Hos'!$B:$B,$A39,'[1]All Vermont Community Hos'!F:F)</f>
        <v>70872028.400000006</v>
      </c>
      <c r="G39" s="267">
        <f>SUMIF('[1]All Vermont Community Hos'!$B:$B,$A39,'[1]All Vermont Community Hos'!G:G)</f>
        <v>92530279.731034681</v>
      </c>
      <c r="I39" s="268">
        <f t="shared" si="0"/>
        <v>-0.13045962339360839</v>
      </c>
      <c r="J39" s="269">
        <f t="shared" si="0"/>
        <v>-9.9116688711454737E-3</v>
      </c>
      <c r="L39" s="247">
        <f>[1]BMH!C39+[1]CVMC!C39+[1]COP!C39+[1]UVMMC!C39+[1]Giff!C39+[1]GCH!C39+[1]MTA!C39+[1]NCH!C39+[1]NVRH!C39+[1]NMC!C39+[1]PORT!C39+[1]RRMC!C39+[1]SVMC!C39+[1]SPRING!C39-C39</f>
        <v>0</v>
      </c>
      <c r="M39" s="247">
        <f>[1]BMH!D39+[1]CVMC!D39+[1]COP!D39+[1]UVMMC!D39+[1]Giff!D39+[1]GCH!D39+[1]MTA!D39+[1]NCH!D39+[1]NVRH!D39+[1]NMC!D39+[1]PORT!D39+[1]RRMC!D39+[1]SVMC!D39+[1]SPRING!D39-D39</f>
        <v>0</v>
      </c>
      <c r="N39" s="247">
        <f>[1]BMH!E39+[1]CVMC!E39+[1]COP!E39+[1]UVMMC!E39+[1]Giff!E39+[1]GCH!E39+[1]MTA!E39+[1]NCH!E39+[1]NVRH!E39+[1]NMC!E39+[1]PORT!E39+[1]RRMC!E39+[1]SVMC!E39+[1]SPRING!E39-E39</f>
        <v>0</v>
      </c>
      <c r="O39" s="247">
        <f>[1]BMH!F39+[1]CVMC!F39+[1]COP!F39+[1]UVMMC!F39+[1]Giff!F39+[1]GCH!F39+[1]MTA!F39+[1]NCH!F39+[1]NVRH!F39+[1]NMC!F39+[1]PORT!F39+[1]RRMC!F39+[1]SVMC!F39+[1]SPRING!F39-F39</f>
        <v>0</v>
      </c>
      <c r="P39" s="247">
        <f>[1]BMH!G39+[1]CVMC!G39+[1]COP!G39+[1]UVMMC!G39+[1]Giff!G39+[1]GCH!G39+[1]MTA!G39+[1]NCH!G39+[1]NVRH!G39+[1]NMC!G39+[1]PORT!G39+[1]RRMC!G39+[1]SVMC!G39+[1]SPRING!G39-G39</f>
        <v>0</v>
      </c>
    </row>
    <row r="40" spans="1:16">
      <c r="A40" s="311" t="s">
        <v>199</v>
      </c>
      <c r="B40" s="255" t="s">
        <v>319</v>
      </c>
      <c r="C40" s="290">
        <f>SUMIF('[1]All Vermont Community Hos'!$B:$B,$A40,'[1]All Vermont Community Hos'!C:C)</f>
        <v>1.5149979879826938E-2</v>
      </c>
      <c r="D40" s="290">
        <f>SUMIF('[1]All Vermont Community Hos'!$B:$B,$A40,'[1]All Vermont Community Hos'!D:D)</f>
        <v>1.5281984184971979E-2</v>
      </c>
      <c r="E40" s="290">
        <f>SUMIF('[1]All Vermont Community Hos'!$B:$B,$A40,'[1]All Vermont Community Hos'!E:E)</f>
        <v>1.4954320831485301E-2</v>
      </c>
      <c r="F40" s="290">
        <f>SUMIF('[1]All Vermont Community Hos'!$B:$B,$A40,'[1]All Vermont Community Hos'!F:F)</f>
        <v>1.2320592467146134E-2</v>
      </c>
      <c r="G40" s="290">
        <f>SUMIF('[1]All Vermont Community Hos'!$B:$B,$A40,'[1]All Vermont Community Hos'!G:G)</f>
        <v>1.3942893879445088E-2</v>
      </c>
      <c r="I40" s="291">
        <f t="shared" si="0"/>
        <v>-0.19378319477244466</v>
      </c>
      <c r="J40" s="292">
        <f t="shared" si="0"/>
        <v>-6.7634429101636195E-2</v>
      </c>
      <c r="L40" s="240"/>
      <c r="M40" s="240"/>
      <c r="N40" s="240"/>
      <c r="O40" s="240"/>
      <c r="P40" s="240"/>
    </row>
    <row r="41" spans="1:16">
      <c r="B41" s="256" t="s">
        <v>320</v>
      </c>
      <c r="C41" s="293"/>
      <c r="D41" s="293"/>
      <c r="E41" s="293"/>
      <c r="F41" s="293"/>
      <c r="G41" s="293"/>
      <c r="I41" s="294"/>
      <c r="J41" s="295"/>
      <c r="L41" s="240"/>
      <c r="M41" s="240"/>
      <c r="N41" s="240"/>
      <c r="O41" s="240"/>
      <c r="P41" s="240"/>
    </row>
    <row r="42" spans="1:16">
      <c r="A42" s="311" t="s">
        <v>321</v>
      </c>
      <c r="B42" s="246" t="s">
        <v>322</v>
      </c>
      <c r="C42" s="289">
        <f>SUMIF('[1]All Vermont Community Hos'!$B:$B,$A42,'[1]All Vermont Community Hos'!C:C)</f>
        <v>0.4627916218890854</v>
      </c>
      <c r="D42" s="289">
        <f>SUMIF('[1]All Vermont Community Hos'!$B:$B,$A42,'[1]All Vermont Community Hos'!D:D)</f>
        <v>0.4588852662544452</v>
      </c>
      <c r="E42" s="289">
        <f>SUMIF('[1]All Vermont Community Hos'!$B:$B,$A42,'[1]All Vermont Community Hos'!E:E)</f>
        <v>0.4539933190165904</v>
      </c>
      <c r="F42" s="289">
        <f>SUMIF('[1]All Vermont Community Hos'!$B:$B,$A42,'[1]All Vermont Community Hos'!F:F)</f>
        <v>0.46176989083894204</v>
      </c>
      <c r="G42" s="289">
        <f>SUMIF('[1]All Vermont Community Hos'!$B:$B,$A42,'[1]All Vermont Community Hos'!G:G)</f>
        <v>0.45870281251631512</v>
      </c>
      <c r="I42" s="268">
        <f t="shared" si="0"/>
        <v>6.286156467916193E-3</v>
      </c>
      <c r="J42" s="269">
        <f t="shared" si="0"/>
        <v>1.0373486354217976E-2</v>
      </c>
      <c r="L42" s="171"/>
      <c r="M42" s="171"/>
      <c r="N42" s="171"/>
      <c r="O42" s="171"/>
      <c r="P42" s="171"/>
    </row>
    <row r="43" spans="1:16">
      <c r="A43" s="311" t="s">
        <v>323</v>
      </c>
      <c r="B43" s="246" t="s">
        <v>324</v>
      </c>
      <c r="C43" s="289">
        <f>SUMIF('[1]All Vermont Community Hos'!$B:$B,$A43,'[1]All Vermont Community Hos'!C:C)</f>
        <v>0.16214764469390205</v>
      </c>
      <c r="D43" s="289">
        <f>SUMIF('[1]All Vermont Community Hos'!$B:$B,$A43,'[1]All Vermont Community Hos'!D:D)</f>
        <v>0.16452422207629036</v>
      </c>
      <c r="E43" s="289">
        <f>SUMIF('[1]All Vermont Community Hos'!$B:$B,$A43,'[1]All Vermont Community Hos'!E:E)</f>
        <v>0.15822257131802417</v>
      </c>
      <c r="F43" s="289">
        <f>SUMIF('[1]All Vermont Community Hos'!$B:$B,$A43,'[1]All Vermont Community Hos'!F:F)</f>
        <v>0.16939700634486204</v>
      </c>
      <c r="G43" s="289">
        <f>SUMIF('[1]All Vermont Community Hos'!$B:$B,$A43,'[1]All Vermont Community Hos'!G:G)</f>
        <v>0.16400689102204993</v>
      </c>
      <c r="I43" s="268">
        <f t="shared" si="0"/>
        <v>2.9617427799246254E-2</v>
      </c>
      <c r="J43" s="269">
        <f t="shared" si="0"/>
        <v>3.6558119716051163E-2</v>
      </c>
      <c r="L43" s="171"/>
      <c r="M43" s="171"/>
      <c r="N43" s="171"/>
      <c r="O43" s="171"/>
      <c r="P43" s="171"/>
    </row>
    <row r="44" spans="1:16">
      <c r="A44" s="311" t="s">
        <v>325</v>
      </c>
      <c r="B44" s="237" t="s">
        <v>326</v>
      </c>
      <c r="C44" s="296">
        <f>SUMIF('[1]All Vermont Community Hos'!$B:$B,$A44,'[1]All Vermont Community Hos'!C:C)</f>
        <v>0.37506073341701279</v>
      </c>
      <c r="D44" s="296">
        <f>SUMIF('[1]All Vermont Community Hos'!$B:$B,$A44,'[1]All Vermont Community Hos'!D:D)</f>
        <v>0.37659051166926399</v>
      </c>
      <c r="E44" s="296">
        <f>SUMIF('[1]All Vermont Community Hos'!$B:$B,$A44,'[1]All Vermont Community Hos'!E:E)</f>
        <v>0.38778410966538529</v>
      </c>
      <c r="F44" s="296">
        <f>SUMIF('[1]All Vermont Community Hos'!$B:$B,$A44,'[1]All Vermont Community Hos'!F:F)</f>
        <v>0.36883310281619586</v>
      </c>
      <c r="G44" s="296">
        <f>SUMIF('[1]All Vermont Community Hos'!$B:$B,$A44,'[1]All Vermont Community Hos'!G:G)</f>
        <v>0.37729029646163487</v>
      </c>
      <c r="I44" s="279">
        <f t="shared" si="0"/>
        <v>-2.0599055506424935E-2</v>
      </c>
      <c r="J44" s="280">
        <f t="shared" si="0"/>
        <v>-2.7060967538884984E-2</v>
      </c>
      <c r="L44" s="171"/>
      <c r="M44" s="171"/>
      <c r="N44" s="171"/>
      <c r="O44" s="171"/>
      <c r="P44" s="171"/>
    </row>
    <row r="45" spans="1:16">
      <c r="B45" s="256" t="s">
        <v>327</v>
      </c>
      <c r="C45" s="293"/>
      <c r="D45" s="293"/>
      <c r="E45" s="293"/>
      <c r="F45" s="293"/>
      <c r="G45" s="293"/>
      <c r="I45" s="294"/>
      <c r="J45" s="295"/>
      <c r="L45" s="240"/>
      <c r="M45" s="240"/>
      <c r="N45" s="240"/>
      <c r="O45" s="240"/>
      <c r="P45" s="240"/>
    </row>
    <row r="46" spans="1:16">
      <c r="A46" s="311" t="s">
        <v>328</v>
      </c>
      <c r="B46" s="246" t="s">
        <v>368</v>
      </c>
      <c r="C46" s="289">
        <f>SUMIF('[1]All Vermont Community Hos'!$B:$B,$A46,'[1]All Vermont Community Hos'!C:C)</f>
        <v>0.34964054913107367</v>
      </c>
      <c r="D46" s="289">
        <f>SUMIF('[1]All Vermont Community Hos'!$B:$B,$A46,'[1]All Vermont Community Hos'!D:D)</f>
        <v>0.34574942913910689</v>
      </c>
      <c r="E46" s="289">
        <f>SUMIF('[1]All Vermont Community Hos'!$B:$B,$A46,'[1]All Vermont Community Hos'!E:E)</f>
        <v>0.33860151824328122</v>
      </c>
      <c r="F46" s="289">
        <f>SUMIF('[1]All Vermont Community Hos'!$B:$B,$A46,'[1]All Vermont Community Hos'!F:F)</f>
        <v>0.34348201571414544</v>
      </c>
      <c r="G46" s="289">
        <f>SUMIF('[1]All Vermont Community Hos'!$B:$B,$A46,'[1]All Vermont Community Hos'!G:G)</f>
        <v>0.33649325833813298</v>
      </c>
      <c r="I46" s="268">
        <f t="shared" si="0"/>
        <v>-6.5579672267490619E-3</v>
      </c>
      <c r="J46" s="269">
        <f t="shared" si="0"/>
        <v>-6.2263746367300365E-3</v>
      </c>
      <c r="L46" s="240"/>
      <c r="M46" s="240"/>
      <c r="N46" s="240"/>
      <c r="O46" s="240"/>
      <c r="P46" s="240"/>
    </row>
    <row r="47" spans="1:16">
      <c r="A47" s="311" t="s">
        <v>329</v>
      </c>
      <c r="B47" s="246" t="s">
        <v>369</v>
      </c>
      <c r="C47" s="289">
        <f>SUMIF('[1]All Vermont Community Hos'!$B:$B,$A47,'[1]All Vermont Community Hos'!C:C)</f>
        <v>0.10635245242075415</v>
      </c>
      <c r="D47" s="289">
        <f>SUMIF('[1]All Vermont Community Hos'!$B:$B,$A47,'[1]All Vermont Community Hos'!D:D)</f>
        <v>0.11699131005700249</v>
      </c>
      <c r="E47" s="289">
        <f>SUMIF('[1]All Vermont Community Hos'!$B:$B,$A47,'[1]All Vermont Community Hos'!E:E)</f>
        <v>0.10651549789292528</v>
      </c>
      <c r="F47" s="289">
        <f>SUMIF('[1]All Vermont Community Hos'!$B:$B,$A47,'[1]All Vermont Community Hos'!F:F)</f>
        <v>0.12021594980000601</v>
      </c>
      <c r="G47" s="289">
        <f>SUMIF('[1]All Vermont Community Hos'!$B:$B,$A47,'[1]All Vermont Community Hos'!G:G)</f>
        <v>0.11657622624823534</v>
      </c>
      <c r="I47" s="268">
        <f t="shared" si="0"/>
        <v>2.7563070636890563E-2</v>
      </c>
      <c r="J47" s="269">
        <f t="shared" si="0"/>
        <v>9.4453188074317795E-2</v>
      </c>
      <c r="L47" s="240"/>
      <c r="M47" s="240"/>
      <c r="N47" s="240"/>
      <c r="O47" s="240"/>
      <c r="P47" s="240"/>
    </row>
    <row r="48" spans="1:16">
      <c r="A48" s="311" t="s">
        <v>330</v>
      </c>
      <c r="B48" s="237" t="s">
        <v>370</v>
      </c>
      <c r="C48" s="296">
        <f>SUMIF('[1]All Vermont Community Hos'!$B:$B,$A48,'[1]All Vermont Community Hos'!C:C)</f>
        <v>0.54400699844817235</v>
      </c>
      <c r="D48" s="296">
        <f>SUMIF('[1]All Vermont Community Hos'!$B:$B,$A48,'[1]All Vermont Community Hos'!D:D)</f>
        <v>0.53725926080389075</v>
      </c>
      <c r="E48" s="296">
        <f>SUMIF('[1]All Vermont Community Hos'!$B:$B,$A48,'[1]All Vermont Community Hos'!E:E)</f>
        <v>0.5548829838637932</v>
      </c>
      <c r="F48" s="296">
        <f>SUMIF('[1]All Vermont Community Hos'!$B:$B,$A48,'[1]All Vermont Community Hos'!F:F)</f>
        <v>0.53630203448584857</v>
      </c>
      <c r="G48" s="296">
        <f>SUMIF('[1]All Vermont Community Hos'!$B:$B,$A48,'[1]All Vermont Community Hos'!G:G)</f>
        <v>0.5469305154136318</v>
      </c>
      <c r="I48" s="279">
        <f t="shared" si="0"/>
        <v>-1.7816841660577287E-3</v>
      </c>
      <c r="J48" s="280">
        <f t="shared" si="0"/>
        <v>-1.4331793696008344E-2</v>
      </c>
      <c r="L48" s="240"/>
      <c r="M48" s="240"/>
      <c r="N48" s="240"/>
      <c r="O48" s="240"/>
      <c r="P48" s="240"/>
    </row>
    <row r="49" spans="1:16">
      <c r="B49" s="241" t="s">
        <v>331</v>
      </c>
      <c r="C49" s="281"/>
      <c r="D49" s="281"/>
      <c r="E49" s="281"/>
      <c r="F49" s="281"/>
      <c r="G49" s="281"/>
      <c r="I49" s="282"/>
      <c r="J49" s="245"/>
      <c r="L49" s="240"/>
      <c r="M49" s="240"/>
      <c r="N49" s="240"/>
      <c r="O49" s="240"/>
      <c r="P49" s="240"/>
    </row>
    <row r="50" spans="1:16">
      <c r="A50" s="311" t="s">
        <v>332</v>
      </c>
      <c r="B50" s="246" t="s">
        <v>362</v>
      </c>
      <c r="C50" s="267">
        <f>SUMIF('[1]All Vermont Community Hos'!$B:$B,$A50,'[1]All Vermont Community Hos'!C:C)-C51</f>
        <v>163804454.29999998</v>
      </c>
      <c r="D50" s="267">
        <f>SUMIF('[1]All Vermont Community Hos'!$B:$B,$A50,'[1]All Vermont Community Hos'!D:D)-D51</f>
        <v>88057166.090000004</v>
      </c>
      <c r="E50" s="267">
        <f>SUMIF('[1]All Vermont Community Hos'!$B:$B,$A50,'[1]All Vermont Community Hos'!E:E)-E51</f>
        <v>213818776.99999997</v>
      </c>
      <c r="F50" s="267">
        <f>SUMIF('[1]All Vermont Community Hos'!$B:$B,$A50,'[1]All Vermont Community Hos'!F:F)-F51</f>
        <v>125628640.11000001</v>
      </c>
      <c r="G50" s="267">
        <f>SUMIF('[1]All Vermont Community Hos'!$B:$B,$A50,'[1]All Vermont Community Hos'!G:G)-G51</f>
        <v>119331858.46439996</v>
      </c>
      <c r="I50" s="268">
        <f t="shared" si="0"/>
        <v>0.42667139641536478</v>
      </c>
      <c r="J50" s="269">
        <f>IF(E50&gt;=0,((G50/E50)-1),((G50/(E50))-1)*-1)</f>
        <v>-0.44190187532313885</v>
      </c>
      <c r="L50" s="247">
        <f>[1]BMH!C50+[1]CVMC!C50+[1]COP!C50+[1]UVMMC!C50+[1]Giff!C50+[1]GCH!C50+[1]MTA!C50+[1]NCH!C50+[1]NVRH!C50+[1]NMC!C50+[1]PORT!C50+[1]RRMC!C50+[1]SVMC!C50+[1]SPRING!C50-C50</f>
        <v>0</v>
      </c>
      <c r="M50" s="247">
        <f>[1]BMH!D50+[1]CVMC!D50+[1]COP!D50+[1]UVMMC!D50+[1]Giff!D50+[1]GCH!D50+[1]MTA!D50+[1]NCH!D50+[1]NVRH!D50+[1]NMC!D50+[1]PORT!D50+[1]RRMC!D50+[1]SVMC!D50+[1]SPRING!D50-D50</f>
        <v>0</v>
      </c>
      <c r="N50" s="247">
        <f>[1]BMH!E50+[1]CVMC!E50+[1]COP!E50+[1]UVMMC!E50+[1]Giff!E50+[1]GCH!E50+[1]MTA!E50+[1]NCH!E50+[1]NVRH!E50+[1]NMC!E50+[1]PORT!E50+[1]RRMC!E50+[1]SVMC!E50+[1]SPRING!E50-E50</f>
        <v>0</v>
      </c>
      <c r="O50" s="247">
        <f>[1]BMH!F50+[1]CVMC!F50+[1]COP!F50+[1]UVMMC!F50+[1]Giff!F50+[1]GCH!F50+[1]MTA!F50+[1]NCH!F50+[1]NVRH!F50+[1]NMC!F50+[1]PORT!F50+[1]RRMC!F50+[1]SVMC!F50+[1]SPRING!F50-F50</f>
        <v>0</v>
      </c>
      <c r="P50" s="247">
        <f>[1]BMH!G50+[1]CVMC!G50+[1]COP!G50+[1]UVMMC!G50+[1]Giff!G50+[1]GCH!G50+[1]MTA!G50+[1]NCH!G50+[1]NVRH!G50+[1]NMC!G50+[1]PORT!G50+[1]RRMC!G50+[1]SVMC!G50+[1]SPRING!G50-G50</f>
        <v>0</v>
      </c>
    </row>
    <row r="51" spans="1:16">
      <c r="A51" s="311" t="s">
        <v>371</v>
      </c>
      <c r="B51" s="246" t="s">
        <v>363</v>
      </c>
      <c r="C51" s="267"/>
      <c r="D51" s="267"/>
      <c r="E51" s="267"/>
      <c r="F51" s="267"/>
      <c r="G51" s="267">
        <f>SUMIF('[1]All Vermont Community Hos'!$B:$B,$A51,'[1]All Vermont Community Hos'!G:G)</f>
        <v>80125963.080000013</v>
      </c>
      <c r="I51" s="268"/>
      <c r="J51" s="269"/>
      <c r="L51" s="247">
        <f>[1]BMH!C51+[1]CVMC!C51+[1]COP!C51+[1]UVMMC!C51+[1]Giff!C51+[1]GCH!C51+[1]MTA!C51+[1]NCH!C51+[1]NVRH!C51+[1]NMC!C51+[1]PORT!C51+[1]RRMC!C51+[1]SVMC!C51+[1]SPRING!C51-C51</f>
        <v>0</v>
      </c>
      <c r="M51" s="247">
        <f>[1]BMH!D51+[1]CVMC!D51+[1]COP!D51+[1]UVMMC!D51+[1]Giff!D51+[1]GCH!D51+[1]MTA!D51+[1]NCH!D51+[1]NVRH!D51+[1]NMC!D51+[1]PORT!D51+[1]RRMC!D51+[1]SVMC!D51+[1]SPRING!D51-D51</f>
        <v>0</v>
      </c>
      <c r="N51" s="247">
        <f>[1]BMH!E51+[1]CVMC!E51+[1]COP!E51+[1]UVMMC!E51+[1]Giff!E51+[1]GCH!E51+[1]MTA!E51+[1]NCH!E51+[1]NVRH!E51+[1]NMC!E51+[1]PORT!E51+[1]RRMC!E51+[1]SVMC!E51+[1]SPRING!E51-E51</f>
        <v>0</v>
      </c>
      <c r="O51" s="247">
        <f>[1]BMH!F51+[1]CVMC!F51+[1]COP!F51+[1]UVMMC!F51+[1]Giff!F51+[1]GCH!F51+[1]MTA!F51+[1]NCH!F51+[1]NVRH!F51+[1]NMC!F51+[1]PORT!F51+[1]RRMC!F51+[1]SVMC!F51+[1]SPRING!F51-F51</f>
        <v>0</v>
      </c>
      <c r="P51" s="247">
        <f>[1]BMH!G51+[1]CVMC!G51+[1]COP!G51+[1]UVMMC!G51+[1]Giff!G51+[1]GCH!G51+[1]MTA!G51+[1]NCH!G51+[1]NVRH!G51+[1]NMC!G51+[1]PORT!G51+[1]RRMC!G51+[1]SVMC!G51+[1]SPRING!G51-G51</f>
        <v>0</v>
      </c>
    </row>
    <row r="52" spans="1:16" hidden="1">
      <c r="A52" s="311" t="s">
        <v>333</v>
      </c>
      <c r="B52" s="246" t="s">
        <v>334</v>
      </c>
      <c r="C52" s="297">
        <f>SUMIF('[1]All Vermont Community Hos'!$B:$B,$A52,'[1]All Vermont Community Hos'!C:C)</f>
        <v>60833782.480000012</v>
      </c>
      <c r="D52" s="297">
        <f>SUMIF('[1]All Vermont Community Hos'!$B:$B,$A52,'[1]All Vermont Community Hos'!D:D)</f>
        <v>37755042.429999992</v>
      </c>
      <c r="E52" s="297">
        <f>SUMIF('[1]All Vermont Community Hos'!$B:$B,$A52,'[1]All Vermont Community Hos'!E:E)</f>
        <v>74785801.999999985</v>
      </c>
      <c r="F52" s="297">
        <f>SUMIF('[1]All Vermont Community Hos'!$B:$B,$A52,'[1]All Vermont Community Hos'!F:F)</f>
        <v>83201272.939999998</v>
      </c>
      <c r="G52" s="297">
        <f>SUMIF('[1]All Vermont Community Hos'!$B:$B,$A52,'[1]All Vermont Community Hos'!G:G)</f>
        <v>99718428.540000007</v>
      </c>
      <c r="I52" s="268">
        <f t="shared" si="0"/>
        <v>1.2037128707843441</v>
      </c>
      <c r="J52" s="269">
        <f>IF(E52&gt;=0,((F52/E52)-1),((F52/(E52))-1)*-1)</f>
        <v>0.11252765518246388</v>
      </c>
      <c r="L52" s="247">
        <f>[1]BMH!C52+[1]CVMC!C52+[1]COP!C52+[1]UVMMC!C52+[1]Giff!C52+[1]GCH!C52+[1]MTA!C52+[1]NCH!C52+[1]NVRH!C52+[1]NMC!C52+[1]PORT!C52+[1]RRMC!C52+[1]SVMC!C52+[1]SPRING!C52-C52</f>
        <v>0</v>
      </c>
      <c r="M52" s="247">
        <f>[1]BMH!D52+[1]CVMC!D52+[1]COP!D52+[1]UVMMC!D52+[1]Giff!D52+[1]GCH!D52+[1]MTA!D52+[1]NCH!D52+[1]NVRH!D52+[1]NMC!D52+[1]PORT!D52+[1]RRMC!D52+[1]SVMC!D52+[1]SPRING!D52-D52</f>
        <v>0</v>
      </c>
      <c r="N52" s="247">
        <f>[1]BMH!E52+[1]CVMC!E52+[1]COP!E52+[1]UVMMC!E52+[1]Giff!E52+[1]GCH!E52+[1]MTA!E52+[1]NCH!E52+[1]NVRH!E52+[1]NMC!E52+[1]PORT!E52+[1]RRMC!E52+[1]SVMC!E52+[1]SPRING!E52-E52</f>
        <v>0</v>
      </c>
      <c r="O52" s="247">
        <f>[1]BMH!F52+[1]CVMC!F52+[1]COP!F52+[1]UVMMC!F52+[1]Giff!F52+[1]GCH!F52+[1]MTA!F52+[1]NCH!F52+[1]NVRH!F52+[1]NMC!F52+[1]PORT!F52+[1]RRMC!F52+[1]SVMC!F52+[1]SPRING!F52-F52</f>
        <v>0</v>
      </c>
      <c r="P52" s="247">
        <f>[1]BMH!G52+[1]CVMC!G52+[1]COP!G52+[1]UVMMC!G52+[1]Giff!G52+[1]GCH!G52+[1]MTA!G52+[1]NCH!G52+[1]NVRH!G52+[1]NMC!G52+[1]PORT!G52+[1]RRMC!G52+[1]SVMC!G52+[1]SPRING!G52-G52</f>
        <v>0</v>
      </c>
    </row>
    <row r="53" spans="1:16" hidden="1">
      <c r="A53" s="311" t="s">
        <v>335</v>
      </c>
      <c r="B53" s="246" t="s">
        <v>335</v>
      </c>
      <c r="C53" s="267">
        <f>SUMIF('[1]All Vermont Community Hos'!$B:$B,$A53,'[1]All Vermont Community Hos'!C:C)</f>
        <v>1019180389.87</v>
      </c>
      <c r="D53" s="267">
        <f>SUMIF('[1]All Vermont Community Hos'!$B:$B,$A53,'[1]All Vermont Community Hos'!D:D)</f>
        <v>1040631614.64</v>
      </c>
      <c r="E53" s="267">
        <f>SUMIF('[1]All Vermont Community Hos'!$B:$B,$A53,'[1]All Vermont Community Hos'!E:E)</f>
        <v>932128455</v>
      </c>
      <c r="F53" s="267">
        <f>SUMIF('[1]All Vermont Community Hos'!$B:$B,$A53,'[1]All Vermont Community Hos'!F:F)</f>
        <v>1203302925.3900001</v>
      </c>
      <c r="G53" s="267">
        <f>SUMIF('[1]All Vermont Community Hos'!$B:$B,$A53,'[1]All Vermont Community Hos'!G:G)</f>
        <v>1205673850.9810002</v>
      </c>
      <c r="I53" s="268">
        <f t="shared" si="0"/>
        <v>0.15631978546632497</v>
      </c>
      <c r="J53" s="269">
        <f>IF(E53&gt;=0,((F53/E53)-1),((F53/(E53))-1)*-1)</f>
        <v>0.29091963552383993</v>
      </c>
      <c r="L53" s="247">
        <f>[1]BMH!C53+[1]CVMC!C53+[1]COP!C53+[1]UVMMC!C53+[1]Giff!C53+[1]GCH!C53+[1]MTA!C53+[1]NCH!C53+[1]NVRH!C53+[1]NMC!C53+[1]PORT!C53+[1]RRMC!C53+[1]SVMC!C53+[1]SPRING!C53-C53</f>
        <v>0</v>
      </c>
      <c r="M53" s="247">
        <f>[1]BMH!D53+[1]CVMC!D53+[1]COP!D53+[1]UVMMC!D53+[1]Giff!D53+[1]GCH!D53+[1]MTA!D53+[1]NCH!D53+[1]NVRH!D53+[1]NMC!D53+[1]PORT!D53+[1]RRMC!D53+[1]SVMC!D53+[1]SPRING!D53-D53</f>
        <v>0</v>
      </c>
      <c r="N53" s="247">
        <f>[1]BMH!E53+[1]CVMC!E53+[1]COP!E53+[1]UVMMC!E53+[1]Giff!E53+[1]GCH!E53+[1]MTA!E53+[1]NCH!E53+[1]NVRH!E53+[1]NMC!E53+[1]PORT!E53+[1]RRMC!E53+[1]SVMC!E53+[1]SPRING!E53-E53</f>
        <v>0</v>
      </c>
      <c r="O53" s="247">
        <f>[1]BMH!F53+[1]CVMC!F53+[1]COP!F53+[1]UVMMC!F53+[1]Giff!F53+[1]GCH!F53+[1]MTA!F53+[1]NCH!F53+[1]NVRH!F53+[1]NMC!F53+[1]PORT!F53+[1]RRMC!F53+[1]SVMC!F53+[1]SPRING!F53-F53</f>
        <v>0</v>
      </c>
      <c r="P53" s="247">
        <f>[1]BMH!G53+[1]CVMC!G53+[1]COP!G53+[1]UVMMC!G53+[1]Giff!G53+[1]GCH!G53+[1]MTA!G53+[1]NCH!G53+[1]NVRH!G53+[1]NMC!G53+[1]PORT!G53+[1]RRMC!G53+[1]SVMC!G53+[1]SPRING!G53-G53</f>
        <v>0</v>
      </c>
    </row>
    <row r="54" spans="1:16" hidden="1">
      <c r="A54" s="311" t="s">
        <v>336</v>
      </c>
      <c r="B54" s="257" t="s">
        <v>337</v>
      </c>
      <c r="C54" s="298">
        <f>SUMIF('[1]All Vermont Community Hos'!$B:$B,$A54,'[1]All Vermont Community Hos'!C:C)</f>
        <v>1092218916.2299995</v>
      </c>
      <c r="D54" s="298">
        <f>SUMIF('[1]All Vermont Community Hos'!$B:$B,$A54,'[1]All Vermont Community Hos'!D:D)</f>
        <v>1092001686.6599998</v>
      </c>
      <c r="E54" s="298">
        <f>SUMIF('[1]All Vermont Community Hos'!$B:$B,$A54,'[1]All Vermont Community Hos'!E:E)</f>
        <v>1132817468.76</v>
      </c>
      <c r="F54" s="298">
        <f>SUMIF('[1]All Vermont Community Hos'!$B:$B,$A54,'[1]All Vermont Community Hos'!F:F)</f>
        <v>1079781130.3199973</v>
      </c>
      <c r="G54" s="299">
        <f>SUMIF('[1]All Vermont Community Hos'!$B:$B,$A54,'[1]All Vermont Community Hos'!G:G)</f>
        <v>1098102620.2800007</v>
      </c>
      <c r="I54" s="268">
        <f t="shared" si="0"/>
        <v>-1.1190968374215959E-2</v>
      </c>
      <c r="J54" s="269">
        <f>IF(E54&gt;=0,((F54/E54)-1),((F54/(E54))-1)*-1)</f>
        <v>-4.6818079613529573E-2</v>
      </c>
      <c r="L54" s="247">
        <f>[1]BMH!C54+[1]CVMC!C54+[1]COP!C54+[1]UVMMC!C54+[1]Giff!C54+[1]GCH!C54+[1]MTA!C54+[1]NCH!C54+[1]NVRH!C54+[1]NMC!C54+[1]PORT!C54+[1]RRMC!C54+[1]SVMC!C54+[1]SPRING!C54-C54</f>
        <v>0</v>
      </c>
      <c r="M54" s="247">
        <f>[1]BMH!D54+[1]CVMC!D54+[1]COP!D54+[1]UVMMC!D54+[1]Giff!D54+[1]GCH!D54+[1]MTA!D54+[1]NCH!D54+[1]NVRH!D54+[1]NMC!D54+[1]PORT!D54+[1]RRMC!D54+[1]SVMC!D54+[1]SPRING!D54-D54</f>
        <v>0</v>
      </c>
      <c r="N54" s="247">
        <f>[1]BMH!E54+[1]CVMC!E54+[1]COP!E54+[1]UVMMC!E54+[1]Giff!E54+[1]GCH!E54+[1]MTA!E54+[1]NCH!E54+[1]NVRH!E54+[1]NMC!E54+[1]PORT!E54+[1]RRMC!E54+[1]SVMC!E54+[1]SPRING!E54-E54</f>
        <v>0</v>
      </c>
      <c r="O54" s="247">
        <f>[1]BMH!F54+[1]CVMC!F54+[1]COP!F54+[1]UVMMC!F54+[1]Giff!F54+[1]GCH!F54+[1]MTA!F54+[1]NCH!F54+[1]NVRH!F54+[1]NMC!F54+[1]PORT!F54+[1]RRMC!F54+[1]SVMC!F54+[1]SPRING!F54-F54</f>
        <v>0</v>
      </c>
      <c r="P54" s="247">
        <f>[1]BMH!G54+[1]CVMC!G54+[1]COP!G54+[1]UVMMC!G54+[1]Giff!G54+[1]GCH!G54+[1]MTA!G54+[1]NCH!G54+[1]NVRH!G54+[1]NMC!G54+[1]PORT!G54+[1]RRMC!G54+[1]SVMC!G54+[1]SPRING!G54-G54</f>
        <v>0</v>
      </c>
    </row>
    <row r="55" spans="1:16" hidden="1">
      <c r="A55" s="311" t="s">
        <v>338</v>
      </c>
      <c r="B55" s="258" t="s">
        <v>339</v>
      </c>
      <c r="C55" s="300">
        <f>SUMIF('[1]All Vermont Community Hos'!$B:$B,$A55,'[1]All Vermont Community Hos'!C:C)</f>
        <v>1795870784.0315051</v>
      </c>
      <c r="D55" s="300">
        <f>SUMIF('[1]All Vermont Community Hos'!$B:$B,$A55,'[1]All Vermont Community Hos'!D:D)</f>
        <v>1827132168.96</v>
      </c>
      <c r="E55" s="300">
        <f>SUMIF('[1]All Vermont Community Hos'!$B:$B,$A55,'[1]All Vermont Community Hos'!E:E)</f>
        <v>1918013645.1333971</v>
      </c>
      <c r="F55" s="300">
        <f>SUMIF('[1]All Vermont Community Hos'!$B:$B,$A55,'[1]All Vermont Community Hos'!F:F)</f>
        <v>2142748027.349998</v>
      </c>
      <c r="G55" s="301">
        <f>SUMIF('[1]All Vermont Community Hos'!$B:$B,$A55,'[1]All Vermont Community Hos'!G:G)</f>
        <v>2203704515.8724785</v>
      </c>
      <c r="I55" s="291">
        <f t="shared" si="0"/>
        <v>0.17273838409273146</v>
      </c>
      <c r="J55" s="292">
        <f>IF(E55&gt;=0,((F55/E55)-1),((F55/(E55))-1)*-1)</f>
        <v>0.11717037716953826</v>
      </c>
      <c r="L55" s="247">
        <f>[1]BMH!C55+[1]CVMC!C55+[1]COP!C55+[1]UVMMC!C55+[1]Giff!C55+[1]GCH!C55+[1]MTA!C55+[1]NCH!C55+[1]NVRH!C55+[1]NMC!C55+[1]PORT!C55+[1]RRMC!C55+[1]SVMC!C55+[1]SPRING!C55-C55</f>
        <v>0</v>
      </c>
      <c r="M55" s="247">
        <f>[1]BMH!D55+[1]CVMC!D55+[1]COP!D55+[1]UVMMC!D55+[1]Giff!D55+[1]GCH!D55+[1]MTA!D55+[1]NCH!D55+[1]NVRH!D55+[1]NMC!D55+[1]PORT!D55+[1]RRMC!D55+[1]SVMC!D55+[1]SPRING!D55-D55</f>
        <v>0</v>
      </c>
      <c r="N55" s="247">
        <f>[1]BMH!E55+[1]CVMC!E55+[1]COP!E55+[1]UVMMC!E55+[1]Giff!E55+[1]GCH!E55+[1]MTA!E55+[1]NCH!E55+[1]NVRH!E55+[1]NMC!E55+[1]PORT!E55+[1]RRMC!E55+[1]SVMC!E55+[1]SPRING!E55-E55</f>
        <v>0</v>
      </c>
      <c r="O55" s="247">
        <f>[1]BMH!F55+[1]CVMC!F55+[1]COP!F55+[1]UVMMC!F55+[1]Giff!F55+[1]GCH!F55+[1]MTA!F55+[1]NCH!F55+[1]NVRH!F55+[1]NMC!F55+[1]PORT!F55+[1]RRMC!F55+[1]SVMC!F55+[1]SPRING!F55-F55</f>
        <v>0</v>
      </c>
      <c r="P55" s="247">
        <f>[1]BMH!G55+[1]CVMC!G55+[1]COP!G55+[1]UVMMC!G55+[1]Giff!G55+[1]GCH!G55+[1]MTA!G55+[1]NCH!G55+[1]NVRH!G55+[1]NMC!G55+[1]PORT!G55+[1]RRMC!G55+[1]SVMC!G55+[1]SPRING!G55-G55</f>
        <v>0</v>
      </c>
    </row>
    <row r="56" spans="1:16">
      <c r="B56" s="241" t="s">
        <v>340</v>
      </c>
      <c r="C56" s="281"/>
      <c r="D56" s="281"/>
      <c r="E56" s="281"/>
      <c r="F56" s="281"/>
      <c r="G56" s="281"/>
      <c r="I56" s="282"/>
      <c r="J56" s="245"/>
      <c r="L56" s="240"/>
      <c r="M56" s="240"/>
      <c r="N56" s="240"/>
      <c r="O56" s="240"/>
      <c r="P56" s="240"/>
    </row>
    <row r="57" spans="1:16" hidden="1">
      <c r="A57" s="311" t="s">
        <v>341</v>
      </c>
      <c r="B57" s="246" t="s">
        <v>341</v>
      </c>
      <c r="C57" s="289">
        <f>SUMIF('[1]All Vermont Community Hos'!$B:$B,$A57,'[1]All Vermont Community Hos'!C:C)</f>
        <v>4.6944560599267361E-2</v>
      </c>
      <c r="D57" s="289">
        <f>SUMIF('[1]All Vermont Community Hos'!$B:$B,$A57,'[1]All Vermont Community Hos'!D:D)</f>
        <v>5.0977474924486232E-2</v>
      </c>
      <c r="E57" s="289">
        <f>SUMIF('[1]All Vermont Community Hos'!$B:$B,$A57,'[1]All Vermont Community Hos'!E:E)</f>
        <v>4.8721817772861567E-2</v>
      </c>
      <c r="F57" s="289">
        <f>SUMIF('[1]All Vermont Community Hos'!$B:$B,$A57,'[1]All Vermont Community Hos'!F:F)</f>
        <v>4.6100727585142477E-2</v>
      </c>
      <c r="G57" s="289">
        <f>SUMIF('[1]All Vermont Community Hos'!$B:$B,$A57,'[1]All Vermont Community Hos'!G:G)</f>
        <v>4.7464530321271722E-2</v>
      </c>
      <c r="I57" s="268">
        <f t="shared" si="0"/>
        <v>-9.5664748922298704E-2</v>
      </c>
      <c r="J57" s="269">
        <f>IF(E57&gt;=0,((F57/E57)-1),((F57/(E57))-1)*-1)</f>
        <v>-5.3797052481466712E-2</v>
      </c>
      <c r="L57" s="240"/>
      <c r="M57" s="240"/>
      <c r="N57" s="240"/>
      <c r="O57" s="240"/>
      <c r="P57" s="240"/>
    </row>
    <row r="58" spans="1:16">
      <c r="A58" s="311" t="s">
        <v>342</v>
      </c>
      <c r="B58" s="237" t="s">
        <v>342</v>
      </c>
      <c r="C58" s="288">
        <f>SUMIF('[1]All Vermont Community Hos'!$B:$B,$A58,'[1]All Vermont Community Hos'!C:C)</f>
        <v>154.73360326425407</v>
      </c>
      <c r="D58" s="288">
        <f>SUMIF('[1]All Vermont Community Hos'!$B:$B,$A58,'[1]All Vermont Community Hos'!D:D)</f>
        <v>197.72599084540511</v>
      </c>
      <c r="E58" s="288">
        <f>SUMIF('[1]All Vermont Community Hos'!$B:$B,$A58,'[1]All Vermont Community Hos'!E:E)</f>
        <v>165.22317070700646</v>
      </c>
      <c r="F58" s="288">
        <f>SUMIF('[1]All Vermont Community Hos'!$B:$B,$A58,'[1]All Vermont Community Hos'!F:F)</f>
        <v>196.20323574346608</v>
      </c>
      <c r="G58" s="288">
        <f>SUMIF('[1]All Vermont Community Hos'!$B:$B,$A58,'[1]All Vermont Community Hos'!G:G)</f>
        <v>176.1036698557954</v>
      </c>
      <c r="I58" s="279">
        <f t="shared" si="0"/>
        <v>-7.7013400991355896E-3</v>
      </c>
      <c r="J58" s="280">
        <f>IF(E58&gt;=0,((G58/E58)-1),((G58/(E58))-1)*-1)</f>
        <v>6.5853349153331298E-2</v>
      </c>
      <c r="L58" s="240"/>
      <c r="M58" s="240"/>
      <c r="N58" s="240"/>
      <c r="O58" s="240"/>
      <c r="P58" s="240"/>
    </row>
    <row r="59" spans="1:16" hidden="1" outlineLevel="1">
      <c r="B59" s="241" t="s">
        <v>375</v>
      </c>
      <c r="C59" s="281"/>
      <c r="D59" s="281"/>
      <c r="E59" s="281"/>
      <c r="F59" s="281"/>
      <c r="G59" s="281"/>
      <c r="I59" s="250"/>
      <c r="J59" s="245"/>
      <c r="L59" s="240"/>
      <c r="M59" s="240"/>
      <c r="N59" s="240"/>
      <c r="O59" s="240"/>
      <c r="P59" s="240"/>
    </row>
    <row r="60" spans="1:16" hidden="1" outlineLevel="1">
      <c r="A60" s="311" t="s">
        <v>376</v>
      </c>
      <c r="B60" s="233" t="s">
        <v>376</v>
      </c>
      <c r="C60" s="302"/>
      <c r="D60" s="302"/>
      <c r="E60" s="302"/>
      <c r="F60" s="302"/>
      <c r="G60" s="303">
        <f>SUMIF('[1]Brattleboro Memorial Hosp'!$B:$B,$A60,'[1]Brattleboro Memorial Hosp'!G:G)</f>
        <v>4.5999999999999992E-2</v>
      </c>
      <c r="I60" s="304"/>
      <c r="J60" s="269"/>
      <c r="L60" s="240"/>
      <c r="M60" s="240"/>
      <c r="N60" s="240"/>
      <c r="O60" s="240"/>
      <c r="P60" s="240"/>
    </row>
    <row r="61" spans="1:16" hidden="1" outlineLevel="1">
      <c r="A61" s="311" t="s">
        <v>377</v>
      </c>
      <c r="B61" s="246" t="s">
        <v>378</v>
      </c>
      <c r="C61" s="305"/>
      <c r="D61" s="305"/>
      <c r="E61" s="305"/>
      <c r="F61" s="305"/>
      <c r="G61" s="306">
        <f>SUMIF('[1]Brattleboro Memorial Hosp'!$B:$B,$A61,'[1]Brattleboro Memorial Hosp'!G:G)</f>
        <v>4.5999999999999992E-2</v>
      </c>
      <c r="I61" s="307"/>
      <c r="J61" s="280"/>
      <c r="L61" s="240"/>
      <c r="M61" s="240"/>
      <c r="N61" s="240"/>
      <c r="O61" s="240"/>
      <c r="P61" s="240"/>
    </row>
    <row r="62" spans="1:16" hidden="1" outlineLevel="1">
      <c r="A62" s="311" t="s">
        <v>379</v>
      </c>
      <c r="B62" s="259" t="s">
        <v>379</v>
      </c>
      <c r="C62" s="197"/>
      <c r="D62" s="197"/>
      <c r="E62" s="198">
        <f>SUMIF('[1]Brattleboro Memorial Hosp'!$B:$B,$A62,'[1]Brattleboro Memorial Hosp'!E:E)</f>
        <v>0</v>
      </c>
      <c r="F62" s="197"/>
      <c r="G62" s="197"/>
      <c r="I62" s="308"/>
      <c r="J62" s="308"/>
      <c r="L62" s="240"/>
      <c r="M62" s="240"/>
      <c r="N62" s="240"/>
      <c r="O62" s="240"/>
      <c r="P62" s="240"/>
    </row>
    <row r="63" spans="1:16" hidden="1" outlineLevel="1">
      <c r="A63" s="311" t="s">
        <v>380</v>
      </c>
      <c r="B63" s="237" t="s">
        <v>381</v>
      </c>
      <c r="C63" s="309"/>
      <c r="D63" s="309"/>
      <c r="E63" s="310">
        <f>SUMIF('[1]Brattleboro Memorial Hosp'!$B:$B,$A63,'[1]Brattleboro Memorial Hosp'!E:E)</f>
        <v>0</v>
      </c>
      <c r="F63" s="309"/>
      <c r="G63" s="309"/>
      <c r="I63" s="308"/>
      <c r="J63" s="308"/>
      <c r="L63" s="240"/>
      <c r="M63" s="240"/>
      <c r="N63" s="240"/>
      <c r="O63" s="240"/>
      <c r="P63" s="240"/>
    </row>
    <row r="64" spans="1:16" collapsed="1">
      <c r="B64" s="165" t="s">
        <v>343</v>
      </c>
    </row>
    <row r="65" spans="2:9" ht="24.95" customHeight="1">
      <c r="C65" s="230">
        <f>+C20/(+C68*100)</f>
        <v>25884239.799815055</v>
      </c>
      <c r="D65" s="230">
        <f t="shared" ref="D65:G65" si="2">+D20/(+D68*100)</f>
        <v>24275219.693999998</v>
      </c>
      <c r="E65" s="230">
        <f t="shared" si="2"/>
        <v>27899565.768319584</v>
      </c>
      <c r="F65" s="230">
        <f t="shared" si="2"/>
        <v>27457447.47149187</v>
      </c>
      <c r="G65" s="230">
        <f t="shared" si="2"/>
        <v>29628580.666854437</v>
      </c>
    </row>
    <row r="66" spans="2:9" ht="24.95" hidden="1" customHeight="1" outlineLevel="1">
      <c r="C66" s="230"/>
      <c r="D66" s="230"/>
      <c r="E66" s="230"/>
      <c r="F66" s="230"/>
      <c r="G66" s="230"/>
      <c r="I66" s="228"/>
    </row>
    <row r="67" spans="2:9" ht="24.95" hidden="1" customHeight="1" outlineLevel="1">
      <c r="C67" s="227">
        <f>+C20/C18</f>
        <v>7.2158078068283293E-3</v>
      </c>
      <c r="D67" s="227">
        <f t="shared" ref="D67:G67" si="3">+D20/D18</f>
        <v>5.9029858127924756E-4</v>
      </c>
      <c r="E67" s="227">
        <f t="shared" si="3"/>
        <v>1.6971806937843784E-2</v>
      </c>
      <c r="F67" s="227">
        <f t="shared" si="3"/>
        <v>2.7580951843989333E-2</v>
      </c>
      <c r="G67" s="227">
        <f t="shared" si="3"/>
        <v>2.2924783673530194E-2</v>
      </c>
    </row>
    <row r="68" spans="2:9" hidden="1" outlineLevel="1">
      <c r="C68" s="229">
        <f>+C20/C17</f>
        <v>7.8495631158733772E-3</v>
      </c>
      <c r="D68" s="229">
        <f t="shared" ref="D68:G68" si="4">+D20/D17</f>
        <v>7.0144755082075219E-4</v>
      </c>
      <c r="E68" s="229">
        <f t="shared" si="4"/>
        <v>1.8615624553789741E-2</v>
      </c>
      <c r="F68" s="229">
        <f t="shared" si="4"/>
        <v>3.1980080890751793E-2</v>
      </c>
      <c r="G68" s="229">
        <f t="shared" si="4"/>
        <v>2.5224126120741656E-2</v>
      </c>
    </row>
    <row r="69" spans="2:9" ht="14.25" hidden="1" customHeight="1" outlineLevel="1">
      <c r="C69" s="229">
        <f>+C22/C17</f>
        <v>2.0831883581873736E-2</v>
      </c>
      <c r="D69" s="229">
        <f t="shared" ref="D69:G69" si="5">+D22/D17</f>
        <v>1.7829962293069244E-2</v>
      </c>
      <c r="E69" s="229">
        <f t="shared" si="5"/>
        <v>3.1275162487467131E-2</v>
      </c>
      <c r="F69" s="229">
        <f t="shared" si="5"/>
        <v>0.10597666631295845</v>
      </c>
      <c r="G69" s="229">
        <f t="shared" si="5"/>
        <v>2.2696887754636921E-2</v>
      </c>
      <c r="I69" s="260">
        <f>AVERAGE(C69:G69)</f>
        <v>3.972211248600109E-2</v>
      </c>
    </row>
    <row r="70" spans="2:9" ht="14.25" hidden="1" customHeight="1" outlineLevel="1">
      <c r="C70" s="229">
        <f>+C69-C68</f>
        <v>1.2982320466000358E-2</v>
      </c>
      <c r="D70" s="229">
        <f t="shared" ref="D70:G70" si="6">+D69-D68</f>
        <v>1.7128514742248493E-2</v>
      </c>
      <c r="E70" s="229">
        <f t="shared" si="6"/>
        <v>1.2659537933677391E-2</v>
      </c>
      <c r="F70" s="229">
        <f t="shared" si="6"/>
        <v>7.3996585422206662E-2</v>
      </c>
      <c r="G70" s="229">
        <f t="shared" si="6"/>
        <v>-2.5272383661047344E-3</v>
      </c>
    </row>
    <row r="71" spans="2:9" hidden="1" outlineLevel="1">
      <c r="B71" s="261" t="s">
        <v>387</v>
      </c>
      <c r="C71" s="240"/>
      <c r="D71" s="240"/>
      <c r="E71" s="240"/>
      <c r="F71" s="240"/>
      <c r="G71" s="240"/>
    </row>
    <row r="72" spans="2:9" hidden="1" outlineLevel="1">
      <c r="B72" s="311" t="str">
        <f>B7</f>
        <v>Gross  Revenue</v>
      </c>
      <c r="C72" s="249">
        <f>C7-C8-C9-C10-C11</f>
        <v>2.5700000524520874</v>
      </c>
      <c r="D72" s="249">
        <f>D7-D8-D9-D10-D11</f>
        <v>-2.6999991834163666</v>
      </c>
      <c r="E72" s="249">
        <f>E7-E8-E9-E10-E11</f>
        <v>-0.40207712352275848</v>
      </c>
      <c r="F72" s="249">
        <f>F7-F8-F9-F10-F11</f>
        <v>-3.2500015199184418</v>
      </c>
      <c r="G72" s="249">
        <f>G7-G8-G9-G10-G11</f>
        <v>3.1071307808160782</v>
      </c>
    </row>
    <row r="73" spans="2:9" hidden="1" outlineLevel="1">
      <c r="B73" s="199" t="s">
        <v>344</v>
      </c>
      <c r="C73" s="249">
        <f>C18-C19-C20</f>
        <v>4.76837158203125E-7</v>
      </c>
      <c r="D73" s="249">
        <f>D18-D19-D20</f>
        <v>4.76837158203125E-7</v>
      </c>
      <c r="E73" s="249">
        <f>E18-E19-E20</f>
        <v>0</v>
      </c>
      <c r="F73" s="249">
        <f>F18-F19-F20</f>
        <v>-9.5367431640625E-7</v>
      </c>
      <c r="G73" s="249">
        <f>G18-G19-G20</f>
        <v>-9.5367431640625E-7</v>
      </c>
    </row>
    <row r="74" spans="2:9" hidden="1" outlineLevel="1">
      <c r="B74" s="261" t="s">
        <v>345</v>
      </c>
      <c r="C74" s="247"/>
      <c r="D74" s="247"/>
      <c r="E74" s="247"/>
      <c r="F74" s="247"/>
      <c r="G74" s="247"/>
    </row>
    <row r="75" spans="2:9" hidden="1" outlineLevel="1">
      <c r="B75" s="262" t="s">
        <v>346</v>
      </c>
      <c r="C75" s="260">
        <f>C42+C43+C44</f>
        <v>1.0000000000000002</v>
      </c>
      <c r="D75" s="260">
        <f t="shared" ref="D75:G75" si="7">D42+D43+D44</f>
        <v>0.99999999999999956</v>
      </c>
      <c r="E75" s="260">
        <f t="shared" si="7"/>
        <v>0.99999999999999978</v>
      </c>
      <c r="F75" s="260">
        <f t="shared" si="7"/>
        <v>0.99999999999999989</v>
      </c>
      <c r="G75" s="260">
        <f t="shared" si="7"/>
        <v>1</v>
      </c>
    </row>
    <row r="76" spans="2:9" hidden="1" outlineLevel="1">
      <c r="B76" s="262" t="s">
        <v>346</v>
      </c>
      <c r="C76" s="260">
        <f>C46+C47+C48</f>
        <v>1.0000000000000002</v>
      </c>
      <c r="D76" s="260">
        <f t="shared" ref="D76:G76" si="8">D46+D47+D48</f>
        <v>1</v>
      </c>
      <c r="E76" s="260">
        <f t="shared" si="8"/>
        <v>0.99999999999999967</v>
      </c>
      <c r="F76" s="260">
        <f t="shared" si="8"/>
        <v>1</v>
      </c>
      <c r="G76" s="260">
        <f t="shared" si="8"/>
        <v>1</v>
      </c>
    </row>
    <row r="77" spans="2:9" hidden="1" outlineLevel="1"/>
    <row r="78" spans="2:9" hidden="1" outlineLevel="1"/>
    <row r="79" spans="2:9" hidden="1" outlineLevel="1">
      <c r="C79" s="311" t="str">
        <f>+C4</f>
        <v xml:space="preserve"> Actual</v>
      </c>
      <c r="D79" s="311" t="str">
        <f t="shared" ref="D79:G80" si="9">+D4</f>
        <v xml:space="preserve"> Actual</v>
      </c>
      <c r="E79" s="311" t="str">
        <f t="shared" si="9"/>
        <v xml:space="preserve"> Budget</v>
      </c>
      <c r="F79" s="311" t="str">
        <f t="shared" si="9"/>
        <v xml:space="preserve"> Actual</v>
      </c>
      <c r="G79" s="311" t="str">
        <f t="shared" si="9"/>
        <v xml:space="preserve"> Budget</v>
      </c>
    </row>
    <row r="80" spans="2:9" hidden="1" outlineLevel="1">
      <c r="C80" s="311" t="str">
        <f>+C5</f>
        <v>2019</v>
      </c>
      <c r="D80" s="311" t="str">
        <f t="shared" si="9"/>
        <v>2020</v>
      </c>
      <c r="E80" s="311" t="str">
        <f t="shared" si="9"/>
        <v>2021</v>
      </c>
      <c r="F80" s="311" t="str">
        <f t="shared" si="9"/>
        <v>2021</v>
      </c>
      <c r="G80" s="311" t="str">
        <f t="shared" si="9"/>
        <v>2022</v>
      </c>
    </row>
    <row r="81" collapsed="1"/>
  </sheetData>
  <pageMargins left="0.7" right="0.7" top="0.75" bottom="0.75" header="0.3" footer="0.3"/>
  <pageSetup scale="78" orientation="landscape" r:id="rId1"/>
  <headerFooter>
    <oddFooter>&amp;L&amp;F&amp;CGreen Mountain Care Board&amp;R&amp;D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.5703125" style="80" customWidth="1"/>
    <col min="25" max="25" width="10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Overhead Expense w/ fringe, as a % of Total Operating Exp</v>
      </c>
    </row>
    <row r="3" spans="1:25" ht="15.75">
      <c r="A3" s="82" t="s">
        <v>104</v>
      </c>
    </row>
    <row r="4" spans="1:25" ht="15.75">
      <c r="A4" s="85" t="s">
        <v>79</v>
      </c>
      <c r="B4" s="324" t="str">
        <f>MID(A4,FIND("]",A4)+2,LEN(A4)-FIND("]",A4)+2)</f>
        <v>Overhead Expense w/ fringe, as a % of Total Operating Exp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252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40'!$A8,'INTERIM REPORT'!$B:$B,'PAGE 40'!$A$4)</f>
        <v>0.21866877382100244</v>
      </c>
      <c r="E8" s="210">
        <f>RANK(D8,D$8:D$15,1)</f>
        <v>2</v>
      </c>
      <c r="F8" s="210">
        <f>RANK(D8,D$8:D$17,1)</f>
        <v>3</v>
      </c>
      <c r="G8" s="210">
        <f>RANK(D8,D$8:D$25,1)</f>
        <v>3</v>
      </c>
      <c r="H8" s="145">
        <f>SUMIFS('INTERIM REPORT'!D:D,'INTERIM REPORT'!$A:$A,'PAGE 40'!$A8,'INTERIM REPORT'!$B:$B,'PAGE 40'!$A$4)</f>
        <v>0.23702435764940602</v>
      </c>
      <c r="I8" s="210">
        <f>RANK(H8,H$8:H$15,1)</f>
        <v>2</v>
      </c>
      <c r="J8" s="210">
        <f>RANK(H8,H$8:H$17,1)</f>
        <v>3</v>
      </c>
      <c r="K8" s="210">
        <f>RANK(H8,H$8:H$25,1)</f>
        <v>3</v>
      </c>
      <c r="L8" s="145">
        <f>SUMIFS('INTERIM REPORT'!E:E,'INTERIM REPORT'!$A:$A,'PAGE 40'!$A8,'INTERIM REPORT'!$B:$B,'PAGE 40'!$A$4)</f>
        <v>0.22574064808504404</v>
      </c>
      <c r="M8" s="210">
        <f>RANK(L8,L$8:L$15,1)</f>
        <v>7</v>
      </c>
      <c r="N8" s="210">
        <f>RANK(L8,L$8:L$17,1)</f>
        <v>9</v>
      </c>
      <c r="O8" s="210">
        <f>RANK(L8,L$8:L$25,1)</f>
        <v>13</v>
      </c>
      <c r="P8" s="145">
        <f>SUMIFS('INTERIM REPORT'!F:F,'INTERIM REPORT'!$A:$A,'PAGE 40'!$A8,'INTERIM REPORT'!$B:$B,'PAGE 40'!$A$4)</f>
        <v>0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45">
        <f>SUMIFS('INTERIM REPORT'!G:G,'INTERIM REPORT'!$A:$A,'PAGE 40'!$A8,'INTERIM REPORT'!$B:$B,'PAGE 40'!$A$4)</f>
        <v>0.23770575807631331</v>
      </c>
      <c r="U8" s="210">
        <f>RANK(T8,T$8:T$15,1)</f>
        <v>5</v>
      </c>
      <c r="V8" s="210">
        <f>RANK(T8,T$8:T$17,1)</f>
        <v>6</v>
      </c>
      <c r="W8" s="210">
        <f>RANK(T8,T$8:T$25,1)</f>
        <v>9</v>
      </c>
      <c r="X8" s="95">
        <f t="shared" ref="X8:X17" si="0">IF(H8&gt;0,((L8/H8)-1),IF(AND(H8=0,L8&gt;0),100%,IF(AND(H8=0,L8&lt;0),-100%,IF(AND(H8=0,L8=0),0%,((L8/(H8))-1)*-1))))</f>
        <v>-4.7605696208877557E-2</v>
      </c>
      <c r="Y8" s="95">
        <f t="shared" ref="Y8:Y17" si="1">IF(L8&gt;0,((T8/L8)-1),IF(AND(L8=0,T8&gt;0),100%,IF(AND(L8=0,T8&lt;0),-100%,IF(AND(L8=0,T8=0),0%,((T8/(L8))-1)*-1))))</f>
        <v>5.3003790379664295E-2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40'!$A9,'INTERIM REPORT'!$B:$B,'PAGE 40'!$A$4)</f>
        <v>0.25404194886149029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6</v>
      </c>
      <c r="H9" s="145">
        <f>SUMIFS('INTERIM REPORT'!D:D,'INTERIM REPORT'!$A:$A,'PAGE 40'!$A9,'INTERIM REPORT'!$B:$B,'PAGE 40'!$A$4)</f>
        <v>0.25550689581884467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6</v>
      </c>
      <c r="L9" s="145">
        <f>SUMIFS('INTERIM REPORT'!E:E,'INTERIM REPORT'!$A:$A,'PAGE 40'!$A9,'INTERIM REPORT'!$B:$B,'PAGE 40'!$A$4)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45">
        <f>SUMIFS('INTERIM REPORT'!F:F,'INTERIM REPORT'!$A:$A,'PAGE 40'!$A9,'INTERIM REPORT'!$B:$B,'PAGE 40'!$A$4)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45">
        <f>SUMIFS('INTERIM REPORT'!G:G,'INTERIM REPORT'!$A:$A,'PAGE 40'!$A9,'INTERIM REPORT'!$B:$B,'PAGE 40'!$A$4)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40'!$A10,'INTERIM REPORT'!$B:$B,'PAGE 40'!$A$4)</f>
        <v>0.33163325897370471</v>
      </c>
      <c r="E10" s="210">
        <f t="shared" si="3"/>
        <v>6</v>
      </c>
      <c r="F10" s="210">
        <f t="shared" si="4"/>
        <v>8</v>
      </c>
      <c r="G10" s="210">
        <f t="shared" si="5"/>
        <v>11</v>
      </c>
      <c r="H10" s="145">
        <f>SUMIFS('INTERIM REPORT'!D:D,'INTERIM REPORT'!$A:$A,'PAGE 40'!$A10,'INTERIM REPORT'!$B:$B,'PAGE 40'!$A$4)</f>
        <v>0.33935430551946238</v>
      </c>
      <c r="I10" s="210">
        <f t="shared" si="6"/>
        <v>6</v>
      </c>
      <c r="J10" s="210">
        <f t="shared" si="7"/>
        <v>8</v>
      </c>
      <c r="K10" s="210">
        <f t="shared" si="8"/>
        <v>11</v>
      </c>
      <c r="L10" s="145">
        <f>SUMIFS('INTERIM REPORT'!E:E,'INTERIM REPORT'!$A:$A,'PAGE 40'!$A10,'INTERIM REPORT'!$B:$B,'PAGE 40'!$A$4)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40'!$A10,'INTERIM REPORT'!$B:$B,'PAGE 40'!$A$4)</f>
        <v>0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40'!$A10,'INTERIM REPORT'!$B:$B,'PAGE 40'!$A$4)</f>
        <v>0.34261599557744771</v>
      </c>
      <c r="U10" s="210">
        <f t="shared" si="15"/>
        <v>7</v>
      </c>
      <c r="V10" s="210">
        <f t="shared" si="16"/>
        <v>9</v>
      </c>
      <c r="W10" s="210">
        <f t="shared" si="17"/>
        <v>13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40'!$A11,'INTERIM REPORT'!$B:$B,'PAGE 40'!$A$4)</f>
        <v>0.37867665868110173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40'!$A11,'INTERIM REPORT'!$B:$B,'PAGE 40'!$A$4)</f>
        <v>0.38037527306543767</v>
      </c>
      <c r="I11" s="210">
        <f t="shared" si="6"/>
        <v>8</v>
      </c>
      <c r="J11" s="210">
        <f t="shared" si="7"/>
        <v>10</v>
      </c>
      <c r="K11" s="210">
        <f t="shared" si="8"/>
        <v>13</v>
      </c>
      <c r="L11" s="145">
        <f>SUMIFS('INTERIM REPORT'!E:E,'INTERIM REPORT'!$A:$A,'PAGE 40'!$A11,'INTERIM REPORT'!$B:$B,'PAGE 40'!$A$4)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45">
        <f>SUMIFS('INTERIM REPORT'!F:F,'INTERIM REPORT'!$A:$A,'PAGE 40'!$A11,'INTERIM REPORT'!$B:$B,'PAGE 40'!$A$4)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45">
        <f>SUMIFS('INTERIM REPORT'!G:G,'INTERIM REPORT'!$A:$A,'PAGE 40'!$A11,'INTERIM REPORT'!$B:$B,'PAGE 40'!$A$4)</f>
        <v>0.39971969899401028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40'!$A12,'INTERIM REPORT'!$B:$B,'PAGE 40'!$A$4)</f>
        <v>0.25321967330555689</v>
      </c>
      <c r="E12" s="210">
        <f t="shared" si="3"/>
        <v>4</v>
      </c>
      <c r="F12" s="210">
        <f t="shared" si="4"/>
        <v>5</v>
      </c>
      <c r="G12" s="210">
        <f t="shared" si="5"/>
        <v>5</v>
      </c>
      <c r="H12" s="145">
        <f>SUMIFS('INTERIM REPORT'!D:D,'INTERIM REPORT'!$A:$A,'PAGE 40'!$A12,'INTERIM REPORT'!$B:$B,'PAGE 40'!$A$4)</f>
        <v>0.24918272782377132</v>
      </c>
      <c r="I12" s="210">
        <f t="shared" si="6"/>
        <v>4</v>
      </c>
      <c r="J12" s="210">
        <f t="shared" si="7"/>
        <v>5</v>
      </c>
      <c r="K12" s="210">
        <f t="shared" si="8"/>
        <v>5</v>
      </c>
      <c r="L12" s="145">
        <f>SUMIFS('INTERIM REPORT'!E:E,'INTERIM REPORT'!$A:$A,'PAGE 40'!$A12,'INTERIM REPORT'!$B:$B,'PAGE 40'!$A$4)</f>
        <v>0.25485452718810936</v>
      </c>
      <c r="M12" s="210">
        <f t="shared" si="9"/>
        <v>8</v>
      </c>
      <c r="N12" s="210">
        <f t="shared" si="10"/>
        <v>10</v>
      </c>
      <c r="O12" s="210">
        <f t="shared" si="11"/>
        <v>14</v>
      </c>
      <c r="P12" s="145">
        <f>SUMIFS('INTERIM REPORT'!F:F,'INTERIM REPORT'!$A:$A,'PAGE 40'!$A12,'INTERIM REPORT'!$B:$B,'PAGE 40'!$A$4)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40'!$A12,'INTERIM REPORT'!$B:$B,'PAGE 40'!$A$4)</f>
        <v>0.26662202264430895</v>
      </c>
      <c r="U12" s="210">
        <f t="shared" si="15"/>
        <v>6</v>
      </c>
      <c r="V12" s="210">
        <f t="shared" si="16"/>
        <v>8</v>
      </c>
      <c r="W12" s="210">
        <f t="shared" si="17"/>
        <v>11</v>
      </c>
      <c r="X12" s="95">
        <f t="shared" si="0"/>
        <v>2.2761607170258102E-2</v>
      </c>
      <c r="Y12" s="95">
        <f t="shared" si="1"/>
        <v>4.6173382070289648E-2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40'!$A13,'INTERIM REPORT'!$B:$B,'PAGE 40'!$A$4)</f>
        <v>0.20871612231025655</v>
      </c>
      <c r="E13" s="210">
        <f t="shared" si="3"/>
        <v>1</v>
      </c>
      <c r="F13" s="210">
        <f t="shared" si="4"/>
        <v>1</v>
      </c>
      <c r="G13" s="210">
        <f t="shared" si="5"/>
        <v>1</v>
      </c>
      <c r="H13" s="145">
        <f>SUMIFS('INTERIM REPORT'!D:D,'INTERIM REPORT'!$A:$A,'PAGE 40'!$A13,'INTERIM REPORT'!$B:$B,'PAGE 40'!$A$4)</f>
        <v>0.22185510622483837</v>
      </c>
      <c r="I13" s="210">
        <f t="shared" si="6"/>
        <v>1</v>
      </c>
      <c r="J13" s="210">
        <f t="shared" si="7"/>
        <v>2</v>
      </c>
      <c r="K13" s="210">
        <f t="shared" si="8"/>
        <v>2</v>
      </c>
      <c r="L13" s="145">
        <f>SUMIFS('INTERIM REPORT'!E:E,'INTERIM REPORT'!$A:$A,'PAGE 40'!$A13,'INTERIM REPORT'!$B:$B,'PAGE 40'!$A$4)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45">
        <f>SUMIFS('INTERIM REPORT'!F:F,'INTERIM REPORT'!$A:$A,'PAGE 40'!$A13,'INTERIM REPORT'!$B:$B,'PAGE 40'!$A$4)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45">
        <f>SUMIFS('INTERIM REPORT'!G:G,'INTERIM REPORT'!$A:$A,'PAGE 40'!$A13,'INTERIM REPORT'!$B:$B,'PAGE 40'!$A$4)</f>
        <v>0</v>
      </c>
      <c r="U13" s="210">
        <f t="shared" si="15"/>
        <v>1</v>
      </c>
      <c r="V13" s="210">
        <f t="shared" si="16"/>
        <v>1</v>
      </c>
      <c r="W13" s="210">
        <f t="shared" si="17"/>
        <v>1</v>
      </c>
      <c r="X13" s="95">
        <f t="shared" si="0"/>
        <v>-1</v>
      </c>
      <c r="Y13" s="95">
        <f t="shared" si="1"/>
        <v>0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40'!$A14,'INTERIM REPORT'!$B:$B,'PAGE 40'!$A$4)</f>
        <v>0.37508190758223503</v>
      </c>
      <c r="E14" s="210">
        <f t="shared" si="3"/>
        <v>7</v>
      </c>
      <c r="F14" s="210">
        <f t="shared" si="4"/>
        <v>9</v>
      </c>
      <c r="G14" s="210">
        <f t="shared" si="5"/>
        <v>13</v>
      </c>
      <c r="H14" s="145">
        <f>SUMIFS('INTERIM REPORT'!D:D,'INTERIM REPORT'!$A:$A,'PAGE 40'!$A14,'INTERIM REPORT'!$B:$B,'PAGE 40'!$A$4)</f>
        <v>0.37979928257098283</v>
      </c>
      <c r="I14" s="210">
        <f t="shared" si="6"/>
        <v>7</v>
      </c>
      <c r="J14" s="210">
        <f t="shared" si="7"/>
        <v>9</v>
      </c>
      <c r="K14" s="210">
        <f t="shared" si="8"/>
        <v>12</v>
      </c>
      <c r="L14" s="145">
        <f>SUMIFS('INTERIM REPORT'!E:E,'INTERIM REPORT'!$A:$A,'PAGE 40'!$A14,'INTERIM REPORT'!$B:$B,'PAGE 40'!$A$4)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40'!$A14,'INTERIM REPORT'!$B:$B,'PAGE 40'!$A$4)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45">
        <f>SUMIFS('INTERIM REPORT'!G:G,'INTERIM REPORT'!$A:$A,'PAGE 40'!$A14,'INTERIM REPORT'!$B:$B,'PAGE 40'!$A$4)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40'!$A15,'INTERIM REPORT'!$B:$B,'PAGE 40'!$A$4)</f>
        <v>0.23071773321693995</v>
      </c>
      <c r="E15" s="211">
        <f t="shared" si="3"/>
        <v>3</v>
      </c>
      <c r="F15" s="211">
        <f t="shared" si="4"/>
        <v>4</v>
      </c>
      <c r="G15" s="211">
        <f t="shared" si="5"/>
        <v>4</v>
      </c>
      <c r="H15" s="146">
        <f>SUMIFS('INTERIM REPORT'!D:D,'INTERIM REPORT'!$A:$A,'PAGE 40'!$A15,'INTERIM REPORT'!$B:$B,'PAGE 40'!$A$4)</f>
        <v>0.24237753168766335</v>
      </c>
      <c r="I15" s="211">
        <f t="shared" si="6"/>
        <v>3</v>
      </c>
      <c r="J15" s="211">
        <f t="shared" si="7"/>
        <v>4</v>
      </c>
      <c r="K15" s="211">
        <f t="shared" si="8"/>
        <v>4</v>
      </c>
      <c r="L15" s="146">
        <f>SUMIFS('INTERIM REPORT'!E:E,'INTERIM REPORT'!$A:$A,'PAGE 40'!$A15,'INTERIM REPORT'!$B:$B,'PAGE 40'!$A$4)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40'!$A15,'INTERIM REPORT'!$B:$B,'PAGE 40'!$A$4)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40'!$A15,'INTERIM REPORT'!$B:$B,'PAGE 40'!$A$4)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-1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40'!$A16,'INTERIM REPORT'!$B:$B,'PAGE 40'!$A$4)</f>
        <v>0.21597850573684663</v>
      </c>
      <c r="E16" s="212"/>
      <c r="F16" s="213">
        <f t="shared" si="4"/>
        <v>2</v>
      </c>
      <c r="G16" s="213">
        <f t="shared" si="5"/>
        <v>2</v>
      </c>
      <c r="H16" s="147">
        <f>SUMIFS('INTERIM REPORT'!D:D,'INTERIM REPORT'!$A:$A,'PAGE 40'!$A16,'INTERIM REPORT'!$B:$B,'PAGE 40'!$A$4)</f>
        <v>0.22103822394591449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40'!$A16,'INTERIM REPORT'!$B:$B,'PAGE 40'!$A$4)</f>
        <v>0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40'!$A16,'INTERIM REPORT'!$B:$B,'PAGE 40'!$A$4)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40'!$A16,'INTERIM REPORT'!$B:$B,'PAGE 40'!$A$4)</f>
        <v>0.23077726487626887</v>
      </c>
      <c r="U16" s="212"/>
      <c r="V16" s="213">
        <f t="shared" si="16"/>
        <v>5</v>
      </c>
      <c r="W16" s="213">
        <f t="shared" si="17"/>
        <v>8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40'!$A17,'INTERIM REPORT'!$B:$B,'PAGE 40'!$A$4)</f>
        <v>0.25417747603071128</v>
      </c>
      <c r="E17" s="214"/>
      <c r="F17" s="210">
        <f t="shared" si="4"/>
        <v>7</v>
      </c>
      <c r="G17" s="210">
        <f t="shared" si="5"/>
        <v>7</v>
      </c>
      <c r="H17" s="145">
        <f>SUMIFS('INTERIM REPORT'!D:D,'INTERIM REPORT'!$A:$A,'PAGE 40'!$A17,'INTERIM REPORT'!$B:$B,'PAGE 40'!$A$4)</f>
        <v>0.26024383134629653</v>
      </c>
      <c r="I17" s="214"/>
      <c r="J17" s="210">
        <f t="shared" si="7"/>
        <v>7</v>
      </c>
      <c r="K17" s="210">
        <f t="shared" si="8"/>
        <v>7</v>
      </c>
      <c r="L17" s="145">
        <f>SUMIFS('INTERIM REPORT'!E:E,'INTERIM REPORT'!$A:$A,'PAGE 40'!$A17,'INTERIM REPORT'!$B:$B,'PAGE 40'!$A$4)</f>
        <v>0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40'!$A17,'INTERIM REPORT'!$B:$B,'PAGE 40'!$A$4)</f>
        <v>0</v>
      </c>
      <c r="Q17" s="214"/>
      <c r="R17" s="210">
        <f t="shared" si="13"/>
        <v>1</v>
      </c>
      <c r="S17" s="210">
        <f t="shared" si="14"/>
        <v>1</v>
      </c>
      <c r="T17" s="145">
        <f>SUMIFS('INTERIM REPORT'!G:G,'INTERIM REPORT'!$A:$A,'PAGE 40'!$A17,'INTERIM REPORT'!$B:$B,'PAGE 40'!$A$4)</f>
        <v>0.26372825989718968</v>
      </c>
      <c r="U17" s="214"/>
      <c r="V17" s="210">
        <f t="shared" si="16"/>
        <v>7</v>
      </c>
      <c r="W17" s="21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40'!$A20,'INTERIM REPORT'!$B:$B,'PAGE 40'!$A$4)</f>
        <v>0.25430928490684424</v>
      </c>
      <c r="E20" s="212"/>
      <c r="F20" s="213">
        <f>RANK(D20,D$20:D$22,1)</f>
        <v>1</v>
      </c>
      <c r="G20" s="213">
        <f t="shared" ref="G20:G22" si="19">RANK(D20,D$8:D$25,1)</f>
        <v>8</v>
      </c>
      <c r="H20" s="147">
        <f>SUMIFS('INTERIM REPORT'!D:D,'INTERIM REPORT'!$A:$A,'PAGE 40'!$A20,'INTERIM REPORT'!$B:$B,'PAGE 40'!$A$4)</f>
        <v>0.32259470036285237</v>
      </c>
      <c r="I20" s="212"/>
      <c r="J20" s="213">
        <f>RANK(H20,H$20:H$22,1)</f>
        <v>3</v>
      </c>
      <c r="K20" s="213">
        <f t="shared" ref="K20:K22" si="20">RANK(H20,H$8:H$25,1)</f>
        <v>10</v>
      </c>
      <c r="L20" s="147">
        <f>SUMIFS('INTERIM REPORT'!E:E,'INTERIM REPORT'!$A:$A,'PAGE 40'!$A20,'INTERIM REPORT'!$B:$B,'PAGE 40'!$A$4)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40'!$A20,'INTERIM REPORT'!$B:$B,'PAGE 40'!$A$4)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47">
        <f>SUMIFS('INTERIM REPORT'!G:G,'INTERIM REPORT'!$A:$A,'PAGE 40'!$A20,'INTERIM REPORT'!$B:$B,'PAGE 40'!$A$4)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40'!$A21,'INTERIM REPORT'!$B:$B,'PAGE 40'!$A$4)</f>
        <v>0.28257904629065744</v>
      </c>
      <c r="E21" s="214"/>
      <c r="F21" s="210">
        <f t="shared" ref="F21:F22" si="24">RANK(D21,D$20:D$22,1)</f>
        <v>3</v>
      </c>
      <c r="G21" s="210">
        <f t="shared" si="19"/>
        <v>10</v>
      </c>
      <c r="H21" s="145">
        <f>SUMIFS('INTERIM REPORT'!D:D,'INTERIM REPORT'!$A:$A,'PAGE 40'!$A21,'INTERIM REPORT'!$B:$B,'PAGE 40'!$A$4)</f>
        <v>0.29456360630832656</v>
      </c>
      <c r="I21" s="214"/>
      <c r="J21" s="210">
        <f t="shared" ref="J21:J22" si="25">RANK(H21,H$20:H$22,1)</f>
        <v>2</v>
      </c>
      <c r="K21" s="210">
        <f t="shared" si="20"/>
        <v>9</v>
      </c>
      <c r="L21" s="145">
        <f>SUMIFS('INTERIM REPORT'!E:E,'INTERIM REPORT'!$A:$A,'PAGE 40'!$A21,'INTERIM REPORT'!$B:$B,'PAGE 40'!$A$4)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45">
        <f>SUMIFS('INTERIM REPORT'!F:F,'INTERIM REPORT'!$A:$A,'PAGE 40'!$A21,'INTERIM REPORT'!$B:$B,'PAGE 40'!$A$4)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40'!$A21,'INTERIM REPORT'!$B:$B,'PAGE 40'!$A$4)</f>
        <v>0.26715992932450938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40'!$A22,'INTERIM REPORT'!$B:$B,'PAGE 40'!$A$4)</f>
        <v>0.26237163729511992</v>
      </c>
      <c r="E22" s="214"/>
      <c r="F22" s="210">
        <f t="shared" si="24"/>
        <v>2</v>
      </c>
      <c r="G22" s="210">
        <f t="shared" si="19"/>
        <v>9</v>
      </c>
      <c r="H22" s="145">
        <f>SUMIFS('INTERIM REPORT'!D:D,'INTERIM REPORT'!$A:$A,'PAGE 40'!$A22,'INTERIM REPORT'!$B:$B,'PAGE 40'!$A$4)</f>
        <v>0.26694964211022748</v>
      </c>
      <c r="I22" s="214"/>
      <c r="J22" s="210">
        <f t="shared" si="25"/>
        <v>1</v>
      </c>
      <c r="K22" s="210">
        <f t="shared" si="20"/>
        <v>8</v>
      </c>
      <c r="L22" s="145">
        <f>SUMIFS('INTERIM REPORT'!E:E,'INTERIM REPORT'!$A:$A,'PAGE 40'!$A22,'INTERIM REPORT'!$B:$B,'PAGE 40'!$A$4)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40'!$A22,'INTERIM REPORT'!$B:$B,'PAGE 40'!$A$4)</f>
        <v>0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40'!$A22,'INTERIM REPORT'!$B:$B,'PAGE 40'!$A$4)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40'!$A25,'INTERIM REPORT'!$B:$B,'PAGE 40'!$A$4)</f>
        <v>0.36528072368807774</v>
      </c>
      <c r="E25" s="212"/>
      <c r="F25" s="212"/>
      <c r="G25" s="213">
        <f>RANK(D25,D$8:D$25,1)</f>
        <v>12</v>
      </c>
      <c r="H25" s="147">
        <f>SUMIFS('INTERIM REPORT'!D:D,'INTERIM REPORT'!$A:$A,'PAGE 40'!$A25,'INTERIM REPORT'!$B:$B,'PAGE 40'!$A$4)</f>
        <v>0.40692389380555283</v>
      </c>
      <c r="I25" s="212"/>
      <c r="J25" s="212"/>
      <c r="K25" s="213">
        <f>RANK(H25,H$8:H$25,1)</f>
        <v>14</v>
      </c>
      <c r="L25" s="147">
        <f>SUMIFS('INTERIM REPORT'!E:E,'INTERIM REPORT'!$A:$A,'PAGE 40'!$A25,'INTERIM REPORT'!$B:$B,'PAGE 40'!$A$4)</f>
        <v>0</v>
      </c>
      <c r="M25" s="212"/>
      <c r="N25" s="212"/>
      <c r="O25" s="213">
        <f>RANK(L25,L$8:L$25,1)</f>
        <v>1</v>
      </c>
      <c r="P25" s="147">
        <f>SUMIFS('INTERIM REPORT'!F:F,'INTERIM REPORT'!$A:$A,'PAGE 40'!$A25,'INTERIM REPORT'!$B:$B,'PAGE 40'!$A$4)</f>
        <v>0</v>
      </c>
      <c r="Q25" s="212"/>
      <c r="R25" s="212"/>
      <c r="S25" s="213">
        <f>RANK(P25,P$8:P$25,1)</f>
        <v>1</v>
      </c>
      <c r="T25" s="147">
        <f>SUMIFS('INTERIM REPORT'!G:G,'INTERIM REPORT'!$A:$A,'PAGE 40'!$A25,'INTERIM REPORT'!$B:$B,'PAGE 40'!$A$4)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40'!$A28,'INTERIM REPORT'!$B:$B,'PAGE 40'!$A$4)</f>
        <v>0.30534374250892604</v>
      </c>
      <c r="E28" s="218"/>
      <c r="F28" s="218"/>
      <c r="G28" s="218"/>
      <c r="H28" s="147">
        <f>SUMIFS('INTERIM REPORT'!D:D,'INTERIM REPORT'!$A:$A,'PAGE 40'!$A28,'INTERIM REPORT'!$B:$B,'PAGE 40'!$A$4)</f>
        <v>0.33489683140655901</v>
      </c>
      <c r="I28" s="218"/>
      <c r="J28" s="218"/>
      <c r="K28" s="218"/>
      <c r="L28" s="147">
        <f>SUMIFS('INTERIM REPORT'!E:E,'INTERIM REPORT'!$A:$A,'PAGE 40'!$A28,'INTERIM REPORT'!$B:$B,'PAGE 40'!$A$4)</f>
        <v>1.3298053316107953E-2</v>
      </c>
      <c r="M28" s="218"/>
      <c r="N28" s="218"/>
      <c r="O28" s="218"/>
      <c r="P28" s="147">
        <f>SUMIFS('INTERIM REPORT'!F:F,'INTERIM REPORT'!$A:$A,'PAGE 40'!$A28,'INTERIM REPORT'!$B:$B,'PAGE 40'!$A$4)</f>
        <v>0</v>
      </c>
      <c r="Q28" s="218"/>
      <c r="R28" s="218"/>
      <c r="S28" s="218"/>
      <c r="T28" s="147">
        <f>SUMIFS('INTERIM REPORT'!G:G,'INTERIM REPORT'!$A:$A,'PAGE 40'!$A28,'INTERIM REPORT'!$B:$B,'PAGE 40'!$A$4)</f>
        <v>6.6043561718606536E-2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-0.96029208977506164</v>
      </c>
      <c r="Y28" s="103">
        <f>IF(L28&gt;0,((T28/L28)-1),IF(AND(L28=0,T28&gt;0),100%,IF(AND(L28=0,T28&lt;0),-100%,IF(AND(L28=0,T28=0),0%,((T28/(L28))-1)*-1))))</f>
        <v>3.9664082515451993</v>
      </c>
    </row>
    <row r="29" spans="1:25" ht="28.35" customHeight="1">
      <c r="C29" s="94" t="s">
        <v>28</v>
      </c>
      <c r="D29" s="145">
        <f>MEDIAN(D25,D20:D22,D8:D17)</f>
        <v>0.25424338046877776</v>
      </c>
      <c r="E29" s="219"/>
      <c r="F29" s="219"/>
      <c r="G29" s="219"/>
      <c r="H29" s="145">
        <f>MEDIAN(H25,H20:H22,H8:H17)</f>
        <v>0.263596736728262</v>
      </c>
      <c r="I29" s="219"/>
      <c r="J29" s="219"/>
      <c r="K29" s="219"/>
      <c r="L29" s="145">
        <f>MEDIAN(L25,L20:L22,L8:L17)</f>
        <v>0</v>
      </c>
      <c r="M29" s="219"/>
      <c r="N29" s="219"/>
      <c r="O29" s="219"/>
      <c r="P29" s="145">
        <f>MEDIAN(P25,P20:P22,P8:P17)</f>
        <v>0</v>
      </c>
      <c r="Q29" s="219"/>
      <c r="R29" s="219"/>
      <c r="S29" s="219"/>
      <c r="T29" s="145">
        <f>MEDIAN(T25,T20:T22,T8:T17)</f>
        <v>0.11538863243813444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45">
        <f>MEDIAN(D8:D15)</f>
        <v>0.25363081108352359</v>
      </c>
      <c r="E30" s="219"/>
      <c r="F30" s="219"/>
      <c r="G30" s="219"/>
      <c r="H30" s="145">
        <f>MEDIAN(H8:H15)</f>
        <v>0.25234481182130797</v>
      </c>
      <c r="I30" s="219"/>
      <c r="J30" s="219"/>
      <c r="K30" s="219"/>
      <c r="L30" s="145">
        <f>MEDIAN(L8:L15)</f>
        <v>0</v>
      </c>
      <c r="M30" s="219"/>
      <c r="N30" s="219"/>
      <c r="O30" s="219"/>
      <c r="P30" s="145">
        <f>MEDIAN(P8:P15)</f>
        <v>0</v>
      </c>
      <c r="Q30" s="219"/>
      <c r="R30" s="219"/>
      <c r="S30" s="219"/>
      <c r="T30" s="145">
        <f>MEDIAN(T8:T15)</f>
        <v>0.11885287903815665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40'!$A33,'INTERIM REPORT'!$B:$B,'PAGE 40'!$A$5)=0,"",SUMIFS('INTERIM REPORT'!C:C,'INTERIM REPORT'!$A:$A,'PAGE 40'!$A33,'INTERIM REPORT'!$B:$B,'PAGE 40'!$A$5))</f>
        <v/>
      </c>
      <c r="E33" s="120"/>
      <c r="F33" s="120"/>
      <c r="G33" s="121"/>
      <c r="H33" s="147" t="str">
        <f>IF(SUMIFS('INTERIM REPORT'!D:D,'INTERIM REPORT'!$A:$A,'PAGE 40'!$A33,'INTERIM REPORT'!$B:$B,'PAGE 40'!$A$5)=0,"",SUMIFS('INTERIM REPORT'!D:D,'INTERIM REPORT'!$A:$A,'PAGE 40'!$A33,'INTERIM REPORT'!$B:$B,'PAGE 40'!$A$5))</f>
        <v/>
      </c>
      <c r="I33" s="120"/>
      <c r="J33" s="120"/>
      <c r="K33" s="121"/>
      <c r="L33" s="147" t="str">
        <f>IF(SUMIFS('INTERIM REPORT'!E:E,'INTERIM REPORT'!$A:$A,'PAGE 40'!$A33,'INTERIM REPORT'!$B:$B,'PAGE 40'!$A$5)=0,"",SUMIFS('INTERIM REPORT'!E:E,'INTERIM REPORT'!$A:$A,'PAGE 40'!$A33,'INTERIM REPORT'!$B:$B,'PAGE 40'!$A$5))</f>
        <v/>
      </c>
      <c r="M33" s="120"/>
      <c r="N33" s="120"/>
      <c r="O33" s="121"/>
      <c r="P33" s="147" t="str">
        <f>IF(SUMIFS('INTERIM REPORT'!F:F,'INTERIM REPORT'!$A:$A,'PAGE 40'!$A33,'INTERIM REPORT'!$B:$B,'PAGE 40'!$A$5)=0,"",SUMIFS('INTERIM REPORT'!F:F,'INTERIM REPORT'!$A:$A,'PAGE 40'!$A33,'INTERIM REPORT'!$B:$B,'PAGE 40'!$A$5))</f>
        <v/>
      </c>
      <c r="Q33" s="120"/>
      <c r="R33" s="120"/>
      <c r="S33" s="121"/>
      <c r="T33" s="147" t="str">
        <f>IF(SUMIFS('INTERIM REPORT'!G:G,'INTERIM REPORT'!$A:$A,'PAGE 40'!$A33,'INTERIM REPORT'!$B:$B,'PAGE 40'!$A$5)=0,"",SUMIFS('INTERIM REPORT'!G:G,'INTERIM REPORT'!$A:$A,'PAGE 40'!$A33,'INTERIM REPORT'!$B:$B,'PAGE 40'!$A$5))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40'!$A34,'INTERIM REPORT'!$B:$B,'PAGE 40'!$A$5)=0,"",SUMIFS('INTERIM REPORT'!C:C,'INTERIM REPORT'!$A:$A,'PAGE 40'!$A34,'INTERIM REPORT'!$B:$B,'PAGE 40'!$A$5))</f>
        <v/>
      </c>
      <c r="E34" s="124"/>
      <c r="F34" s="124"/>
      <c r="G34" s="125"/>
      <c r="H34" s="147" t="str">
        <f>IF(SUMIFS('INTERIM REPORT'!D:D,'INTERIM REPORT'!$A:$A,'PAGE 40'!$A34,'INTERIM REPORT'!$B:$B,'PAGE 40'!$A$5)=0,"",SUMIFS('INTERIM REPORT'!D:D,'INTERIM REPORT'!$A:$A,'PAGE 40'!$A34,'INTERIM REPORT'!$B:$B,'PAGE 40'!$A$5))</f>
        <v/>
      </c>
      <c r="I34" s="124"/>
      <c r="J34" s="124"/>
      <c r="K34" s="125"/>
      <c r="L34" s="147" t="str">
        <f>IF(SUMIFS('INTERIM REPORT'!E:E,'INTERIM REPORT'!$A:$A,'PAGE 40'!$A34,'INTERIM REPORT'!$B:$B,'PAGE 40'!$A$5)=0,"",SUMIFS('INTERIM REPORT'!E:E,'INTERIM REPORT'!$A:$A,'PAGE 40'!$A34,'INTERIM REPORT'!$B:$B,'PAGE 40'!$A$5))</f>
        <v/>
      </c>
      <c r="M34" s="124"/>
      <c r="N34" s="124"/>
      <c r="O34" s="125"/>
      <c r="P34" s="147" t="str">
        <f>IF(SUMIFS('INTERIM REPORT'!F:F,'INTERIM REPORT'!$A:$A,'PAGE 40'!$A34,'INTERIM REPORT'!$B:$B,'PAGE 40'!$A$5)=0,"",SUMIFS('INTERIM REPORT'!F:F,'INTERIM REPORT'!$A:$A,'PAGE 40'!$A34,'INTERIM REPORT'!$B:$B,'PAGE 40'!$A$5))</f>
        <v/>
      </c>
      <c r="Q34" s="124"/>
      <c r="R34" s="124"/>
      <c r="S34" s="125"/>
      <c r="T34" s="147" t="str">
        <f>IF(SUMIFS('INTERIM REPORT'!G:G,'INTERIM REPORT'!$A:$A,'PAGE 40'!$A34,'INTERIM REPORT'!$B:$B,'PAGE 40'!$A$5)=0,"",SUMIFS('INTERIM REPORT'!G:G,'INTERIM REPORT'!$A:$A,'PAGE 40'!$A34,'INTERIM REPORT'!$B:$B,'PAGE 40'!$A$5))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40'!$A35,'INTERIM REPORT'!$B:$B,'PAGE 40'!$A$5)=0,"",SUMIFS('INTERIM REPORT'!C:C,'INTERIM REPORT'!$A:$A,'PAGE 40'!$A35,'INTERIM REPORT'!$B:$B,'PAGE 40'!$A$5))</f>
        <v/>
      </c>
      <c r="E35" s="124"/>
      <c r="F35" s="124"/>
      <c r="G35" s="125"/>
      <c r="H35" s="147" t="str">
        <f>IF(SUMIFS('INTERIM REPORT'!D:D,'INTERIM REPORT'!$A:$A,'PAGE 40'!$A35,'INTERIM REPORT'!$B:$B,'PAGE 40'!$A$5)=0,"",SUMIFS('INTERIM REPORT'!D:D,'INTERIM REPORT'!$A:$A,'PAGE 40'!$A35,'INTERIM REPORT'!$B:$B,'PAGE 40'!$A$5))</f>
        <v/>
      </c>
      <c r="I35" s="124"/>
      <c r="J35" s="124"/>
      <c r="K35" s="125"/>
      <c r="L35" s="147" t="str">
        <f>IF(SUMIFS('INTERIM REPORT'!E:E,'INTERIM REPORT'!$A:$A,'PAGE 40'!$A35,'INTERIM REPORT'!$B:$B,'PAGE 40'!$A$5)=0,"",SUMIFS('INTERIM REPORT'!E:E,'INTERIM REPORT'!$A:$A,'PAGE 40'!$A35,'INTERIM REPORT'!$B:$B,'PAGE 40'!$A$5))</f>
        <v/>
      </c>
      <c r="M35" s="124"/>
      <c r="N35" s="124"/>
      <c r="O35" s="125"/>
      <c r="P35" s="147" t="str">
        <f>IF(SUMIFS('INTERIM REPORT'!F:F,'INTERIM REPORT'!$A:$A,'PAGE 40'!$A35,'INTERIM REPORT'!$B:$B,'PAGE 40'!$A$5)=0,"",SUMIFS('INTERIM REPORT'!F:F,'INTERIM REPORT'!$A:$A,'PAGE 40'!$A35,'INTERIM REPORT'!$B:$B,'PAGE 40'!$A$5))</f>
        <v/>
      </c>
      <c r="Q35" s="124"/>
      <c r="R35" s="124"/>
      <c r="S35" s="125"/>
      <c r="T35" s="147" t="str">
        <f>IF(SUMIFS('INTERIM REPORT'!G:G,'INTERIM REPORT'!$A:$A,'PAGE 40'!$A35,'INTERIM REPORT'!$B:$B,'PAGE 40'!$A$5)=0,"",SUMIFS('INTERIM REPORT'!G:G,'INTERIM REPORT'!$A:$A,'PAGE 40'!$A35,'INTERIM REPORT'!$B:$B,'PAGE 40'!$A$5))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40'!$A36,'INTERIM REPORT'!$B:$B,'PAGE 40'!$A$5)=0,"",SUMIFS('INTERIM REPORT'!C:C,'INTERIM REPORT'!$A:$A,'PAGE 40'!$A36,'INTERIM REPORT'!$B:$B,'PAGE 40'!$A$5))</f>
        <v/>
      </c>
      <c r="E36" s="124"/>
      <c r="F36" s="124"/>
      <c r="G36" s="125"/>
      <c r="H36" s="147" t="str">
        <f>IF(SUMIFS('INTERIM REPORT'!D:D,'INTERIM REPORT'!$A:$A,'PAGE 40'!$A36,'INTERIM REPORT'!$B:$B,'PAGE 40'!$A$5)=0,"",SUMIFS('INTERIM REPORT'!D:D,'INTERIM REPORT'!$A:$A,'PAGE 40'!$A36,'INTERIM REPORT'!$B:$B,'PAGE 40'!$A$5))</f>
        <v/>
      </c>
      <c r="I36" s="124"/>
      <c r="J36" s="124"/>
      <c r="K36" s="125"/>
      <c r="L36" s="147" t="str">
        <f>IF(SUMIFS('INTERIM REPORT'!E:E,'INTERIM REPORT'!$A:$A,'PAGE 40'!$A36,'INTERIM REPORT'!$B:$B,'PAGE 40'!$A$5)=0,"",SUMIFS('INTERIM REPORT'!E:E,'INTERIM REPORT'!$A:$A,'PAGE 40'!$A36,'INTERIM REPORT'!$B:$B,'PAGE 40'!$A$5))</f>
        <v/>
      </c>
      <c r="M36" s="124"/>
      <c r="N36" s="124"/>
      <c r="O36" s="125"/>
      <c r="P36" s="147" t="str">
        <f>IF(SUMIFS('INTERIM REPORT'!F:F,'INTERIM REPORT'!$A:$A,'PAGE 40'!$A36,'INTERIM REPORT'!$B:$B,'PAGE 40'!$A$5)=0,"",SUMIFS('INTERIM REPORT'!F:F,'INTERIM REPORT'!$A:$A,'PAGE 40'!$A36,'INTERIM REPORT'!$B:$B,'PAGE 40'!$A$5))</f>
        <v/>
      </c>
      <c r="Q36" s="124"/>
      <c r="R36" s="124"/>
      <c r="S36" s="125"/>
      <c r="T36" s="147" t="str">
        <f>IF(SUMIFS('INTERIM REPORT'!G:G,'INTERIM REPORT'!$A:$A,'PAGE 40'!$A36,'INTERIM REPORT'!$B:$B,'PAGE 40'!$A$5)=0,"",SUMIFS('INTERIM REPORT'!G:G,'INTERIM REPORT'!$A:$A,'PAGE 40'!$A36,'INTERIM REPORT'!$B:$B,'PAGE 40'!$A$5))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40'!$A37,'INTERIM REPORT'!$B:$B,'PAGE 40'!$A$5)=0,"",SUMIFS('INTERIM REPORT'!C:C,'INTERIM REPORT'!$A:$A,'PAGE 40'!$A37,'INTERIM REPORT'!$B:$B,'PAGE 40'!$A$5))</f>
        <v/>
      </c>
      <c r="E37" s="124"/>
      <c r="F37" s="124"/>
      <c r="G37" s="125"/>
      <c r="H37" s="147" t="str">
        <f>IF(SUMIFS('INTERIM REPORT'!D:D,'INTERIM REPORT'!$A:$A,'PAGE 40'!$A37,'INTERIM REPORT'!$B:$B,'PAGE 40'!$A$5)=0,"",SUMIFS('INTERIM REPORT'!D:D,'INTERIM REPORT'!$A:$A,'PAGE 40'!$A37,'INTERIM REPORT'!$B:$B,'PAGE 40'!$A$5))</f>
        <v/>
      </c>
      <c r="I37" s="124"/>
      <c r="J37" s="124"/>
      <c r="K37" s="125"/>
      <c r="L37" s="147" t="str">
        <f>IF(SUMIFS('INTERIM REPORT'!E:E,'INTERIM REPORT'!$A:$A,'PAGE 40'!$A37,'INTERIM REPORT'!$B:$B,'PAGE 40'!$A$5)=0,"",SUMIFS('INTERIM REPORT'!E:E,'INTERIM REPORT'!$A:$A,'PAGE 40'!$A37,'INTERIM REPORT'!$B:$B,'PAGE 40'!$A$5))</f>
        <v/>
      </c>
      <c r="M37" s="124"/>
      <c r="N37" s="124"/>
      <c r="O37" s="125"/>
      <c r="P37" s="147" t="str">
        <f>IF(SUMIFS('INTERIM REPORT'!F:F,'INTERIM REPORT'!$A:$A,'PAGE 40'!$A37,'INTERIM REPORT'!$B:$B,'PAGE 40'!$A$5)=0,"",SUMIFS('INTERIM REPORT'!F:F,'INTERIM REPORT'!$A:$A,'PAGE 40'!$A37,'INTERIM REPORT'!$B:$B,'PAGE 40'!$A$5))</f>
        <v/>
      </c>
      <c r="Q37" s="124"/>
      <c r="R37" s="124"/>
      <c r="S37" s="125"/>
      <c r="T37" s="147" t="str">
        <f>IF(SUMIFS('INTERIM REPORT'!G:G,'INTERIM REPORT'!$A:$A,'PAGE 40'!$A37,'INTERIM REPORT'!$B:$B,'PAGE 40'!$A$5)=0,"",SUMIFS('INTERIM REPORT'!G:G,'INTERIM REPORT'!$A:$A,'PAGE 40'!$A37,'INTERIM REPORT'!$B:$B,'PAGE 40'!$A$5))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40'!$A38,'INTERIM REPORT'!$B:$B,'PAGE 40'!$A$5)=0,"",SUMIFS('INTERIM REPORT'!C:C,'INTERIM REPORT'!$A:$A,'PAGE 40'!$A38,'INTERIM REPORT'!$B:$B,'PAGE 40'!$A$5))</f>
        <v/>
      </c>
      <c r="E38" s="124"/>
      <c r="F38" s="124"/>
      <c r="G38" s="125"/>
      <c r="H38" s="147" t="str">
        <f>IF(SUMIFS('INTERIM REPORT'!D:D,'INTERIM REPORT'!$A:$A,'PAGE 40'!$A38,'INTERIM REPORT'!$B:$B,'PAGE 40'!$A$5)=0,"",SUMIFS('INTERIM REPORT'!D:D,'INTERIM REPORT'!$A:$A,'PAGE 40'!$A38,'INTERIM REPORT'!$B:$B,'PAGE 40'!$A$5))</f>
        <v/>
      </c>
      <c r="I38" s="124"/>
      <c r="J38" s="124"/>
      <c r="K38" s="125"/>
      <c r="L38" s="147" t="str">
        <f>IF(SUMIFS('INTERIM REPORT'!E:E,'INTERIM REPORT'!$A:$A,'PAGE 40'!$A38,'INTERIM REPORT'!$B:$B,'PAGE 40'!$A$5)=0,"",SUMIFS('INTERIM REPORT'!E:E,'INTERIM REPORT'!$A:$A,'PAGE 40'!$A38,'INTERIM REPORT'!$B:$B,'PAGE 40'!$A$5))</f>
        <v/>
      </c>
      <c r="M38" s="124"/>
      <c r="N38" s="124"/>
      <c r="O38" s="125"/>
      <c r="P38" s="147" t="str">
        <f>IF(SUMIFS('INTERIM REPORT'!F:F,'INTERIM REPORT'!$A:$A,'PAGE 40'!$A38,'INTERIM REPORT'!$B:$B,'PAGE 40'!$A$5)=0,"",SUMIFS('INTERIM REPORT'!F:F,'INTERIM REPORT'!$A:$A,'PAGE 40'!$A38,'INTERIM REPORT'!$B:$B,'PAGE 40'!$A$5))</f>
        <v/>
      </c>
      <c r="Q38" s="124"/>
      <c r="R38" s="124"/>
      <c r="S38" s="125"/>
      <c r="T38" s="147" t="str">
        <f>IF(SUMIFS('INTERIM REPORT'!G:G,'INTERIM REPORT'!$A:$A,'PAGE 40'!$A38,'INTERIM REPORT'!$B:$B,'PAGE 40'!$A$5)=0,"",SUMIFS('INTERIM REPORT'!G:G,'INTERIM REPORT'!$A:$A,'PAGE 40'!$A38,'INTERIM REPORT'!$B:$B,'PAGE 40'!$A$5))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47" priority="1" operator="notEqual">
      <formula>""" """</formula>
    </cfRule>
    <cfRule type="cellIs" dxfId="4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100" bestFit="1" customWidth="1"/>
    <col min="5" max="7" width="7.7109375" style="84" customWidth="1"/>
    <col min="8" max="8" width="10.140625" style="100" bestFit="1" customWidth="1"/>
    <col min="9" max="11" width="7.7109375" style="84" customWidth="1"/>
    <col min="12" max="12" width="10.140625" style="100" bestFit="1" customWidth="1"/>
    <col min="13" max="15" width="7.7109375" style="84" customWidth="1"/>
    <col min="16" max="16" width="10.140625" style="100" bestFit="1" customWidth="1"/>
    <col min="17" max="19" width="7.7109375" style="84" customWidth="1"/>
    <col min="20" max="20" width="10.140625" style="100" bestFit="1" customWidth="1"/>
    <col min="21" max="23" width="7.7109375" style="83" customWidth="1"/>
    <col min="24" max="24" width="11.42578125" style="80" customWidth="1"/>
    <col min="25" max="25" width="16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Return On Assets</v>
      </c>
    </row>
    <row r="3" spans="1:25" ht="15.75">
      <c r="A3" s="82" t="s">
        <v>104</v>
      </c>
    </row>
    <row r="4" spans="1:25" ht="15.75">
      <c r="A4" s="85" t="s">
        <v>78</v>
      </c>
      <c r="B4" s="324" t="str">
        <f>MID(A4,FIND("]",A4)+2,LEN(A4)-FIND("]",A4)+2)</f>
        <v>Return On Assets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251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41'!$A8,'INTERIM REPORT'!$B:$B,'PAGE 41'!$A$4)</f>
        <v>-3.5540120019110576E-2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41'!$A8,'INTERIM REPORT'!$B:$B,'PAGE 41'!$A$4)</f>
        <v>-3.0162749093577287E-2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41'!$A8,'INTERIM REPORT'!$B:$B,'PAGE 41'!$A$4)</f>
        <v>1.3704942538092377E-2</v>
      </c>
      <c r="M8" s="210">
        <f>RANK(L8,L$8:L$15,1)</f>
        <v>2</v>
      </c>
      <c r="N8" s="210">
        <f>RANK(L8,L$8:L$17,1)</f>
        <v>4</v>
      </c>
      <c r="O8" s="210">
        <f>RANK(L8,L$8:L$25,1)</f>
        <v>5</v>
      </c>
      <c r="P8" s="145">
        <f>SUMIFS('INTERIM REPORT'!F:F,'INTERIM REPORT'!$A:$A,'PAGE 41'!$A8,'INTERIM REPORT'!$B:$B,'PAGE 41'!$A$4)</f>
        <v>0.12837002773165868</v>
      </c>
      <c r="Q8" s="210">
        <f>RANK(P8,P$8:P$15,1)</f>
        <v>6</v>
      </c>
      <c r="R8" s="210">
        <f>RANK(P8,P$8:P$17,1)</f>
        <v>8</v>
      </c>
      <c r="S8" s="210">
        <f>RANK(P8,P$8:P$25,1)</f>
        <v>11</v>
      </c>
      <c r="T8" s="145">
        <f>SUMIFS('INTERIM REPORT'!G:G,'INTERIM REPORT'!$A:$A,'PAGE 41'!$A8,'INTERIM REPORT'!$B:$B,'PAGE 41'!$A$4)</f>
        <v>1.1294599525123586E-2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1.4543664934377829</v>
      </c>
      <c r="Y8" s="95">
        <f t="shared" ref="Y8:Y17" si="1">IF(L8&gt;0,((T8/L8)-1),IF(AND(L8=0,T8&gt;0),100%,IF(AND(L8=0,T8&lt;0),-100%,IF(AND(L8=0,T8=0),0%,((T8/(L8))-1)*-1))))</f>
        <v>-0.17587399628049027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41'!$A9,'INTERIM REPORT'!$B:$B,'PAGE 41'!$A$4)</f>
        <v>3.1456232123329882E-2</v>
      </c>
      <c r="E9" s="210">
        <f t="shared" ref="E9:E15" si="3">RANK(D9,D$8:D$15,1)</f>
        <v>7</v>
      </c>
      <c r="F9" s="210">
        <f t="shared" ref="F9:F17" si="4">RANK(D9,D$8:D$17,1)</f>
        <v>9</v>
      </c>
      <c r="G9" s="210">
        <f t="shared" ref="G9:G17" si="5">RANK(D9,D$8:D$25,1)</f>
        <v>11</v>
      </c>
      <c r="H9" s="145">
        <f>SUMIFS('INTERIM REPORT'!D:D,'INTERIM REPORT'!$A:$A,'PAGE 41'!$A9,'INTERIM REPORT'!$B:$B,'PAGE 41'!$A$4)</f>
        <v>3.3694774821348604E-2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5</v>
      </c>
      <c r="L9" s="145">
        <f>SUMIFS('INTERIM REPORT'!E:E,'INTERIM REPORT'!$A:$A,'PAGE 41'!$A9,'INTERIM REPORT'!$B:$B,'PAGE 41'!$A$4)</f>
        <v>2.2347064220414253E-2</v>
      </c>
      <c r="M9" s="210">
        <f t="shared" ref="M9:M15" si="9">RANK(L9,L$8:L$15,1)</f>
        <v>4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41'!$A9,'INTERIM REPORT'!$B:$B,'PAGE 41'!$A$4)</f>
        <v>0.10914455947052148</v>
      </c>
      <c r="Q9" s="210">
        <f t="shared" ref="Q9:Q15" si="12">RANK(P9,P$8:P$15,1)</f>
        <v>3</v>
      </c>
      <c r="R9" s="210">
        <f t="shared" ref="R9:R17" si="13">RANK(P9,P$8:P$17,1)</f>
        <v>5</v>
      </c>
      <c r="S9" s="210">
        <f t="shared" ref="S9:S17" si="14">RANK(P9,P$8:P$25,1)</f>
        <v>8</v>
      </c>
      <c r="T9" s="145">
        <f>SUMIFS('INTERIM REPORT'!G:G,'INTERIM REPORT'!$A:$A,'PAGE 41'!$A9,'INTERIM REPORT'!$B:$B,'PAGE 41'!$A$4)</f>
        <v>4.5188571441241672E-2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-0.33677953513862269</v>
      </c>
      <c r="Y9" s="95">
        <f t="shared" si="1"/>
        <v>1.0221256356332251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41'!$A10,'INTERIM REPORT'!$B:$B,'PAGE 41'!$A$4)</f>
        <v>-5.4461415896238131E-3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45">
        <f>SUMIFS('INTERIM REPORT'!D:D,'INTERIM REPORT'!$A:$A,'PAGE 41'!$A10,'INTERIM REPORT'!$B:$B,'PAGE 41'!$A$4)</f>
        <v>6.4398003035266022E-2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41'!$A10,'INTERIM REPORT'!$B:$B,'PAGE 41'!$A$4)</f>
        <v>5.1849514476951464E-2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41'!$A10,'INTERIM REPORT'!$B:$B,'PAGE 41'!$A$4)</f>
        <v>0.17729772823539297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41'!$A10,'INTERIM REPORT'!$B:$B,'PAGE 41'!$A$4)</f>
        <v>-1.3518201016350187E-2</v>
      </c>
      <c r="U10" s="210">
        <f t="shared" si="15"/>
        <v>1</v>
      </c>
      <c r="V10" s="210">
        <f t="shared" si="16"/>
        <v>1</v>
      </c>
      <c r="W10" s="210">
        <f t="shared" si="17"/>
        <v>2</v>
      </c>
      <c r="X10" s="95">
        <f t="shared" si="0"/>
        <v>-0.19485834912369382</v>
      </c>
      <c r="Y10" s="95">
        <f t="shared" si="1"/>
        <v>-1.2607199151760504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41'!$A11,'INTERIM REPORT'!$B:$B,'PAGE 41'!$A$4)</f>
        <v>-3.6929257168885295E-2</v>
      </c>
      <c r="E11" s="210">
        <f t="shared" si="3"/>
        <v>2</v>
      </c>
      <c r="F11" s="210">
        <f t="shared" si="4"/>
        <v>3</v>
      </c>
      <c r="G11" s="210">
        <f t="shared" si="5"/>
        <v>4</v>
      </c>
      <c r="H11" s="145">
        <f>SUMIFS('INTERIM REPORT'!D:D,'INTERIM REPORT'!$A:$A,'PAGE 41'!$A11,'INTERIM REPORT'!$B:$B,'PAGE 41'!$A$4)</f>
        <v>9.1668201724059206E-2</v>
      </c>
      <c r="I11" s="210">
        <f t="shared" si="6"/>
        <v>8</v>
      </c>
      <c r="J11" s="210">
        <f t="shared" si="7"/>
        <v>9</v>
      </c>
      <c r="K11" s="210">
        <f t="shared" si="8"/>
        <v>13</v>
      </c>
      <c r="L11" s="145">
        <f>SUMIFS('INTERIM REPORT'!E:E,'INTERIM REPORT'!$A:$A,'PAGE 41'!$A11,'INTERIM REPORT'!$B:$B,'PAGE 41'!$A$4)</f>
        <v>1.9097210015740638E-2</v>
      </c>
      <c r="M11" s="210">
        <f t="shared" si="9"/>
        <v>3</v>
      </c>
      <c r="N11" s="210">
        <f t="shared" si="10"/>
        <v>5</v>
      </c>
      <c r="O11" s="210">
        <f t="shared" si="11"/>
        <v>6</v>
      </c>
      <c r="P11" s="145">
        <f>SUMIFS('INTERIM REPORT'!F:F,'INTERIM REPORT'!$A:$A,'PAGE 41'!$A11,'INTERIM REPORT'!$B:$B,'PAGE 41'!$A$4)</f>
        <v>0.12559620605380459</v>
      </c>
      <c r="Q11" s="210">
        <f t="shared" si="12"/>
        <v>4</v>
      </c>
      <c r="R11" s="210">
        <f t="shared" si="13"/>
        <v>6</v>
      </c>
      <c r="S11" s="210">
        <f t="shared" si="14"/>
        <v>9</v>
      </c>
      <c r="T11" s="145">
        <f>SUMIFS('INTERIM REPORT'!G:G,'INTERIM REPORT'!$A:$A,'PAGE 41'!$A11,'INTERIM REPORT'!$B:$B,'PAGE 41'!$A$4)</f>
        <v>3.0115762556760007E-2</v>
      </c>
      <c r="U11" s="210">
        <f t="shared" si="15"/>
        <v>5</v>
      </c>
      <c r="V11" s="210">
        <f t="shared" si="16"/>
        <v>7</v>
      </c>
      <c r="W11" s="210">
        <f t="shared" si="17"/>
        <v>9</v>
      </c>
      <c r="X11" s="95">
        <f t="shared" si="0"/>
        <v>-0.79167028853443311</v>
      </c>
      <c r="Y11" s="95">
        <f t="shared" si="1"/>
        <v>0.57697184729798034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41'!$A12,'INTERIM REPORT'!$B:$B,'PAGE 41'!$A$4)</f>
        <v>3.0249414634051366E-2</v>
      </c>
      <c r="E12" s="210">
        <f t="shared" si="3"/>
        <v>6</v>
      </c>
      <c r="F12" s="210">
        <f t="shared" si="4"/>
        <v>8</v>
      </c>
      <c r="G12" s="210">
        <f t="shared" si="5"/>
        <v>10</v>
      </c>
      <c r="H12" s="145">
        <f>SUMIFS('INTERIM REPORT'!D:D,'INTERIM REPORT'!$A:$A,'PAGE 41'!$A12,'INTERIM REPORT'!$B:$B,'PAGE 41'!$A$4)</f>
        <v>6.6294287709716015E-2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41'!$A12,'INTERIM REPORT'!$B:$B,'PAGE 41'!$A$4)</f>
        <v>2.4946101504721655E-2</v>
      </c>
      <c r="M12" s="210">
        <f t="shared" si="9"/>
        <v>5</v>
      </c>
      <c r="N12" s="210">
        <f t="shared" si="10"/>
        <v>7</v>
      </c>
      <c r="O12" s="210">
        <f t="shared" si="11"/>
        <v>8</v>
      </c>
      <c r="P12" s="145">
        <f>SUMIFS('INTERIM REPORT'!F:F,'INTERIM REPORT'!$A:$A,'PAGE 41'!$A12,'INTERIM REPORT'!$B:$B,'PAGE 41'!$A$4)</f>
        <v>7.0805861078677895E-2</v>
      </c>
      <c r="Q12" s="210">
        <f t="shared" si="12"/>
        <v>1</v>
      </c>
      <c r="R12" s="210">
        <f t="shared" si="13"/>
        <v>2</v>
      </c>
      <c r="S12" s="210">
        <f t="shared" si="14"/>
        <v>3</v>
      </c>
      <c r="T12" s="145">
        <f>SUMIFS('INTERIM REPORT'!G:G,'INTERIM REPORT'!$A:$A,'PAGE 41'!$A12,'INTERIM REPORT'!$B:$B,'PAGE 41'!$A$4)</f>
        <v>1.6419104506128733E-2</v>
      </c>
      <c r="U12" s="210">
        <f t="shared" si="15"/>
        <v>3</v>
      </c>
      <c r="V12" s="210">
        <f t="shared" si="16"/>
        <v>4</v>
      </c>
      <c r="W12" s="210">
        <f t="shared" si="17"/>
        <v>5</v>
      </c>
      <c r="X12" s="95">
        <f t="shared" si="0"/>
        <v>-0.6237066213916711</v>
      </c>
      <c r="Y12" s="95">
        <f t="shared" si="1"/>
        <v>-0.34181681642636552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41'!$A13,'INTERIM REPORT'!$B:$B,'PAGE 41'!$A$4)</f>
        <v>2.3148748239827006E-2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41'!$A13,'INTERIM REPORT'!$B:$B,'PAGE 41'!$A$4)</f>
        <v>3.9271976349772184E-2</v>
      </c>
      <c r="I13" s="210">
        <f t="shared" si="6"/>
        <v>4</v>
      </c>
      <c r="J13" s="210">
        <f t="shared" si="7"/>
        <v>5</v>
      </c>
      <c r="K13" s="210">
        <f t="shared" si="8"/>
        <v>6</v>
      </c>
      <c r="L13" s="145">
        <f>SUMIFS('INTERIM REPORT'!E:E,'INTERIM REPORT'!$A:$A,'PAGE 41'!$A13,'INTERIM REPORT'!$B:$B,'PAGE 41'!$A$4)</f>
        <v>2.7794002975431203E-2</v>
      </c>
      <c r="M13" s="210">
        <f t="shared" si="9"/>
        <v>6</v>
      </c>
      <c r="N13" s="210">
        <f t="shared" si="10"/>
        <v>8</v>
      </c>
      <c r="O13" s="210">
        <f t="shared" si="11"/>
        <v>9</v>
      </c>
      <c r="P13" s="145">
        <f>SUMIFS('INTERIM REPORT'!F:F,'INTERIM REPORT'!$A:$A,'PAGE 41'!$A13,'INTERIM REPORT'!$B:$B,'PAGE 41'!$A$4)</f>
        <v>7.3620865331468471E-2</v>
      </c>
      <c r="Q13" s="210">
        <f t="shared" si="12"/>
        <v>2</v>
      </c>
      <c r="R13" s="210">
        <f t="shared" si="13"/>
        <v>3</v>
      </c>
      <c r="S13" s="210">
        <f t="shared" si="14"/>
        <v>4</v>
      </c>
      <c r="T13" s="145">
        <f>SUMIFS('INTERIM REPORT'!G:G,'INTERIM REPORT'!$A:$A,'PAGE 41'!$A13,'INTERIM REPORT'!$B:$B,'PAGE 41'!$A$4)</f>
        <v>2.4626357356882563E-2</v>
      </c>
      <c r="U13" s="210">
        <f t="shared" si="15"/>
        <v>4</v>
      </c>
      <c r="V13" s="210">
        <f t="shared" si="16"/>
        <v>6</v>
      </c>
      <c r="W13" s="210">
        <f t="shared" si="17"/>
        <v>8</v>
      </c>
      <c r="X13" s="95">
        <f t="shared" si="0"/>
        <v>-0.29226879931158756</v>
      </c>
      <c r="Y13" s="95">
        <f t="shared" si="1"/>
        <v>-0.11396867235528152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41'!$A14,'INTERIM REPORT'!$B:$B,'PAGE 41'!$A$4)</f>
        <v>7.6068994726397152E-2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41'!$A14,'INTERIM REPORT'!$B:$B,'PAGE 41'!$A$4)</f>
        <v>4.7766336338491693E-2</v>
      </c>
      <c r="I14" s="210">
        <f t="shared" si="6"/>
        <v>5</v>
      </c>
      <c r="J14" s="210">
        <f t="shared" si="7"/>
        <v>6</v>
      </c>
      <c r="K14" s="210">
        <f t="shared" si="8"/>
        <v>8</v>
      </c>
      <c r="L14" s="145">
        <f>SUMIFS('INTERIM REPORT'!E:E,'INTERIM REPORT'!$A:$A,'PAGE 41'!$A14,'INTERIM REPORT'!$B:$B,'PAGE 41'!$A$4)</f>
        <v>6.8763773063697589E-2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41'!$A14,'INTERIM REPORT'!$B:$B,'PAGE 41'!$A$4)</f>
        <v>0.12633936690344261</v>
      </c>
      <c r="Q14" s="210">
        <f t="shared" si="12"/>
        <v>5</v>
      </c>
      <c r="R14" s="210">
        <f t="shared" si="13"/>
        <v>7</v>
      </c>
      <c r="S14" s="210">
        <f t="shared" si="14"/>
        <v>10</v>
      </c>
      <c r="T14" s="145">
        <f>SUMIFS('INTERIM REPORT'!G:G,'INTERIM REPORT'!$A:$A,'PAGE 41'!$A14,'INTERIM REPORT'!$B:$B,'PAGE 41'!$A$4)</f>
        <v>7.577872646815402E-2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0.43958650243572195</v>
      </c>
      <c r="Y14" s="95">
        <f t="shared" si="1"/>
        <v>0.10201524861002476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41'!$A15,'INTERIM REPORT'!$B:$B,'PAGE 41'!$A$4)</f>
        <v>-0.68401486051060434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41'!$A15,'INTERIM REPORT'!$B:$B,'PAGE 41'!$A$4)</f>
        <v>-0.19633067348524941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41'!$A15,'INTERIM REPORT'!$B:$B,'PAGE 41'!$A$4)</f>
        <v>7.4034775913539626E-3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41'!$A15,'INTERIM REPORT'!$B:$B,'PAGE 41'!$A$4)</f>
        <v>0.62865807713841204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41'!$A15,'INTERIM REPORT'!$B:$B,'PAGE 41'!$A$4)</f>
        <v>5.9085138032112051E-2</v>
      </c>
      <c r="U15" s="211">
        <f t="shared" si="15"/>
        <v>7</v>
      </c>
      <c r="V15" s="211">
        <f t="shared" si="16"/>
        <v>9</v>
      </c>
      <c r="W15" s="211">
        <f t="shared" si="17"/>
        <v>13</v>
      </c>
      <c r="X15" s="97">
        <f t="shared" si="0"/>
        <v>1.0377092252572047</v>
      </c>
      <c r="Y15" s="97">
        <f t="shared" si="1"/>
        <v>6.9807276111855492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41'!$A16,'INTERIM REPORT'!$B:$B,'PAGE 41'!$A$4)</f>
        <v>1.8302184345480976E-2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41'!$A16,'INTERIM REPORT'!$B:$B,'PAGE 41'!$A$4)</f>
        <v>9.615665883478236E-2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41'!$A16,'INTERIM REPORT'!$B:$B,'PAGE 41'!$A$4)</f>
        <v>1.1489663388047121E-2</v>
      </c>
      <c r="M16" s="212"/>
      <c r="N16" s="213">
        <f t="shared" si="10"/>
        <v>3</v>
      </c>
      <c r="O16" s="213">
        <f t="shared" si="11"/>
        <v>4</v>
      </c>
      <c r="P16" s="147">
        <f>SUMIFS('INTERIM REPORT'!F:F,'INTERIM REPORT'!$A:$A,'PAGE 41'!$A16,'INTERIM REPORT'!$B:$B,'PAGE 41'!$A$4)</f>
        <v>3.8440380924409663E-2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41'!$A16,'INTERIM REPORT'!$B:$B,'PAGE 41'!$A$4)</f>
        <v>1.1357565271513168E-2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-0.88051099604252248</v>
      </c>
      <c r="Y16" s="99">
        <f t="shared" si="1"/>
        <v>-1.1497126771475075E-2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41'!$A17,'INTERIM REPORT'!$B:$B,'PAGE 41'!$A$4)</f>
        <v>-5.131986103785529E-2</v>
      </c>
      <c r="E17" s="214"/>
      <c r="F17" s="210">
        <f t="shared" si="4"/>
        <v>2</v>
      </c>
      <c r="G17" s="210">
        <f t="shared" si="5"/>
        <v>3</v>
      </c>
      <c r="H17" s="145">
        <f>SUMIFS('INTERIM REPORT'!D:D,'INTERIM REPORT'!$A:$A,'PAGE 41'!$A17,'INTERIM REPORT'!$B:$B,'PAGE 41'!$A$4)</f>
        <v>-7.3208138348757482E-3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41'!$A17,'INTERIM REPORT'!$B:$B,'PAGE 41'!$A$4)</f>
        <v>-1.2287114077751816E-3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41'!$A17,'INTERIM REPORT'!$B:$B,'PAGE 41'!$A$4)</f>
        <v>8.9648319361600837E-2</v>
      </c>
      <c r="Q17" s="214"/>
      <c r="R17" s="210">
        <f t="shared" si="13"/>
        <v>4</v>
      </c>
      <c r="S17" s="210">
        <f t="shared" si="14"/>
        <v>6</v>
      </c>
      <c r="T17" s="145">
        <f>SUMIFS('INTERIM REPORT'!G:G,'INTERIM REPORT'!$A:$A,'PAGE 41'!$A17,'INTERIM REPORT'!$B:$B,'PAGE 41'!$A$4)</f>
        <v>2.0523062424934607E-2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0.83216191048026622</v>
      </c>
      <c r="Y17" s="95">
        <f t="shared" si="1"/>
        <v>17.702915180136205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41'!$A20,'INTERIM REPORT'!$B:$B,'PAGE 41'!$A$4)</f>
        <v>-5.4002005397936252E-2</v>
      </c>
      <c r="E20" s="212"/>
      <c r="F20" s="213">
        <f>RANK(D20,D$20:D$22,1)</f>
        <v>1</v>
      </c>
      <c r="G20" s="213">
        <f t="shared" ref="G20:G22" si="19">RANK(D20,D$8:D$25,1)</f>
        <v>2</v>
      </c>
      <c r="H20" s="147">
        <f>SUMIFS('INTERIM REPORT'!D:D,'INTERIM REPORT'!$A:$A,'PAGE 41'!$A20,'INTERIM REPORT'!$B:$B,'PAGE 41'!$A$4)</f>
        <v>5.5282675245849691E-2</v>
      </c>
      <c r="I20" s="212"/>
      <c r="J20" s="213">
        <f>RANK(H20,H$20:H$22,1)</f>
        <v>2</v>
      </c>
      <c r="K20" s="213">
        <f t="shared" ref="K20:K22" si="20">RANK(H20,H$8:H$25,1)</f>
        <v>9</v>
      </c>
      <c r="L20" s="147">
        <f>SUMIFS('INTERIM REPORT'!E:E,'INTERIM REPORT'!$A:$A,'PAGE 41'!$A20,'INTERIM REPORT'!$B:$B,'PAGE 41'!$A$4)</f>
        <v>4.1466147031378853E-2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41'!$A20,'INTERIM REPORT'!$B:$B,'PAGE 41'!$A$4)</f>
        <v>0.13557724044909233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41'!$A20,'INTERIM REPORT'!$B:$B,'PAGE 41'!$A$4)</f>
        <v>5.4148328642410204E-2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-0.24992510136361579</v>
      </c>
      <c r="Y20" s="99">
        <f>IF(L20&gt;0,((T20/L20)-1),IF(AND(L20=0,T20&gt;0),100%,IF(AND(L20=0,T20&lt;0),-100%,IF(AND(L20=0,T20=0),0%,((T20/(L20))-1)*-1))))</f>
        <v>0.3058442252045821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41'!$A21,'INTERIM REPORT'!$B:$B,'PAGE 41'!$A$4)</f>
        <v>2.0724406298034688E-2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41'!$A21,'INTERIM REPORT'!$B:$B,'PAGE 41'!$A$4)</f>
        <v>4.3545089137240409E-2</v>
      </c>
      <c r="I21" s="214"/>
      <c r="J21" s="210">
        <f t="shared" ref="J21:J22" si="25">RANK(H21,H$20:H$22,1)</f>
        <v>1</v>
      </c>
      <c r="K21" s="210">
        <f t="shared" si="20"/>
        <v>7</v>
      </c>
      <c r="L21" s="145">
        <f>SUMIFS('INTERIM REPORT'!E:E,'INTERIM REPORT'!$A:$A,'PAGE 41'!$A21,'INTERIM REPORT'!$B:$B,'PAGE 41'!$A$4)</f>
        <v>3.325714062896501E-2</v>
      </c>
      <c r="M21" s="214"/>
      <c r="N21" s="210">
        <f t="shared" ref="N21:N22" si="26">RANK(L21,L$20:L$22,1)</f>
        <v>2</v>
      </c>
      <c r="O21" s="210">
        <f t="shared" si="21"/>
        <v>11</v>
      </c>
      <c r="P21" s="145">
        <f>SUMIFS('INTERIM REPORT'!F:F,'INTERIM REPORT'!$A:$A,'PAGE 41'!$A21,'INTERIM REPORT'!$B:$B,'PAGE 41'!$A$4)</f>
        <v>9.4850955671490322E-2</v>
      </c>
      <c r="Q21" s="214"/>
      <c r="R21" s="210">
        <f t="shared" ref="R21:R22" si="27">RANK(P21,P$20:P$22,1)</f>
        <v>2</v>
      </c>
      <c r="S21" s="210">
        <f t="shared" si="22"/>
        <v>7</v>
      </c>
      <c r="T21" s="145">
        <f>SUMIFS('INTERIM REPORT'!G:G,'INTERIM REPORT'!$A:$A,'PAGE 41'!$A21,'INTERIM REPORT'!$B:$B,'PAGE 41'!$A$4)</f>
        <v>1.821190765232937E-2</v>
      </c>
      <c r="U21" s="214"/>
      <c r="V21" s="210">
        <f t="shared" ref="V21:V22" si="28">RANK(T21,T$20:T$22,1)</f>
        <v>2</v>
      </c>
      <c r="W21" s="210">
        <f t="shared" si="23"/>
        <v>6</v>
      </c>
      <c r="X21" s="95">
        <f>IF(H21&gt;0,((L21/H21)-1),IF(AND(H21=0,L21&gt;0),100%,IF(AND(H21=0,L21&lt;0),-100%,IF(AND(H21=0,L21=0),0%,((L21/(H21))-1)*-1))))</f>
        <v>-0.2362596727233931</v>
      </c>
      <c r="Y21" s="95">
        <f>IF(L21&gt;0,((T21/L21)-1),IF(AND(L21=0,T21&gt;0),100%,IF(AND(L21=0,T21&lt;0),-100%,IF(AND(L21=0,T21=0),0%,((T21/(L21))-1)*-1))))</f>
        <v>-0.45239105623927656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41'!$A22,'INTERIM REPORT'!$B:$B,'PAGE 41'!$A$4)</f>
        <v>6.9991359218264923E-2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41'!$A22,'INTERIM REPORT'!$B:$B,'PAGE 41'!$A$4)</f>
        <v>8.3446195821583996E-2</v>
      </c>
      <c r="I22" s="214"/>
      <c r="J22" s="210">
        <f t="shared" si="25"/>
        <v>3</v>
      </c>
      <c r="K22" s="210">
        <f t="shared" si="20"/>
        <v>12</v>
      </c>
      <c r="L22" s="145">
        <f>SUMIFS('INTERIM REPORT'!E:E,'INTERIM REPORT'!$A:$A,'PAGE 41'!$A22,'INTERIM REPORT'!$B:$B,'PAGE 41'!$A$4)</f>
        <v>7.9108282926701589E-3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41'!$A22,'INTERIM REPORT'!$B:$B,'PAGE 41'!$A$4)</f>
        <v>8.4553683222954854E-2</v>
      </c>
      <c r="Q22" s="214"/>
      <c r="R22" s="210">
        <f t="shared" si="27"/>
        <v>1</v>
      </c>
      <c r="S22" s="210">
        <f t="shared" si="22"/>
        <v>5</v>
      </c>
      <c r="T22" s="145">
        <f>SUMIFS('INTERIM REPORT'!G:G,'INTERIM REPORT'!$A:$A,'PAGE 41'!$A22,'INTERIM REPORT'!$B:$B,'PAGE 41'!$A$4)</f>
        <v>-0.48089057695945187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-0.90519845494713413</v>
      </c>
      <c r="Y22" s="95">
        <f>IF(L22&gt;0,((T22/L22)-1),IF(AND(L22=0,T22&gt;0),100%,IF(AND(L22=0,T22&lt;0),-100%,IF(AND(L22=0,T22=0),0%,((T22/(L22))-1)*-1))))</f>
        <v>-61.78890340788017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41'!$A25,'INTERIM REPORT'!$B:$B,'PAGE 41'!$A$4)</f>
        <v>3.8832833985164593E-2</v>
      </c>
      <c r="E25" s="212"/>
      <c r="F25" s="212"/>
      <c r="G25" s="213">
        <f>RANK(D25,D$8:D$25,1)</f>
        <v>12</v>
      </c>
      <c r="H25" s="147">
        <f>SUMIFS('INTERIM REPORT'!D:D,'INTERIM REPORT'!$A:$A,'PAGE 41'!$A25,'INTERIM REPORT'!$B:$B,'PAGE 41'!$A$4)</f>
        <v>-9.7118559708959593E-3</v>
      </c>
      <c r="I25" s="212"/>
      <c r="J25" s="212"/>
      <c r="K25" s="213">
        <f>RANK(H25,H$8:H$25,1)</f>
        <v>3</v>
      </c>
      <c r="L25" s="147">
        <f>SUMIFS('INTERIM REPORT'!E:E,'INTERIM REPORT'!$A:$A,'PAGE 41'!$A25,'INTERIM REPORT'!$B:$B,'PAGE 41'!$A$4)</f>
        <v>2.9487108678399834E-2</v>
      </c>
      <c r="M25" s="212"/>
      <c r="N25" s="212"/>
      <c r="O25" s="213">
        <f>RANK(L25,L$8:L$25,1)</f>
        <v>10</v>
      </c>
      <c r="P25" s="147">
        <f>SUMIFS('INTERIM REPORT'!F:F,'INTERIM REPORT'!$A:$A,'PAGE 41'!$A25,'INTERIM REPORT'!$B:$B,'PAGE 41'!$A$4)</f>
        <v>6.2436201373659968E-2</v>
      </c>
      <c r="Q25" s="212"/>
      <c r="R25" s="212"/>
      <c r="S25" s="213">
        <f>RANK(P25,P$8:P$25,1)</f>
        <v>2</v>
      </c>
      <c r="T25" s="147">
        <f>SUMIFS('INTERIM REPORT'!G:G,'INTERIM REPORT'!$A:$A,'PAGE 41'!$A25,'INTERIM REPORT'!$B:$B,'PAGE 41'!$A$4)</f>
        <v>3.8342900331266951E-2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4.0361970736350949</v>
      </c>
      <c r="Y25" s="99">
        <f>IF(L25&gt;0,((T25/L25)-1),IF(AND(L25=0,T25&gt;0),100%,IF(AND(L25=0,T25&lt;0),-100%,IF(AND(L25=0,T25=0),0%,((T25/(L25))-1)*-1))))</f>
        <v>0.30032756854707299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41'!$A28,'INTERIM REPORT'!$B:$B,'PAGE 41'!$A$4)</f>
        <v>1.8408407748348763E-2</v>
      </c>
      <c r="E28" s="218"/>
      <c r="F28" s="218"/>
      <c r="G28" s="218"/>
      <c r="H28" s="147">
        <f>SUMIFS('INTERIM REPORT'!D:D,'INTERIM REPORT'!$A:$A,'PAGE 41'!$A28,'INTERIM REPORT'!$B:$B,'PAGE 41'!$A$4)</f>
        <v>1.2936458731260984E-2</v>
      </c>
      <c r="I28" s="218"/>
      <c r="J28" s="218"/>
      <c r="K28" s="218"/>
      <c r="L28" s="147">
        <f>SUMIFS('INTERIM REPORT'!E:E,'INTERIM REPORT'!$A:$A,'PAGE 41'!$A28,'INTERIM REPORT'!$B:$B,'PAGE 41'!$A$4)</f>
        <v>2.7870850499292599E-2</v>
      </c>
      <c r="M28" s="218"/>
      <c r="N28" s="218"/>
      <c r="O28" s="218"/>
      <c r="P28" s="147">
        <f>SUMIFS('INTERIM REPORT'!F:F,'INTERIM REPORT'!$A:$A,'PAGE 41'!$A28,'INTERIM REPORT'!$B:$B,'PAGE 41'!$A$4)</f>
        <v>8.3315164471400541E-2</v>
      </c>
      <c r="Q28" s="218"/>
      <c r="R28" s="218"/>
      <c r="S28" s="218"/>
      <c r="T28" s="147">
        <f>SUMIFS('INTERIM REPORT'!G:G,'INTERIM REPORT'!$A:$A,'PAGE 41'!$A28,'INTERIM REPORT'!$B:$B,'PAGE 41'!$A$4)</f>
        <v>1.9944473411766233E-2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1.1544420369032387</v>
      </c>
      <c r="Y28" s="103">
        <f>IF(L28&gt;0,((T28/L28)-1),IF(AND(L28=0,T28&gt;0),100%,IF(AND(L28=0,T28&lt;0),-100%,IF(AND(L28=0,T28=0),0%,((T28/(L28))-1)*-1))))</f>
        <v>-0.28439667055469109</v>
      </c>
    </row>
    <row r="29" spans="1:25" ht="28.35" customHeight="1">
      <c r="C29" s="94" t="s">
        <v>28</v>
      </c>
      <c r="D29" s="145">
        <f>MEDIAN(D25,D20:D22,D8:D17)</f>
        <v>1.9513295321757832E-2</v>
      </c>
      <c r="E29" s="219"/>
      <c r="F29" s="219"/>
      <c r="G29" s="219"/>
      <c r="H29" s="145">
        <f>MEDIAN(H25,H20:H22,H8:H17)</f>
        <v>4.5655712737866047E-2</v>
      </c>
      <c r="I29" s="219"/>
      <c r="J29" s="219"/>
      <c r="K29" s="219"/>
      <c r="L29" s="145">
        <f>MEDIAN(L25,L20:L22,L8:L17)</f>
        <v>2.3646582862567954E-2</v>
      </c>
      <c r="M29" s="219"/>
      <c r="N29" s="219"/>
      <c r="O29" s="219"/>
      <c r="P29" s="145">
        <f>MEDIAN(P25,P20:P22,P8:P17)</f>
        <v>0.1019977575710059</v>
      </c>
      <c r="Q29" s="219"/>
      <c r="R29" s="219"/>
      <c r="S29" s="219"/>
      <c r="T29" s="145">
        <f>MEDIAN(T25,T20:T22,T8:T17)</f>
        <v>2.2574709890908585E-2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-0.48206738117668479</v>
      </c>
      <c r="Y29" s="104">
        <f>IF(L29&gt;0,((T29/L29)-1),IF(AND(L29=0,T29&gt;0),100%,IF(AND(L29=0,T29&lt;0),-100%,IF(AND(L29=0,T29=0),0%,((T29/(L29))-1)*-1))))</f>
        <v>-4.532887385416362E-2</v>
      </c>
    </row>
    <row r="30" spans="1:25" ht="28.35" customHeight="1">
      <c r="C30" s="94" t="s">
        <v>29</v>
      </c>
      <c r="D30" s="145">
        <f>MEDIAN(D8:D15)</f>
        <v>8.8513033251015963E-3</v>
      </c>
      <c r="E30" s="219"/>
      <c r="F30" s="219"/>
      <c r="G30" s="219"/>
      <c r="H30" s="145">
        <f>MEDIAN(H8:H15)</f>
        <v>4.3519156344131935E-2</v>
      </c>
      <c r="I30" s="219"/>
      <c r="J30" s="219"/>
      <c r="K30" s="219"/>
      <c r="L30" s="145">
        <f>MEDIAN(L8:L15)</f>
        <v>2.3646582862567954E-2</v>
      </c>
      <c r="M30" s="219"/>
      <c r="N30" s="219"/>
      <c r="O30" s="219"/>
      <c r="P30" s="145">
        <f>MEDIAN(P8:P15)</f>
        <v>0.12596778647862361</v>
      </c>
      <c r="Q30" s="219"/>
      <c r="R30" s="219"/>
      <c r="S30" s="219"/>
      <c r="T30" s="145">
        <f>MEDIAN(T8:T15)</f>
        <v>2.7371059956821285E-2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-0.4566396766614611</v>
      </c>
      <c r="Y30" s="104">
        <f>IF(L30&gt;0,((T30/L30)-1),IF(AND(L30=0,T30&gt;0),100%,IF(AND(L30=0,T30&lt;0),-100%,IF(AND(L30=0,T30=0),0%,((T30/(L30))-1)*-1))))</f>
        <v>0.15750593292484139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41'!$A33,'INTERIM REPORT'!$B:$B,'PAGE 41'!$A$5)=0,"",SUMIFS('INTERIM REPORT'!C:C,'INTERIM REPORT'!$A:$A,'PAGE 41'!$A33,'INTERIM REPORT'!$B:$B,'PAGE 41'!$A$5))</f>
        <v/>
      </c>
      <c r="E33" s="120"/>
      <c r="F33" s="120"/>
      <c r="G33" s="121"/>
      <c r="H33" s="147" t="str">
        <f>IF(SUMIFS('INTERIM REPORT'!D:D,'INTERIM REPORT'!$A:$A,'PAGE 41'!$A33,'INTERIM REPORT'!$B:$B,'PAGE 41'!$A$5)=0,"",SUMIFS('INTERIM REPORT'!D:D,'INTERIM REPORT'!$A:$A,'PAGE 41'!$A33,'INTERIM REPORT'!$B:$B,'PAGE 41'!$A$5))</f>
        <v/>
      </c>
      <c r="I33" s="120"/>
      <c r="J33" s="120"/>
      <c r="K33" s="121"/>
      <c r="L33" s="147" t="str">
        <f>IF(SUMIFS('INTERIM REPORT'!E:E,'INTERIM REPORT'!$A:$A,'PAGE 41'!$A33,'INTERIM REPORT'!$B:$B,'PAGE 41'!$A$5)=0,"",SUMIFS('INTERIM REPORT'!E:E,'INTERIM REPORT'!$A:$A,'PAGE 41'!$A33,'INTERIM REPORT'!$B:$B,'PAGE 41'!$A$5))</f>
        <v/>
      </c>
      <c r="M33" s="120"/>
      <c r="N33" s="120"/>
      <c r="O33" s="121"/>
      <c r="P33" s="147" t="str">
        <f>IF(SUMIFS('INTERIM REPORT'!F:F,'INTERIM REPORT'!$A:$A,'PAGE 41'!$A33,'INTERIM REPORT'!$B:$B,'PAGE 41'!$A$5)=0,"",SUMIFS('INTERIM REPORT'!F:F,'INTERIM REPORT'!$A:$A,'PAGE 41'!$A33,'INTERIM REPORT'!$B:$B,'PAGE 41'!$A$5))</f>
        <v/>
      </c>
      <c r="Q33" s="120"/>
      <c r="R33" s="120"/>
      <c r="S33" s="121"/>
      <c r="T33" s="147" t="str">
        <f>IF(SUMIFS('INTERIM REPORT'!G:G,'INTERIM REPORT'!$A:$A,'PAGE 41'!$A33,'INTERIM REPORT'!$B:$B,'PAGE 41'!$A$5)=0,"",SUMIFS('INTERIM REPORT'!G:G,'INTERIM REPORT'!$A:$A,'PAGE 41'!$A33,'INTERIM REPORT'!$B:$B,'PAGE 41'!$A$5))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41'!$A34,'INTERIM REPORT'!$B:$B,'PAGE 41'!$A$5)=0,"",SUMIFS('INTERIM REPORT'!C:C,'INTERIM REPORT'!$A:$A,'PAGE 41'!$A34,'INTERIM REPORT'!$B:$B,'PAGE 41'!$A$5))</f>
        <v/>
      </c>
      <c r="E34" s="124"/>
      <c r="F34" s="124"/>
      <c r="G34" s="125"/>
      <c r="H34" s="147" t="str">
        <f>IF(SUMIFS('INTERIM REPORT'!D:D,'INTERIM REPORT'!$A:$A,'PAGE 41'!$A34,'INTERIM REPORT'!$B:$B,'PAGE 41'!$A$5)=0,"",SUMIFS('INTERIM REPORT'!D:D,'INTERIM REPORT'!$A:$A,'PAGE 41'!$A34,'INTERIM REPORT'!$B:$B,'PAGE 41'!$A$5))</f>
        <v/>
      </c>
      <c r="I34" s="124"/>
      <c r="J34" s="124"/>
      <c r="K34" s="125"/>
      <c r="L34" s="147" t="str">
        <f>IF(SUMIFS('INTERIM REPORT'!E:E,'INTERIM REPORT'!$A:$A,'PAGE 41'!$A34,'INTERIM REPORT'!$B:$B,'PAGE 41'!$A$5)=0,"",SUMIFS('INTERIM REPORT'!E:E,'INTERIM REPORT'!$A:$A,'PAGE 41'!$A34,'INTERIM REPORT'!$B:$B,'PAGE 41'!$A$5))</f>
        <v/>
      </c>
      <c r="M34" s="124"/>
      <c r="N34" s="124"/>
      <c r="O34" s="125"/>
      <c r="P34" s="147" t="str">
        <f>IF(SUMIFS('INTERIM REPORT'!F:F,'INTERIM REPORT'!$A:$A,'PAGE 41'!$A34,'INTERIM REPORT'!$B:$B,'PAGE 41'!$A$5)=0,"",SUMIFS('INTERIM REPORT'!F:F,'INTERIM REPORT'!$A:$A,'PAGE 41'!$A34,'INTERIM REPORT'!$B:$B,'PAGE 41'!$A$5))</f>
        <v/>
      </c>
      <c r="Q34" s="124"/>
      <c r="R34" s="124"/>
      <c r="S34" s="125"/>
      <c r="T34" s="147" t="str">
        <f>IF(SUMIFS('INTERIM REPORT'!G:G,'INTERIM REPORT'!$A:$A,'PAGE 41'!$A34,'INTERIM REPORT'!$B:$B,'PAGE 41'!$A$5)=0,"",SUMIFS('INTERIM REPORT'!G:G,'INTERIM REPORT'!$A:$A,'PAGE 41'!$A34,'INTERIM REPORT'!$B:$B,'PAGE 41'!$A$5))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41'!$A35,'INTERIM REPORT'!$B:$B,'PAGE 41'!$A$5)=0,"",SUMIFS('INTERIM REPORT'!C:C,'INTERIM REPORT'!$A:$A,'PAGE 41'!$A35,'INTERIM REPORT'!$B:$B,'PAGE 41'!$A$5))</f>
        <v/>
      </c>
      <c r="E35" s="124"/>
      <c r="F35" s="124"/>
      <c r="G35" s="125"/>
      <c r="H35" s="147" t="str">
        <f>IF(SUMIFS('INTERIM REPORT'!D:D,'INTERIM REPORT'!$A:$A,'PAGE 41'!$A35,'INTERIM REPORT'!$B:$B,'PAGE 41'!$A$5)=0,"",SUMIFS('INTERIM REPORT'!D:D,'INTERIM REPORT'!$A:$A,'PAGE 41'!$A35,'INTERIM REPORT'!$B:$B,'PAGE 41'!$A$5))</f>
        <v/>
      </c>
      <c r="I35" s="124"/>
      <c r="J35" s="124"/>
      <c r="K35" s="125"/>
      <c r="L35" s="147" t="str">
        <f>IF(SUMIFS('INTERIM REPORT'!E:E,'INTERIM REPORT'!$A:$A,'PAGE 41'!$A35,'INTERIM REPORT'!$B:$B,'PAGE 41'!$A$5)=0,"",SUMIFS('INTERIM REPORT'!E:E,'INTERIM REPORT'!$A:$A,'PAGE 41'!$A35,'INTERIM REPORT'!$B:$B,'PAGE 41'!$A$5))</f>
        <v/>
      </c>
      <c r="M35" s="124"/>
      <c r="N35" s="124"/>
      <c r="O35" s="125"/>
      <c r="P35" s="147" t="str">
        <f>IF(SUMIFS('INTERIM REPORT'!F:F,'INTERIM REPORT'!$A:$A,'PAGE 41'!$A35,'INTERIM REPORT'!$B:$B,'PAGE 41'!$A$5)=0,"",SUMIFS('INTERIM REPORT'!F:F,'INTERIM REPORT'!$A:$A,'PAGE 41'!$A35,'INTERIM REPORT'!$B:$B,'PAGE 41'!$A$5))</f>
        <v/>
      </c>
      <c r="Q35" s="124"/>
      <c r="R35" s="124"/>
      <c r="S35" s="125"/>
      <c r="T35" s="147" t="str">
        <f>IF(SUMIFS('INTERIM REPORT'!G:G,'INTERIM REPORT'!$A:$A,'PAGE 41'!$A35,'INTERIM REPORT'!$B:$B,'PAGE 41'!$A$5)=0,"",SUMIFS('INTERIM REPORT'!G:G,'INTERIM REPORT'!$A:$A,'PAGE 41'!$A35,'INTERIM REPORT'!$B:$B,'PAGE 41'!$A$5))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41'!$A36,'INTERIM REPORT'!$B:$B,'PAGE 41'!$A$5)=0,"",SUMIFS('INTERIM REPORT'!C:C,'INTERIM REPORT'!$A:$A,'PAGE 41'!$A36,'INTERIM REPORT'!$B:$B,'PAGE 41'!$A$5))</f>
        <v/>
      </c>
      <c r="E36" s="124"/>
      <c r="F36" s="124"/>
      <c r="G36" s="125"/>
      <c r="H36" s="147" t="str">
        <f>IF(SUMIFS('INTERIM REPORT'!D:D,'INTERIM REPORT'!$A:$A,'PAGE 41'!$A36,'INTERIM REPORT'!$B:$B,'PAGE 41'!$A$5)=0,"",SUMIFS('INTERIM REPORT'!D:D,'INTERIM REPORT'!$A:$A,'PAGE 41'!$A36,'INTERIM REPORT'!$B:$B,'PAGE 41'!$A$5))</f>
        <v/>
      </c>
      <c r="I36" s="124"/>
      <c r="J36" s="124"/>
      <c r="K36" s="125"/>
      <c r="L36" s="147" t="str">
        <f>IF(SUMIFS('INTERIM REPORT'!E:E,'INTERIM REPORT'!$A:$A,'PAGE 41'!$A36,'INTERIM REPORT'!$B:$B,'PAGE 41'!$A$5)=0,"",SUMIFS('INTERIM REPORT'!E:E,'INTERIM REPORT'!$A:$A,'PAGE 41'!$A36,'INTERIM REPORT'!$B:$B,'PAGE 41'!$A$5))</f>
        <v/>
      </c>
      <c r="M36" s="124"/>
      <c r="N36" s="124"/>
      <c r="O36" s="125"/>
      <c r="P36" s="147" t="str">
        <f>IF(SUMIFS('INTERIM REPORT'!F:F,'INTERIM REPORT'!$A:$A,'PAGE 41'!$A36,'INTERIM REPORT'!$B:$B,'PAGE 41'!$A$5)=0,"",SUMIFS('INTERIM REPORT'!F:F,'INTERIM REPORT'!$A:$A,'PAGE 41'!$A36,'INTERIM REPORT'!$B:$B,'PAGE 41'!$A$5))</f>
        <v/>
      </c>
      <c r="Q36" s="124"/>
      <c r="R36" s="124"/>
      <c r="S36" s="125"/>
      <c r="T36" s="147" t="str">
        <f>IF(SUMIFS('INTERIM REPORT'!G:G,'INTERIM REPORT'!$A:$A,'PAGE 41'!$A36,'INTERIM REPORT'!$B:$B,'PAGE 41'!$A$5)=0,"",SUMIFS('INTERIM REPORT'!G:G,'INTERIM REPORT'!$A:$A,'PAGE 41'!$A36,'INTERIM REPORT'!$B:$B,'PAGE 41'!$A$5))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41'!$A37,'INTERIM REPORT'!$B:$B,'PAGE 41'!$A$5)=0,"",SUMIFS('INTERIM REPORT'!C:C,'INTERIM REPORT'!$A:$A,'PAGE 41'!$A37,'INTERIM REPORT'!$B:$B,'PAGE 41'!$A$5))</f>
        <v/>
      </c>
      <c r="E37" s="124"/>
      <c r="F37" s="124"/>
      <c r="G37" s="125"/>
      <c r="H37" s="147" t="str">
        <f>IF(SUMIFS('INTERIM REPORT'!D:D,'INTERIM REPORT'!$A:$A,'PAGE 41'!$A37,'INTERIM REPORT'!$B:$B,'PAGE 41'!$A$5)=0,"",SUMIFS('INTERIM REPORT'!D:D,'INTERIM REPORT'!$A:$A,'PAGE 41'!$A37,'INTERIM REPORT'!$B:$B,'PAGE 41'!$A$5))</f>
        <v/>
      </c>
      <c r="I37" s="124"/>
      <c r="J37" s="124"/>
      <c r="K37" s="125"/>
      <c r="L37" s="147" t="str">
        <f>IF(SUMIFS('INTERIM REPORT'!E:E,'INTERIM REPORT'!$A:$A,'PAGE 41'!$A37,'INTERIM REPORT'!$B:$B,'PAGE 41'!$A$5)=0,"",SUMIFS('INTERIM REPORT'!E:E,'INTERIM REPORT'!$A:$A,'PAGE 41'!$A37,'INTERIM REPORT'!$B:$B,'PAGE 41'!$A$5))</f>
        <v/>
      </c>
      <c r="M37" s="124"/>
      <c r="N37" s="124"/>
      <c r="O37" s="125"/>
      <c r="P37" s="147" t="str">
        <f>IF(SUMIFS('INTERIM REPORT'!F:F,'INTERIM REPORT'!$A:$A,'PAGE 41'!$A37,'INTERIM REPORT'!$B:$B,'PAGE 41'!$A$5)=0,"",SUMIFS('INTERIM REPORT'!F:F,'INTERIM REPORT'!$A:$A,'PAGE 41'!$A37,'INTERIM REPORT'!$B:$B,'PAGE 41'!$A$5))</f>
        <v/>
      </c>
      <c r="Q37" s="124"/>
      <c r="R37" s="124"/>
      <c r="S37" s="125"/>
      <c r="T37" s="147" t="str">
        <f>IF(SUMIFS('INTERIM REPORT'!G:G,'INTERIM REPORT'!$A:$A,'PAGE 41'!$A37,'INTERIM REPORT'!$B:$B,'PAGE 41'!$A$5)=0,"",SUMIFS('INTERIM REPORT'!G:G,'INTERIM REPORT'!$A:$A,'PAGE 41'!$A37,'INTERIM REPORT'!$B:$B,'PAGE 41'!$A$5))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41'!$A38,'INTERIM REPORT'!$B:$B,'PAGE 41'!$A$5)=0,"",SUMIFS('INTERIM REPORT'!C:C,'INTERIM REPORT'!$A:$A,'PAGE 41'!$A38,'INTERIM REPORT'!$B:$B,'PAGE 41'!$A$5))</f>
        <v/>
      </c>
      <c r="E38" s="124"/>
      <c r="F38" s="124"/>
      <c r="G38" s="125"/>
      <c r="H38" s="147" t="str">
        <f>IF(SUMIFS('INTERIM REPORT'!D:D,'INTERIM REPORT'!$A:$A,'PAGE 41'!$A38,'INTERIM REPORT'!$B:$B,'PAGE 41'!$A$5)=0,"",SUMIFS('INTERIM REPORT'!D:D,'INTERIM REPORT'!$A:$A,'PAGE 41'!$A38,'INTERIM REPORT'!$B:$B,'PAGE 41'!$A$5))</f>
        <v/>
      </c>
      <c r="I38" s="124"/>
      <c r="J38" s="124"/>
      <c r="K38" s="125"/>
      <c r="L38" s="147" t="str">
        <f>IF(SUMIFS('INTERIM REPORT'!E:E,'INTERIM REPORT'!$A:$A,'PAGE 41'!$A38,'INTERIM REPORT'!$B:$B,'PAGE 41'!$A$5)=0,"",SUMIFS('INTERIM REPORT'!E:E,'INTERIM REPORT'!$A:$A,'PAGE 41'!$A38,'INTERIM REPORT'!$B:$B,'PAGE 41'!$A$5))</f>
        <v/>
      </c>
      <c r="M38" s="124"/>
      <c r="N38" s="124"/>
      <c r="O38" s="125"/>
      <c r="P38" s="147" t="str">
        <f>IF(SUMIFS('INTERIM REPORT'!F:F,'INTERIM REPORT'!$A:$A,'PAGE 41'!$A38,'INTERIM REPORT'!$B:$B,'PAGE 41'!$A$5)=0,"",SUMIFS('INTERIM REPORT'!F:F,'INTERIM REPORT'!$A:$A,'PAGE 41'!$A38,'INTERIM REPORT'!$B:$B,'PAGE 41'!$A$5))</f>
        <v/>
      </c>
      <c r="Q38" s="124"/>
      <c r="R38" s="124"/>
      <c r="S38" s="125"/>
      <c r="T38" s="147" t="str">
        <f>IF(SUMIFS('INTERIM REPORT'!G:G,'INTERIM REPORT'!$A:$A,'PAGE 41'!$A38,'INTERIM REPORT'!$B:$B,'PAGE 41'!$A$5)=0,"",SUMIFS('INTERIM REPORT'!G:G,'INTERIM REPORT'!$A:$A,'PAGE 41'!$A38,'INTERIM REPORT'!$B:$B,'PAGE 41'!$A$5))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  <row r="43" spans="1:25">
      <c r="M43" s="196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45" priority="1" operator="notEqual">
      <formula>""" """</formula>
    </cfRule>
    <cfRule type="cellIs" dxfId="4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Cost per Adjusted Admission</v>
      </c>
    </row>
    <row r="3" spans="1:25" ht="15.75">
      <c r="A3" s="82" t="s">
        <v>104</v>
      </c>
    </row>
    <row r="4" spans="1:25" ht="15.75">
      <c r="A4" s="85" t="s">
        <v>80</v>
      </c>
      <c r="B4" s="324" t="str">
        <f>MID(A4,FIND("]",A4)+2,LEN(A4)-FIND("]",A4)+2)</f>
        <v>Cost per Adjusted Admission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253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42'!$A8,'INTERIM REPORT'!$B:$B,'PAGE 42'!$A$4)</f>
        <v>14950.629388909612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35">
        <f>SUMIFS('INTERIM REPORT'!D:D,'INTERIM REPORT'!$A:$A,'PAGE 42'!$A8,'INTERIM REPORT'!$B:$B,'PAGE 42'!$A$4)</f>
        <v>15223.937300851434</v>
      </c>
      <c r="I8" s="210">
        <f>RANK(H8,H$8:H$15,1)</f>
        <v>8</v>
      </c>
      <c r="J8" s="210">
        <f>RANK(H8,H$8:H$17,1)</f>
        <v>10</v>
      </c>
      <c r="K8" s="210">
        <f>RANK(H8,H$8:H$25,1)</f>
        <v>12</v>
      </c>
      <c r="L8" s="135">
        <f>SUMIFS('INTERIM REPORT'!E:E,'INTERIM REPORT'!$A:$A,'PAGE 42'!$A8,'INTERIM REPORT'!$B:$B,'PAGE 42'!$A$4)</f>
        <v>14504.130289858744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42'!$A8,'INTERIM REPORT'!$B:$B,'PAGE 42'!$A$4)</f>
        <v>12117.170467127267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35">
        <f>SUMIFS('INTERIM REPORT'!G:G,'INTERIM REPORT'!$A:$A,'PAGE 42'!$A8,'INTERIM REPORT'!$B:$B,'PAGE 42'!$A$4)</f>
        <v>12792.046714305236</v>
      </c>
      <c r="U8" s="210">
        <f>RANK(T8,T$8:T$15,1)</f>
        <v>8</v>
      </c>
      <c r="V8" s="210">
        <f>RANK(T8,T$8:T$17,1)</f>
        <v>10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-4.7281264811333212E-2</v>
      </c>
      <c r="Y8" s="95">
        <f t="shared" ref="Y8:Y17" si="1">IF(L8&gt;0,((T8/L8)-1),IF(AND(L8=0,T8&gt;0),100%,IF(AND(L8=0,T8&lt;0),-100%,IF(AND(L8=0,T8=0),0%,((T8/(L8))-1)*-1))))</f>
        <v>-0.11804110562565706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42'!$A9,'INTERIM REPORT'!$B:$B,'PAGE 42'!$A$4)</f>
        <v>9628.5793314530838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6</v>
      </c>
      <c r="H9" s="135">
        <f>SUMIFS('INTERIM REPORT'!D:D,'INTERIM REPORT'!$A:$A,'PAGE 42'!$A9,'INTERIM REPORT'!$B:$B,'PAGE 42'!$A$4)</f>
        <v>9117.9781942942118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4</v>
      </c>
      <c r="L9" s="135">
        <f>SUMIFS('INTERIM REPORT'!E:E,'INTERIM REPORT'!$A:$A,'PAGE 42'!$A9,'INTERIM REPORT'!$B:$B,'PAGE 42'!$A$4)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42'!$A9,'INTERIM REPORT'!$B:$B,'PAGE 42'!$A$4)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42'!$A9,'INTERIM REPORT'!$B:$B,'PAGE 42'!$A$4)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42'!$A10,'INTERIM REPORT'!$B:$B,'PAGE 42'!$A$4)</f>
        <v>7574.0478966602104</v>
      </c>
      <c r="E10" s="210">
        <f t="shared" si="3"/>
        <v>4</v>
      </c>
      <c r="F10" s="210">
        <f t="shared" si="4"/>
        <v>4</v>
      </c>
      <c r="G10" s="210">
        <f t="shared" si="5"/>
        <v>4</v>
      </c>
      <c r="H10" s="135">
        <f>SUMIFS('INTERIM REPORT'!D:D,'INTERIM REPORT'!$A:$A,'PAGE 42'!$A10,'INTERIM REPORT'!$B:$B,'PAGE 42'!$A$4)</f>
        <v>9705.2112619538984</v>
      </c>
      <c r="I10" s="210">
        <f t="shared" si="6"/>
        <v>5</v>
      </c>
      <c r="J10" s="210">
        <f t="shared" si="7"/>
        <v>5</v>
      </c>
      <c r="K10" s="210">
        <f t="shared" si="8"/>
        <v>5</v>
      </c>
      <c r="L10" s="135">
        <f>SUMIFS('INTERIM REPORT'!E:E,'INTERIM REPORT'!$A:$A,'PAGE 42'!$A10,'INTERIM REPORT'!$B:$B,'PAGE 42'!$A$4)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42'!$A10,'INTERIM REPORT'!$B:$B,'PAGE 42'!$A$4)</f>
        <v>10181.183432900214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42'!$A10,'INTERIM REPORT'!$B:$B,'PAGE 42'!$A$4)</f>
        <v>12310.619776830885</v>
      </c>
      <c r="U10" s="210">
        <f t="shared" si="15"/>
        <v>6</v>
      </c>
      <c r="V10" s="210">
        <f t="shared" si="16"/>
        <v>8</v>
      </c>
      <c r="W10" s="210">
        <f t="shared" si="17"/>
        <v>11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42'!$A11,'INTERIM REPORT'!$B:$B,'PAGE 42'!$A$4)</f>
        <v>7236.3934705807078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35">
        <f>SUMIFS('INTERIM REPORT'!D:D,'INTERIM REPORT'!$A:$A,'PAGE 42'!$A11,'INTERIM REPORT'!$B:$B,'PAGE 42'!$A$4)</f>
        <v>8846.6527541689447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42'!$A11,'INTERIM REPORT'!$B:$B,'PAGE 42'!$A$4)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42'!$A11,'INTERIM REPORT'!$B:$B,'PAGE 42'!$A$4)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42'!$A11,'INTERIM REPORT'!$B:$B,'PAGE 42'!$A$4)</f>
        <v>9573.9019303627647</v>
      </c>
      <c r="U11" s="210">
        <f t="shared" si="15"/>
        <v>5</v>
      </c>
      <c r="V11" s="210">
        <f t="shared" si="16"/>
        <v>6</v>
      </c>
      <c r="W11" s="21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42'!$A12,'INTERIM REPORT'!$B:$B,'PAGE 42'!$A$4)</f>
        <v>7424.8040990099316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35">
        <f>SUMIFS('INTERIM REPORT'!D:D,'INTERIM REPORT'!$A:$A,'PAGE 42'!$A12,'INTERIM REPORT'!$B:$B,'PAGE 42'!$A$4)</f>
        <v>7611.7551181265062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35">
        <f>SUMIFS('INTERIM REPORT'!E:E,'INTERIM REPORT'!$A:$A,'PAGE 42'!$A12,'INTERIM REPORT'!$B:$B,'PAGE 42'!$A$4)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42'!$A12,'INTERIM REPORT'!$B:$B,'PAGE 42'!$A$4)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42'!$A12,'INTERIM REPORT'!$B:$B,'PAGE 42'!$A$4)</f>
        <v>9275.8750176795165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42'!$A13,'INTERIM REPORT'!$B:$B,'PAGE 42'!$A$4)</f>
        <v>15071.22214601813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35">
        <f>SUMIFS('INTERIM REPORT'!D:D,'INTERIM REPORT'!$A:$A,'PAGE 42'!$A13,'INTERIM REPORT'!$B:$B,'PAGE 42'!$A$4)</f>
        <v>14767.720491139196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35">
        <f>SUMIFS('INTERIM REPORT'!E:E,'INTERIM REPORT'!$A:$A,'PAGE 42'!$A13,'INTERIM REPORT'!$B:$B,'PAGE 42'!$A$4)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42'!$A13,'INTERIM REPORT'!$B:$B,'PAGE 42'!$A$4)</f>
        <v>12916.433134058609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35">
        <f>SUMIFS('INTERIM REPORT'!G:G,'INTERIM REPORT'!$A:$A,'PAGE 42'!$A13,'INTERIM REPORT'!$B:$B,'PAGE 42'!$A$4)</f>
        <v>12324.866596593118</v>
      </c>
      <c r="U13" s="210">
        <f t="shared" si="15"/>
        <v>7</v>
      </c>
      <c r="V13" s="210">
        <f t="shared" si="16"/>
        <v>9</v>
      </c>
      <c r="W13" s="21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42'!$A14,'INTERIM REPORT'!$B:$B,'PAGE 42'!$A$4)</f>
        <v>12369.479574963707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35">
        <f>SUMIFS('INTERIM REPORT'!D:D,'INTERIM REPORT'!$A:$A,'PAGE 42'!$A14,'INTERIM REPORT'!$B:$B,'PAGE 42'!$A$4)</f>
        <v>13044.984968173207</v>
      </c>
      <c r="I14" s="210">
        <f t="shared" si="6"/>
        <v>6</v>
      </c>
      <c r="J14" s="210">
        <f t="shared" si="7"/>
        <v>8</v>
      </c>
      <c r="K14" s="210">
        <f t="shared" si="8"/>
        <v>9</v>
      </c>
      <c r="L14" s="135">
        <f>SUMIFS('INTERIM REPORT'!E:E,'INTERIM REPORT'!$A:$A,'PAGE 42'!$A14,'INTERIM REPORT'!$B:$B,'PAGE 42'!$A$4)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42'!$A14,'INTERIM REPORT'!$B:$B,'PAGE 42'!$A$4)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42'!$A14,'INTERIM REPORT'!$B:$B,'PAGE 42'!$A$4)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42'!$A15,'INTERIM REPORT'!$B:$B,'PAGE 42'!$A$4)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42'!$A15,'INTERIM REPORT'!$B:$B,'PAGE 42'!$A$4)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42'!$A15,'INTERIM REPORT'!$B:$B,'PAGE 42'!$A$4)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42'!$A15,'INTERIM REPORT'!$B:$B,'PAGE 42'!$A$4)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42'!$A15,'INTERIM REPORT'!$B:$B,'PAGE 42'!$A$4)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42'!$A16,'INTERIM REPORT'!$B:$B,'PAGE 42'!$A$4)</f>
        <v>10581.585101982169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42'!$A16,'INTERIM REPORT'!$B:$B,'PAGE 42'!$A$4)</f>
        <v>12705.561486232427</v>
      </c>
      <c r="I16" s="212"/>
      <c r="J16" s="213">
        <f t="shared" si="7"/>
        <v>7</v>
      </c>
      <c r="K16" s="213">
        <f t="shared" si="8"/>
        <v>8</v>
      </c>
      <c r="L16" s="137">
        <f>SUMIFS('INTERIM REPORT'!E:E,'INTERIM REPORT'!$A:$A,'PAGE 42'!$A16,'INTERIM REPORT'!$B:$B,'PAGE 42'!$A$4)</f>
        <v>10890.658060817243</v>
      </c>
      <c r="M16" s="212"/>
      <c r="N16" s="213">
        <f t="shared" si="10"/>
        <v>9</v>
      </c>
      <c r="O16" s="213">
        <f t="shared" si="11"/>
        <v>13</v>
      </c>
      <c r="P16" s="137">
        <f>SUMIFS('INTERIM REPORT'!F:F,'INTERIM REPORT'!$A:$A,'PAGE 42'!$A16,'INTERIM REPORT'!$B:$B,'PAGE 42'!$A$4)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42'!$A16,'INTERIM REPORT'!$B:$B,'PAGE 42'!$A$4)</f>
        <v>11080.410214709387</v>
      </c>
      <c r="U16" s="212"/>
      <c r="V16" s="213">
        <f t="shared" si="16"/>
        <v>7</v>
      </c>
      <c r="W16" s="213">
        <f t="shared" si="17"/>
        <v>10</v>
      </c>
      <c r="X16" s="99">
        <f t="shared" si="0"/>
        <v>-0.14284322872167354</v>
      </c>
      <c r="Y16" s="99">
        <f t="shared" si="1"/>
        <v>1.7423387350195219E-2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42'!$A17,'INTERIM REPORT'!$B:$B,'PAGE 42'!$A$4)</f>
        <v>10107.048118904422</v>
      </c>
      <c r="E17" s="214"/>
      <c r="F17" s="210">
        <f t="shared" si="4"/>
        <v>6</v>
      </c>
      <c r="G17" s="210">
        <f t="shared" si="5"/>
        <v>7</v>
      </c>
      <c r="H17" s="135">
        <f>SUMIFS('INTERIM REPORT'!D:D,'INTERIM REPORT'!$A:$A,'PAGE 42'!$A17,'INTERIM REPORT'!$B:$B,'PAGE 42'!$A$4)</f>
        <v>11883.481838385107</v>
      </c>
      <c r="I17" s="214"/>
      <c r="J17" s="210">
        <f t="shared" si="7"/>
        <v>6</v>
      </c>
      <c r="K17" s="210">
        <f t="shared" si="8"/>
        <v>7</v>
      </c>
      <c r="L17" s="135">
        <f>SUMIFS('INTERIM REPORT'!E:E,'INTERIM REPORT'!$A:$A,'PAGE 42'!$A17,'INTERIM REPORT'!$B:$B,'PAGE 42'!$A$4)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42'!$A17,'INTERIM REPORT'!$B:$B,'PAGE 42'!$A$4)</f>
        <v>11015.247979454067</v>
      </c>
      <c r="Q17" s="214"/>
      <c r="R17" s="210">
        <f t="shared" si="13"/>
        <v>8</v>
      </c>
      <c r="S17" s="210">
        <f t="shared" si="14"/>
        <v>12</v>
      </c>
      <c r="T17" s="135">
        <f>SUMIFS('INTERIM REPORT'!G:G,'INTERIM REPORT'!$A:$A,'PAGE 42'!$A17,'INTERIM REPORT'!$B:$B,'PAGE 42'!$A$4)</f>
        <v>9560.4569662817848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42'!$A20,'INTERIM REPORT'!$B:$B,'PAGE 42'!$A$4)</f>
        <v>12956.571689363043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42'!$A20,'INTERIM REPORT'!$B:$B,'PAGE 42'!$A$4)</f>
        <v>14589.337637143197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42'!$A20,'INTERIM REPORT'!$B:$B,'PAGE 42'!$A$4)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42'!$A20,'INTERIM REPORT'!$B:$B,'PAGE 42'!$A$4)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42'!$A20,'INTERIM REPORT'!$B:$B,'PAGE 42'!$A$4)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42'!$A21,'INTERIM REPORT'!$B:$B,'PAGE 42'!$A$4)</f>
        <v>14210.683638532208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42'!$A21,'INTERIM REPORT'!$B:$B,'PAGE 42'!$A$4)</f>
        <v>16099.546590057325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42'!$A21,'INTERIM REPORT'!$B:$B,'PAGE 42'!$A$4)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42'!$A21,'INTERIM REPORT'!$B:$B,'PAGE 42'!$A$4)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42'!$A21,'INTERIM REPORT'!$B:$B,'PAGE 42'!$A$4)</f>
        <v>14585.637239123402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42'!$A22,'INTERIM REPORT'!$B:$B,'PAGE 42'!$A$4)</f>
        <v>9055.8233845171708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42'!$A22,'INTERIM REPORT'!$B:$B,'PAGE 42'!$A$4)</f>
        <v>10197.301957434989</v>
      </c>
      <c r="I22" s="214"/>
      <c r="J22" s="210">
        <f t="shared" si="25"/>
        <v>1</v>
      </c>
      <c r="K22" s="210">
        <f t="shared" si="20"/>
        <v>6</v>
      </c>
      <c r="L22" s="135">
        <f>SUMIFS('INTERIM REPORT'!E:E,'INTERIM REPORT'!$A:$A,'PAGE 42'!$A22,'INTERIM REPORT'!$B:$B,'PAGE 42'!$A$4)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42'!$A22,'INTERIM REPORT'!$B:$B,'PAGE 42'!$A$4)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42'!$A22,'INTERIM REPORT'!$B:$B,'PAGE 42'!$A$4)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42'!$A25,'INTERIM REPORT'!$B:$B,'PAGE 42'!$A$4)</f>
        <v>20828.043825242556</v>
      </c>
      <c r="E25" s="212"/>
      <c r="F25" s="212"/>
      <c r="G25" s="213">
        <f>RANK(D25,D$8:D$25,1)</f>
        <v>14</v>
      </c>
      <c r="H25" s="137">
        <f>SUMIFS('INTERIM REPORT'!D:D,'INTERIM REPORT'!$A:$A,'PAGE 42'!$A25,'INTERIM REPORT'!$B:$B,'PAGE 42'!$A$4)</f>
        <v>25811.675391369081</v>
      </c>
      <c r="I25" s="212"/>
      <c r="J25" s="212"/>
      <c r="K25" s="213">
        <f>RANK(H25,H$8:H$25,1)</f>
        <v>14</v>
      </c>
      <c r="L25" s="137">
        <f>SUMIFS('INTERIM REPORT'!E:E,'INTERIM REPORT'!$A:$A,'PAGE 42'!$A25,'INTERIM REPORT'!$B:$B,'PAGE 42'!$A$4)</f>
        <v>0</v>
      </c>
      <c r="M25" s="212"/>
      <c r="N25" s="212"/>
      <c r="O25" s="213">
        <f>RANK(L25,L$8:L$25,1)</f>
        <v>1</v>
      </c>
      <c r="P25" s="137">
        <f>SUMIFS('INTERIM REPORT'!F:F,'INTERIM REPORT'!$A:$A,'PAGE 42'!$A25,'INTERIM REPORT'!$B:$B,'PAGE 42'!$A$4)</f>
        <v>0</v>
      </c>
      <c r="Q25" s="212"/>
      <c r="R25" s="212"/>
      <c r="S25" s="213">
        <f>RANK(P25,P$8:P$25,1)</f>
        <v>1</v>
      </c>
      <c r="T25" s="137">
        <f>SUMIFS('INTERIM REPORT'!G:G,'INTERIM REPORT'!$A:$A,'PAGE 42'!$A25,'INTERIM REPORT'!$B:$B,'PAGE 42'!$A$4)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42'!$A28,'INTERIM REPORT'!$B:$B,'PAGE 42'!$A$4)</f>
        <v>16097.715359522419</v>
      </c>
      <c r="E28" s="218"/>
      <c r="F28" s="218"/>
      <c r="G28" s="218"/>
      <c r="H28" s="137">
        <f>SUMIFS('INTERIM REPORT'!D:D,'INTERIM REPORT'!$A:$A,'PAGE 42'!$A28,'INTERIM REPORT'!$B:$B,'PAGE 42'!$A$4)</f>
        <v>19082.262367028699</v>
      </c>
      <c r="I28" s="218"/>
      <c r="J28" s="218"/>
      <c r="K28" s="218"/>
      <c r="L28" s="137">
        <f>SUMIFS('INTERIM REPORT'!E:E,'INTERIM REPORT'!$A:$A,'PAGE 42'!$A28,'INTERIM REPORT'!$B:$B,'PAGE 42'!$A$4)</f>
        <v>15423.675970274207</v>
      </c>
      <c r="M28" s="218"/>
      <c r="N28" s="218"/>
      <c r="O28" s="218"/>
      <c r="P28" s="137">
        <f>SUMIFS('INTERIM REPORT'!F:F,'INTERIM REPORT'!$A:$A,'PAGE 42'!$A28,'INTERIM REPORT'!$B:$B,'PAGE 42'!$A$4)</f>
        <v>1332.0987509561442</v>
      </c>
      <c r="Q28" s="218"/>
      <c r="R28" s="218"/>
      <c r="S28" s="218"/>
      <c r="T28" s="137">
        <f>SUMIFS('INTERIM REPORT'!G:G,'INTERIM REPORT'!$A:$A,'PAGE 42'!$A28,'INTERIM REPORT'!$B:$B,'PAGE 42'!$A$4)</f>
        <v>4142.5603237792993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-0.1917270775542832</v>
      </c>
      <c r="Y28" s="103">
        <f>IF(L28&gt;0,((T28/L28)-1),IF(AND(L28=0,T28&gt;0),100%,IF(AND(L28=0,T28&lt;0),-100%,IF(AND(L28=0,T28=0),0%,((T28/(L28))-1)*-1))))</f>
        <v>-0.73141549836996145</v>
      </c>
    </row>
    <row r="29" spans="1:25" ht="28.35" customHeight="1">
      <c r="C29" s="94" t="s">
        <v>28</v>
      </c>
      <c r="D29" s="135">
        <f>MEDIAN(D25,D20:D22,D8:D17)</f>
        <v>10344.316610443297</v>
      </c>
      <c r="E29" s="219"/>
      <c r="F29" s="219"/>
      <c r="G29" s="219"/>
      <c r="H29" s="135">
        <f>MEDIAN(H25,H20:H22,H8:H17)</f>
        <v>12294.521662308767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9418.1659919806516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8601.3136140566476</v>
      </c>
      <c r="E30" s="219"/>
      <c r="F30" s="219"/>
      <c r="G30" s="219"/>
      <c r="H30" s="135">
        <f>MEDIAN(H8:H15)</f>
        <v>9411.5947281240551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9424.8884740211397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42'!$A33,'INTERIM REPORT'!$B:$B,'PAGE 42'!$A$5)=0,"",SUMIFS('INTERIM REPORT'!C:C,'INTERIM REPORT'!$A:$A,'PAGE 42'!$A33,'INTERIM REPORT'!$B:$B,'PAGE 42'!$A$5))</f>
        <v/>
      </c>
      <c r="E33" s="120"/>
      <c r="F33" s="120"/>
      <c r="G33" s="121"/>
      <c r="H33" s="137" t="str">
        <f>IF(SUMIFS('INTERIM REPORT'!D:D,'INTERIM REPORT'!$A:$A,'PAGE 42'!$A33,'INTERIM REPORT'!$B:$B,'PAGE 42'!$A$5)=0,"",SUMIFS('INTERIM REPORT'!D:D,'INTERIM REPORT'!$A:$A,'PAGE 42'!$A33,'INTERIM REPORT'!$B:$B,'PAGE 42'!$A$5))</f>
        <v/>
      </c>
      <c r="I33" s="120"/>
      <c r="J33" s="120"/>
      <c r="K33" s="121"/>
      <c r="L33" s="137" t="str">
        <f>IF(SUMIFS('INTERIM REPORT'!E:E,'INTERIM REPORT'!$A:$A,'PAGE 42'!$A33,'INTERIM REPORT'!$B:$B,'PAGE 42'!$A$5)=0,"",SUMIFS('INTERIM REPORT'!E:E,'INTERIM REPORT'!$A:$A,'PAGE 42'!$A33,'INTERIM REPORT'!$B:$B,'PAGE 42'!$A$5))</f>
        <v/>
      </c>
      <c r="M33" s="120"/>
      <c r="N33" s="120"/>
      <c r="O33" s="121"/>
      <c r="P33" s="137" t="str">
        <f>IF(SUMIFS('INTERIM REPORT'!F:F,'INTERIM REPORT'!$A:$A,'PAGE 42'!$A33,'INTERIM REPORT'!$B:$B,'PAGE 42'!$A$5)=0,"",SUMIFS('INTERIM REPORT'!F:F,'INTERIM REPORT'!$A:$A,'PAGE 42'!$A33,'INTERIM REPORT'!$B:$B,'PAGE 42'!$A$5))</f>
        <v/>
      </c>
      <c r="Q33" s="120"/>
      <c r="R33" s="120"/>
      <c r="S33" s="121"/>
      <c r="T33" s="137" t="str">
        <f>IF(SUMIFS('INTERIM REPORT'!G:G,'INTERIM REPORT'!$A:$A,'PAGE 42'!$A33,'INTERIM REPORT'!$B:$B,'PAGE 42'!$A$5)=0,"",SUMIFS('INTERIM REPORT'!G:G,'INTERIM REPORT'!$A:$A,'PAGE 42'!$A33,'INTERIM REPORT'!$B:$B,'PAGE 42'!$A$5))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42'!$A34,'INTERIM REPORT'!$B:$B,'PAGE 42'!$A$5)=0,"",SUMIFS('INTERIM REPORT'!C:C,'INTERIM REPORT'!$A:$A,'PAGE 42'!$A34,'INTERIM REPORT'!$B:$B,'PAGE 42'!$A$5))</f>
        <v/>
      </c>
      <c r="E34" s="124"/>
      <c r="F34" s="124"/>
      <c r="G34" s="125"/>
      <c r="H34" s="137" t="str">
        <f>IF(SUMIFS('INTERIM REPORT'!D:D,'INTERIM REPORT'!$A:$A,'PAGE 42'!$A34,'INTERIM REPORT'!$B:$B,'PAGE 42'!$A$5)=0,"",SUMIFS('INTERIM REPORT'!D:D,'INTERIM REPORT'!$A:$A,'PAGE 42'!$A34,'INTERIM REPORT'!$B:$B,'PAGE 42'!$A$5))</f>
        <v/>
      </c>
      <c r="I34" s="124"/>
      <c r="J34" s="124"/>
      <c r="K34" s="125"/>
      <c r="L34" s="137" t="str">
        <f>IF(SUMIFS('INTERIM REPORT'!E:E,'INTERIM REPORT'!$A:$A,'PAGE 42'!$A34,'INTERIM REPORT'!$B:$B,'PAGE 42'!$A$5)=0,"",SUMIFS('INTERIM REPORT'!E:E,'INTERIM REPORT'!$A:$A,'PAGE 42'!$A34,'INTERIM REPORT'!$B:$B,'PAGE 42'!$A$5))</f>
        <v/>
      </c>
      <c r="M34" s="124"/>
      <c r="N34" s="124"/>
      <c r="O34" s="125"/>
      <c r="P34" s="137" t="str">
        <f>IF(SUMIFS('INTERIM REPORT'!F:F,'INTERIM REPORT'!$A:$A,'PAGE 42'!$A34,'INTERIM REPORT'!$B:$B,'PAGE 42'!$A$5)=0,"",SUMIFS('INTERIM REPORT'!F:F,'INTERIM REPORT'!$A:$A,'PAGE 42'!$A34,'INTERIM REPORT'!$B:$B,'PAGE 42'!$A$5))</f>
        <v/>
      </c>
      <c r="Q34" s="124"/>
      <c r="R34" s="124"/>
      <c r="S34" s="125"/>
      <c r="T34" s="137" t="str">
        <f>IF(SUMIFS('INTERIM REPORT'!G:G,'INTERIM REPORT'!$A:$A,'PAGE 42'!$A34,'INTERIM REPORT'!$B:$B,'PAGE 42'!$A$5)=0,"",SUMIFS('INTERIM REPORT'!G:G,'INTERIM REPORT'!$A:$A,'PAGE 42'!$A34,'INTERIM REPORT'!$B:$B,'PAGE 42'!$A$5))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42'!$A35,'INTERIM REPORT'!$B:$B,'PAGE 42'!$A$5)=0,"",SUMIFS('INTERIM REPORT'!C:C,'INTERIM REPORT'!$A:$A,'PAGE 42'!$A35,'INTERIM REPORT'!$B:$B,'PAGE 42'!$A$5))</f>
        <v/>
      </c>
      <c r="E35" s="124"/>
      <c r="F35" s="124"/>
      <c r="G35" s="125"/>
      <c r="H35" s="137" t="str">
        <f>IF(SUMIFS('INTERIM REPORT'!D:D,'INTERIM REPORT'!$A:$A,'PAGE 42'!$A35,'INTERIM REPORT'!$B:$B,'PAGE 42'!$A$5)=0,"",SUMIFS('INTERIM REPORT'!D:D,'INTERIM REPORT'!$A:$A,'PAGE 42'!$A35,'INTERIM REPORT'!$B:$B,'PAGE 42'!$A$5))</f>
        <v/>
      </c>
      <c r="I35" s="124"/>
      <c r="J35" s="124"/>
      <c r="K35" s="125"/>
      <c r="L35" s="137" t="str">
        <f>IF(SUMIFS('INTERIM REPORT'!E:E,'INTERIM REPORT'!$A:$A,'PAGE 42'!$A35,'INTERIM REPORT'!$B:$B,'PAGE 42'!$A$5)=0,"",SUMIFS('INTERIM REPORT'!E:E,'INTERIM REPORT'!$A:$A,'PAGE 42'!$A35,'INTERIM REPORT'!$B:$B,'PAGE 42'!$A$5))</f>
        <v/>
      </c>
      <c r="M35" s="124"/>
      <c r="N35" s="124"/>
      <c r="O35" s="125"/>
      <c r="P35" s="137" t="str">
        <f>IF(SUMIFS('INTERIM REPORT'!F:F,'INTERIM REPORT'!$A:$A,'PAGE 42'!$A35,'INTERIM REPORT'!$B:$B,'PAGE 42'!$A$5)=0,"",SUMIFS('INTERIM REPORT'!F:F,'INTERIM REPORT'!$A:$A,'PAGE 42'!$A35,'INTERIM REPORT'!$B:$B,'PAGE 42'!$A$5))</f>
        <v/>
      </c>
      <c r="Q35" s="124"/>
      <c r="R35" s="124"/>
      <c r="S35" s="125"/>
      <c r="T35" s="137" t="str">
        <f>IF(SUMIFS('INTERIM REPORT'!G:G,'INTERIM REPORT'!$A:$A,'PAGE 42'!$A35,'INTERIM REPORT'!$B:$B,'PAGE 42'!$A$5)=0,"",SUMIFS('INTERIM REPORT'!G:G,'INTERIM REPORT'!$A:$A,'PAGE 42'!$A35,'INTERIM REPORT'!$B:$B,'PAGE 42'!$A$5))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42'!$A36,'INTERIM REPORT'!$B:$B,'PAGE 42'!$A$5)=0,"",SUMIFS('INTERIM REPORT'!C:C,'INTERIM REPORT'!$A:$A,'PAGE 42'!$A36,'INTERIM REPORT'!$B:$B,'PAGE 42'!$A$5))</f>
        <v/>
      </c>
      <c r="E36" s="124"/>
      <c r="F36" s="124"/>
      <c r="G36" s="125"/>
      <c r="H36" s="137" t="str">
        <f>IF(SUMIFS('INTERIM REPORT'!D:D,'INTERIM REPORT'!$A:$A,'PAGE 42'!$A36,'INTERIM REPORT'!$B:$B,'PAGE 42'!$A$5)=0,"",SUMIFS('INTERIM REPORT'!D:D,'INTERIM REPORT'!$A:$A,'PAGE 42'!$A36,'INTERIM REPORT'!$B:$B,'PAGE 42'!$A$5))</f>
        <v/>
      </c>
      <c r="I36" s="124"/>
      <c r="J36" s="124"/>
      <c r="K36" s="125"/>
      <c r="L36" s="137" t="str">
        <f>IF(SUMIFS('INTERIM REPORT'!E:E,'INTERIM REPORT'!$A:$A,'PAGE 42'!$A36,'INTERIM REPORT'!$B:$B,'PAGE 42'!$A$5)=0,"",SUMIFS('INTERIM REPORT'!E:E,'INTERIM REPORT'!$A:$A,'PAGE 42'!$A36,'INTERIM REPORT'!$B:$B,'PAGE 42'!$A$5))</f>
        <v/>
      </c>
      <c r="M36" s="124"/>
      <c r="N36" s="124"/>
      <c r="O36" s="125"/>
      <c r="P36" s="137" t="str">
        <f>IF(SUMIFS('INTERIM REPORT'!F:F,'INTERIM REPORT'!$A:$A,'PAGE 42'!$A36,'INTERIM REPORT'!$B:$B,'PAGE 42'!$A$5)=0,"",SUMIFS('INTERIM REPORT'!F:F,'INTERIM REPORT'!$A:$A,'PAGE 42'!$A36,'INTERIM REPORT'!$B:$B,'PAGE 42'!$A$5))</f>
        <v/>
      </c>
      <c r="Q36" s="124"/>
      <c r="R36" s="124"/>
      <c r="S36" s="125"/>
      <c r="T36" s="137" t="str">
        <f>IF(SUMIFS('INTERIM REPORT'!G:G,'INTERIM REPORT'!$A:$A,'PAGE 42'!$A36,'INTERIM REPORT'!$B:$B,'PAGE 42'!$A$5)=0,"",SUMIFS('INTERIM REPORT'!G:G,'INTERIM REPORT'!$A:$A,'PAGE 42'!$A36,'INTERIM REPORT'!$B:$B,'PAGE 42'!$A$5))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42'!$A37,'INTERIM REPORT'!$B:$B,'PAGE 42'!$A$5)=0,"",SUMIFS('INTERIM REPORT'!C:C,'INTERIM REPORT'!$A:$A,'PAGE 42'!$A37,'INTERIM REPORT'!$B:$B,'PAGE 42'!$A$5))</f>
        <v/>
      </c>
      <c r="E37" s="124"/>
      <c r="F37" s="124"/>
      <c r="G37" s="125"/>
      <c r="H37" s="137" t="str">
        <f>IF(SUMIFS('INTERIM REPORT'!D:D,'INTERIM REPORT'!$A:$A,'PAGE 42'!$A37,'INTERIM REPORT'!$B:$B,'PAGE 42'!$A$5)=0,"",SUMIFS('INTERIM REPORT'!D:D,'INTERIM REPORT'!$A:$A,'PAGE 42'!$A37,'INTERIM REPORT'!$B:$B,'PAGE 42'!$A$5))</f>
        <v/>
      </c>
      <c r="I37" s="124"/>
      <c r="J37" s="124"/>
      <c r="K37" s="125"/>
      <c r="L37" s="137" t="str">
        <f>IF(SUMIFS('INTERIM REPORT'!E:E,'INTERIM REPORT'!$A:$A,'PAGE 42'!$A37,'INTERIM REPORT'!$B:$B,'PAGE 42'!$A$5)=0,"",SUMIFS('INTERIM REPORT'!E:E,'INTERIM REPORT'!$A:$A,'PAGE 42'!$A37,'INTERIM REPORT'!$B:$B,'PAGE 42'!$A$5))</f>
        <v/>
      </c>
      <c r="M37" s="124"/>
      <c r="N37" s="124"/>
      <c r="O37" s="125"/>
      <c r="P37" s="137" t="str">
        <f>IF(SUMIFS('INTERIM REPORT'!F:F,'INTERIM REPORT'!$A:$A,'PAGE 42'!$A37,'INTERIM REPORT'!$B:$B,'PAGE 42'!$A$5)=0,"",SUMIFS('INTERIM REPORT'!F:F,'INTERIM REPORT'!$A:$A,'PAGE 42'!$A37,'INTERIM REPORT'!$B:$B,'PAGE 42'!$A$5))</f>
        <v/>
      </c>
      <c r="Q37" s="124"/>
      <c r="R37" s="124"/>
      <c r="S37" s="125"/>
      <c r="T37" s="137" t="str">
        <f>IF(SUMIFS('INTERIM REPORT'!G:G,'INTERIM REPORT'!$A:$A,'PAGE 42'!$A37,'INTERIM REPORT'!$B:$B,'PAGE 42'!$A$5)=0,"",SUMIFS('INTERIM REPORT'!G:G,'INTERIM REPORT'!$A:$A,'PAGE 42'!$A37,'INTERIM REPORT'!$B:$B,'PAGE 42'!$A$5))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42'!$A38,'INTERIM REPORT'!$B:$B,'PAGE 42'!$A$5)=0,"",SUMIFS('INTERIM REPORT'!C:C,'INTERIM REPORT'!$A:$A,'PAGE 42'!$A38,'INTERIM REPORT'!$B:$B,'PAGE 42'!$A$5))</f>
        <v/>
      </c>
      <c r="E38" s="124"/>
      <c r="F38" s="124"/>
      <c r="G38" s="125"/>
      <c r="H38" s="137" t="str">
        <f>IF(SUMIFS('INTERIM REPORT'!D:D,'INTERIM REPORT'!$A:$A,'PAGE 42'!$A38,'INTERIM REPORT'!$B:$B,'PAGE 42'!$A$5)=0,"",SUMIFS('INTERIM REPORT'!D:D,'INTERIM REPORT'!$A:$A,'PAGE 42'!$A38,'INTERIM REPORT'!$B:$B,'PAGE 42'!$A$5))</f>
        <v/>
      </c>
      <c r="I38" s="124"/>
      <c r="J38" s="124"/>
      <c r="K38" s="125"/>
      <c r="L38" s="137" t="str">
        <f>IF(SUMIFS('INTERIM REPORT'!E:E,'INTERIM REPORT'!$A:$A,'PAGE 42'!$A38,'INTERIM REPORT'!$B:$B,'PAGE 42'!$A$5)=0,"",SUMIFS('INTERIM REPORT'!E:E,'INTERIM REPORT'!$A:$A,'PAGE 42'!$A38,'INTERIM REPORT'!$B:$B,'PAGE 42'!$A$5))</f>
        <v/>
      </c>
      <c r="M38" s="124"/>
      <c r="N38" s="124"/>
      <c r="O38" s="125"/>
      <c r="P38" s="137" t="str">
        <f>IF(SUMIFS('INTERIM REPORT'!F:F,'INTERIM REPORT'!$A:$A,'PAGE 42'!$A38,'INTERIM REPORT'!$B:$B,'PAGE 42'!$A$5)=0,"",SUMIFS('INTERIM REPORT'!F:F,'INTERIM REPORT'!$A:$A,'PAGE 42'!$A38,'INTERIM REPORT'!$B:$B,'PAGE 42'!$A$5))</f>
        <v/>
      </c>
      <c r="Q38" s="124"/>
      <c r="R38" s="124"/>
      <c r="S38" s="125"/>
      <c r="T38" s="137" t="str">
        <f>IF(SUMIFS('INTERIM REPORT'!G:G,'INTERIM REPORT'!$A:$A,'PAGE 42'!$A38,'INTERIM REPORT'!$B:$B,'PAGE 42'!$A$5)=0,"",SUMIFS('INTERIM REPORT'!G:G,'INTERIM REPORT'!$A:$A,'PAGE 42'!$A38,'INTERIM REPORT'!$B:$B,'PAGE 42'!$A$5))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43" priority="1" operator="notEqual">
      <formula>""" """</formula>
    </cfRule>
    <cfRule type="cellIs" dxfId="4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Salary per FTE - Non-MD</v>
      </c>
    </row>
    <row r="3" spans="1:25" ht="15.75">
      <c r="A3" s="82" t="s">
        <v>104</v>
      </c>
    </row>
    <row r="4" spans="1:25" ht="15.75">
      <c r="A4" s="85" t="s">
        <v>81</v>
      </c>
      <c r="B4" s="324" t="str">
        <f>MID(A4,FIND("]",A4)+2,LEN(A4)-FIND("]",A4)+2)</f>
        <v>Salary per FTE - Non-MD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254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43'!$A8,'INTERIM REPORT'!$B:$B,'PAGE 43'!$A$4)</f>
        <v>69723.00231615518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35">
        <f>SUMIFS('INTERIM REPORT'!D:D,'INTERIM REPORT'!$A:$A,'PAGE 43'!$A8,'INTERIM REPORT'!$B:$B,'PAGE 43'!$A$4)</f>
        <v>70697.48241500587</v>
      </c>
      <c r="I8" s="210">
        <f>RANK(H8,H$8:H$15,1)</f>
        <v>5</v>
      </c>
      <c r="J8" s="210">
        <f>RANK(H8,H$8:H$17,1)</f>
        <v>7</v>
      </c>
      <c r="K8" s="210">
        <f>RANK(H8,H$8:H$25,1)</f>
        <v>8</v>
      </c>
      <c r="L8" s="135">
        <f>SUMIFS('INTERIM REPORT'!E:E,'INTERIM REPORT'!$A:$A,'PAGE 43'!$A8,'INTERIM REPORT'!$B:$B,'PAGE 43'!$A$4)</f>
        <v>73147.245651027901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43'!$A8,'INTERIM REPORT'!$B:$B,'PAGE 43'!$A$4)</f>
        <v>0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35">
        <f>SUMIFS('INTERIM REPORT'!G:G,'INTERIM REPORT'!$A:$A,'PAGE 43'!$A8,'INTERIM REPORT'!$B:$B,'PAGE 43'!$A$4)</f>
        <v>74496.96589769308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3.4651350406532444E-2</v>
      </c>
      <c r="Y8" s="95">
        <f t="shared" ref="Y8:Y17" si="1">IF(L8&gt;0,((T8/L8)-1),IF(AND(L8=0,T8&gt;0),100%,IF(AND(L8=0,T8&lt;0),-100%,IF(AND(L8=0,T8=0),0%,((T8/(L8))-1)*-1))))</f>
        <v>1.8452099387370691E-2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43'!$A9,'INTERIM REPORT'!$B:$B,'PAGE 43'!$A$4)</f>
        <v>58451.915163821606</v>
      </c>
      <c r="E9" s="210">
        <f t="shared" ref="E9:E15" si="3">RANK(D9,D$8:D$15,1)</f>
        <v>2</v>
      </c>
      <c r="F9" s="210">
        <f t="shared" ref="F9:F17" si="4">RANK(D9,D$8:D$17,1)</f>
        <v>2</v>
      </c>
      <c r="G9" s="210">
        <f t="shared" ref="G9:G17" si="5">RANK(D9,D$8:D$25,1)</f>
        <v>2</v>
      </c>
      <c r="H9" s="135">
        <f>SUMIFS('INTERIM REPORT'!D:D,'INTERIM REPORT'!$A:$A,'PAGE 43'!$A9,'INTERIM REPORT'!$B:$B,'PAGE 43'!$A$4)</f>
        <v>63798.44614447745</v>
      </c>
      <c r="I9" s="210">
        <f t="shared" ref="I9:I15" si="6">RANK(H9,H$8:H$15,1)</f>
        <v>2</v>
      </c>
      <c r="J9" s="210">
        <f t="shared" ref="J9:J17" si="7">RANK(H9,H$8:H$17,1)</f>
        <v>3</v>
      </c>
      <c r="K9" s="210">
        <f t="shared" ref="K9:K17" si="8">RANK(H9,H$8:H$25,1)</f>
        <v>3</v>
      </c>
      <c r="L9" s="135">
        <f>SUMIFS('INTERIM REPORT'!E:E,'INTERIM REPORT'!$A:$A,'PAGE 43'!$A9,'INTERIM REPORT'!$B:$B,'PAGE 43'!$A$4)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43'!$A9,'INTERIM REPORT'!$B:$B,'PAGE 43'!$A$4)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43'!$A9,'INTERIM REPORT'!$B:$B,'PAGE 43'!$A$4)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43'!$A10,'INTERIM REPORT'!$B:$B,'PAGE 43'!$A$4)</f>
        <v>70362.987197724069</v>
      </c>
      <c r="E10" s="210">
        <f t="shared" si="3"/>
        <v>8</v>
      </c>
      <c r="F10" s="210">
        <f t="shared" si="4"/>
        <v>10</v>
      </c>
      <c r="G10" s="210">
        <f t="shared" si="5"/>
        <v>13</v>
      </c>
      <c r="H10" s="135">
        <f>SUMIFS('INTERIM REPORT'!D:D,'INTERIM REPORT'!$A:$A,'PAGE 43'!$A10,'INTERIM REPORT'!$B:$B,'PAGE 43'!$A$4)</f>
        <v>79161.163870046425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35">
        <f>SUMIFS('INTERIM REPORT'!E:E,'INTERIM REPORT'!$A:$A,'PAGE 43'!$A10,'INTERIM REPORT'!$B:$B,'PAGE 43'!$A$4)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43'!$A10,'INTERIM REPORT'!$B:$B,'PAGE 43'!$A$4)</f>
        <v>0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35">
        <f>SUMIFS('INTERIM REPORT'!G:G,'INTERIM REPORT'!$A:$A,'PAGE 43'!$A10,'INTERIM REPORT'!$B:$B,'PAGE 43'!$A$4)</f>
        <v>80499.776094830493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43'!$A11,'INTERIM REPORT'!$B:$B,'PAGE 43'!$A$4)</f>
        <v>68757.932730195753</v>
      </c>
      <c r="E11" s="210">
        <f t="shared" si="3"/>
        <v>6</v>
      </c>
      <c r="F11" s="210">
        <f t="shared" si="4"/>
        <v>8</v>
      </c>
      <c r="G11" s="210">
        <f t="shared" si="5"/>
        <v>10</v>
      </c>
      <c r="H11" s="135">
        <f>SUMIFS('INTERIM REPORT'!D:D,'INTERIM REPORT'!$A:$A,'PAGE 43'!$A11,'INTERIM REPORT'!$B:$B,'PAGE 43'!$A$4)</f>
        <v>71491.88270444551</v>
      </c>
      <c r="I11" s="210">
        <f t="shared" si="6"/>
        <v>7</v>
      </c>
      <c r="J11" s="210">
        <f t="shared" si="7"/>
        <v>9</v>
      </c>
      <c r="K11" s="210">
        <f t="shared" si="8"/>
        <v>11</v>
      </c>
      <c r="L11" s="135">
        <f>SUMIFS('INTERIM REPORT'!E:E,'INTERIM REPORT'!$A:$A,'PAGE 43'!$A11,'INTERIM REPORT'!$B:$B,'PAGE 43'!$A$4)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43'!$A11,'INTERIM REPORT'!$B:$B,'PAGE 43'!$A$4)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43'!$A11,'INTERIM REPORT'!$B:$B,'PAGE 43'!$A$4)</f>
        <v>70145.607400511959</v>
      </c>
      <c r="U11" s="210">
        <f t="shared" si="15"/>
        <v>6</v>
      </c>
      <c r="V11" s="210">
        <f t="shared" si="16"/>
        <v>8</v>
      </c>
      <c r="W11" s="210">
        <f t="shared" si="17"/>
        <v>11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43'!$A12,'INTERIM REPORT'!$B:$B,'PAGE 43'!$A$4)</f>
        <v>61036.129340395666</v>
      </c>
      <c r="E12" s="210">
        <f t="shared" si="3"/>
        <v>3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43'!$A12,'INTERIM REPORT'!$B:$B,'PAGE 43'!$A$4)</f>
        <v>63801.640047852212</v>
      </c>
      <c r="I12" s="210">
        <f t="shared" si="6"/>
        <v>3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43'!$A12,'INTERIM REPORT'!$B:$B,'PAGE 43'!$A$4)</f>
        <v>64008.027111672061</v>
      </c>
      <c r="M12" s="210">
        <f t="shared" si="9"/>
        <v>7</v>
      </c>
      <c r="N12" s="210">
        <f t="shared" si="10"/>
        <v>9</v>
      </c>
      <c r="O12" s="210">
        <f t="shared" si="11"/>
        <v>13</v>
      </c>
      <c r="P12" s="135">
        <f>SUMIFS('INTERIM REPORT'!F:F,'INTERIM REPORT'!$A:$A,'PAGE 43'!$A12,'INTERIM REPORT'!$B:$B,'PAGE 43'!$A$4)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43'!$A12,'INTERIM REPORT'!$B:$B,'PAGE 43'!$A$4)</f>
        <v>64669.587419559495</v>
      </c>
      <c r="U12" s="210">
        <f t="shared" si="15"/>
        <v>5</v>
      </c>
      <c r="V12" s="210">
        <f t="shared" si="16"/>
        <v>5</v>
      </c>
      <c r="W12" s="210">
        <f t="shared" si="17"/>
        <v>8</v>
      </c>
      <c r="X12" s="95">
        <f t="shared" si="0"/>
        <v>3.23482380178719E-3</v>
      </c>
      <c r="Y12" s="95">
        <f t="shared" si="1"/>
        <v>1.0335583484446964E-2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43'!$A13,'INTERIM REPORT'!$B:$B,'PAGE 43'!$A$4)</f>
        <v>65354.7186147186</v>
      </c>
      <c r="E13" s="210">
        <f t="shared" si="3"/>
        <v>4</v>
      </c>
      <c r="F13" s="210">
        <f t="shared" si="4"/>
        <v>6</v>
      </c>
      <c r="G13" s="210">
        <f t="shared" si="5"/>
        <v>7</v>
      </c>
      <c r="H13" s="135">
        <f>SUMIFS('INTERIM REPORT'!D:D,'INTERIM REPORT'!$A:$A,'PAGE 43'!$A13,'INTERIM REPORT'!$B:$B,'PAGE 43'!$A$4)</f>
        <v>70700.952053223227</v>
      </c>
      <c r="I13" s="210">
        <f t="shared" si="6"/>
        <v>6</v>
      </c>
      <c r="J13" s="210">
        <f t="shared" si="7"/>
        <v>8</v>
      </c>
      <c r="K13" s="210">
        <f t="shared" si="8"/>
        <v>9</v>
      </c>
      <c r="L13" s="135">
        <f>SUMIFS('INTERIM REPORT'!E:E,'INTERIM REPORT'!$A:$A,'PAGE 43'!$A13,'INTERIM REPORT'!$B:$B,'PAGE 43'!$A$4)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43'!$A13,'INTERIM REPORT'!$B:$B,'PAGE 43'!$A$4)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35">
        <f>SUMIFS('INTERIM REPORT'!G:G,'INTERIM REPORT'!$A:$A,'PAGE 43'!$A13,'INTERIM REPORT'!$B:$B,'PAGE 43'!$A$4)</f>
        <v>0</v>
      </c>
      <c r="U13" s="210">
        <f t="shared" si="15"/>
        <v>1</v>
      </c>
      <c r="V13" s="210">
        <f t="shared" si="16"/>
        <v>1</v>
      </c>
      <c r="W13" s="210">
        <f t="shared" si="17"/>
        <v>1</v>
      </c>
      <c r="X13" s="95">
        <f t="shared" si="0"/>
        <v>-1</v>
      </c>
      <c r="Y13" s="95">
        <f t="shared" si="1"/>
        <v>0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43'!$A14,'INTERIM REPORT'!$B:$B,'PAGE 43'!$A$4)</f>
        <v>65419.929865762402</v>
      </c>
      <c r="E14" s="210">
        <f t="shared" si="3"/>
        <v>5</v>
      </c>
      <c r="F14" s="210">
        <f t="shared" si="4"/>
        <v>7</v>
      </c>
      <c r="G14" s="210">
        <f t="shared" si="5"/>
        <v>8</v>
      </c>
      <c r="H14" s="135">
        <f>SUMIFS('INTERIM REPORT'!D:D,'INTERIM REPORT'!$A:$A,'PAGE 43'!$A14,'INTERIM REPORT'!$B:$B,'PAGE 43'!$A$4)</f>
        <v>67747.494187512551</v>
      </c>
      <c r="I14" s="210">
        <f t="shared" si="6"/>
        <v>4</v>
      </c>
      <c r="J14" s="210">
        <f t="shared" si="7"/>
        <v>6</v>
      </c>
      <c r="K14" s="210">
        <f t="shared" si="8"/>
        <v>6</v>
      </c>
      <c r="L14" s="135">
        <f>SUMIFS('INTERIM REPORT'!E:E,'INTERIM REPORT'!$A:$A,'PAGE 43'!$A14,'INTERIM REPORT'!$B:$B,'PAGE 43'!$A$4)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43'!$A14,'INTERIM REPORT'!$B:$B,'PAGE 43'!$A$4)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43'!$A14,'INTERIM REPORT'!$B:$B,'PAGE 43'!$A$4)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43'!$A15,'INTERIM REPORT'!$B:$B,'PAGE 43'!$A$4)</f>
        <v>56543.971786833856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43'!$A15,'INTERIM REPORT'!$B:$B,'PAGE 43'!$A$4)</f>
        <v>62976.133292146085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43'!$A15,'INTERIM REPORT'!$B:$B,'PAGE 43'!$A$4)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43'!$A15,'INTERIM REPORT'!$B:$B,'PAGE 43'!$A$4)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43'!$A15,'INTERIM REPORT'!$B:$B,'PAGE 43'!$A$4)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-1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43'!$A16,'INTERIM REPORT'!$B:$B,'PAGE 43'!$A$4)</f>
        <v>58827.928732248009</v>
      </c>
      <c r="E16" s="212"/>
      <c r="F16" s="213">
        <f t="shared" si="4"/>
        <v>3</v>
      </c>
      <c r="G16" s="213">
        <f t="shared" si="5"/>
        <v>3</v>
      </c>
      <c r="H16" s="137">
        <f>SUMIFS('INTERIM REPORT'!D:D,'INTERIM REPORT'!$A:$A,'PAGE 43'!$A16,'INTERIM REPORT'!$B:$B,'PAGE 43'!$A$4)</f>
        <v>63721.54967028294</v>
      </c>
      <c r="I16" s="212"/>
      <c r="J16" s="213">
        <f t="shared" si="7"/>
        <v>2</v>
      </c>
      <c r="K16" s="213">
        <f t="shared" si="8"/>
        <v>2</v>
      </c>
      <c r="L16" s="137">
        <f>SUMIFS('INTERIM REPORT'!E:E,'INTERIM REPORT'!$A:$A,'PAGE 43'!$A16,'INTERIM REPORT'!$B:$B,'PAGE 43'!$A$4)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43'!$A16,'INTERIM REPORT'!$B:$B,'PAGE 43'!$A$4)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43'!$A16,'INTERIM REPORT'!$B:$B,'PAGE 43'!$A$4)</f>
        <v>64904.991880790898</v>
      </c>
      <c r="U16" s="212"/>
      <c r="V16" s="213">
        <f t="shared" si="16"/>
        <v>6</v>
      </c>
      <c r="W16" s="213">
        <f t="shared" si="17"/>
        <v>9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43'!$A17,'INTERIM REPORT'!$B:$B,'PAGE 43'!$A$4)</f>
        <v>64095.524452641606</v>
      </c>
      <c r="E17" s="214"/>
      <c r="F17" s="210">
        <f t="shared" si="4"/>
        <v>5</v>
      </c>
      <c r="G17" s="210">
        <f t="shared" si="5"/>
        <v>6</v>
      </c>
      <c r="H17" s="135">
        <f>SUMIFS('INTERIM REPORT'!D:D,'INTERIM REPORT'!$A:$A,'PAGE 43'!$A17,'INTERIM REPORT'!$B:$B,'PAGE 43'!$A$4)</f>
        <v>67377.527090675518</v>
      </c>
      <c r="I17" s="214"/>
      <c r="J17" s="210">
        <f t="shared" si="7"/>
        <v>5</v>
      </c>
      <c r="K17" s="210">
        <f t="shared" si="8"/>
        <v>5</v>
      </c>
      <c r="L17" s="135">
        <f>SUMIFS('INTERIM REPORT'!E:E,'INTERIM REPORT'!$A:$A,'PAGE 43'!$A17,'INTERIM REPORT'!$B:$B,'PAGE 43'!$A$4)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43'!$A17,'INTERIM REPORT'!$B:$B,'PAGE 43'!$A$4)</f>
        <v>0</v>
      </c>
      <c r="Q17" s="214"/>
      <c r="R17" s="210">
        <f t="shared" si="13"/>
        <v>1</v>
      </c>
      <c r="S17" s="210">
        <f t="shared" si="14"/>
        <v>1</v>
      </c>
      <c r="T17" s="135">
        <f>SUMIFS('INTERIM REPORT'!G:G,'INTERIM REPORT'!$A:$A,'PAGE 43'!$A17,'INTERIM REPORT'!$B:$B,'PAGE 43'!$A$4)</f>
        <v>68629.124632815772</v>
      </c>
      <c r="U17" s="214"/>
      <c r="V17" s="210">
        <f t="shared" si="16"/>
        <v>7</v>
      </c>
      <c r="W17" s="21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43'!$A20,'INTERIM REPORT'!$B:$B,'PAGE 43'!$A$4)</f>
        <v>67745.362425626139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43'!$A20,'INTERIM REPORT'!$B:$B,'PAGE 43'!$A$4)</f>
        <v>70956.511077510862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43'!$A20,'INTERIM REPORT'!$B:$B,'PAGE 43'!$A$4)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43'!$A20,'INTERIM REPORT'!$B:$B,'PAGE 43'!$A$4)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43'!$A20,'INTERIM REPORT'!$B:$B,'PAGE 43'!$A$4)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43'!$A21,'INTERIM REPORT'!$B:$B,'PAGE 43'!$A$4)</f>
        <v>69381.071334805616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43'!$A21,'INTERIM REPORT'!$B:$B,'PAGE 43'!$A$4)</f>
        <v>73888.083098691248</v>
      </c>
      <c r="I21" s="214"/>
      <c r="J21" s="210">
        <f t="shared" ref="J21:J22" si="25">RANK(H21,H$20:H$22,1)</f>
        <v>3</v>
      </c>
      <c r="K21" s="210">
        <f t="shared" si="20"/>
        <v>12</v>
      </c>
      <c r="L21" s="135">
        <f>SUMIFS('INTERIM REPORT'!E:E,'INTERIM REPORT'!$A:$A,'PAGE 43'!$A21,'INTERIM REPORT'!$B:$B,'PAGE 43'!$A$4)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43'!$A21,'INTERIM REPORT'!$B:$B,'PAGE 43'!$A$4)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43'!$A21,'INTERIM REPORT'!$B:$B,'PAGE 43'!$A$4)</f>
        <v>74279.581773850397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43'!$A22,'INTERIM REPORT'!$B:$B,'PAGE 43'!$A$4)</f>
        <v>63351.801980705422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43'!$A22,'INTERIM REPORT'!$B:$B,'PAGE 43'!$A$4)</f>
        <v>68319.281790164809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43'!$A22,'INTERIM REPORT'!$B:$B,'PAGE 43'!$A$4)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43'!$A22,'INTERIM REPORT'!$B:$B,'PAGE 43'!$A$4)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43'!$A22,'INTERIM REPORT'!$B:$B,'PAGE 43'!$A$4)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43'!$A25,'INTERIM REPORT'!$B:$B,'PAGE 43'!$A$4)</f>
        <v>70726.12896797093</v>
      </c>
      <c r="E25" s="212"/>
      <c r="F25" s="212"/>
      <c r="G25" s="213">
        <f>RANK(D25,D$8:D$25,1)</f>
        <v>14</v>
      </c>
      <c r="H25" s="137">
        <f>SUMIFS('INTERIM REPORT'!D:D,'INTERIM REPORT'!$A:$A,'PAGE 43'!$A25,'INTERIM REPORT'!$B:$B,'PAGE 43'!$A$4)</f>
        <v>76127.420370684369</v>
      </c>
      <c r="I25" s="212"/>
      <c r="J25" s="212"/>
      <c r="K25" s="213">
        <f>RANK(H25,H$8:H$25,1)</f>
        <v>13</v>
      </c>
      <c r="L25" s="137">
        <f>SUMIFS('INTERIM REPORT'!E:E,'INTERIM REPORT'!$A:$A,'PAGE 43'!$A25,'INTERIM REPORT'!$B:$B,'PAGE 43'!$A$4)</f>
        <v>0</v>
      </c>
      <c r="M25" s="212"/>
      <c r="N25" s="212"/>
      <c r="O25" s="213">
        <f>RANK(L25,L$8:L$25,1)</f>
        <v>1</v>
      </c>
      <c r="P25" s="137">
        <f>SUMIFS('INTERIM REPORT'!F:F,'INTERIM REPORT'!$A:$A,'PAGE 43'!$A25,'INTERIM REPORT'!$B:$B,'PAGE 43'!$A$4)</f>
        <v>0</v>
      </c>
      <c r="Q25" s="212"/>
      <c r="R25" s="212"/>
      <c r="S25" s="213">
        <f>RANK(P25,P$8:P$25,1)</f>
        <v>1</v>
      </c>
      <c r="T25" s="137">
        <f>SUMIFS('INTERIM REPORT'!G:G,'INTERIM REPORT'!$A:$A,'PAGE 43'!$A25,'INTERIM REPORT'!$B:$B,'PAGE 43'!$A$4)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43'!$A28,'INTERIM REPORT'!$B:$B,'PAGE 43'!$A$4)</f>
        <v>67848.876378762856</v>
      </c>
      <c r="E28" s="218"/>
      <c r="F28" s="218"/>
      <c r="G28" s="218"/>
      <c r="H28" s="137">
        <f>SUMIFS('INTERIM REPORT'!D:D,'INTERIM REPORT'!$A:$A,'PAGE 43'!$A28,'INTERIM REPORT'!$B:$B,'PAGE 43'!$A$4)</f>
        <v>72632.882586864042</v>
      </c>
      <c r="I28" s="218"/>
      <c r="J28" s="218"/>
      <c r="K28" s="218"/>
      <c r="L28" s="137">
        <f>SUMIFS('INTERIM REPORT'!E:E,'INTERIM REPORT'!$A:$A,'PAGE 43'!$A28,'INTERIM REPORT'!$B:$B,'PAGE 43'!$A$4)</f>
        <v>5311.6351868006413</v>
      </c>
      <c r="M28" s="218"/>
      <c r="N28" s="218"/>
      <c r="O28" s="218"/>
      <c r="P28" s="137">
        <f>SUMIFS('INTERIM REPORT'!F:F,'INTERIM REPORT'!$A:$A,'PAGE 43'!$A28,'INTERIM REPORT'!$B:$B,'PAGE 43'!$A$4)</f>
        <v>0</v>
      </c>
      <c r="Q28" s="218"/>
      <c r="R28" s="218"/>
      <c r="S28" s="218"/>
      <c r="T28" s="137">
        <f>SUMIFS('INTERIM REPORT'!G:G,'INTERIM REPORT'!$A:$A,'PAGE 43'!$A28,'INTERIM REPORT'!$B:$B,'PAGE 43'!$A$4)</f>
        <v>18566.36021561336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-0.92687010348999599</v>
      </c>
      <c r="Y28" s="103">
        <f>IF(L28&gt;0,((T28/L28)-1),IF(AND(L28=0,T28&gt;0),100%,IF(AND(L28=0,T28&lt;0),-100%,IF(AND(L28=0,T28=0),0%,((T28/(L28))-1)*-1))))</f>
        <v>2.4954132885011706</v>
      </c>
    </row>
    <row r="29" spans="1:25" ht="28.35" customHeight="1">
      <c r="C29" s="94" t="s">
        <v>28</v>
      </c>
      <c r="D29" s="135">
        <f>MEDIAN(D25,D20:D22,D8:D17)</f>
        <v>65387.324240240501</v>
      </c>
      <c r="E29" s="219"/>
      <c r="F29" s="219"/>
      <c r="G29" s="219"/>
      <c r="H29" s="135">
        <f>MEDIAN(H25,H20:H22,H8:H17)</f>
        <v>69508.382102585339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32334.793709779748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65387.324240240501</v>
      </c>
      <c r="E30" s="219"/>
      <c r="F30" s="219"/>
      <c r="G30" s="219"/>
      <c r="H30" s="135">
        <f>MEDIAN(H8:H15)</f>
        <v>69222.488301259204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32334.793709779748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43'!$A33,'INTERIM REPORT'!$B:$B,'PAGE 43'!$A$5)=0,"",SUMIFS('INTERIM REPORT'!C:C,'INTERIM REPORT'!$A:$A,'PAGE 43'!$A33,'INTERIM REPORT'!$B:$B,'PAGE 43'!$A$5))</f>
        <v/>
      </c>
      <c r="E33" s="120"/>
      <c r="F33" s="120"/>
      <c r="G33" s="121"/>
      <c r="H33" s="137" t="str">
        <f>IF(SUMIFS('INTERIM REPORT'!D:D,'INTERIM REPORT'!$A:$A,'PAGE 43'!$A33,'INTERIM REPORT'!$B:$B,'PAGE 43'!$A$5)=0,"",SUMIFS('INTERIM REPORT'!D:D,'INTERIM REPORT'!$A:$A,'PAGE 43'!$A33,'INTERIM REPORT'!$B:$B,'PAGE 43'!$A$5))</f>
        <v/>
      </c>
      <c r="I33" s="120"/>
      <c r="J33" s="120"/>
      <c r="K33" s="121"/>
      <c r="L33" s="137" t="str">
        <f>IF(SUMIFS('INTERIM REPORT'!E:E,'INTERIM REPORT'!$A:$A,'PAGE 43'!$A33,'INTERIM REPORT'!$B:$B,'PAGE 43'!$A$5)=0,"",SUMIFS('INTERIM REPORT'!E:E,'INTERIM REPORT'!$A:$A,'PAGE 43'!$A33,'INTERIM REPORT'!$B:$B,'PAGE 43'!$A$5))</f>
        <v/>
      </c>
      <c r="M33" s="120"/>
      <c r="N33" s="120"/>
      <c r="O33" s="121"/>
      <c r="P33" s="137" t="str">
        <f>IF(SUMIFS('INTERIM REPORT'!F:F,'INTERIM REPORT'!$A:$A,'PAGE 43'!$A33,'INTERIM REPORT'!$B:$B,'PAGE 43'!$A$5)=0,"",SUMIFS('INTERIM REPORT'!F:F,'INTERIM REPORT'!$A:$A,'PAGE 43'!$A33,'INTERIM REPORT'!$B:$B,'PAGE 43'!$A$5))</f>
        <v/>
      </c>
      <c r="Q33" s="120"/>
      <c r="R33" s="120"/>
      <c r="S33" s="121"/>
      <c r="T33" s="137" t="str">
        <f>IF(SUMIFS('INTERIM REPORT'!G:G,'INTERIM REPORT'!$A:$A,'PAGE 43'!$A33,'INTERIM REPORT'!$B:$B,'PAGE 43'!$A$5)=0,"",SUMIFS('INTERIM REPORT'!G:G,'INTERIM REPORT'!$A:$A,'PAGE 43'!$A33,'INTERIM REPORT'!$B:$B,'PAGE 43'!$A$5))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43'!$A34,'INTERIM REPORT'!$B:$B,'PAGE 43'!$A$5)=0,"",SUMIFS('INTERIM REPORT'!C:C,'INTERIM REPORT'!$A:$A,'PAGE 43'!$A34,'INTERIM REPORT'!$B:$B,'PAGE 43'!$A$5))</f>
        <v/>
      </c>
      <c r="E34" s="124"/>
      <c r="F34" s="124"/>
      <c r="G34" s="125"/>
      <c r="H34" s="137" t="str">
        <f>IF(SUMIFS('INTERIM REPORT'!D:D,'INTERIM REPORT'!$A:$A,'PAGE 43'!$A34,'INTERIM REPORT'!$B:$B,'PAGE 43'!$A$5)=0,"",SUMIFS('INTERIM REPORT'!D:D,'INTERIM REPORT'!$A:$A,'PAGE 43'!$A34,'INTERIM REPORT'!$B:$B,'PAGE 43'!$A$5))</f>
        <v/>
      </c>
      <c r="I34" s="124"/>
      <c r="J34" s="124"/>
      <c r="K34" s="125"/>
      <c r="L34" s="137" t="str">
        <f>IF(SUMIFS('INTERIM REPORT'!E:E,'INTERIM REPORT'!$A:$A,'PAGE 43'!$A34,'INTERIM REPORT'!$B:$B,'PAGE 43'!$A$5)=0,"",SUMIFS('INTERIM REPORT'!E:E,'INTERIM REPORT'!$A:$A,'PAGE 43'!$A34,'INTERIM REPORT'!$B:$B,'PAGE 43'!$A$5))</f>
        <v/>
      </c>
      <c r="M34" s="124"/>
      <c r="N34" s="124"/>
      <c r="O34" s="125"/>
      <c r="P34" s="137" t="str">
        <f>IF(SUMIFS('INTERIM REPORT'!F:F,'INTERIM REPORT'!$A:$A,'PAGE 43'!$A34,'INTERIM REPORT'!$B:$B,'PAGE 43'!$A$5)=0,"",SUMIFS('INTERIM REPORT'!F:F,'INTERIM REPORT'!$A:$A,'PAGE 43'!$A34,'INTERIM REPORT'!$B:$B,'PAGE 43'!$A$5))</f>
        <v/>
      </c>
      <c r="Q34" s="124"/>
      <c r="R34" s="124"/>
      <c r="S34" s="125"/>
      <c r="T34" s="137" t="str">
        <f>IF(SUMIFS('INTERIM REPORT'!G:G,'INTERIM REPORT'!$A:$A,'PAGE 43'!$A34,'INTERIM REPORT'!$B:$B,'PAGE 43'!$A$5)=0,"",SUMIFS('INTERIM REPORT'!G:G,'INTERIM REPORT'!$A:$A,'PAGE 43'!$A34,'INTERIM REPORT'!$B:$B,'PAGE 43'!$A$5))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43'!$A35,'INTERIM REPORT'!$B:$B,'PAGE 43'!$A$5)=0,"",SUMIFS('INTERIM REPORT'!C:C,'INTERIM REPORT'!$A:$A,'PAGE 43'!$A35,'INTERIM REPORT'!$B:$B,'PAGE 43'!$A$5))</f>
        <v/>
      </c>
      <c r="E35" s="124"/>
      <c r="F35" s="124"/>
      <c r="G35" s="125"/>
      <c r="H35" s="137" t="str">
        <f>IF(SUMIFS('INTERIM REPORT'!D:D,'INTERIM REPORT'!$A:$A,'PAGE 43'!$A35,'INTERIM REPORT'!$B:$B,'PAGE 43'!$A$5)=0,"",SUMIFS('INTERIM REPORT'!D:D,'INTERIM REPORT'!$A:$A,'PAGE 43'!$A35,'INTERIM REPORT'!$B:$B,'PAGE 43'!$A$5))</f>
        <v/>
      </c>
      <c r="I35" s="124"/>
      <c r="J35" s="124"/>
      <c r="K35" s="125"/>
      <c r="L35" s="137" t="str">
        <f>IF(SUMIFS('INTERIM REPORT'!E:E,'INTERIM REPORT'!$A:$A,'PAGE 43'!$A35,'INTERIM REPORT'!$B:$B,'PAGE 43'!$A$5)=0,"",SUMIFS('INTERIM REPORT'!E:E,'INTERIM REPORT'!$A:$A,'PAGE 43'!$A35,'INTERIM REPORT'!$B:$B,'PAGE 43'!$A$5))</f>
        <v/>
      </c>
      <c r="M35" s="124"/>
      <c r="N35" s="124"/>
      <c r="O35" s="125"/>
      <c r="P35" s="137" t="str">
        <f>IF(SUMIFS('INTERIM REPORT'!F:F,'INTERIM REPORT'!$A:$A,'PAGE 43'!$A35,'INTERIM REPORT'!$B:$B,'PAGE 43'!$A$5)=0,"",SUMIFS('INTERIM REPORT'!F:F,'INTERIM REPORT'!$A:$A,'PAGE 43'!$A35,'INTERIM REPORT'!$B:$B,'PAGE 43'!$A$5))</f>
        <v/>
      </c>
      <c r="Q35" s="124"/>
      <c r="R35" s="124"/>
      <c r="S35" s="125"/>
      <c r="T35" s="137" t="str">
        <f>IF(SUMIFS('INTERIM REPORT'!G:G,'INTERIM REPORT'!$A:$A,'PAGE 43'!$A35,'INTERIM REPORT'!$B:$B,'PAGE 43'!$A$5)=0,"",SUMIFS('INTERIM REPORT'!G:G,'INTERIM REPORT'!$A:$A,'PAGE 43'!$A35,'INTERIM REPORT'!$B:$B,'PAGE 43'!$A$5))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43'!$A36,'INTERIM REPORT'!$B:$B,'PAGE 43'!$A$5)=0,"",SUMIFS('INTERIM REPORT'!C:C,'INTERIM REPORT'!$A:$A,'PAGE 43'!$A36,'INTERIM REPORT'!$B:$B,'PAGE 43'!$A$5))</f>
        <v/>
      </c>
      <c r="E36" s="124"/>
      <c r="F36" s="124"/>
      <c r="G36" s="125"/>
      <c r="H36" s="137" t="str">
        <f>IF(SUMIFS('INTERIM REPORT'!D:D,'INTERIM REPORT'!$A:$A,'PAGE 43'!$A36,'INTERIM REPORT'!$B:$B,'PAGE 43'!$A$5)=0,"",SUMIFS('INTERIM REPORT'!D:D,'INTERIM REPORT'!$A:$A,'PAGE 43'!$A36,'INTERIM REPORT'!$B:$B,'PAGE 43'!$A$5))</f>
        <v/>
      </c>
      <c r="I36" s="124"/>
      <c r="J36" s="124"/>
      <c r="K36" s="125"/>
      <c r="L36" s="137" t="str">
        <f>IF(SUMIFS('INTERIM REPORT'!E:E,'INTERIM REPORT'!$A:$A,'PAGE 43'!$A36,'INTERIM REPORT'!$B:$B,'PAGE 43'!$A$5)=0,"",SUMIFS('INTERIM REPORT'!E:E,'INTERIM REPORT'!$A:$A,'PAGE 43'!$A36,'INTERIM REPORT'!$B:$B,'PAGE 43'!$A$5))</f>
        <v/>
      </c>
      <c r="M36" s="124"/>
      <c r="N36" s="124"/>
      <c r="O36" s="125"/>
      <c r="P36" s="137" t="str">
        <f>IF(SUMIFS('INTERIM REPORT'!F:F,'INTERIM REPORT'!$A:$A,'PAGE 43'!$A36,'INTERIM REPORT'!$B:$B,'PAGE 43'!$A$5)=0,"",SUMIFS('INTERIM REPORT'!F:F,'INTERIM REPORT'!$A:$A,'PAGE 43'!$A36,'INTERIM REPORT'!$B:$B,'PAGE 43'!$A$5))</f>
        <v/>
      </c>
      <c r="Q36" s="124"/>
      <c r="R36" s="124"/>
      <c r="S36" s="125"/>
      <c r="T36" s="137" t="str">
        <f>IF(SUMIFS('INTERIM REPORT'!G:G,'INTERIM REPORT'!$A:$A,'PAGE 43'!$A36,'INTERIM REPORT'!$B:$B,'PAGE 43'!$A$5)=0,"",SUMIFS('INTERIM REPORT'!G:G,'INTERIM REPORT'!$A:$A,'PAGE 43'!$A36,'INTERIM REPORT'!$B:$B,'PAGE 43'!$A$5))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43'!$A37,'INTERIM REPORT'!$B:$B,'PAGE 43'!$A$5)=0,"",SUMIFS('INTERIM REPORT'!C:C,'INTERIM REPORT'!$A:$A,'PAGE 43'!$A37,'INTERIM REPORT'!$B:$B,'PAGE 43'!$A$5))</f>
        <v/>
      </c>
      <c r="E37" s="124"/>
      <c r="F37" s="124"/>
      <c r="G37" s="125"/>
      <c r="H37" s="137" t="str">
        <f>IF(SUMIFS('INTERIM REPORT'!D:D,'INTERIM REPORT'!$A:$A,'PAGE 43'!$A37,'INTERIM REPORT'!$B:$B,'PAGE 43'!$A$5)=0,"",SUMIFS('INTERIM REPORT'!D:D,'INTERIM REPORT'!$A:$A,'PAGE 43'!$A37,'INTERIM REPORT'!$B:$B,'PAGE 43'!$A$5))</f>
        <v/>
      </c>
      <c r="I37" s="124"/>
      <c r="J37" s="124"/>
      <c r="K37" s="125"/>
      <c r="L37" s="137" t="str">
        <f>IF(SUMIFS('INTERIM REPORT'!E:E,'INTERIM REPORT'!$A:$A,'PAGE 43'!$A37,'INTERIM REPORT'!$B:$B,'PAGE 43'!$A$5)=0,"",SUMIFS('INTERIM REPORT'!E:E,'INTERIM REPORT'!$A:$A,'PAGE 43'!$A37,'INTERIM REPORT'!$B:$B,'PAGE 43'!$A$5))</f>
        <v/>
      </c>
      <c r="M37" s="124"/>
      <c r="N37" s="124"/>
      <c r="O37" s="125"/>
      <c r="P37" s="137" t="str">
        <f>IF(SUMIFS('INTERIM REPORT'!F:F,'INTERIM REPORT'!$A:$A,'PAGE 43'!$A37,'INTERIM REPORT'!$B:$B,'PAGE 43'!$A$5)=0,"",SUMIFS('INTERIM REPORT'!F:F,'INTERIM REPORT'!$A:$A,'PAGE 43'!$A37,'INTERIM REPORT'!$B:$B,'PAGE 43'!$A$5))</f>
        <v/>
      </c>
      <c r="Q37" s="124"/>
      <c r="R37" s="124"/>
      <c r="S37" s="125"/>
      <c r="T37" s="137" t="str">
        <f>IF(SUMIFS('INTERIM REPORT'!G:G,'INTERIM REPORT'!$A:$A,'PAGE 43'!$A37,'INTERIM REPORT'!$B:$B,'PAGE 43'!$A$5)=0,"",SUMIFS('INTERIM REPORT'!G:G,'INTERIM REPORT'!$A:$A,'PAGE 43'!$A37,'INTERIM REPORT'!$B:$B,'PAGE 43'!$A$5))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43'!$A38,'INTERIM REPORT'!$B:$B,'PAGE 43'!$A$5)=0,"",SUMIFS('INTERIM REPORT'!C:C,'INTERIM REPORT'!$A:$A,'PAGE 43'!$A38,'INTERIM REPORT'!$B:$B,'PAGE 43'!$A$5))</f>
        <v/>
      </c>
      <c r="E38" s="124"/>
      <c r="F38" s="124"/>
      <c r="G38" s="125"/>
      <c r="H38" s="137" t="str">
        <f>IF(SUMIFS('INTERIM REPORT'!D:D,'INTERIM REPORT'!$A:$A,'PAGE 43'!$A38,'INTERIM REPORT'!$B:$B,'PAGE 43'!$A$5)=0,"",SUMIFS('INTERIM REPORT'!D:D,'INTERIM REPORT'!$A:$A,'PAGE 43'!$A38,'INTERIM REPORT'!$B:$B,'PAGE 43'!$A$5))</f>
        <v/>
      </c>
      <c r="I38" s="124"/>
      <c r="J38" s="124"/>
      <c r="K38" s="125"/>
      <c r="L38" s="137" t="str">
        <f>IF(SUMIFS('INTERIM REPORT'!E:E,'INTERIM REPORT'!$A:$A,'PAGE 43'!$A38,'INTERIM REPORT'!$B:$B,'PAGE 43'!$A$5)=0,"",SUMIFS('INTERIM REPORT'!E:E,'INTERIM REPORT'!$A:$A,'PAGE 43'!$A38,'INTERIM REPORT'!$B:$B,'PAGE 43'!$A$5))</f>
        <v/>
      </c>
      <c r="M38" s="124"/>
      <c r="N38" s="124"/>
      <c r="O38" s="125"/>
      <c r="P38" s="137" t="str">
        <f>IF(SUMIFS('INTERIM REPORT'!F:F,'INTERIM REPORT'!$A:$A,'PAGE 43'!$A38,'INTERIM REPORT'!$B:$B,'PAGE 43'!$A$5)=0,"",SUMIFS('INTERIM REPORT'!F:F,'INTERIM REPORT'!$A:$A,'PAGE 43'!$A38,'INTERIM REPORT'!$B:$B,'PAGE 43'!$A$5))</f>
        <v/>
      </c>
      <c r="Q38" s="124"/>
      <c r="R38" s="124"/>
      <c r="S38" s="125"/>
      <c r="T38" s="137" t="str">
        <f>IF(SUMIFS('INTERIM REPORT'!G:G,'INTERIM REPORT'!$A:$A,'PAGE 43'!$A38,'INTERIM REPORT'!$B:$B,'PAGE 43'!$A$5)=0,"",SUMIFS('INTERIM REPORT'!G:G,'INTERIM REPORT'!$A:$A,'PAGE 43'!$A38,'INTERIM REPORT'!$B:$B,'PAGE 43'!$A$5))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41" priority="1" operator="notEqual">
      <formula>""" """</formula>
    </cfRule>
    <cfRule type="cellIs" dxfId="40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Salary &amp; Benefits per FTE - Non-MD</v>
      </c>
    </row>
    <row r="3" spans="1:25" ht="15.75">
      <c r="A3" s="82" t="s">
        <v>104</v>
      </c>
    </row>
    <row r="4" spans="1:25" ht="15.75">
      <c r="A4" s="85" t="s">
        <v>82</v>
      </c>
      <c r="B4" s="324" t="str">
        <f>MID(A4,FIND("]",A4)+2,LEN(A4)-FIND("]",A4)+2)</f>
        <v>Salary &amp; Benefits per FTE - Non-MD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255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44'!$A8,'INTERIM REPORT'!$B:$B,'PAGE 44'!$A$4)</f>
        <v>86562.374059061942</v>
      </c>
      <c r="E8" s="210">
        <f>RANK(D8,D$8:D$15,1)</f>
        <v>6</v>
      </c>
      <c r="F8" s="210">
        <f>RANK(D8,D$8:D$17,1)</f>
        <v>8</v>
      </c>
      <c r="G8" s="210">
        <f>RANK(D8,D$8:D$25,1)</f>
        <v>9</v>
      </c>
      <c r="H8" s="135">
        <f>SUMIFS('INTERIM REPORT'!D:D,'INTERIM REPORT'!$A:$A,'PAGE 44'!$A8,'INTERIM REPORT'!$B:$B,'PAGE 44'!$A$4)</f>
        <v>89203.490621336459</v>
      </c>
      <c r="I8" s="210">
        <f>RANK(H8,H$8:H$15,1)</f>
        <v>4</v>
      </c>
      <c r="J8" s="210">
        <f>RANK(H8,H$8:H$17,1)</f>
        <v>6</v>
      </c>
      <c r="K8" s="210">
        <f>RANK(H8,H$8:H$25,1)</f>
        <v>7</v>
      </c>
      <c r="L8" s="135">
        <f>SUMIFS('INTERIM REPORT'!E:E,'INTERIM REPORT'!$A:$A,'PAGE 44'!$A8,'INTERIM REPORT'!$B:$B,'PAGE 44'!$A$4)</f>
        <v>90440.334739061655</v>
      </c>
      <c r="M8" s="210">
        <f>RANK(L8,L$8:L$15,1)</f>
        <v>6</v>
      </c>
      <c r="N8" s="210">
        <f>RANK(L8,L$8:L$17,1)</f>
        <v>8</v>
      </c>
      <c r="O8" s="210">
        <f>RANK(L8,L$8:L$25,1)</f>
        <v>10</v>
      </c>
      <c r="P8" s="135">
        <f>SUMIFS('INTERIM REPORT'!F:F,'INTERIM REPORT'!$A:$A,'PAGE 44'!$A8,'INTERIM REPORT'!$B:$B,'PAGE 44'!$A$4)</f>
        <v>98051.717739668296</v>
      </c>
      <c r="Q8" s="210">
        <f>RANK(P8,P$8:P$15,1)</f>
        <v>5</v>
      </c>
      <c r="R8" s="210">
        <f>RANK(P8,P$8:P$17,1)</f>
        <v>6</v>
      </c>
      <c r="S8" s="210">
        <f>RANK(P8,P$8:P$25,1)</f>
        <v>8</v>
      </c>
      <c r="T8" s="135">
        <f>SUMIFS('INTERIM REPORT'!G:G,'INTERIM REPORT'!$A:$A,'PAGE 44'!$A8,'INTERIM REPORT'!$B:$B,'PAGE 44'!$A$4)</f>
        <v>101215.37111334002</v>
      </c>
      <c r="U8" s="210">
        <f>RANK(T8,T$8:T$15,1)</f>
        <v>6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1.3865422856326637E-2</v>
      </c>
      <c r="Y8" s="95">
        <f t="shared" ref="Y8:Y17" si="1">IF(L8&gt;0,((T8/L8)-1),IF(AND(L8=0,T8&gt;0),100%,IF(AND(L8=0,T8&lt;0),-100%,IF(AND(L8=0,T8=0),0%,((T8/(L8))-1)*-1))))</f>
        <v>0.11913972239672144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44'!$A9,'INTERIM REPORT'!$B:$B,'PAGE 44'!$A$4)</f>
        <v>76473.273919328174</v>
      </c>
      <c r="E9" s="210">
        <f t="shared" ref="E9:E15" si="3">RANK(D9,D$8:D$15,1)</f>
        <v>1</v>
      </c>
      <c r="F9" s="210">
        <f t="shared" ref="F9:F17" si="4">RANK(D9,D$8:D$17,1)</f>
        <v>2</v>
      </c>
      <c r="G9" s="210">
        <f t="shared" ref="G9:G17" si="5">RANK(D9,D$8:D$25,1)</f>
        <v>2</v>
      </c>
      <c r="H9" s="135">
        <f>SUMIFS('INTERIM REPORT'!D:D,'INTERIM REPORT'!$A:$A,'PAGE 44'!$A9,'INTERIM REPORT'!$B:$B,'PAGE 44'!$A$4)</f>
        <v>84822.267869376592</v>
      </c>
      <c r="I9" s="210">
        <f t="shared" ref="I9:I15" si="6">RANK(H9,H$8:H$15,1)</f>
        <v>2</v>
      </c>
      <c r="J9" s="210">
        <f t="shared" ref="J9:J17" si="7">RANK(H9,H$8:H$17,1)</f>
        <v>3</v>
      </c>
      <c r="K9" s="210">
        <f t="shared" ref="K9:K17" si="8">RANK(H9,H$8:H$25,1)</f>
        <v>3</v>
      </c>
      <c r="L9" s="135">
        <f>SUMIFS('INTERIM REPORT'!E:E,'INTERIM REPORT'!$A:$A,'PAGE 44'!$A9,'INTERIM REPORT'!$B:$B,'PAGE 44'!$A$4)</f>
        <v>81048.760095887861</v>
      </c>
      <c r="M9" s="210">
        <f t="shared" ref="M9:M15" si="9">RANK(L9,L$8:L$15,1)</f>
        <v>4</v>
      </c>
      <c r="N9" s="210">
        <f t="shared" ref="N9:N17" si="10">RANK(L9,L$8:L$17,1)</f>
        <v>5</v>
      </c>
      <c r="O9" s="210">
        <f t="shared" ref="O9:O17" si="11">RANK(L9,L$8:L$25,1)</f>
        <v>7</v>
      </c>
      <c r="P9" s="135">
        <f>SUMIFS('INTERIM REPORT'!F:F,'INTERIM REPORT'!$A:$A,'PAGE 44'!$A9,'INTERIM REPORT'!$B:$B,'PAGE 44'!$A$4)</f>
        <v>87735.545437567707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3</v>
      </c>
      <c r="T9" s="135">
        <f>SUMIFS('INTERIM REPORT'!G:G,'INTERIM REPORT'!$A:$A,'PAGE 44'!$A9,'INTERIM REPORT'!$B:$B,'PAGE 44'!$A$4)</f>
        <v>84503.675339208276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-4.4487230396855315E-2</v>
      </c>
      <c r="Y9" s="95">
        <f t="shared" si="1"/>
        <v>4.2627613787465046E-2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44'!$A10,'INTERIM REPORT'!$B:$B,'PAGE 44'!$A$4)</f>
        <v>91612.560455192026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35">
        <f>SUMIFS('INTERIM REPORT'!D:D,'INTERIM REPORT'!$A:$A,'PAGE 44'!$A10,'INTERIM REPORT'!$B:$B,'PAGE 44'!$A$4)</f>
        <v>103950.88896822563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35">
        <f>SUMIFS('INTERIM REPORT'!E:E,'INTERIM REPORT'!$A:$A,'PAGE 44'!$A10,'INTERIM REPORT'!$B:$B,'PAGE 44'!$A$4)</f>
        <v>106998.1066760862</v>
      </c>
      <c r="M10" s="210">
        <f t="shared" si="9"/>
        <v>7</v>
      </c>
      <c r="N10" s="210">
        <f t="shared" si="10"/>
        <v>9</v>
      </c>
      <c r="O10" s="210">
        <f t="shared" si="11"/>
        <v>11</v>
      </c>
      <c r="P10" s="135">
        <f>SUMIFS('INTERIM REPORT'!F:F,'INTERIM REPORT'!$A:$A,'PAGE 44'!$A10,'INTERIM REPORT'!$B:$B,'PAGE 44'!$A$4)</f>
        <v>107547.97561142701</v>
      </c>
      <c r="Q10" s="210">
        <f t="shared" si="12"/>
        <v>7</v>
      </c>
      <c r="R10" s="210">
        <f t="shared" si="13"/>
        <v>8</v>
      </c>
      <c r="S10" s="210">
        <f t="shared" si="14"/>
        <v>12</v>
      </c>
      <c r="T10" s="135">
        <f>SUMIFS('INTERIM REPORT'!G:G,'INTERIM REPORT'!$A:$A,'PAGE 44'!$A10,'INTERIM REPORT'!$B:$B,'PAGE 44'!$A$4)</f>
        <v>109346.03885413244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2.9314012973876702E-2</v>
      </c>
      <c r="Y10" s="95">
        <f t="shared" si="1"/>
        <v>2.194367966859545E-2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44'!$A11,'INTERIM REPORT'!$B:$B,'PAGE 44'!$A$4)</f>
        <v>89685.73590139646</v>
      </c>
      <c r="E11" s="210">
        <f t="shared" si="3"/>
        <v>7</v>
      </c>
      <c r="F11" s="210">
        <f t="shared" si="4"/>
        <v>9</v>
      </c>
      <c r="G11" s="210">
        <f t="shared" si="5"/>
        <v>12</v>
      </c>
      <c r="H11" s="135">
        <f>SUMIFS('INTERIM REPORT'!D:D,'INTERIM REPORT'!$A:$A,'PAGE 44'!$A11,'INTERIM REPORT'!$B:$B,'PAGE 44'!$A$4)</f>
        <v>91848.401276753517</v>
      </c>
      <c r="I11" s="210">
        <f t="shared" si="6"/>
        <v>6</v>
      </c>
      <c r="J11" s="210">
        <f t="shared" si="7"/>
        <v>8</v>
      </c>
      <c r="K11" s="210">
        <f t="shared" si="8"/>
        <v>10</v>
      </c>
      <c r="L11" s="135">
        <f>SUMIFS('INTERIM REPORT'!E:E,'INTERIM REPORT'!$A:$A,'PAGE 44'!$A11,'INTERIM REPORT'!$B:$B,'PAGE 44'!$A$4)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44'!$A11,'INTERIM REPORT'!$B:$B,'PAGE 44'!$A$4)</f>
        <v>94038.054327180274</v>
      </c>
      <c r="Q11" s="210">
        <f t="shared" si="12"/>
        <v>4</v>
      </c>
      <c r="R11" s="210">
        <f t="shared" si="13"/>
        <v>5</v>
      </c>
      <c r="S11" s="210">
        <f t="shared" si="14"/>
        <v>6</v>
      </c>
      <c r="T11" s="135">
        <f>SUMIFS('INTERIM REPORT'!G:G,'INTERIM REPORT'!$A:$A,'PAGE 44'!$A11,'INTERIM REPORT'!$B:$B,'PAGE 44'!$A$4)</f>
        <v>95035.32697230624</v>
      </c>
      <c r="U11" s="210">
        <f t="shared" si="15"/>
        <v>5</v>
      </c>
      <c r="V11" s="210">
        <f t="shared" si="16"/>
        <v>7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44'!$A12,'INTERIM REPORT'!$B:$B,'PAGE 44'!$A$4)</f>
        <v>83019.357666711949</v>
      </c>
      <c r="E12" s="210">
        <f t="shared" si="3"/>
        <v>3</v>
      </c>
      <c r="F12" s="210">
        <f t="shared" si="4"/>
        <v>5</v>
      </c>
      <c r="G12" s="210">
        <f t="shared" si="5"/>
        <v>6</v>
      </c>
      <c r="H12" s="135">
        <f>SUMIFS('INTERIM REPORT'!D:D,'INTERIM REPORT'!$A:$A,'PAGE 44'!$A12,'INTERIM REPORT'!$B:$B,'PAGE 44'!$A$4)</f>
        <v>89488.478053352737</v>
      </c>
      <c r="I12" s="210">
        <f t="shared" si="6"/>
        <v>5</v>
      </c>
      <c r="J12" s="210">
        <f t="shared" si="7"/>
        <v>7</v>
      </c>
      <c r="K12" s="210">
        <f t="shared" si="8"/>
        <v>8</v>
      </c>
      <c r="L12" s="135">
        <f>SUMIFS('INTERIM REPORT'!E:E,'INTERIM REPORT'!$A:$A,'PAGE 44'!$A12,'INTERIM REPORT'!$B:$B,'PAGE 44'!$A$4)</f>
        <v>90413.63997569299</v>
      </c>
      <c r="M12" s="210">
        <f t="shared" si="9"/>
        <v>5</v>
      </c>
      <c r="N12" s="210">
        <f t="shared" si="10"/>
        <v>7</v>
      </c>
      <c r="O12" s="210">
        <f t="shared" si="11"/>
        <v>9</v>
      </c>
      <c r="P12" s="135">
        <f>SUMIFS('INTERIM REPORT'!F:F,'INTERIM REPORT'!$A:$A,'PAGE 44'!$A12,'INTERIM REPORT'!$B:$B,'PAGE 44'!$A$4)</f>
        <v>135466.29250683432</v>
      </c>
      <c r="Q12" s="210">
        <f t="shared" si="12"/>
        <v>8</v>
      </c>
      <c r="R12" s="210">
        <f t="shared" si="13"/>
        <v>10</v>
      </c>
      <c r="S12" s="210">
        <f t="shared" si="14"/>
        <v>14</v>
      </c>
      <c r="T12" s="135">
        <f>SUMIFS('INTERIM REPORT'!G:G,'INTERIM REPORT'!$A:$A,'PAGE 44'!$A12,'INTERIM REPORT'!$B:$B,'PAGE 44'!$A$4)</f>
        <v>92784.770325387479</v>
      </c>
      <c r="U12" s="210">
        <f t="shared" si="15"/>
        <v>4</v>
      </c>
      <c r="V12" s="210">
        <f t="shared" si="16"/>
        <v>6</v>
      </c>
      <c r="W12" s="210">
        <f t="shared" si="17"/>
        <v>7</v>
      </c>
      <c r="X12" s="95">
        <f t="shared" si="0"/>
        <v>1.033833564348563E-2</v>
      </c>
      <c r="Y12" s="95">
        <f t="shared" si="1"/>
        <v>2.6225361022208071E-2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44'!$A13,'INTERIM REPORT'!$B:$B,'PAGE 44'!$A$4)</f>
        <v>85723.814080656186</v>
      </c>
      <c r="E13" s="210">
        <f t="shared" si="3"/>
        <v>5</v>
      </c>
      <c r="F13" s="210">
        <f t="shared" si="4"/>
        <v>7</v>
      </c>
      <c r="G13" s="210">
        <f t="shared" si="5"/>
        <v>8</v>
      </c>
      <c r="H13" s="135">
        <f>SUMIFS('INTERIM REPORT'!D:D,'INTERIM REPORT'!$A:$A,'PAGE 44'!$A13,'INTERIM REPORT'!$B:$B,'PAGE 44'!$A$4)</f>
        <v>95611.984400091751</v>
      </c>
      <c r="I13" s="210">
        <f t="shared" si="6"/>
        <v>7</v>
      </c>
      <c r="J13" s="210">
        <f t="shared" si="7"/>
        <v>9</v>
      </c>
      <c r="K13" s="210">
        <f t="shared" si="8"/>
        <v>12</v>
      </c>
      <c r="L13" s="135">
        <f>SUMIFS('INTERIM REPORT'!E:E,'INTERIM REPORT'!$A:$A,'PAGE 44'!$A13,'INTERIM REPORT'!$B:$B,'PAGE 44'!$A$4)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44'!$A13,'INTERIM REPORT'!$B:$B,'PAGE 44'!$A$4)</f>
        <v>105448.18930910625</v>
      </c>
      <c r="Q13" s="210">
        <f t="shared" si="12"/>
        <v>6</v>
      </c>
      <c r="R13" s="210">
        <f t="shared" si="13"/>
        <v>7</v>
      </c>
      <c r="S13" s="210">
        <f t="shared" si="14"/>
        <v>11</v>
      </c>
      <c r="T13" s="135">
        <f>SUMIFS('INTERIM REPORT'!G:G,'INTERIM REPORT'!$A:$A,'PAGE 44'!$A13,'INTERIM REPORT'!$B:$B,'PAGE 44'!$A$4)</f>
        <v>102760.43879434081</v>
      </c>
      <c r="U13" s="210">
        <f t="shared" si="15"/>
        <v>7</v>
      </c>
      <c r="V13" s="210">
        <f t="shared" si="16"/>
        <v>9</v>
      </c>
      <c r="W13" s="21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44'!$A14,'INTERIM REPORT'!$B:$B,'PAGE 44'!$A$4)</f>
        <v>84424.911494713699</v>
      </c>
      <c r="E14" s="210">
        <f t="shared" si="3"/>
        <v>4</v>
      </c>
      <c r="F14" s="210">
        <f t="shared" si="4"/>
        <v>6</v>
      </c>
      <c r="G14" s="210">
        <f t="shared" si="5"/>
        <v>7</v>
      </c>
      <c r="H14" s="135">
        <f>SUMIFS('INTERIM REPORT'!D:D,'INTERIM REPORT'!$A:$A,'PAGE 44'!$A14,'INTERIM REPORT'!$B:$B,'PAGE 44'!$A$4)</f>
        <v>86325.014004004173</v>
      </c>
      <c r="I14" s="210">
        <f t="shared" si="6"/>
        <v>3</v>
      </c>
      <c r="J14" s="210">
        <f t="shared" si="7"/>
        <v>4</v>
      </c>
      <c r="K14" s="210">
        <f t="shared" si="8"/>
        <v>4</v>
      </c>
      <c r="L14" s="135">
        <f>SUMIFS('INTERIM REPORT'!E:E,'INTERIM REPORT'!$A:$A,'PAGE 44'!$A14,'INTERIM REPORT'!$B:$B,'PAGE 44'!$A$4)</f>
        <v>130661.02395902375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35">
        <f>SUMIFS('INTERIM REPORT'!F:F,'INTERIM REPORT'!$A:$A,'PAGE 44'!$A14,'INTERIM REPORT'!$B:$B,'PAGE 44'!$A$4)</f>
        <v>93248.328024715534</v>
      </c>
      <c r="Q14" s="210">
        <f t="shared" si="12"/>
        <v>3</v>
      </c>
      <c r="R14" s="210">
        <f t="shared" si="13"/>
        <v>4</v>
      </c>
      <c r="S14" s="210">
        <f t="shared" si="14"/>
        <v>5</v>
      </c>
      <c r="T14" s="135">
        <f>SUMIFS('INTERIM REPORT'!G:G,'INTERIM REPORT'!$A:$A,'PAGE 44'!$A14,'INTERIM REPORT'!$B:$B,'PAGE 44'!$A$4)</f>
        <v>92377.598639731033</v>
      </c>
      <c r="U14" s="210">
        <f t="shared" si="15"/>
        <v>3</v>
      </c>
      <c r="V14" s="210">
        <f t="shared" si="16"/>
        <v>5</v>
      </c>
      <c r="W14" s="210">
        <f t="shared" si="17"/>
        <v>6</v>
      </c>
      <c r="X14" s="95">
        <f t="shared" si="0"/>
        <v>0.5135940082553947</v>
      </c>
      <c r="Y14" s="95">
        <f t="shared" si="1"/>
        <v>-0.2929980506757599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44'!$A15,'INTERIM REPORT'!$B:$B,'PAGE 44'!$A$4)</f>
        <v>76898.902821316631</v>
      </c>
      <c r="E15" s="211">
        <f t="shared" si="3"/>
        <v>2</v>
      </c>
      <c r="F15" s="211">
        <f t="shared" si="4"/>
        <v>3</v>
      </c>
      <c r="G15" s="211">
        <f t="shared" si="5"/>
        <v>3</v>
      </c>
      <c r="H15" s="136">
        <f>SUMIFS('INTERIM REPORT'!D:D,'INTERIM REPORT'!$A:$A,'PAGE 44'!$A15,'INTERIM REPORT'!$B:$B,'PAGE 44'!$A$4)</f>
        <v>79602.154606533324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44'!$A15,'INTERIM REPORT'!$B:$B,'PAGE 44'!$A$4)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44'!$A15,'INTERIM REPORT'!$B:$B,'PAGE 44'!$A$4)</f>
        <v>83298.125942684768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44'!$A15,'INTERIM REPORT'!$B:$B,'PAGE 44'!$A$4)</f>
        <v>84851.452024556798</v>
      </c>
      <c r="U15" s="211">
        <f t="shared" si="15"/>
        <v>2</v>
      </c>
      <c r="V15" s="211">
        <f t="shared" si="16"/>
        <v>2</v>
      </c>
      <c r="W15" s="211">
        <f t="shared" si="17"/>
        <v>2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44'!$A16,'INTERIM REPORT'!$B:$B,'PAGE 44'!$A$4)</f>
        <v>74538.089907343281</v>
      </c>
      <c r="E16" s="212"/>
      <c r="F16" s="213">
        <f t="shared" si="4"/>
        <v>1</v>
      </c>
      <c r="G16" s="213">
        <f t="shared" si="5"/>
        <v>1</v>
      </c>
      <c r="H16" s="137">
        <f>SUMIFS('INTERIM REPORT'!D:D,'INTERIM REPORT'!$A:$A,'PAGE 44'!$A16,'INTERIM REPORT'!$B:$B,'PAGE 44'!$A$4)</f>
        <v>81969.239544777723</v>
      </c>
      <c r="I16" s="212"/>
      <c r="J16" s="213">
        <f t="shared" si="7"/>
        <v>2</v>
      </c>
      <c r="K16" s="213">
        <f t="shared" si="8"/>
        <v>2</v>
      </c>
      <c r="L16" s="137">
        <f>SUMIFS('INTERIM REPORT'!E:E,'INTERIM REPORT'!$A:$A,'PAGE 44'!$A16,'INTERIM REPORT'!$B:$B,'PAGE 44'!$A$4)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44'!$A16,'INTERIM REPORT'!$B:$B,'PAGE 44'!$A$4)</f>
        <v>123619.85464234477</v>
      </c>
      <c r="Q16" s="212"/>
      <c r="R16" s="213">
        <f t="shared" si="13"/>
        <v>9</v>
      </c>
      <c r="S16" s="213">
        <f t="shared" si="14"/>
        <v>13</v>
      </c>
      <c r="T16" s="137">
        <f>SUMIFS('INTERIM REPORT'!G:G,'INTERIM REPORT'!$A:$A,'PAGE 44'!$A16,'INTERIM REPORT'!$B:$B,'PAGE 44'!$A$4)</f>
        <v>86360.334320374401</v>
      </c>
      <c r="U16" s="212"/>
      <c r="V16" s="213">
        <f t="shared" si="16"/>
        <v>3</v>
      </c>
      <c r="W16" s="213">
        <f t="shared" si="17"/>
        <v>3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44'!$A17,'INTERIM REPORT'!$B:$B,'PAGE 44'!$A$4)</f>
        <v>82380.666944312237</v>
      </c>
      <c r="E17" s="214"/>
      <c r="F17" s="210">
        <f t="shared" si="4"/>
        <v>4</v>
      </c>
      <c r="G17" s="210">
        <f t="shared" si="5"/>
        <v>4</v>
      </c>
      <c r="H17" s="135">
        <f>SUMIFS('INTERIM REPORT'!D:D,'INTERIM REPORT'!$A:$A,'PAGE 44'!$A17,'INTERIM REPORT'!$B:$B,'PAGE 44'!$A$4)</f>
        <v>87253.89315239944</v>
      </c>
      <c r="I17" s="214"/>
      <c r="J17" s="210">
        <f t="shared" si="7"/>
        <v>5</v>
      </c>
      <c r="K17" s="210">
        <f t="shared" si="8"/>
        <v>5</v>
      </c>
      <c r="L17" s="135">
        <f>SUMIFS('INTERIM REPORT'!E:E,'INTERIM REPORT'!$A:$A,'PAGE 44'!$A17,'INTERIM REPORT'!$B:$B,'PAGE 44'!$A$4)</f>
        <v>85248.172778925626</v>
      </c>
      <c r="M17" s="214"/>
      <c r="N17" s="210">
        <f t="shared" si="10"/>
        <v>6</v>
      </c>
      <c r="O17" s="210">
        <f t="shared" si="11"/>
        <v>8</v>
      </c>
      <c r="P17" s="135">
        <f>SUMIFS('INTERIM REPORT'!F:F,'INTERIM REPORT'!$A:$A,'PAGE 44'!$A17,'INTERIM REPORT'!$B:$B,'PAGE 44'!$A$4)</f>
        <v>85565.537022913399</v>
      </c>
      <c r="Q17" s="214"/>
      <c r="R17" s="210">
        <f t="shared" si="13"/>
        <v>2</v>
      </c>
      <c r="S17" s="210">
        <f t="shared" si="14"/>
        <v>2</v>
      </c>
      <c r="T17" s="135">
        <f>SUMIFS('INTERIM REPORT'!G:G,'INTERIM REPORT'!$A:$A,'PAGE 44'!$A17,'INTERIM REPORT'!$B:$B,'PAGE 44'!$A$4)</f>
        <v>86541.816198069646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-2.2987173420108364E-2</v>
      </c>
      <c r="Y17" s="95">
        <f t="shared" si="1"/>
        <v>1.5175028120530287E-2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44'!$A20,'INTERIM REPORT'!$B:$B,'PAGE 44'!$A$4)</f>
        <v>88491.929383076014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44'!$A20,'INTERIM REPORT'!$B:$B,'PAGE 44'!$A$4)</f>
        <v>91481.744637271244</v>
      </c>
      <c r="I20" s="212"/>
      <c r="J20" s="213">
        <f>RANK(H20,H$20:H$22,1)</f>
        <v>2</v>
      </c>
      <c r="K20" s="213">
        <f t="shared" ref="K20:K22" si="20">RANK(H20,H$8:H$25,1)</f>
        <v>9</v>
      </c>
      <c r="L20" s="137">
        <f>SUMIFS('INTERIM REPORT'!E:E,'INTERIM REPORT'!$A:$A,'PAGE 44'!$A20,'INTERIM REPORT'!$B:$B,'PAGE 44'!$A$4)</f>
        <v>118386.09003526148</v>
      </c>
      <c r="M20" s="212"/>
      <c r="N20" s="213">
        <f>RANK(L20,L$20:L$22,1)</f>
        <v>3</v>
      </c>
      <c r="O20" s="213">
        <f t="shared" ref="O20:O22" si="21">RANK(L20,L$8:L$25,1)</f>
        <v>12</v>
      </c>
      <c r="P20" s="137">
        <f>SUMIFS('INTERIM REPORT'!F:F,'INTERIM REPORT'!$A:$A,'PAGE 44'!$A20,'INTERIM REPORT'!$B:$B,'PAGE 44'!$A$4)</f>
        <v>100675.65192618304</v>
      </c>
      <c r="Q20" s="212"/>
      <c r="R20" s="213">
        <f>RANK(P20,P$20:P$22,1)</f>
        <v>3</v>
      </c>
      <c r="S20" s="213">
        <f t="shared" ref="S20:S22" si="22">RANK(P20,P$8:P$25,1)</f>
        <v>9</v>
      </c>
      <c r="T20" s="137">
        <f>SUMIFS('INTERIM REPORT'!G:G,'INTERIM REPORT'!$A:$A,'PAGE 44'!$A20,'INTERIM REPORT'!$B:$B,'PAGE 44'!$A$4)</f>
        <v>99532.05487741949</v>
      </c>
      <c r="U20" s="212"/>
      <c r="V20" s="213">
        <f>RANK(T20,T$20:T$22,1)</f>
        <v>3</v>
      </c>
      <c r="W20" s="21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0.29409523730299458</v>
      </c>
      <c r="Y20" s="99">
        <f>IF(L20&gt;0,((T20/L20)-1),IF(AND(L20=0,T20&gt;0),100%,IF(AND(L20=0,T20&lt;0),-100%,IF(AND(L20=0,T20=0),0%,((T20/(L20))-1)*-1))))</f>
        <v>-0.15925887198594268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44'!$A21,'INTERIM REPORT'!$B:$B,'PAGE 44'!$A$4)</f>
        <v>89613.897082670519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44'!$A21,'INTERIM REPORT'!$B:$B,'PAGE 44'!$A$4)</f>
        <v>97434.849139558282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44'!$A21,'INTERIM REPORT'!$B:$B,'PAGE 44'!$A$4)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44'!$A21,'INTERIM REPORT'!$B:$B,'PAGE 44'!$A$4)</f>
        <v>97171.837410566426</v>
      </c>
      <c r="Q21" s="214"/>
      <c r="R21" s="210">
        <f t="shared" ref="R21:R22" si="27">RANK(P21,P$20:P$22,1)</f>
        <v>2</v>
      </c>
      <c r="S21" s="210">
        <f t="shared" si="22"/>
        <v>7</v>
      </c>
      <c r="T21" s="135">
        <f>SUMIFS('INTERIM REPORT'!G:G,'INTERIM REPORT'!$A:$A,'PAGE 44'!$A21,'INTERIM REPORT'!$B:$B,'PAGE 44'!$A$4)</f>
        <v>98068.599649019263</v>
      </c>
      <c r="U21" s="214"/>
      <c r="V21" s="210">
        <f t="shared" ref="V21:V22" si="28">RANK(T21,T$20:T$22,1)</f>
        <v>2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44'!$A22,'INTERIM REPORT'!$B:$B,'PAGE 44'!$A$4)</f>
        <v>82719.204899235134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44'!$A22,'INTERIM REPORT'!$B:$B,'PAGE 44'!$A$4)</f>
        <v>88946.450489079449</v>
      </c>
      <c r="I22" s="214"/>
      <c r="J22" s="210">
        <f t="shared" si="25"/>
        <v>1</v>
      </c>
      <c r="K22" s="210">
        <f t="shared" si="20"/>
        <v>6</v>
      </c>
      <c r="L22" s="135">
        <f>SUMIFS('INTERIM REPORT'!E:E,'INTERIM REPORT'!$A:$A,'PAGE 44'!$A22,'INTERIM REPORT'!$B:$B,'PAGE 44'!$A$4)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44'!$A22,'INTERIM REPORT'!$B:$B,'PAGE 44'!$A$4)</f>
        <v>88301.061061061046</v>
      </c>
      <c r="Q22" s="214"/>
      <c r="R22" s="210">
        <f t="shared" si="27"/>
        <v>1</v>
      </c>
      <c r="S22" s="210">
        <f t="shared" si="22"/>
        <v>4</v>
      </c>
      <c r="T22" s="135">
        <f>SUMIFS('INTERIM REPORT'!G:G,'INTERIM REPORT'!$A:$A,'PAGE 44'!$A22,'INTERIM REPORT'!$B:$B,'PAGE 44'!$A$4)</f>
        <v>89445.226301232105</v>
      </c>
      <c r="U22" s="214"/>
      <c r="V22" s="210">
        <f t="shared" si="28"/>
        <v>1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44'!$A25,'INTERIM REPORT'!$B:$B,'PAGE 44'!$A$4)</f>
        <v>90143.939743531053</v>
      </c>
      <c r="E25" s="212"/>
      <c r="F25" s="212"/>
      <c r="G25" s="213">
        <f>RANK(D25,D$8:D$25,1)</f>
        <v>13</v>
      </c>
      <c r="H25" s="137">
        <f>SUMIFS('INTERIM REPORT'!D:D,'INTERIM REPORT'!$A:$A,'PAGE 44'!$A25,'INTERIM REPORT'!$B:$B,'PAGE 44'!$A$4)</f>
        <v>94825.276531609139</v>
      </c>
      <c r="I25" s="212"/>
      <c r="J25" s="212"/>
      <c r="K25" s="213">
        <f>RANK(H25,H$8:H$25,1)</f>
        <v>11</v>
      </c>
      <c r="L25" s="137">
        <f>SUMIFS('INTERIM REPORT'!E:E,'INTERIM REPORT'!$A:$A,'PAGE 44'!$A25,'INTERIM REPORT'!$B:$B,'PAGE 44'!$A$4)</f>
        <v>130137.0775031003</v>
      </c>
      <c r="M25" s="212"/>
      <c r="N25" s="212"/>
      <c r="O25" s="213">
        <f>RANK(L25,L$8:L$25,1)</f>
        <v>13</v>
      </c>
      <c r="P25" s="137">
        <f>SUMIFS('INTERIM REPORT'!F:F,'INTERIM REPORT'!$A:$A,'PAGE 44'!$A25,'INTERIM REPORT'!$B:$B,'PAGE 44'!$A$4)</f>
        <v>102708.81528343508</v>
      </c>
      <c r="Q25" s="212"/>
      <c r="R25" s="212"/>
      <c r="S25" s="213">
        <f>RANK(P25,P$8:P$25,1)</f>
        <v>10</v>
      </c>
      <c r="T25" s="137">
        <f>SUMIFS('INTERIM REPORT'!G:G,'INTERIM REPORT'!$A:$A,'PAGE 44'!$A25,'INTERIM REPORT'!$B:$B,'PAGE 44'!$A$4)</f>
        <v>101446.25268278767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0.37238806216104514</v>
      </c>
      <c r="Y25" s="99">
        <f>IF(L25&gt;0,((T25/L25)-1),IF(AND(L25=0,T25&gt;0),100%,IF(AND(L25=0,T25&lt;0),-100%,IF(AND(L25=0,T25=0),0%,((T25/(L25))-1)*-1))))</f>
        <v>-0.22046618358729564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44'!$A28,'INTERIM REPORT'!$B:$B,'PAGE 44'!$A$4)</f>
        <v>87362.446740783838</v>
      </c>
      <c r="E28" s="218"/>
      <c r="F28" s="218"/>
      <c r="G28" s="218"/>
      <c r="H28" s="137">
        <f>SUMIFS('INTERIM REPORT'!D:D,'INTERIM REPORT'!$A:$A,'PAGE 44'!$A28,'INTERIM REPORT'!$B:$B,'PAGE 44'!$A$4)</f>
        <v>92623.470882095775</v>
      </c>
      <c r="I28" s="218"/>
      <c r="J28" s="218"/>
      <c r="K28" s="218"/>
      <c r="L28" s="137">
        <f>SUMIFS('INTERIM REPORT'!E:E,'INTERIM REPORT'!$A:$A,'PAGE 44'!$A28,'INTERIM REPORT'!$B:$B,'PAGE 44'!$A$4)</f>
        <v>153078.5645424489</v>
      </c>
      <c r="M28" s="218"/>
      <c r="N28" s="218"/>
      <c r="O28" s="218"/>
      <c r="P28" s="137">
        <f>SUMIFS('INTERIM REPORT'!F:F,'INTERIM REPORT'!$A:$A,'PAGE 44'!$A28,'INTERIM REPORT'!$B:$B,'PAGE 44'!$A$4)</f>
        <v>101039.09526674858</v>
      </c>
      <c r="Q28" s="218"/>
      <c r="R28" s="218"/>
      <c r="S28" s="218"/>
      <c r="T28" s="137">
        <f>SUMIFS('INTERIM REPORT'!G:G,'INTERIM REPORT'!$A:$A,'PAGE 44'!$A28,'INTERIM REPORT'!$B:$B,'PAGE 44'!$A$4)</f>
        <v>97863.11378605268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0.65269734641351218</v>
      </c>
      <c r="Y28" s="103">
        <f>IF(L28&gt;0,((T28/L28)-1),IF(AND(L28=0,T28&gt;0),100%,IF(AND(L28=0,T28&lt;0),-100%,IF(AND(L28=0,T28=0),0%,((T28/(L28))-1)*-1))))</f>
        <v>-0.36070008182683799</v>
      </c>
    </row>
    <row r="29" spans="1:25" ht="28.35" customHeight="1">
      <c r="C29" s="94" t="s">
        <v>28</v>
      </c>
      <c r="D29" s="135">
        <f>MEDIAN(D25,D20:D22,D8:D17)</f>
        <v>85074.36278768495</v>
      </c>
      <c r="E29" s="219"/>
      <c r="F29" s="219"/>
      <c r="G29" s="219"/>
      <c r="H29" s="135">
        <f>MEDIAN(H25,H20:H22,H8:H17)</f>
        <v>89345.984337344591</v>
      </c>
      <c r="I29" s="219"/>
      <c r="J29" s="219"/>
      <c r="K29" s="219"/>
      <c r="L29" s="135">
        <f>MEDIAN(L25,L20:L22,L8:L17)</f>
        <v>83148.466437406751</v>
      </c>
      <c r="M29" s="219"/>
      <c r="N29" s="219"/>
      <c r="O29" s="219"/>
      <c r="P29" s="135">
        <f>MEDIAN(P25,P20:P22,P8:P17)</f>
        <v>97611.777575117361</v>
      </c>
      <c r="Q29" s="219"/>
      <c r="R29" s="219"/>
      <c r="S29" s="219"/>
      <c r="T29" s="135">
        <f>MEDIAN(T25,T20:T22,T8:T17)</f>
        <v>93910.04864884686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-6.9365377144850804E-2</v>
      </c>
      <c r="Y29" s="104">
        <f>IF(L29&gt;0,((T29/L29)-1),IF(AND(L29=0,T29&gt;0),100%,IF(AND(L29=0,T29&lt;0),-100%,IF(AND(L29=0,T29=0),0%,((T29/(L29))-1)*-1))))</f>
        <v>0.12942610576638014</v>
      </c>
    </row>
    <row r="30" spans="1:25" ht="28.35" customHeight="1">
      <c r="C30" s="94" t="s">
        <v>29</v>
      </c>
      <c r="D30" s="135">
        <f>MEDIAN(D8:D15)</f>
        <v>85074.36278768495</v>
      </c>
      <c r="E30" s="219"/>
      <c r="F30" s="219"/>
      <c r="G30" s="219"/>
      <c r="H30" s="135">
        <f>MEDIAN(H8:H15)</f>
        <v>89345.984337344591</v>
      </c>
      <c r="I30" s="219"/>
      <c r="J30" s="219"/>
      <c r="K30" s="219"/>
      <c r="L30" s="135">
        <f>MEDIAN(L8:L15)</f>
        <v>85731.200035790418</v>
      </c>
      <c r="M30" s="219"/>
      <c r="N30" s="219"/>
      <c r="O30" s="219"/>
      <c r="P30" s="135">
        <f>MEDIAN(P8:P15)</f>
        <v>96044.886033424293</v>
      </c>
      <c r="Q30" s="219"/>
      <c r="R30" s="219"/>
      <c r="S30" s="219"/>
      <c r="T30" s="135">
        <f>MEDIAN(T8:T15)</f>
        <v>93910.04864884686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-4.0458273848165249E-2</v>
      </c>
      <c r="Y30" s="104">
        <f>IF(L30&gt;0,((T30/L30)-1),IF(AND(L30=0,T30&gt;0),100%,IF(AND(L30=0,T30&lt;0),-100%,IF(AND(L30=0,T30=0),0%,((T30/(L30))-1)*-1))))</f>
        <v>9.5401074633762128E-2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44'!$A33,'INTERIM REPORT'!$B:$B,'PAGE 44'!$A$5)=0,"",SUMIFS('INTERIM REPORT'!C:C,'INTERIM REPORT'!$A:$A,'PAGE 44'!$A33,'INTERIM REPORT'!$B:$B,'PAGE 44'!$A$5))</f>
        <v/>
      </c>
      <c r="E33" s="120"/>
      <c r="F33" s="120"/>
      <c r="G33" s="121"/>
      <c r="H33" s="137" t="str">
        <f>IF(SUMIFS('INTERIM REPORT'!D:D,'INTERIM REPORT'!$A:$A,'PAGE 44'!$A33,'INTERIM REPORT'!$B:$B,'PAGE 44'!$A$5)=0,"",SUMIFS('INTERIM REPORT'!D:D,'INTERIM REPORT'!$A:$A,'PAGE 44'!$A33,'INTERIM REPORT'!$B:$B,'PAGE 44'!$A$5))</f>
        <v/>
      </c>
      <c r="I33" s="120"/>
      <c r="J33" s="120"/>
      <c r="K33" s="121"/>
      <c r="L33" s="137" t="str">
        <f>IF(SUMIFS('INTERIM REPORT'!E:E,'INTERIM REPORT'!$A:$A,'PAGE 44'!$A33,'INTERIM REPORT'!$B:$B,'PAGE 44'!$A$5)=0,"",SUMIFS('INTERIM REPORT'!E:E,'INTERIM REPORT'!$A:$A,'PAGE 44'!$A33,'INTERIM REPORT'!$B:$B,'PAGE 44'!$A$5))</f>
        <v/>
      </c>
      <c r="M33" s="120"/>
      <c r="N33" s="120"/>
      <c r="O33" s="121"/>
      <c r="P33" s="137" t="str">
        <f>IF(SUMIFS('INTERIM REPORT'!F:F,'INTERIM REPORT'!$A:$A,'PAGE 44'!$A33,'INTERIM REPORT'!$B:$B,'PAGE 44'!$A$5)=0,"",SUMIFS('INTERIM REPORT'!F:F,'INTERIM REPORT'!$A:$A,'PAGE 44'!$A33,'INTERIM REPORT'!$B:$B,'PAGE 44'!$A$5))</f>
        <v/>
      </c>
      <c r="Q33" s="120"/>
      <c r="R33" s="120"/>
      <c r="S33" s="121"/>
      <c r="T33" s="137" t="str">
        <f>IF(SUMIFS('INTERIM REPORT'!G:G,'INTERIM REPORT'!$A:$A,'PAGE 44'!$A33,'INTERIM REPORT'!$B:$B,'PAGE 44'!$A$5)=0,"",SUMIFS('INTERIM REPORT'!G:G,'INTERIM REPORT'!$A:$A,'PAGE 44'!$A33,'INTERIM REPORT'!$B:$B,'PAGE 44'!$A$5))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44'!$A34,'INTERIM REPORT'!$B:$B,'PAGE 44'!$A$5)=0,"",SUMIFS('INTERIM REPORT'!C:C,'INTERIM REPORT'!$A:$A,'PAGE 44'!$A34,'INTERIM REPORT'!$B:$B,'PAGE 44'!$A$5))</f>
        <v/>
      </c>
      <c r="E34" s="124"/>
      <c r="F34" s="124"/>
      <c r="G34" s="125"/>
      <c r="H34" s="137" t="str">
        <f>IF(SUMIFS('INTERIM REPORT'!D:D,'INTERIM REPORT'!$A:$A,'PAGE 44'!$A34,'INTERIM REPORT'!$B:$B,'PAGE 44'!$A$5)=0,"",SUMIFS('INTERIM REPORT'!D:D,'INTERIM REPORT'!$A:$A,'PAGE 44'!$A34,'INTERIM REPORT'!$B:$B,'PAGE 44'!$A$5))</f>
        <v/>
      </c>
      <c r="I34" s="124"/>
      <c r="J34" s="124"/>
      <c r="K34" s="125"/>
      <c r="L34" s="137" t="str">
        <f>IF(SUMIFS('INTERIM REPORT'!E:E,'INTERIM REPORT'!$A:$A,'PAGE 44'!$A34,'INTERIM REPORT'!$B:$B,'PAGE 44'!$A$5)=0,"",SUMIFS('INTERIM REPORT'!E:E,'INTERIM REPORT'!$A:$A,'PAGE 44'!$A34,'INTERIM REPORT'!$B:$B,'PAGE 44'!$A$5))</f>
        <v/>
      </c>
      <c r="M34" s="124"/>
      <c r="N34" s="124"/>
      <c r="O34" s="125"/>
      <c r="P34" s="137" t="str">
        <f>IF(SUMIFS('INTERIM REPORT'!F:F,'INTERIM REPORT'!$A:$A,'PAGE 44'!$A34,'INTERIM REPORT'!$B:$B,'PAGE 44'!$A$5)=0,"",SUMIFS('INTERIM REPORT'!F:F,'INTERIM REPORT'!$A:$A,'PAGE 44'!$A34,'INTERIM REPORT'!$B:$B,'PAGE 44'!$A$5))</f>
        <v/>
      </c>
      <c r="Q34" s="124"/>
      <c r="R34" s="124"/>
      <c r="S34" s="125"/>
      <c r="T34" s="137" t="str">
        <f>IF(SUMIFS('INTERIM REPORT'!G:G,'INTERIM REPORT'!$A:$A,'PAGE 44'!$A34,'INTERIM REPORT'!$B:$B,'PAGE 44'!$A$5)=0,"",SUMIFS('INTERIM REPORT'!G:G,'INTERIM REPORT'!$A:$A,'PAGE 44'!$A34,'INTERIM REPORT'!$B:$B,'PAGE 44'!$A$5))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44'!$A35,'INTERIM REPORT'!$B:$B,'PAGE 44'!$A$5)=0,"",SUMIFS('INTERIM REPORT'!C:C,'INTERIM REPORT'!$A:$A,'PAGE 44'!$A35,'INTERIM REPORT'!$B:$B,'PAGE 44'!$A$5))</f>
        <v/>
      </c>
      <c r="E35" s="124"/>
      <c r="F35" s="124"/>
      <c r="G35" s="125"/>
      <c r="H35" s="137" t="str">
        <f>IF(SUMIFS('INTERIM REPORT'!D:D,'INTERIM REPORT'!$A:$A,'PAGE 44'!$A35,'INTERIM REPORT'!$B:$B,'PAGE 44'!$A$5)=0,"",SUMIFS('INTERIM REPORT'!D:D,'INTERIM REPORT'!$A:$A,'PAGE 44'!$A35,'INTERIM REPORT'!$B:$B,'PAGE 44'!$A$5))</f>
        <v/>
      </c>
      <c r="I35" s="124"/>
      <c r="J35" s="124"/>
      <c r="K35" s="125"/>
      <c r="L35" s="137" t="str">
        <f>IF(SUMIFS('INTERIM REPORT'!E:E,'INTERIM REPORT'!$A:$A,'PAGE 44'!$A35,'INTERIM REPORT'!$B:$B,'PAGE 44'!$A$5)=0,"",SUMIFS('INTERIM REPORT'!E:E,'INTERIM REPORT'!$A:$A,'PAGE 44'!$A35,'INTERIM REPORT'!$B:$B,'PAGE 44'!$A$5))</f>
        <v/>
      </c>
      <c r="M35" s="124"/>
      <c r="N35" s="124"/>
      <c r="O35" s="125"/>
      <c r="P35" s="137" t="str">
        <f>IF(SUMIFS('INTERIM REPORT'!F:F,'INTERIM REPORT'!$A:$A,'PAGE 44'!$A35,'INTERIM REPORT'!$B:$B,'PAGE 44'!$A$5)=0,"",SUMIFS('INTERIM REPORT'!F:F,'INTERIM REPORT'!$A:$A,'PAGE 44'!$A35,'INTERIM REPORT'!$B:$B,'PAGE 44'!$A$5))</f>
        <v/>
      </c>
      <c r="Q35" s="124"/>
      <c r="R35" s="124"/>
      <c r="S35" s="125"/>
      <c r="T35" s="137" t="str">
        <f>IF(SUMIFS('INTERIM REPORT'!G:G,'INTERIM REPORT'!$A:$A,'PAGE 44'!$A35,'INTERIM REPORT'!$B:$B,'PAGE 44'!$A$5)=0,"",SUMIFS('INTERIM REPORT'!G:G,'INTERIM REPORT'!$A:$A,'PAGE 44'!$A35,'INTERIM REPORT'!$B:$B,'PAGE 44'!$A$5))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44'!$A36,'INTERIM REPORT'!$B:$B,'PAGE 44'!$A$5)=0,"",SUMIFS('INTERIM REPORT'!C:C,'INTERIM REPORT'!$A:$A,'PAGE 44'!$A36,'INTERIM REPORT'!$B:$B,'PAGE 44'!$A$5))</f>
        <v/>
      </c>
      <c r="E36" s="124"/>
      <c r="F36" s="124"/>
      <c r="G36" s="125"/>
      <c r="H36" s="137" t="str">
        <f>IF(SUMIFS('INTERIM REPORT'!D:D,'INTERIM REPORT'!$A:$A,'PAGE 44'!$A36,'INTERIM REPORT'!$B:$B,'PAGE 44'!$A$5)=0,"",SUMIFS('INTERIM REPORT'!D:D,'INTERIM REPORT'!$A:$A,'PAGE 44'!$A36,'INTERIM REPORT'!$B:$B,'PAGE 44'!$A$5))</f>
        <v/>
      </c>
      <c r="I36" s="124"/>
      <c r="J36" s="124"/>
      <c r="K36" s="125"/>
      <c r="L36" s="137" t="str">
        <f>IF(SUMIFS('INTERIM REPORT'!E:E,'INTERIM REPORT'!$A:$A,'PAGE 44'!$A36,'INTERIM REPORT'!$B:$B,'PAGE 44'!$A$5)=0,"",SUMIFS('INTERIM REPORT'!E:E,'INTERIM REPORT'!$A:$A,'PAGE 44'!$A36,'INTERIM REPORT'!$B:$B,'PAGE 44'!$A$5))</f>
        <v/>
      </c>
      <c r="M36" s="124"/>
      <c r="N36" s="124"/>
      <c r="O36" s="125"/>
      <c r="P36" s="137" t="str">
        <f>IF(SUMIFS('INTERIM REPORT'!F:F,'INTERIM REPORT'!$A:$A,'PAGE 44'!$A36,'INTERIM REPORT'!$B:$B,'PAGE 44'!$A$5)=0,"",SUMIFS('INTERIM REPORT'!F:F,'INTERIM REPORT'!$A:$A,'PAGE 44'!$A36,'INTERIM REPORT'!$B:$B,'PAGE 44'!$A$5))</f>
        <v/>
      </c>
      <c r="Q36" s="124"/>
      <c r="R36" s="124"/>
      <c r="S36" s="125"/>
      <c r="T36" s="137" t="str">
        <f>IF(SUMIFS('INTERIM REPORT'!G:G,'INTERIM REPORT'!$A:$A,'PAGE 44'!$A36,'INTERIM REPORT'!$B:$B,'PAGE 44'!$A$5)=0,"",SUMIFS('INTERIM REPORT'!G:G,'INTERIM REPORT'!$A:$A,'PAGE 44'!$A36,'INTERIM REPORT'!$B:$B,'PAGE 44'!$A$5))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44'!$A37,'INTERIM REPORT'!$B:$B,'PAGE 44'!$A$5)=0,"",SUMIFS('INTERIM REPORT'!C:C,'INTERIM REPORT'!$A:$A,'PAGE 44'!$A37,'INTERIM REPORT'!$B:$B,'PAGE 44'!$A$5))</f>
        <v/>
      </c>
      <c r="E37" s="124"/>
      <c r="F37" s="124"/>
      <c r="G37" s="125"/>
      <c r="H37" s="137" t="str">
        <f>IF(SUMIFS('INTERIM REPORT'!D:D,'INTERIM REPORT'!$A:$A,'PAGE 44'!$A37,'INTERIM REPORT'!$B:$B,'PAGE 44'!$A$5)=0,"",SUMIFS('INTERIM REPORT'!D:D,'INTERIM REPORT'!$A:$A,'PAGE 44'!$A37,'INTERIM REPORT'!$B:$B,'PAGE 44'!$A$5))</f>
        <v/>
      </c>
      <c r="I37" s="124"/>
      <c r="J37" s="124"/>
      <c r="K37" s="125"/>
      <c r="L37" s="137" t="str">
        <f>IF(SUMIFS('INTERIM REPORT'!E:E,'INTERIM REPORT'!$A:$A,'PAGE 44'!$A37,'INTERIM REPORT'!$B:$B,'PAGE 44'!$A$5)=0,"",SUMIFS('INTERIM REPORT'!E:E,'INTERIM REPORT'!$A:$A,'PAGE 44'!$A37,'INTERIM REPORT'!$B:$B,'PAGE 44'!$A$5))</f>
        <v/>
      </c>
      <c r="M37" s="124"/>
      <c r="N37" s="124"/>
      <c r="O37" s="125"/>
      <c r="P37" s="137" t="str">
        <f>IF(SUMIFS('INTERIM REPORT'!F:F,'INTERIM REPORT'!$A:$A,'PAGE 44'!$A37,'INTERIM REPORT'!$B:$B,'PAGE 44'!$A$5)=0,"",SUMIFS('INTERIM REPORT'!F:F,'INTERIM REPORT'!$A:$A,'PAGE 44'!$A37,'INTERIM REPORT'!$B:$B,'PAGE 44'!$A$5))</f>
        <v/>
      </c>
      <c r="Q37" s="124"/>
      <c r="R37" s="124"/>
      <c r="S37" s="125"/>
      <c r="T37" s="137" t="str">
        <f>IF(SUMIFS('INTERIM REPORT'!G:G,'INTERIM REPORT'!$A:$A,'PAGE 44'!$A37,'INTERIM REPORT'!$B:$B,'PAGE 44'!$A$5)=0,"",SUMIFS('INTERIM REPORT'!G:G,'INTERIM REPORT'!$A:$A,'PAGE 44'!$A37,'INTERIM REPORT'!$B:$B,'PAGE 44'!$A$5))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44'!$A38,'INTERIM REPORT'!$B:$B,'PAGE 44'!$A$5)=0,"",SUMIFS('INTERIM REPORT'!C:C,'INTERIM REPORT'!$A:$A,'PAGE 44'!$A38,'INTERIM REPORT'!$B:$B,'PAGE 44'!$A$5))</f>
        <v/>
      </c>
      <c r="E38" s="124"/>
      <c r="F38" s="124"/>
      <c r="G38" s="125"/>
      <c r="H38" s="137" t="str">
        <f>IF(SUMIFS('INTERIM REPORT'!D:D,'INTERIM REPORT'!$A:$A,'PAGE 44'!$A38,'INTERIM REPORT'!$B:$B,'PAGE 44'!$A$5)=0,"",SUMIFS('INTERIM REPORT'!D:D,'INTERIM REPORT'!$A:$A,'PAGE 44'!$A38,'INTERIM REPORT'!$B:$B,'PAGE 44'!$A$5))</f>
        <v/>
      </c>
      <c r="I38" s="124"/>
      <c r="J38" s="124"/>
      <c r="K38" s="125"/>
      <c r="L38" s="137" t="str">
        <f>IF(SUMIFS('INTERIM REPORT'!E:E,'INTERIM REPORT'!$A:$A,'PAGE 44'!$A38,'INTERIM REPORT'!$B:$B,'PAGE 44'!$A$5)=0,"",SUMIFS('INTERIM REPORT'!E:E,'INTERIM REPORT'!$A:$A,'PAGE 44'!$A38,'INTERIM REPORT'!$B:$B,'PAGE 44'!$A$5))</f>
        <v/>
      </c>
      <c r="M38" s="124"/>
      <c r="N38" s="124"/>
      <c r="O38" s="125"/>
      <c r="P38" s="137" t="str">
        <f>IF(SUMIFS('INTERIM REPORT'!F:F,'INTERIM REPORT'!$A:$A,'PAGE 44'!$A38,'INTERIM REPORT'!$B:$B,'PAGE 44'!$A$5)=0,"",SUMIFS('INTERIM REPORT'!F:F,'INTERIM REPORT'!$A:$A,'PAGE 44'!$A38,'INTERIM REPORT'!$B:$B,'PAGE 44'!$A$5))</f>
        <v/>
      </c>
      <c r="Q38" s="124"/>
      <c r="R38" s="124"/>
      <c r="S38" s="125"/>
      <c r="T38" s="137" t="str">
        <f>IF(SUMIFS('INTERIM REPORT'!G:G,'INTERIM REPORT'!$A:$A,'PAGE 44'!$A38,'INTERIM REPORT'!$B:$B,'PAGE 44'!$A$5)=0,"",SUMIFS('INTERIM REPORT'!G:G,'INTERIM REPORT'!$A:$A,'PAGE 44'!$A38,'INTERIM REPORT'!$B:$B,'PAGE 44'!$A$5))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9" priority="1" operator="notEqual">
      <formula>""" """</formula>
    </cfRule>
    <cfRule type="cellIs" dxfId="3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Fringe Benefit % - Non-MD</v>
      </c>
    </row>
    <row r="3" spans="1:25" ht="15.75">
      <c r="A3" s="82" t="s">
        <v>104</v>
      </c>
    </row>
    <row r="4" spans="1:25" ht="15.75">
      <c r="A4" s="85" t="s">
        <v>83</v>
      </c>
      <c r="B4" s="324" t="str">
        <f>MID(A4,FIND("]",A4)+2,LEN(A4)-FIND("]",A4)+2)</f>
        <v>Fringe Benefit % - Non-MD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256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45'!$A8,'INTERIM REPORT'!$B:$B,'PAGE 45'!$A$4)</f>
        <v>0.24151816736963727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45">
        <f>SUMIFS('INTERIM REPORT'!D:D,'INTERIM REPORT'!$A:$A,'PAGE 45'!$A8,'INTERIM REPORT'!$B:$B,'PAGE 45'!$A$4)</f>
        <v>0.26176348390666804</v>
      </c>
      <c r="I8" s="210">
        <f>RANK(H8,H$8:H$15,1)</f>
        <v>1</v>
      </c>
      <c r="J8" s="210">
        <f>RANK(H8,H$8:H$17,1)</f>
        <v>1</v>
      </c>
      <c r="K8" s="210">
        <f>RANK(H8,H$8:H$25,1)</f>
        <v>2</v>
      </c>
      <c r="L8" s="145">
        <f>SUMIFS('INTERIM REPORT'!E:E,'INTERIM REPORT'!$A:$A,'PAGE 45'!$A8,'INTERIM REPORT'!$B:$B,'PAGE 45'!$A$4)</f>
        <v>0.23641476769386349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45'!$A8,'INTERIM REPORT'!$B:$B,'PAGE 45'!$A$4)</f>
        <v>0.26180113603720662</v>
      </c>
      <c r="Q8" s="210">
        <f>RANK(P8,P$8:P$15,1)</f>
        <v>4</v>
      </c>
      <c r="R8" s="210">
        <f>RANK(P8,P$8:P$17,1)</f>
        <v>6</v>
      </c>
      <c r="S8" s="210">
        <f>RANK(P8,P$8:P$25,1)</f>
        <v>7</v>
      </c>
      <c r="T8" s="145">
        <f>SUMIFS('INTERIM REPORT'!G:G,'INTERIM REPORT'!$A:$A,'PAGE 45'!$A8,'INTERIM REPORT'!$B:$B,'PAGE 45'!$A$4)</f>
        <v>0.26011864467946449</v>
      </c>
      <c r="U8" s="210">
        <f>RANK(T8,T$8:T$15,1)</f>
        <v>1</v>
      </c>
      <c r="V8" s="210">
        <f>RANK(T8,T$8:T$17,1)</f>
        <v>1</v>
      </c>
      <c r="W8" s="210">
        <f>RANK(T8,T$8:T$25,1)</f>
        <v>1</v>
      </c>
      <c r="X8" s="95">
        <f t="shared" ref="X8:X17" si="0">IF(H8&gt;0,((L8/H8)-1),IF(AND(H8=0,L8&gt;0),100%,IF(AND(H8=0,L8&lt;0),-100%,IF(AND(H8=0,L8=0),0%,((L8/(H8))-1)*-1))))</f>
        <v>-9.683824433603061E-2</v>
      </c>
      <c r="Y8" s="95">
        <f t="shared" ref="Y8:Y17" si="1">IF(L8&gt;0,((T8/L8)-1),IF(AND(L8=0,T8&gt;0),100%,IF(AND(L8=0,T8&lt;0),-100%,IF(AND(L8=0,T8=0),0%,((T8/(L8))-1)*-1))))</f>
        <v>0.10026394381714532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45'!$A9,'INTERIM REPORT'!$B:$B,'PAGE 45'!$A$4)</f>
        <v>0.30831083472626419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11</v>
      </c>
      <c r="H9" s="145">
        <f>SUMIFS('INTERIM REPORT'!D:D,'INTERIM REPORT'!$A:$A,'PAGE 45'!$A9,'INTERIM REPORT'!$B:$B,'PAGE 45'!$A$4)</f>
        <v>0.32953501214259617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12</v>
      </c>
      <c r="L9" s="145">
        <f>SUMIFS('INTERIM REPORT'!E:E,'INTERIM REPORT'!$A:$A,'PAGE 45'!$A9,'INTERIM REPORT'!$B:$B,'PAGE 45'!$A$4)</f>
        <v>0.29332683816768068</v>
      </c>
      <c r="M9" s="210">
        <f t="shared" ref="M9:M15" si="9">RANK(L9,L$8:L$15,1)</f>
        <v>4</v>
      </c>
      <c r="N9" s="210">
        <f t="shared" ref="N9:N17" si="10">RANK(L9,L$8:L$17,1)</f>
        <v>5</v>
      </c>
      <c r="O9" s="210">
        <f t="shared" ref="O9:O17" si="11">RANK(L9,L$8:L$25,1)</f>
        <v>7</v>
      </c>
      <c r="P9" s="145">
        <f>SUMIFS('INTERIM REPORT'!F:F,'INTERIM REPORT'!$A:$A,'PAGE 45'!$A9,'INTERIM REPORT'!$B:$B,'PAGE 45'!$A$4)</f>
        <v>0.30594080972047977</v>
      </c>
      <c r="Q9" s="210">
        <f t="shared" ref="Q9:Q15" si="12">RANK(P9,P$8:P$15,1)</f>
        <v>6</v>
      </c>
      <c r="R9" s="210">
        <f t="shared" ref="R9:R17" si="13">RANK(P9,P$8:P$17,1)</f>
        <v>8</v>
      </c>
      <c r="S9" s="210">
        <f t="shared" ref="S9:S17" si="14">RANK(P9,P$8:P$25,1)</f>
        <v>12</v>
      </c>
      <c r="T9" s="145">
        <f>SUMIFS('INTERIM REPORT'!G:G,'INTERIM REPORT'!$A:$A,'PAGE 45'!$A9,'INTERIM REPORT'!$B:$B,'PAGE 45'!$A$4)</f>
        <v>0.27491794170308881</v>
      </c>
      <c r="U9" s="210">
        <f t="shared" ref="U9:U15" si="15">RANK(T9,T$8:T$15,1)</f>
        <v>3</v>
      </c>
      <c r="V9" s="210">
        <f t="shared" ref="V9:V17" si="16">RANK(T9,T$8:T$17,1)</f>
        <v>4</v>
      </c>
      <c r="W9" s="210">
        <f t="shared" ref="W9:W17" si="17">RANK(T9,T$8:T$25,1)</f>
        <v>5</v>
      </c>
      <c r="X9" s="95">
        <f t="shared" si="0"/>
        <v>-0.1098765613386401</v>
      </c>
      <c r="Y9" s="95">
        <f t="shared" si="1"/>
        <v>-6.2758991231714023E-2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45'!$A10,'INTERIM REPORT'!$B:$B,'PAGE 45'!$A$4)</f>
        <v>0.30199930536995934</v>
      </c>
      <c r="E10" s="210">
        <f t="shared" si="3"/>
        <v>3</v>
      </c>
      <c r="F10" s="210">
        <f t="shared" si="4"/>
        <v>5</v>
      </c>
      <c r="G10" s="210">
        <f t="shared" si="5"/>
        <v>7</v>
      </c>
      <c r="H10" s="145">
        <f>SUMIFS('INTERIM REPORT'!D:D,'INTERIM REPORT'!$A:$A,'PAGE 45'!$A10,'INTERIM REPORT'!$B:$B,'PAGE 45'!$A$4)</f>
        <v>0.31315513676472545</v>
      </c>
      <c r="I10" s="210">
        <f t="shared" si="6"/>
        <v>5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45'!$A10,'INTERIM REPORT'!$B:$B,'PAGE 45'!$A$4)</f>
        <v>0.36514376137500976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45'!$A10,'INTERIM REPORT'!$B:$B,'PAGE 45'!$A$4)</f>
        <v>0.34140557777639163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45'!$A10,'INTERIM REPORT'!$B:$B,'PAGE 45'!$A$4)</f>
        <v>0.35833966451435123</v>
      </c>
      <c r="U10" s="210">
        <f t="shared" si="15"/>
        <v>7</v>
      </c>
      <c r="V10" s="210">
        <f t="shared" si="16"/>
        <v>9</v>
      </c>
      <c r="W10" s="210">
        <f t="shared" si="17"/>
        <v>13</v>
      </c>
      <c r="X10" s="95">
        <f t="shared" si="0"/>
        <v>0.16601555748818364</v>
      </c>
      <c r="Y10" s="95">
        <f t="shared" si="1"/>
        <v>-1.8634021939842427E-2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45'!$A11,'INTERIM REPORT'!$B:$B,'PAGE 45'!$A$4)</f>
        <v>0.30436929006171309</v>
      </c>
      <c r="E11" s="210">
        <f t="shared" si="3"/>
        <v>4</v>
      </c>
      <c r="F11" s="210">
        <f t="shared" si="4"/>
        <v>6</v>
      </c>
      <c r="G11" s="210">
        <f t="shared" si="5"/>
        <v>8</v>
      </c>
      <c r="H11" s="145">
        <f>SUMIFS('INTERIM REPORT'!D:D,'INTERIM REPORT'!$A:$A,'PAGE 45'!$A11,'INTERIM REPORT'!$B:$B,'PAGE 45'!$A$4)</f>
        <v>0.28473887946781079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45'!$A11,'INTERIM REPORT'!$B:$B,'PAGE 45'!$A$4)</f>
        <v>0.32636588578578624</v>
      </c>
      <c r="M11" s="210">
        <f t="shared" si="9"/>
        <v>6</v>
      </c>
      <c r="N11" s="210">
        <f t="shared" si="10"/>
        <v>8</v>
      </c>
      <c r="O11" s="210">
        <f t="shared" si="11"/>
        <v>12</v>
      </c>
      <c r="P11" s="145">
        <f>SUMIFS('INTERIM REPORT'!F:F,'INTERIM REPORT'!$A:$A,'PAGE 45'!$A11,'INTERIM REPORT'!$B:$B,'PAGE 45'!$A$4)</f>
        <v>0.38304320544953119</v>
      </c>
      <c r="Q11" s="210">
        <f t="shared" si="12"/>
        <v>8</v>
      </c>
      <c r="R11" s="210">
        <f t="shared" si="13"/>
        <v>10</v>
      </c>
      <c r="S11" s="210">
        <f t="shared" si="14"/>
        <v>14</v>
      </c>
      <c r="T11" s="145">
        <f>SUMIFS('INTERIM REPORT'!G:G,'INTERIM REPORT'!$A:$A,'PAGE 45'!$A11,'INTERIM REPORT'!$B:$B,'PAGE 45'!$A$4)</f>
        <v>0.35482933991405724</v>
      </c>
      <c r="U11" s="210">
        <f t="shared" si="15"/>
        <v>6</v>
      </c>
      <c r="V11" s="210">
        <f t="shared" si="16"/>
        <v>8</v>
      </c>
      <c r="W11" s="210">
        <f t="shared" si="17"/>
        <v>12</v>
      </c>
      <c r="X11" s="95">
        <f t="shared" si="0"/>
        <v>0.14619361569371248</v>
      </c>
      <c r="Y11" s="95">
        <f t="shared" si="1"/>
        <v>8.721332519095859E-2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45'!$A12,'INTERIM REPORT'!$B:$B,'PAGE 45'!$A$4)</f>
        <v>0.36016747070766592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45">
        <f>SUMIFS('INTERIM REPORT'!D:D,'INTERIM REPORT'!$A:$A,'PAGE 45'!$A12,'INTERIM REPORT'!$B:$B,'PAGE 45'!$A$4)</f>
        <v>0.40260466637276116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45">
        <f>SUMIFS('INTERIM REPORT'!E:E,'INTERIM REPORT'!$A:$A,'PAGE 45'!$A12,'INTERIM REPORT'!$B:$B,'PAGE 45'!$A$4)</f>
        <v>0.41253603558223806</v>
      </c>
      <c r="M12" s="210">
        <f t="shared" si="9"/>
        <v>8</v>
      </c>
      <c r="N12" s="210">
        <f t="shared" si="10"/>
        <v>10</v>
      </c>
      <c r="O12" s="210">
        <f t="shared" si="11"/>
        <v>14</v>
      </c>
      <c r="P12" s="145">
        <f>SUMIFS('INTERIM REPORT'!F:F,'INTERIM REPORT'!$A:$A,'PAGE 45'!$A12,'INTERIM REPORT'!$B:$B,'PAGE 45'!$A$4)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45'!$A12,'INTERIM REPORT'!$B:$B,'PAGE 45'!$A$4)</f>
        <v>0.43475123358100259</v>
      </c>
      <c r="U12" s="210">
        <f t="shared" si="15"/>
        <v>8</v>
      </c>
      <c r="V12" s="210">
        <f t="shared" si="16"/>
        <v>10</v>
      </c>
      <c r="W12" s="210">
        <f t="shared" si="17"/>
        <v>14</v>
      </c>
      <c r="X12" s="95">
        <f t="shared" si="0"/>
        <v>2.4667794586070935E-2</v>
      </c>
      <c r="Y12" s="95">
        <f t="shared" si="1"/>
        <v>5.3850321142032698E-2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45'!$A13,'INTERIM REPORT'!$B:$B,'PAGE 45'!$A$4)</f>
        <v>0.31166985181312118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45'!$A13,'INTERIM REPORT'!$B:$B,'PAGE 45'!$A$4)</f>
        <v>0.35234366190876321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45'!$A13,'INTERIM REPORT'!$B:$B,'PAGE 45'!$A$4)</f>
        <v>0.31508158820964643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45'!$A13,'INTERIM REPORT'!$B:$B,'PAGE 45'!$A$4)</f>
        <v>0.27965712553622529</v>
      </c>
      <c r="Q13" s="210">
        <f t="shared" si="12"/>
        <v>5</v>
      </c>
      <c r="R13" s="210">
        <f t="shared" si="13"/>
        <v>7</v>
      </c>
      <c r="S13" s="210">
        <f t="shared" si="14"/>
        <v>10</v>
      </c>
      <c r="T13" s="145">
        <f>SUMIFS('INTERIM REPORT'!G:G,'INTERIM REPORT'!$A:$A,'PAGE 45'!$A13,'INTERIM REPORT'!$B:$B,'PAGE 45'!$A$4)</f>
        <v>0.32660376758658533</v>
      </c>
      <c r="U13" s="210">
        <f t="shared" si="15"/>
        <v>5</v>
      </c>
      <c r="V13" s="210">
        <f t="shared" si="16"/>
        <v>6</v>
      </c>
      <c r="W13" s="210">
        <f t="shared" si="17"/>
        <v>10</v>
      </c>
      <c r="X13" s="95">
        <f t="shared" si="0"/>
        <v>-0.10575491410078353</v>
      </c>
      <c r="Y13" s="95">
        <f t="shared" si="1"/>
        <v>3.6568875517005273E-2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45'!$A14,'INTERIM REPORT'!$B:$B,'PAGE 45'!$A$4)</f>
        <v>0.29050752068900582</v>
      </c>
      <c r="E14" s="210">
        <f t="shared" si="3"/>
        <v>2</v>
      </c>
      <c r="F14" s="210">
        <f t="shared" si="4"/>
        <v>4</v>
      </c>
      <c r="G14" s="210">
        <f t="shared" si="5"/>
        <v>5</v>
      </c>
      <c r="H14" s="145">
        <f>SUMIFS('INTERIM REPORT'!D:D,'INTERIM REPORT'!$A:$A,'PAGE 45'!$A14,'INTERIM REPORT'!$B:$B,'PAGE 45'!$A$4)</f>
        <v>0.27421707679803564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45'!$A14,'INTERIM REPORT'!$B:$B,'PAGE 45'!$A$4)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45'!$A14,'INTERIM REPORT'!$B:$B,'PAGE 45'!$A$4)</f>
        <v>0.21646334614067372</v>
      </c>
      <c r="Q14" s="210">
        <f t="shared" si="12"/>
        <v>2</v>
      </c>
      <c r="R14" s="210">
        <f t="shared" si="13"/>
        <v>3</v>
      </c>
      <c r="S14" s="210">
        <f t="shared" si="14"/>
        <v>3</v>
      </c>
      <c r="T14" s="145">
        <f>SUMIFS('INTERIM REPORT'!G:G,'INTERIM REPORT'!$A:$A,'PAGE 45'!$A14,'INTERIM REPORT'!$B:$B,'PAGE 45'!$A$4)</f>
        <v>0.27409085127906246</v>
      </c>
      <c r="U14" s="210">
        <f t="shared" si="15"/>
        <v>2</v>
      </c>
      <c r="V14" s="210">
        <f t="shared" si="16"/>
        <v>3</v>
      </c>
      <c r="W14" s="210">
        <f t="shared" si="17"/>
        <v>3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45'!$A15,'INTERIM REPORT'!$B:$B,'PAGE 45'!$A$4)</f>
        <v>0.35998410425109828</v>
      </c>
      <c r="E15" s="211">
        <f t="shared" si="3"/>
        <v>7</v>
      </c>
      <c r="F15" s="211">
        <f t="shared" si="4"/>
        <v>9</v>
      </c>
      <c r="G15" s="211">
        <f t="shared" si="5"/>
        <v>13</v>
      </c>
      <c r="H15" s="146">
        <f>SUMIFS('INTERIM REPORT'!D:D,'INTERIM REPORT'!$A:$A,'PAGE 45'!$A15,'INTERIM REPORT'!$B:$B,'PAGE 45'!$A$4)</f>
        <v>0.26400511503713864</v>
      </c>
      <c r="I15" s="211">
        <f t="shared" si="6"/>
        <v>2</v>
      </c>
      <c r="J15" s="211">
        <f t="shared" si="7"/>
        <v>2</v>
      </c>
      <c r="K15" s="211">
        <f t="shared" si="8"/>
        <v>3</v>
      </c>
      <c r="L15" s="146">
        <f>SUMIFS('INTERIM REPORT'!E:E,'INTERIM REPORT'!$A:$A,'PAGE 45'!$A15,'INTERIM REPORT'!$B:$B,'PAGE 45'!$A$4)</f>
        <v>0.27622889315593868</v>
      </c>
      <c r="M15" s="211">
        <f t="shared" si="9"/>
        <v>3</v>
      </c>
      <c r="N15" s="211">
        <f t="shared" si="10"/>
        <v>3</v>
      </c>
      <c r="O15" s="211">
        <f t="shared" si="11"/>
        <v>5</v>
      </c>
      <c r="P15" s="146">
        <f>SUMIFS('INTERIM REPORT'!F:F,'INTERIM REPORT'!$A:$A,'PAGE 45'!$A15,'INTERIM REPORT'!$B:$B,'PAGE 45'!$A$4)</f>
        <v>0.25397001007005904</v>
      </c>
      <c r="Q15" s="211">
        <f t="shared" si="12"/>
        <v>3</v>
      </c>
      <c r="R15" s="211">
        <f t="shared" si="13"/>
        <v>4</v>
      </c>
      <c r="S15" s="211">
        <f t="shared" si="14"/>
        <v>5</v>
      </c>
      <c r="T15" s="146">
        <f>SUMIFS('INTERIM REPORT'!G:G,'INTERIM REPORT'!$A:$A,'PAGE 45'!$A15,'INTERIM REPORT'!$B:$B,'PAGE 45'!$A$4)</f>
        <v>0.28346911965628124</v>
      </c>
      <c r="U15" s="211">
        <f t="shared" si="15"/>
        <v>4</v>
      </c>
      <c r="V15" s="211">
        <f t="shared" si="16"/>
        <v>5</v>
      </c>
      <c r="W15" s="211">
        <f t="shared" si="17"/>
        <v>6</v>
      </c>
      <c r="X15" s="97">
        <f t="shared" si="0"/>
        <v>4.6301292749878931E-2</v>
      </c>
      <c r="Y15" s="97">
        <f t="shared" si="1"/>
        <v>2.6210967352554349E-2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45'!$A16,'INTERIM REPORT'!$B:$B,'PAGE 45'!$A$4)</f>
        <v>0.26705276751454499</v>
      </c>
      <c r="E16" s="212"/>
      <c r="F16" s="213">
        <f t="shared" si="4"/>
        <v>2</v>
      </c>
      <c r="G16" s="213">
        <f t="shared" si="5"/>
        <v>2</v>
      </c>
      <c r="H16" s="147">
        <f>SUMIFS('INTERIM REPORT'!D:D,'INTERIM REPORT'!$A:$A,'PAGE 45'!$A16,'INTERIM REPORT'!$B:$B,'PAGE 45'!$A$4)</f>
        <v>0.28636609337183483</v>
      </c>
      <c r="I16" s="212"/>
      <c r="J16" s="213">
        <f t="shared" si="7"/>
        <v>5</v>
      </c>
      <c r="K16" s="213">
        <f t="shared" si="8"/>
        <v>6</v>
      </c>
      <c r="L16" s="147">
        <f>SUMIFS('INTERIM REPORT'!E:E,'INTERIM REPORT'!$A:$A,'PAGE 45'!$A16,'INTERIM REPORT'!$B:$B,'PAGE 45'!$A$4)</f>
        <v>0.29588257142707014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45'!$A16,'INTERIM REPORT'!$B:$B,'PAGE 45'!$A$4)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45'!$A16,'INTERIM REPORT'!$B:$B,'PAGE 45'!$A$4)</f>
        <v>0.33745488247935435</v>
      </c>
      <c r="U16" s="212"/>
      <c r="V16" s="213">
        <f t="shared" si="16"/>
        <v>7</v>
      </c>
      <c r="W16" s="213">
        <f t="shared" si="17"/>
        <v>11</v>
      </c>
      <c r="X16" s="99">
        <f t="shared" si="0"/>
        <v>3.3231860459396412E-2</v>
      </c>
      <c r="Y16" s="99">
        <f t="shared" si="1"/>
        <v>0.14050273678431591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45'!$A17,'INTERIM REPORT'!$B:$B,'PAGE 45'!$A$4)</f>
        <v>0.28527955185359344</v>
      </c>
      <c r="E17" s="214"/>
      <c r="F17" s="210">
        <f t="shared" si="4"/>
        <v>3</v>
      </c>
      <c r="G17" s="210">
        <f t="shared" si="5"/>
        <v>4</v>
      </c>
      <c r="H17" s="145">
        <f>SUMIFS('INTERIM REPORT'!D:D,'INTERIM REPORT'!$A:$A,'PAGE 45'!$A17,'INTERIM REPORT'!$B:$B,'PAGE 45'!$A$4)</f>
        <v>0.2949999342506982</v>
      </c>
      <c r="I17" s="214"/>
      <c r="J17" s="210">
        <f t="shared" si="7"/>
        <v>6</v>
      </c>
      <c r="K17" s="210">
        <f t="shared" si="8"/>
        <v>8</v>
      </c>
      <c r="L17" s="145">
        <f>SUMIFS('INTERIM REPORT'!E:E,'INTERIM REPORT'!$A:$A,'PAGE 45'!$A17,'INTERIM REPORT'!$B:$B,'PAGE 45'!$A$4)</f>
        <v>0.28467446533974672</v>
      </c>
      <c r="M17" s="214"/>
      <c r="N17" s="210">
        <f t="shared" si="10"/>
        <v>4</v>
      </c>
      <c r="O17" s="210">
        <f t="shared" si="11"/>
        <v>6</v>
      </c>
      <c r="P17" s="145">
        <f>SUMIFS('INTERIM REPORT'!F:F,'INTERIM REPORT'!$A:$A,'PAGE 45'!$A17,'INTERIM REPORT'!$B:$B,'PAGE 45'!$A$4)</f>
        <v>0.2591594656428392</v>
      </c>
      <c r="Q17" s="214"/>
      <c r="R17" s="210">
        <f t="shared" si="13"/>
        <v>5</v>
      </c>
      <c r="S17" s="210">
        <f t="shared" si="14"/>
        <v>6</v>
      </c>
      <c r="T17" s="145">
        <f>SUMIFS('INTERIM REPORT'!G:G,'INTERIM REPORT'!$A:$A,'PAGE 45'!$A17,'INTERIM REPORT'!$B:$B,'PAGE 45'!$A$4)</f>
        <v>0.26100714035173239</v>
      </c>
      <c r="U17" s="214"/>
      <c r="V17" s="210">
        <f t="shared" si="16"/>
        <v>2</v>
      </c>
      <c r="W17" s="210">
        <f t="shared" si="17"/>
        <v>2</v>
      </c>
      <c r="X17" s="95">
        <f t="shared" si="0"/>
        <v>-3.5001597329769707E-2</v>
      </c>
      <c r="Y17" s="95">
        <f t="shared" si="1"/>
        <v>-8.3138208268059399E-2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45'!$A20,'INTERIM REPORT'!$B:$B,'PAGE 45'!$A$4)</f>
        <v>0.30624335326608315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45'!$A20,'INTERIM REPORT'!$B:$B,'PAGE 45'!$A$4)</f>
        <v>0.28926497721032574</v>
      </c>
      <c r="I20" s="212"/>
      <c r="J20" s="213">
        <f>RANK(H20,H$20:H$22,1)</f>
        <v>1</v>
      </c>
      <c r="K20" s="213">
        <f t="shared" ref="K20:K22" si="20">RANK(H20,H$8:H$25,1)</f>
        <v>7</v>
      </c>
      <c r="L20" s="147">
        <f>SUMIFS('INTERIM REPORT'!E:E,'INTERIM REPORT'!$A:$A,'PAGE 45'!$A20,'INTERIM REPORT'!$B:$B,'PAGE 45'!$A$4)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45'!$A20,'INTERIM REPORT'!$B:$B,'PAGE 45'!$A$4)</f>
        <v>0.29072408668694139</v>
      </c>
      <c r="Q20" s="212"/>
      <c r="R20" s="213">
        <f>RANK(P20,P$20:P$22,1)</f>
        <v>3</v>
      </c>
      <c r="S20" s="213">
        <f t="shared" ref="S20:S22" si="22">RANK(P20,P$8:P$25,1)</f>
        <v>11</v>
      </c>
      <c r="T20" s="147">
        <f>SUMIFS('INTERIM REPORT'!G:G,'INTERIM REPORT'!$A:$A,'PAGE 45'!$A20,'INTERIM REPORT'!$B:$B,'PAGE 45'!$A$4)</f>
        <v>0.3145127119960282</v>
      </c>
      <c r="U20" s="212"/>
      <c r="V20" s="213">
        <f>RANK(T20,T$20:T$22,1)</f>
        <v>2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45'!$A21,'INTERIM REPORT'!$B:$B,'PAGE 45'!$A$4)</f>
        <v>0.29161881416084329</v>
      </c>
      <c r="E21" s="214"/>
      <c r="F21" s="210">
        <f t="shared" ref="F21:F22" si="24">RANK(D21,D$20:D$22,1)</f>
        <v>1</v>
      </c>
      <c r="G21" s="210">
        <f t="shared" si="19"/>
        <v>6</v>
      </c>
      <c r="H21" s="145">
        <f>SUMIFS('INTERIM REPORT'!D:D,'INTERIM REPORT'!$A:$A,'PAGE 45'!$A21,'INTERIM REPORT'!$B:$B,'PAGE 45'!$A$4)</f>
        <v>0.3164959782269946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45'!$A21,'INTERIM REPORT'!$B:$B,'PAGE 45'!$A$4)</f>
        <v>0.29602242457101791</v>
      </c>
      <c r="M21" s="214"/>
      <c r="N21" s="210">
        <f t="shared" ref="N21:N22" si="26">RANK(L21,L$20:L$22,1)</f>
        <v>2</v>
      </c>
      <c r="O21" s="210">
        <f t="shared" si="21"/>
        <v>9</v>
      </c>
      <c r="P21" s="145">
        <f>SUMIFS('INTERIM REPORT'!F:F,'INTERIM REPORT'!$A:$A,'PAGE 45'!$A21,'INTERIM REPORT'!$B:$B,'PAGE 45'!$A$4)</f>
        <v>0.27380635471353976</v>
      </c>
      <c r="Q21" s="214"/>
      <c r="R21" s="210">
        <f t="shared" ref="R21:R22" si="27">RANK(P21,P$20:P$22,1)</f>
        <v>2</v>
      </c>
      <c r="S21" s="210">
        <f t="shared" si="22"/>
        <v>9</v>
      </c>
      <c r="T21" s="145">
        <f>SUMIFS('INTERIM REPORT'!G:G,'INTERIM REPORT'!$A:$A,'PAGE 45'!$A21,'INTERIM REPORT'!$B:$B,'PAGE 45'!$A$4)</f>
        <v>0.32026320399061958</v>
      </c>
      <c r="U21" s="214"/>
      <c r="V21" s="210">
        <f t="shared" ref="V21:V22" si="28">RANK(T21,T$20:T$22,1)</f>
        <v>3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-6.4688195315053321E-2</v>
      </c>
      <c r="Y21" s="95">
        <f>IF(L21&gt;0,((T21/L21)-1),IF(AND(L21=0,T21&gt;0),100%,IF(AND(L21=0,T21&lt;0),-100%,IF(AND(L21=0,T21=0),0%,((T21/(L21))-1)*-1))))</f>
        <v>8.1888321314610879E-2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45'!$A22,'INTERIM REPORT'!$B:$B,'PAGE 45'!$A$4)</f>
        <v>0.30571194998412682</v>
      </c>
      <c r="E22" s="214"/>
      <c r="F22" s="210">
        <f t="shared" si="24"/>
        <v>2</v>
      </c>
      <c r="G22" s="210">
        <f t="shared" si="19"/>
        <v>9</v>
      </c>
      <c r="H22" s="145">
        <f>SUMIFS('INTERIM REPORT'!D:D,'INTERIM REPORT'!$A:$A,'PAGE 45'!$A22,'INTERIM REPORT'!$B:$B,'PAGE 45'!$A$4)</f>
        <v>0.30192309050128391</v>
      </c>
      <c r="I22" s="214"/>
      <c r="J22" s="210">
        <f t="shared" si="25"/>
        <v>2</v>
      </c>
      <c r="K22" s="210">
        <f t="shared" si="20"/>
        <v>9</v>
      </c>
      <c r="L22" s="145">
        <f>SUMIFS('INTERIM REPORT'!E:E,'INTERIM REPORT'!$A:$A,'PAGE 45'!$A22,'INTERIM REPORT'!$B:$B,'PAGE 45'!$A$4)</f>
        <v>0.30753644717763762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45'!$A22,'INTERIM REPORT'!$B:$B,'PAGE 45'!$A$4)</f>
        <v>0.26436899528397312</v>
      </c>
      <c r="Q22" s="214"/>
      <c r="R22" s="210">
        <f t="shared" si="27"/>
        <v>1</v>
      </c>
      <c r="S22" s="210">
        <f t="shared" si="22"/>
        <v>8</v>
      </c>
      <c r="T22" s="145">
        <f>SUMIFS('INTERIM REPORT'!G:G,'INTERIM REPORT'!$A:$A,'PAGE 45'!$A22,'INTERIM REPORT'!$B:$B,'PAGE 45'!$A$4)</f>
        <v>0.31248246626979348</v>
      </c>
      <c r="U22" s="214"/>
      <c r="V22" s="210">
        <f t="shared" si="28"/>
        <v>1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1.8592008537783089E-2</v>
      </c>
      <c r="Y22" s="95">
        <f>IF(L22&gt;0,((T22/L22)-1),IF(AND(L22=0,T22&gt;0),100%,IF(AND(L22=0,T22&lt;0),-100%,IF(AND(L22=0,T22=0),0%,((T22/(L22))-1)*-1))))</f>
        <v>1.6082708692082281E-2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45'!$A25,'INTERIM REPORT'!$B:$B,'PAGE 45'!$A$4)</f>
        <v>0.27454358769692455</v>
      </c>
      <c r="E25" s="212"/>
      <c r="F25" s="212"/>
      <c r="G25" s="213">
        <f>RANK(D25,D$8:D$25,1)</f>
        <v>3</v>
      </c>
      <c r="H25" s="147">
        <f>SUMIFS('INTERIM REPORT'!D:D,'INTERIM REPORT'!$A:$A,'PAGE 45'!$A25,'INTERIM REPORT'!$B:$B,'PAGE 45'!$A$4)</f>
        <v>0.24561263300240568</v>
      </c>
      <c r="I25" s="212"/>
      <c r="J25" s="212"/>
      <c r="K25" s="213">
        <f>RANK(H25,H$8:H$25,1)</f>
        <v>1</v>
      </c>
      <c r="L25" s="147">
        <f>SUMIFS('INTERIM REPORT'!E:E,'INTERIM REPORT'!$A:$A,'PAGE 45'!$A25,'INTERIM REPORT'!$B:$B,'PAGE 45'!$A$4)</f>
        <v>0</v>
      </c>
      <c r="M25" s="212"/>
      <c r="N25" s="212"/>
      <c r="O25" s="213">
        <f>RANK(L25,L$8:L$25,1)</f>
        <v>1</v>
      </c>
      <c r="P25" s="147">
        <f>SUMIFS('INTERIM REPORT'!F:F,'INTERIM REPORT'!$A:$A,'PAGE 45'!$A25,'INTERIM REPORT'!$B:$B,'PAGE 45'!$A$4)</f>
        <v>0.23706573297688296</v>
      </c>
      <c r="Q25" s="212"/>
      <c r="R25" s="212"/>
      <c r="S25" s="213">
        <f>RANK(P25,P$8:P$25,1)</f>
        <v>4</v>
      </c>
      <c r="T25" s="147">
        <f>SUMIFS('INTERIM REPORT'!G:G,'INTERIM REPORT'!$A:$A,'PAGE 45'!$A25,'INTERIM REPORT'!$B:$B,'PAGE 45'!$A$4)</f>
        <v>0.27468840640274628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45'!$A28,'INTERIM REPORT'!$B:$B,'PAGE 45'!$A$4)</f>
        <v>0.28760058396410404</v>
      </c>
      <c r="E28" s="218"/>
      <c r="F28" s="218"/>
      <c r="G28" s="218"/>
      <c r="H28" s="147">
        <f>SUMIFS('INTERIM REPORT'!D:D,'INTERIM REPORT'!$A:$A,'PAGE 45'!$A28,'INTERIM REPORT'!$B:$B,'PAGE 45'!$A$4)</f>
        <v>0.27502310085393067</v>
      </c>
      <c r="I28" s="218"/>
      <c r="J28" s="218"/>
      <c r="K28" s="218"/>
      <c r="L28" s="147">
        <f>SUMIFS('INTERIM REPORT'!E:E,'INTERIM REPORT'!$A:$A,'PAGE 45'!$A28,'INTERIM REPORT'!$B:$B,'PAGE 45'!$A$4)</f>
        <v>7.8072380430183719E-2</v>
      </c>
      <c r="M28" s="218"/>
      <c r="N28" s="218"/>
      <c r="O28" s="218"/>
      <c r="P28" s="147">
        <f>SUMIFS('INTERIM REPORT'!F:F,'INTERIM REPORT'!$A:$A,'PAGE 45'!$A28,'INTERIM REPORT'!$B:$B,'PAGE 45'!$A$4)</f>
        <v>0.22884633394273404</v>
      </c>
      <c r="Q28" s="218"/>
      <c r="R28" s="218"/>
      <c r="S28" s="218"/>
      <c r="T28" s="147">
        <f>SUMIFS('INTERIM REPORT'!G:G,'INTERIM REPORT'!$A:$A,'PAGE 45'!$A28,'INTERIM REPORT'!$B:$B,'PAGE 45'!$A$4)</f>
        <v>0.2941777009968804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-0.7161242812411992</v>
      </c>
      <c r="Y28" s="103">
        <f>IF(L28&gt;0,((T28/L28)-1),IF(AND(L28=0,T28&gt;0),100%,IF(AND(L28=0,T28&lt;0),-100%,IF(AND(L28=0,T28=0),0%,((T28/(L28))-1)*-1))))</f>
        <v>2.7680124440415779</v>
      </c>
    </row>
    <row r="29" spans="1:25" ht="28.35" customHeight="1">
      <c r="C29" s="94" t="s">
        <v>28</v>
      </c>
      <c r="D29" s="145">
        <f>MEDIAN(D25,D20:D22,D8:D17)</f>
        <v>0.30318429771583622</v>
      </c>
      <c r="E29" s="219"/>
      <c r="F29" s="219"/>
      <c r="G29" s="219"/>
      <c r="H29" s="145">
        <f>MEDIAN(H25,H20:H22,H8:H17)</f>
        <v>0.29213245573051194</v>
      </c>
      <c r="I29" s="219"/>
      <c r="J29" s="219"/>
      <c r="K29" s="219"/>
      <c r="L29" s="145">
        <f>MEDIAN(L25,L20:L22,L8:L17)</f>
        <v>0.29460470479737544</v>
      </c>
      <c r="M29" s="219"/>
      <c r="N29" s="219"/>
      <c r="O29" s="219"/>
      <c r="P29" s="145">
        <f>MEDIAN(P25,P20:P22,P8:P17)</f>
        <v>0.26308506566058987</v>
      </c>
      <c r="Q29" s="219"/>
      <c r="R29" s="219"/>
      <c r="S29" s="219"/>
      <c r="T29" s="145">
        <f>MEDIAN(T25,T20:T22,T8:T17)</f>
        <v>0.31349758913291081</v>
      </c>
      <c r="U29" s="219"/>
      <c r="V29" s="219"/>
      <c r="W29" s="219"/>
      <c r="X29" s="104">
        <f>IF(H29&gt;0,((L29/H29)-1),IF(AND(H29=0,L29&gt;0),100%,IF(AND(H29=0,L29&lt;0),-100%,IF(AND(H29=0,L29=0),0%,((L29/(H29))-1)*-1))))</f>
        <v>8.4627675507034095E-3</v>
      </c>
      <c r="Y29" s="104">
        <f>IF(L29&gt;0,((T29/L29)-1),IF(AND(L29=0,T29&gt;0),100%,IF(AND(L29=0,T29&lt;0),-100%,IF(AND(L29=0,T29=0),0%,((T29/(L29))-1)*-1))))</f>
        <v>6.4129608345968592E-2</v>
      </c>
    </row>
    <row r="30" spans="1:25" ht="28.35" customHeight="1">
      <c r="C30" s="94" t="s">
        <v>29</v>
      </c>
      <c r="D30" s="145">
        <f>MEDIAN(D8:D15)</f>
        <v>0.30634006239398864</v>
      </c>
      <c r="E30" s="219"/>
      <c r="F30" s="219"/>
      <c r="G30" s="219"/>
      <c r="H30" s="145">
        <f>MEDIAN(H8:H15)</f>
        <v>0.29894700811626812</v>
      </c>
      <c r="I30" s="219"/>
      <c r="J30" s="219"/>
      <c r="K30" s="219"/>
      <c r="L30" s="145">
        <f>MEDIAN(L8:L15)</f>
        <v>0.30420421318866353</v>
      </c>
      <c r="M30" s="219"/>
      <c r="N30" s="219"/>
      <c r="O30" s="219"/>
      <c r="P30" s="145">
        <f>MEDIAN(P8:P15)</f>
        <v>0.27072913078671595</v>
      </c>
      <c r="Q30" s="219"/>
      <c r="R30" s="219"/>
      <c r="S30" s="219"/>
      <c r="T30" s="145">
        <f>MEDIAN(T8:T15)</f>
        <v>0.30503644362143328</v>
      </c>
      <c r="U30" s="219"/>
      <c r="V30" s="219"/>
      <c r="W30" s="219"/>
      <c r="X30" s="104">
        <f>IF(H30&gt;0,((L30/H30)-1),IF(AND(H30=0,L30&gt;0),100%,IF(AND(H30=0,L30&lt;0),-100%,IF(AND(H30=0,L30=0),0%,((L30/(H30))-1)*-1))))</f>
        <v>1.7585742387997927E-2</v>
      </c>
      <c r="Y30" s="104">
        <f>IF(L30&gt;0,((T30/L30)-1),IF(AND(L30=0,T30&gt;0),100%,IF(AND(L30=0,T30&lt;0),-100%,IF(AND(L30=0,T30=0),0%,((T30/(L30))-1)*-1))))</f>
        <v>2.7357623487405114E-3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45'!$A33,'INTERIM REPORT'!$B:$B,'PAGE 45'!$A$5)=0,"",SUMIFS('INTERIM REPORT'!C:C,'INTERIM REPORT'!$A:$A,'PAGE 45'!$A33,'INTERIM REPORT'!$B:$B,'PAGE 45'!$A$5))</f>
        <v/>
      </c>
      <c r="E33" s="120"/>
      <c r="F33" s="120"/>
      <c r="G33" s="121"/>
      <c r="H33" s="147" t="str">
        <f>IF(SUMIFS('INTERIM REPORT'!D:D,'INTERIM REPORT'!$A:$A,'PAGE 45'!$A33,'INTERIM REPORT'!$B:$B,'PAGE 45'!$A$5)=0,"",SUMIFS('INTERIM REPORT'!D:D,'INTERIM REPORT'!$A:$A,'PAGE 45'!$A33,'INTERIM REPORT'!$B:$B,'PAGE 45'!$A$5))</f>
        <v/>
      </c>
      <c r="I33" s="120"/>
      <c r="J33" s="120"/>
      <c r="K33" s="121"/>
      <c r="L33" s="147" t="str">
        <f>IF(SUMIFS('INTERIM REPORT'!E:E,'INTERIM REPORT'!$A:$A,'PAGE 45'!$A33,'INTERIM REPORT'!$B:$B,'PAGE 45'!$A$5)=0,"",SUMIFS('INTERIM REPORT'!E:E,'INTERIM REPORT'!$A:$A,'PAGE 45'!$A33,'INTERIM REPORT'!$B:$B,'PAGE 45'!$A$5))</f>
        <v/>
      </c>
      <c r="M33" s="120"/>
      <c r="N33" s="120"/>
      <c r="O33" s="121"/>
      <c r="P33" s="147" t="str">
        <f>IF(SUMIFS('INTERIM REPORT'!F:F,'INTERIM REPORT'!$A:$A,'PAGE 45'!$A33,'INTERIM REPORT'!$B:$B,'PAGE 45'!$A$5)=0,"",SUMIFS('INTERIM REPORT'!F:F,'INTERIM REPORT'!$A:$A,'PAGE 45'!$A33,'INTERIM REPORT'!$B:$B,'PAGE 45'!$A$5))</f>
        <v/>
      </c>
      <c r="Q33" s="120"/>
      <c r="R33" s="120"/>
      <c r="S33" s="121"/>
      <c r="T33" s="147" t="str">
        <f>IF(SUMIFS('INTERIM REPORT'!G:G,'INTERIM REPORT'!$A:$A,'PAGE 45'!$A33,'INTERIM REPORT'!$B:$B,'PAGE 45'!$A$5)=0,"",SUMIFS('INTERIM REPORT'!G:G,'INTERIM REPORT'!$A:$A,'PAGE 45'!$A33,'INTERIM REPORT'!$B:$B,'PAGE 45'!$A$5))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45'!$A34,'INTERIM REPORT'!$B:$B,'PAGE 45'!$A$5)=0,"",SUMIFS('INTERIM REPORT'!C:C,'INTERIM REPORT'!$A:$A,'PAGE 45'!$A34,'INTERIM REPORT'!$B:$B,'PAGE 45'!$A$5))</f>
        <v/>
      </c>
      <c r="E34" s="124"/>
      <c r="F34" s="124"/>
      <c r="G34" s="125"/>
      <c r="H34" s="147" t="str">
        <f>IF(SUMIFS('INTERIM REPORT'!D:D,'INTERIM REPORT'!$A:$A,'PAGE 45'!$A34,'INTERIM REPORT'!$B:$B,'PAGE 45'!$A$5)=0,"",SUMIFS('INTERIM REPORT'!D:D,'INTERIM REPORT'!$A:$A,'PAGE 45'!$A34,'INTERIM REPORT'!$B:$B,'PAGE 45'!$A$5))</f>
        <v/>
      </c>
      <c r="I34" s="124"/>
      <c r="J34" s="124"/>
      <c r="K34" s="125"/>
      <c r="L34" s="147" t="str">
        <f>IF(SUMIFS('INTERIM REPORT'!E:E,'INTERIM REPORT'!$A:$A,'PAGE 45'!$A34,'INTERIM REPORT'!$B:$B,'PAGE 45'!$A$5)=0,"",SUMIFS('INTERIM REPORT'!E:E,'INTERIM REPORT'!$A:$A,'PAGE 45'!$A34,'INTERIM REPORT'!$B:$B,'PAGE 45'!$A$5))</f>
        <v/>
      </c>
      <c r="M34" s="124"/>
      <c r="N34" s="124"/>
      <c r="O34" s="125"/>
      <c r="P34" s="147" t="str">
        <f>IF(SUMIFS('INTERIM REPORT'!F:F,'INTERIM REPORT'!$A:$A,'PAGE 45'!$A34,'INTERIM REPORT'!$B:$B,'PAGE 45'!$A$5)=0,"",SUMIFS('INTERIM REPORT'!F:F,'INTERIM REPORT'!$A:$A,'PAGE 45'!$A34,'INTERIM REPORT'!$B:$B,'PAGE 45'!$A$5))</f>
        <v/>
      </c>
      <c r="Q34" s="124"/>
      <c r="R34" s="124"/>
      <c r="S34" s="125"/>
      <c r="T34" s="147" t="str">
        <f>IF(SUMIFS('INTERIM REPORT'!G:G,'INTERIM REPORT'!$A:$A,'PAGE 45'!$A34,'INTERIM REPORT'!$B:$B,'PAGE 45'!$A$5)=0,"",SUMIFS('INTERIM REPORT'!G:G,'INTERIM REPORT'!$A:$A,'PAGE 45'!$A34,'INTERIM REPORT'!$B:$B,'PAGE 45'!$A$5))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45'!$A35,'INTERIM REPORT'!$B:$B,'PAGE 45'!$A$5)=0,"",SUMIFS('INTERIM REPORT'!C:C,'INTERIM REPORT'!$A:$A,'PAGE 45'!$A35,'INTERIM REPORT'!$B:$B,'PAGE 45'!$A$5))</f>
        <v/>
      </c>
      <c r="E35" s="124"/>
      <c r="F35" s="124"/>
      <c r="G35" s="125"/>
      <c r="H35" s="147" t="str">
        <f>IF(SUMIFS('INTERIM REPORT'!D:D,'INTERIM REPORT'!$A:$A,'PAGE 45'!$A35,'INTERIM REPORT'!$B:$B,'PAGE 45'!$A$5)=0,"",SUMIFS('INTERIM REPORT'!D:D,'INTERIM REPORT'!$A:$A,'PAGE 45'!$A35,'INTERIM REPORT'!$B:$B,'PAGE 45'!$A$5))</f>
        <v/>
      </c>
      <c r="I35" s="124"/>
      <c r="J35" s="124"/>
      <c r="K35" s="125"/>
      <c r="L35" s="147" t="str">
        <f>IF(SUMIFS('INTERIM REPORT'!E:E,'INTERIM REPORT'!$A:$A,'PAGE 45'!$A35,'INTERIM REPORT'!$B:$B,'PAGE 45'!$A$5)=0,"",SUMIFS('INTERIM REPORT'!E:E,'INTERIM REPORT'!$A:$A,'PAGE 45'!$A35,'INTERIM REPORT'!$B:$B,'PAGE 45'!$A$5))</f>
        <v/>
      </c>
      <c r="M35" s="124"/>
      <c r="N35" s="124"/>
      <c r="O35" s="125"/>
      <c r="P35" s="147" t="str">
        <f>IF(SUMIFS('INTERIM REPORT'!F:F,'INTERIM REPORT'!$A:$A,'PAGE 45'!$A35,'INTERIM REPORT'!$B:$B,'PAGE 45'!$A$5)=0,"",SUMIFS('INTERIM REPORT'!F:F,'INTERIM REPORT'!$A:$A,'PAGE 45'!$A35,'INTERIM REPORT'!$B:$B,'PAGE 45'!$A$5))</f>
        <v/>
      </c>
      <c r="Q35" s="124"/>
      <c r="R35" s="124"/>
      <c r="S35" s="125"/>
      <c r="T35" s="147" t="str">
        <f>IF(SUMIFS('INTERIM REPORT'!G:G,'INTERIM REPORT'!$A:$A,'PAGE 45'!$A35,'INTERIM REPORT'!$B:$B,'PAGE 45'!$A$5)=0,"",SUMIFS('INTERIM REPORT'!G:G,'INTERIM REPORT'!$A:$A,'PAGE 45'!$A35,'INTERIM REPORT'!$B:$B,'PAGE 45'!$A$5))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45'!$A36,'INTERIM REPORT'!$B:$B,'PAGE 45'!$A$5)=0,"",SUMIFS('INTERIM REPORT'!C:C,'INTERIM REPORT'!$A:$A,'PAGE 45'!$A36,'INTERIM REPORT'!$B:$B,'PAGE 45'!$A$5))</f>
        <v/>
      </c>
      <c r="E36" s="124"/>
      <c r="F36" s="124"/>
      <c r="G36" s="125"/>
      <c r="H36" s="147" t="str">
        <f>IF(SUMIFS('INTERIM REPORT'!D:D,'INTERIM REPORT'!$A:$A,'PAGE 45'!$A36,'INTERIM REPORT'!$B:$B,'PAGE 45'!$A$5)=0,"",SUMIFS('INTERIM REPORT'!D:D,'INTERIM REPORT'!$A:$A,'PAGE 45'!$A36,'INTERIM REPORT'!$B:$B,'PAGE 45'!$A$5))</f>
        <v/>
      </c>
      <c r="I36" s="124"/>
      <c r="J36" s="124"/>
      <c r="K36" s="125"/>
      <c r="L36" s="147" t="str">
        <f>IF(SUMIFS('INTERIM REPORT'!E:E,'INTERIM REPORT'!$A:$A,'PAGE 45'!$A36,'INTERIM REPORT'!$B:$B,'PAGE 45'!$A$5)=0,"",SUMIFS('INTERIM REPORT'!E:E,'INTERIM REPORT'!$A:$A,'PAGE 45'!$A36,'INTERIM REPORT'!$B:$B,'PAGE 45'!$A$5))</f>
        <v/>
      </c>
      <c r="M36" s="124"/>
      <c r="N36" s="124"/>
      <c r="O36" s="125"/>
      <c r="P36" s="147" t="str">
        <f>IF(SUMIFS('INTERIM REPORT'!F:F,'INTERIM REPORT'!$A:$A,'PAGE 45'!$A36,'INTERIM REPORT'!$B:$B,'PAGE 45'!$A$5)=0,"",SUMIFS('INTERIM REPORT'!F:F,'INTERIM REPORT'!$A:$A,'PAGE 45'!$A36,'INTERIM REPORT'!$B:$B,'PAGE 45'!$A$5))</f>
        <v/>
      </c>
      <c r="Q36" s="124"/>
      <c r="R36" s="124"/>
      <c r="S36" s="125"/>
      <c r="T36" s="147" t="str">
        <f>IF(SUMIFS('INTERIM REPORT'!G:G,'INTERIM REPORT'!$A:$A,'PAGE 45'!$A36,'INTERIM REPORT'!$B:$B,'PAGE 45'!$A$5)=0,"",SUMIFS('INTERIM REPORT'!G:G,'INTERIM REPORT'!$A:$A,'PAGE 45'!$A36,'INTERIM REPORT'!$B:$B,'PAGE 45'!$A$5))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45'!$A37,'INTERIM REPORT'!$B:$B,'PAGE 45'!$A$5)=0,"",SUMIFS('INTERIM REPORT'!C:C,'INTERIM REPORT'!$A:$A,'PAGE 45'!$A37,'INTERIM REPORT'!$B:$B,'PAGE 45'!$A$5))</f>
        <v/>
      </c>
      <c r="E37" s="124"/>
      <c r="F37" s="124"/>
      <c r="G37" s="125"/>
      <c r="H37" s="147" t="str">
        <f>IF(SUMIFS('INTERIM REPORT'!D:D,'INTERIM REPORT'!$A:$A,'PAGE 45'!$A37,'INTERIM REPORT'!$B:$B,'PAGE 45'!$A$5)=0,"",SUMIFS('INTERIM REPORT'!D:D,'INTERIM REPORT'!$A:$A,'PAGE 45'!$A37,'INTERIM REPORT'!$B:$B,'PAGE 45'!$A$5))</f>
        <v/>
      </c>
      <c r="I37" s="124"/>
      <c r="J37" s="124"/>
      <c r="K37" s="125"/>
      <c r="L37" s="147" t="str">
        <f>IF(SUMIFS('INTERIM REPORT'!E:E,'INTERIM REPORT'!$A:$A,'PAGE 45'!$A37,'INTERIM REPORT'!$B:$B,'PAGE 45'!$A$5)=0,"",SUMIFS('INTERIM REPORT'!E:E,'INTERIM REPORT'!$A:$A,'PAGE 45'!$A37,'INTERIM REPORT'!$B:$B,'PAGE 45'!$A$5))</f>
        <v/>
      </c>
      <c r="M37" s="124"/>
      <c r="N37" s="124"/>
      <c r="O37" s="125"/>
      <c r="P37" s="147" t="str">
        <f>IF(SUMIFS('INTERIM REPORT'!F:F,'INTERIM REPORT'!$A:$A,'PAGE 45'!$A37,'INTERIM REPORT'!$B:$B,'PAGE 45'!$A$5)=0,"",SUMIFS('INTERIM REPORT'!F:F,'INTERIM REPORT'!$A:$A,'PAGE 45'!$A37,'INTERIM REPORT'!$B:$B,'PAGE 45'!$A$5))</f>
        <v/>
      </c>
      <c r="Q37" s="124"/>
      <c r="R37" s="124"/>
      <c r="S37" s="125"/>
      <c r="T37" s="147" t="str">
        <f>IF(SUMIFS('INTERIM REPORT'!G:G,'INTERIM REPORT'!$A:$A,'PAGE 45'!$A37,'INTERIM REPORT'!$B:$B,'PAGE 45'!$A$5)=0,"",SUMIFS('INTERIM REPORT'!G:G,'INTERIM REPORT'!$A:$A,'PAGE 45'!$A37,'INTERIM REPORT'!$B:$B,'PAGE 45'!$A$5))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45'!$A38,'INTERIM REPORT'!$B:$B,'PAGE 45'!$A$5)=0,"",SUMIFS('INTERIM REPORT'!C:C,'INTERIM REPORT'!$A:$A,'PAGE 45'!$A38,'INTERIM REPORT'!$B:$B,'PAGE 45'!$A$5))</f>
        <v/>
      </c>
      <c r="E38" s="124"/>
      <c r="F38" s="124"/>
      <c r="G38" s="125"/>
      <c r="H38" s="147" t="str">
        <f>IF(SUMIFS('INTERIM REPORT'!D:D,'INTERIM REPORT'!$A:$A,'PAGE 45'!$A38,'INTERIM REPORT'!$B:$B,'PAGE 45'!$A$5)=0,"",SUMIFS('INTERIM REPORT'!D:D,'INTERIM REPORT'!$A:$A,'PAGE 45'!$A38,'INTERIM REPORT'!$B:$B,'PAGE 45'!$A$5))</f>
        <v/>
      </c>
      <c r="I38" s="124"/>
      <c r="J38" s="124"/>
      <c r="K38" s="125"/>
      <c r="L38" s="147" t="str">
        <f>IF(SUMIFS('INTERIM REPORT'!E:E,'INTERIM REPORT'!$A:$A,'PAGE 45'!$A38,'INTERIM REPORT'!$B:$B,'PAGE 45'!$A$5)=0,"",SUMIFS('INTERIM REPORT'!E:E,'INTERIM REPORT'!$A:$A,'PAGE 45'!$A38,'INTERIM REPORT'!$B:$B,'PAGE 45'!$A$5))</f>
        <v/>
      </c>
      <c r="M38" s="124"/>
      <c r="N38" s="124"/>
      <c r="O38" s="125"/>
      <c r="P38" s="147" t="str">
        <f>IF(SUMIFS('INTERIM REPORT'!F:F,'INTERIM REPORT'!$A:$A,'PAGE 45'!$A38,'INTERIM REPORT'!$B:$B,'PAGE 45'!$A$5)=0,"",SUMIFS('INTERIM REPORT'!F:F,'INTERIM REPORT'!$A:$A,'PAGE 45'!$A38,'INTERIM REPORT'!$B:$B,'PAGE 45'!$A$5))</f>
        <v/>
      </c>
      <c r="Q38" s="124"/>
      <c r="R38" s="124"/>
      <c r="S38" s="125"/>
      <c r="T38" s="147" t="str">
        <f>IF(SUMIFS('INTERIM REPORT'!G:G,'INTERIM REPORT'!$A:$A,'PAGE 45'!$A38,'INTERIM REPORT'!$B:$B,'PAGE 45'!$A$5)=0,"",SUMIFS('INTERIM REPORT'!G:G,'INTERIM REPORT'!$A:$A,'PAGE 45'!$A38,'INTERIM REPORT'!$B:$B,'PAGE 45'!$A$5))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7" priority="1" operator="notEqual">
      <formula>""" """</formula>
    </cfRule>
    <cfRule type="cellIs" dxfId="3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Compensation Ratio</v>
      </c>
    </row>
    <row r="3" spans="1:25" ht="15.75">
      <c r="A3" s="82" t="s">
        <v>104</v>
      </c>
    </row>
    <row r="4" spans="1:25" ht="15.75">
      <c r="A4" s="85" t="s">
        <v>84</v>
      </c>
      <c r="B4" s="324" t="str">
        <f>MID(A4,FIND("]",A4)+2,LEN(A4)-FIND("]",A4)+2)</f>
        <v>Compensation Ratio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257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46'!$A8,'INTERIM REPORT'!$B:$B,'PAGE 46'!$A$4)</f>
        <v>0.57584173328481203</v>
      </c>
      <c r="E8" s="210">
        <f>RANK(D8,D$8:D$15,1)</f>
        <v>2</v>
      </c>
      <c r="F8" s="210">
        <f>RANK(D8,D$8:D$17,1)</f>
        <v>2</v>
      </c>
      <c r="G8" s="210">
        <f>RANK(D8,D$8:D$25,1)</f>
        <v>5</v>
      </c>
      <c r="H8" s="145">
        <f>SUMIFS('INTERIM REPORT'!D:D,'INTERIM REPORT'!$A:$A,'PAGE 46'!$A8,'INTERIM REPORT'!$B:$B,'PAGE 46'!$A$4)</f>
        <v>0.56126478859504314</v>
      </c>
      <c r="I8" s="210">
        <f>RANK(H8,H$8:H$15,1)</f>
        <v>1</v>
      </c>
      <c r="J8" s="210">
        <f>RANK(H8,H$8:H$17,1)</f>
        <v>1</v>
      </c>
      <c r="K8" s="210">
        <f>RANK(H8,H$8:H$25,1)</f>
        <v>1</v>
      </c>
      <c r="L8" s="145">
        <f>SUMIFS('INTERIM REPORT'!E:E,'INTERIM REPORT'!$A:$A,'PAGE 46'!$A8,'INTERIM REPORT'!$B:$B,'PAGE 46'!$A$4)</f>
        <v>0.56753544961357927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46'!$A8,'INTERIM REPORT'!$B:$B,'PAGE 46'!$A$4)</f>
        <v>0.47667374232984921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45">
        <f>SUMIFS('INTERIM REPORT'!G:G,'INTERIM REPORT'!$A:$A,'PAGE 46'!$A8,'INTERIM REPORT'!$B:$B,'PAGE 46'!$A$4)</f>
        <v>0.56588885617114215</v>
      </c>
      <c r="U8" s="210">
        <f>RANK(T8,T$8:T$15,1)</f>
        <v>2</v>
      </c>
      <c r="V8" s="210">
        <f>RANK(T8,T$8:T$17,1)</f>
        <v>2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1.117237558093187E-2</v>
      </c>
      <c r="Y8" s="95">
        <f t="shared" ref="Y8:Y17" si="1">IF(L8&gt;0,((T8/L8)-1),IF(AND(L8=0,T8&gt;0),100%,IF(AND(L8=0,T8&lt;0),-100%,IF(AND(L8=0,T8=0),0%,((T8/(L8))-1)*-1))))</f>
        <v>-2.9013050084505387E-3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46'!$A9,'INTERIM REPORT'!$B:$B,'PAGE 46'!$A$4)</f>
        <v>0.61020737660521895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46'!$A9,'INTERIM REPORT'!$B:$B,'PAGE 46'!$A$4)</f>
        <v>0.56431903321974919</v>
      </c>
      <c r="I9" s="210">
        <f t="shared" ref="I9:I15" si="6">RANK(H9,H$8:H$15,1)</f>
        <v>2</v>
      </c>
      <c r="J9" s="210">
        <f t="shared" ref="J9:J17" si="7">RANK(H9,H$8:H$17,1)</f>
        <v>2</v>
      </c>
      <c r="K9" s="210">
        <f t="shared" ref="K9:K17" si="8">RANK(H9,H$8:H$25,1)</f>
        <v>2</v>
      </c>
      <c r="L9" s="145">
        <f>SUMIFS('INTERIM REPORT'!E:E,'INTERIM REPORT'!$A:$A,'PAGE 46'!$A9,'INTERIM REPORT'!$B:$B,'PAGE 46'!$A$4)</f>
        <v>0.59583635134035073</v>
      </c>
      <c r="M9" s="210">
        <f t="shared" ref="M9:M15" si="9">RANK(L9,L$8:L$15,1)</f>
        <v>4</v>
      </c>
      <c r="N9" s="210">
        <f t="shared" ref="N9:N17" si="10">RANK(L9,L$8:L$17,1)</f>
        <v>4</v>
      </c>
      <c r="O9" s="210">
        <f t="shared" ref="O9:O17" si="11">RANK(L9,L$8:L$25,1)</f>
        <v>8</v>
      </c>
      <c r="P9" s="145">
        <f>SUMIFS('INTERIM REPORT'!F:F,'INTERIM REPORT'!$A:$A,'PAGE 46'!$A9,'INTERIM REPORT'!$B:$B,'PAGE 46'!$A$4)</f>
        <v>0.54845736161153003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4</v>
      </c>
      <c r="T9" s="145">
        <f>SUMIFS('INTERIM REPORT'!G:G,'INTERIM REPORT'!$A:$A,'PAGE 46'!$A9,'INTERIM REPORT'!$B:$B,'PAGE 46'!$A$4)</f>
        <v>0.5747001273881478</v>
      </c>
      <c r="U9" s="210">
        <f t="shared" ref="U9:U15" si="15">RANK(T9,T$8:T$15,1)</f>
        <v>3</v>
      </c>
      <c r="V9" s="210">
        <f t="shared" ref="V9:V17" si="16">RANK(T9,T$8:T$17,1)</f>
        <v>4</v>
      </c>
      <c r="W9" s="210">
        <f t="shared" ref="W9:W17" si="17">RANK(T9,T$8:T$25,1)</f>
        <v>7</v>
      </c>
      <c r="X9" s="95">
        <f t="shared" si="0"/>
        <v>5.5850177409005664E-2</v>
      </c>
      <c r="Y9" s="95">
        <f t="shared" si="1"/>
        <v>-3.5473203178450596E-2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46'!$A10,'INTERIM REPORT'!$B:$B,'PAGE 46'!$A$4)</f>
        <v>0.79427268798479223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46'!$A10,'INTERIM REPORT'!$B:$B,'PAGE 46'!$A$4)</f>
        <v>0.7488736374239372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46'!$A10,'INTERIM REPORT'!$B:$B,'PAGE 46'!$A$4)</f>
        <v>0.76052546256418041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46'!$A10,'INTERIM REPORT'!$B:$B,'PAGE 46'!$A$4)</f>
        <v>0.6924375377530213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46'!$A10,'INTERIM REPORT'!$B:$B,'PAGE 46'!$A$4)</f>
        <v>0.78707550716331509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1.5559133821728022E-2</v>
      </c>
      <c r="Y10" s="95">
        <f t="shared" si="1"/>
        <v>3.4910132409793126E-2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46'!$A11,'INTERIM REPORT'!$B:$B,'PAGE 46'!$A$4)</f>
        <v>0.63890938625199145</v>
      </c>
      <c r="E11" s="210">
        <f t="shared" si="3"/>
        <v>6</v>
      </c>
      <c r="F11" s="210">
        <f t="shared" si="4"/>
        <v>7</v>
      </c>
      <c r="G11" s="210">
        <f t="shared" si="5"/>
        <v>10</v>
      </c>
      <c r="H11" s="145">
        <f>SUMIFS('INTERIM REPORT'!D:D,'INTERIM REPORT'!$A:$A,'PAGE 46'!$A11,'INTERIM REPORT'!$B:$B,'PAGE 46'!$A$4)</f>
        <v>0.63367000445893507</v>
      </c>
      <c r="I11" s="210">
        <f t="shared" si="6"/>
        <v>6</v>
      </c>
      <c r="J11" s="210">
        <f t="shared" si="7"/>
        <v>8</v>
      </c>
      <c r="K11" s="210">
        <f t="shared" si="8"/>
        <v>12</v>
      </c>
      <c r="L11" s="145">
        <f>SUMIFS('INTERIM REPORT'!E:E,'INTERIM REPORT'!$A:$A,'PAGE 46'!$A11,'INTERIM REPORT'!$B:$B,'PAGE 46'!$A$4)</f>
        <v>0.60835836046917824</v>
      </c>
      <c r="M11" s="210">
        <f t="shared" si="9"/>
        <v>5</v>
      </c>
      <c r="N11" s="210">
        <f t="shared" si="10"/>
        <v>5</v>
      </c>
      <c r="O11" s="210">
        <f t="shared" si="11"/>
        <v>9</v>
      </c>
      <c r="P11" s="145">
        <f>SUMIFS('INTERIM REPORT'!F:F,'INTERIM REPORT'!$A:$A,'PAGE 46'!$A11,'INTERIM REPORT'!$B:$B,'PAGE 46'!$A$4)</f>
        <v>0.55883656695439465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45">
        <f>SUMIFS('INTERIM REPORT'!G:G,'INTERIM REPORT'!$A:$A,'PAGE 46'!$A11,'INTERIM REPORT'!$B:$B,'PAGE 46'!$A$4)</f>
        <v>0.62070266012602571</v>
      </c>
      <c r="U11" s="210">
        <f t="shared" si="15"/>
        <v>6</v>
      </c>
      <c r="V11" s="210">
        <f t="shared" si="16"/>
        <v>7</v>
      </c>
      <c r="W11" s="210">
        <f t="shared" si="17"/>
        <v>11</v>
      </c>
      <c r="X11" s="95">
        <f t="shared" si="0"/>
        <v>-3.9944519721064276E-2</v>
      </c>
      <c r="Y11" s="95">
        <f t="shared" si="1"/>
        <v>2.0291164647309623E-2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46'!$A12,'INTERIM REPORT'!$B:$B,'PAGE 46'!$A$4)</f>
        <v>0.58249843791846734</v>
      </c>
      <c r="E12" s="210">
        <f t="shared" si="3"/>
        <v>4</v>
      </c>
      <c r="F12" s="210">
        <f t="shared" si="4"/>
        <v>4</v>
      </c>
      <c r="G12" s="210">
        <f t="shared" si="5"/>
        <v>7</v>
      </c>
      <c r="H12" s="145">
        <f>SUMIFS('INTERIM REPORT'!D:D,'INTERIM REPORT'!$A:$A,'PAGE 46'!$A12,'INTERIM REPORT'!$B:$B,'PAGE 46'!$A$4)</f>
        <v>0.58885964799768853</v>
      </c>
      <c r="I12" s="210">
        <f t="shared" si="6"/>
        <v>3</v>
      </c>
      <c r="J12" s="210">
        <f t="shared" si="7"/>
        <v>3</v>
      </c>
      <c r="K12" s="210">
        <f t="shared" si="8"/>
        <v>6</v>
      </c>
      <c r="L12" s="145">
        <f>SUMIFS('INTERIM REPORT'!E:E,'INTERIM REPORT'!$A:$A,'PAGE 46'!$A12,'INTERIM REPORT'!$B:$B,'PAGE 46'!$A$4)</f>
        <v>0.61303459942339888</v>
      </c>
      <c r="M12" s="210">
        <f t="shared" si="9"/>
        <v>6</v>
      </c>
      <c r="N12" s="210">
        <f t="shared" si="10"/>
        <v>7</v>
      </c>
      <c r="O12" s="210">
        <f t="shared" si="11"/>
        <v>11</v>
      </c>
      <c r="P12" s="145">
        <f>SUMIFS('INTERIM REPORT'!F:F,'INTERIM REPORT'!$A:$A,'PAGE 46'!$A12,'INTERIM REPORT'!$B:$B,'PAGE 46'!$A$4)</f>
        <v>0.58834162005562851</v>
      </c>
      <c r="Q12" s="210">
        <f t="shared" si="12"/>
        <v>6</v>
      </c>
      <c r="R12" s="210">
        <f t="shared" si="13"/>
        <v>7</v>
      </c>
      <c r="S12" s="210">
        <f t="shared" si="14"/>
        <v>10</v>
      </c>
      <c r="T12" s="145">
        <f>SUMIFS('INTERIM REPORT'!G:G,'INTERIM REPORT'!$A:$A,'PAGE 46'!$A12,'INTERIM REPORT'!$B:$B,'PAGE 46'!$A$4)</f>
        <v>0.61979238071014831</v>
      </c>
      <c r="U12" s="210">
        <f t="shared" si="15"/>
        <v>5</v>
      </c>
      <c r="V12" s="210">
        <f t="shared" si="16"/>
        <v>6</v>
      </c>
      <c r="W12" s="210">
        <f t="shared" si="17"/>
        <v>10</v>
      </c>
      <c r="X12" s="95">
        <f t="shared" si="0"/>
        <v>4.1053842809424923E-2</v>
      </c>
      <c r="Y12" s="95">
        <f t="shared" si="1"/>
        <v>1.1023490832500427E-2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46'!$A13,'INTERIM REPORT'!$B:$B,'PAGE 46'!$A$4)</f>
        <v>0.56321642563496122</v>
      </c>
      <c r="E13" s="210">
        <f t="shared" si="3"/>
        <v>1</v>
      </c>
      <c r="F13" s="210">
        <f t="shared" si="4"/>
        <v>1</v>
      </c>
      <c r="G13" s="210">
        <f t="shared" si="5"/>
        <v>4</v>
      </c>
      <c r="H13" s="145">
        <f>SUMIFS('INTERIM REPORT'!D:D,'INTERIM REPORT'!$A:$A,'PAGE 46'!$A13,'INTERIM REPORT'!$B:$B,'PAGE 46'!$A$4)</f>
        <v>0.59101058454176536</v>
      </c>
      <c r="I13" s="210">
        <f t="shared" si="6"/>
        <v>4</v>
      </c>
      <c r="J13" s="210">
        <f t="shared" si="7"/>
        <v>4</v>
      </c>
      <c r="K13" s="210">
        <f t="shared" si="8"/>
        <v>7</v>
      </c>
      <c r="L13" s="145">
        <f>SUMIFS('INTERIM REPORT'!E:E,'INTERIM REPORT'!$A:$A,'PAGE 46'!$A13,'INTERIM REPORT'!$B:$B,'PAGE 46'!$A$4)</f>
        <v>0.65775588451337974</v>
      </c>
      <c r="M13" s="210">
        <f t="shared" si="9"/>
        <v>7</v>
      </c>
      <c r="N13" s="210">
        <f t="shared" si="10"/>
        <v>9</v>
      </c>
      <c r="O13" s="210">
        <f t="shared" si="11"/>
        <v>13</v>
      </c>
      <c r="P13" s="145">
        <f>SUMIFS('INTERIM REPORT'!F:F,'INTERIM REPORT'!$A:$A,'PAGE 46'!$A13,'INTERIM REPORT'!$B:$B,'PAGE 46'!$A$4)</f>
        <v>0.62688179669042388</v>
      </c>
      <c r="Q13" s="210">
        <f t="shared" si="12"/>
        <v>7</v>
      </c>
      <c r="R13" s="210">
        <f t="shared" si="13"/>
        <v>8</v>
      </c>
      <c r="S13" s="210">
        <f t="shared" si="14"/>
        <v>11</v>
      </c>
      <c r="T13" s="145">
        <f>SUMIFS('INTERIM REPORT'!G:G,'INTERIM REPORT'!$A:$A,'PAGE 46'!$A13,'INTERIM REPORT'!$B:$B,'PAGE 46'!$A$4)</f>
        <v>0.6265065711720641</v>
      </c>
      <c r="U13" s="210">
        <f t="shared" si="15"/>
        <v>7</v>
      </c>
      <c r="V13" s="210">
        <f t="shared" si="16"/>
        <v>8</v>
      </c>
      <c r="W13" s="210">
        <f t="shared" si="17"/>
        <v>12</v>
      </c>
      <c r="X13" s="95">
        <f t="shared" si="0"/>
        <v>0.11293418716580983</v>
      </c>
      <c r="Y13" s="95">
        <f t="shared" si="1"/>
        <v>-4.7508983312911757E-2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46'!$A14,'INTERIM REPORT'!$B:$B,'PAGE 46'!$A$4)</f>
        <v>0.5793895256354592</v>
      </c>
      <c r="E14" s="210">
        <f t="shared" si="3"/>
        <v>3</v>
      </c>
      <c r="F14" s="210">
        <f t="shared" si="4"/>
        <v>3</v>
      </c>
      <c r="G14" s="210">
        <f t="shared" si="5"/>
        <v>6</v>
      </c>
      <c r="H14" s="145">
        <f>SUMIFS('INTERIM REPORT'!D:D,'INTERIM REPORT'!$A:$A,'PAGE 46'!$A14,'INTERIM REPORT'!$B:$B,'PAGE 46'!$A$4)</f>
        <v>0.59190216319853772</v>
      </c>
      <c r="I14" s="210">
        <f t="shared" si="6"/>
        <v>5</v>
      </c>
      <c r="J14" s="210">
        <f t="shared" si="7"/>
        <v>5</v>
      </c>
      <c r="K14" s="210">
        <f t="shared" si="8"/>
        <v>8</v>
      </c>
      <c r="L14" s="145">
        <f>SUMIFS('INTERIM REPORT'!E:E,'INTERIM REPORT'!$A:$A,'PAGE 46'!$A14,'INTERIM REPORT'!$B:$B,'PAGE 46'!$A$4)</f>
        <v>0.59222197330474258</v>
      </c>
      <c r="M14" s="210">
        <f t="shared" si="9"/>
        <v>3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46'!$A14,'INTERIM REPORT'!$B:$B,'PAGE 46'!$A$4)</f>
        <v>0.5691131163742148</v>
      </c>
      <c r="Q14" s="210">
        <f t="shared" si="12"/>
        <v>4</v>
      </c>
      <c r="R14" s="210">
        <f t="shared" si="13"/>
        <v>5</v>
      </c>
      <c r="S14" s="210">
        <f t="shared" si="14"/>
        <v>8</v>
      </c>
      <c r="T14" s="145">
        <f>SUMIFS('INTERIM REPORT'!G:G,'INTERIM REPORT'!$A:$A,'PAGE 46'!$A14,'INTERIM REPORT'!$B:$B,'PAGE 46'!$A$4)</f>
        <v>0.58358474898498325</v>
      </c>
      <c r="U14" s="210">
        <f t="shared" si="15"/>
        <v>4</v>
      </c>
      <c r="V14" s="210">
        <f t="shared" si="16"/>
        <v>5</v>
      </c>
      <c r="W14" s="210">
        <f t="shared" si="17"/>
        <v>8</v>
      </c>
      <c r="X14" s="95">
        <f t="shared" si="0"/>
        <v>5.4030906810109691E-4</v>
      </c>
      <c r="Y14" s="95">
        <f t="shared" si="1"/>
        <v>-1.4584437439160713E-2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46'!$A15,'INTERIM REPORT'!$B:$B,'PAGE 46'!$A$4)</f>
        <v>0.64535159644566631</v>
      </c>
      <c r="E15" s="211">
        <f t="shared" si="3"/>
        <v>7</v>
      </c>
      <c r="F15" s="211">
        <f t="shared" si="4"/>
        <v>8</v>
      </c>
      <c r="G15" s="211">
        <f t="shared" si="5"/>
        <v>12</v>
      </c>
      <c r="H15" s="146">
        <f>SUMIFS('INTERIM REPORT'!D:D,'INTERIM REPORT'!$A:$A,'PAGE 46'!$A15,'INTERIM REPORT'!$B:$B,'PAGE 46'!$A$4)</f>
        <v>0.63512344879111193</v>
      </c>
      <c r="I15" s="211">
        <f t="shared" si="6"/>
        <v>7</v>
      </c>
      <c r="J15" s="211">
        <f t="shared" si="7"/>
        <v>9</v>
      </c>
      <c r="K15" s="211">
        <f t="shared" si="8"/>
        <v>13</v>
      </c>
      <c r="L15" s="146">
        <f>SUMIFS('INTERIM REPORT'!E:E,'INTERIM REPORT'!$A:$A,'PAGE 46'!$A15,'INTERIM REPORT'!$B:$B,'PAGE 46'!$A$4)</f>
        <v>0.55213025408493543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46'!$A15,'INTERIM REPORT'!$B:$B,'PAGE 46'!$A$4)</f>
        <v>0.57449797611547737</v>
      </c>
      <c r="Q15" s="211">
        <f t="shared" si="12"/>
        <v>5</v>
      </c>
      <c r="R15" s="211">
        <f t="shared" si="13"/>
        <v>6</v>
      </c>
      <c r="S15" s="211">
        <f t="shared" si="14"/>
        <v>9</v>
      </c>
      <c r="T15" s="146">
        <f>SUMIFS('INTERIM REPORT'!G:G,'INTERIM REPORT'!$A:$A,'PAGE 46'!$A15,'INTERIM REPORT'!$B:$B,'PAGE 46'!$A$4)</f>
        <v>0.51762968666846654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-0.13067254069133327</v>
      </c>
      <c r="Y15" s="97">
        <f t="shared" si="1"/>
        <v>-6.2486283193533554E-2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46'!$A16,'INTERIM REPORT'!$B:$B,'PAGE 46'!$A$4)</f>
        <v>0.60304731783718224</v>
      </c>
      <c r="E16" s="212"/>
      <c r="F16" s="213">
        <f t="shared" si="4"/>
        <v>5</v>
      </c>
      <c r="G16" s="213">
        <f t="shared" si="5"/>
        <v>8</v>
      </c>
      <c r="H16" s="147">
        <f>SUMIFS('INTERIM REPORT'!D:D,'INTERIM REPORT'!$A:$A,'PAGE 46'!$A16,'INTERIM REPORT'!$B:$B,'PAGE 46'!$A$4)</f>
        <v>0.62770819303914183</v>
      </c>
      <c r="I16" s="212"/>
      <c r="J16" s="213">
        <f t="shared" si="7"/>
        <v>7</v>
      </c>
      <c r="K16" s="213">
        <f t="shared" si="8"/>
        <v>10</v>
      </c>
      <c r="L16" s="147">
        <f>SUMIFS('INTERIM REPORT'!E:E,'INTERIM REPORT'!$A:$A,'PAGE 46'!$A16,'INTERIM REPORT'!$B:$B,'PAGE 46'!$A$4)</f>
        <v>0.63564661193621375</v>
      </c>
      <c r="M16" s="212"/>
      <c r="N16" s="213">
        <f t="shared" si="10"/>
        <v>8</v>
      </c>
      <c r="O16" s="213">
        <f t="shared" si="11"/>
        <v>12</v>
      </c>
      <c r="P16" s="147">
        <f>SUMIFS('INTERIM REPORT'!F:F,'INTERIM REPORT'!$A:$A,'PAGE 46'!$A16,'INTERIM REPORT'!$B:$B,'PAGE 46'!$A$4)</f>
        <v>0.64468957741703758</v>
      </c>
      <c r="Q16" s="212"/>
      <c r="R16" s="213">
        <f t="shared" si="13"/>
        <v>9</v>
      </c>
      <c r="S16" s="213">
        <f t="shared" si="14"/>
        <v>13</v>
      </c>
      <c r="T16" s="147">
        <f>SUMIFS('INTERIM REPORT'!G:G,'INTERIM REPORT'!$A:$A,'PAGE 46'!$A16,'INTERIM REPORT'!$B:$B,'PAGE 46'!$A$4)</f>
        <v>0.63957920600566176</v>
      </c>
      <c r="U16" s="212"/>
      <c r="V16" s="213">
        <f t="shared" si="16"/>
        <v>9</v>
      </c>
      <c r="W16" s="213">
        <f t="shared" si="17"/>
        <v>13</v>
      </c>
      <c r="X16" s="99">
        <f t="shared" si="0"/>
        <v>1.2646670833842188E-2</v>
      </c>
      <c r="Y16" s="99">
        <f t="shared" si="1"/>
        <v>6.1867616307575979E-3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46'!$A17,'INTERIM REPORT'!$B:$B,'PAGE 46'!$A$4)</f>
        <v>0.6692825443400553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46'!$A17,'INTERIM REPORT'!$B:$B,'PAGE 46'!$A$4)</f>
        <v>0.61665905680645383</v>
      </c>
      <c r="I17" s="214"/>
      <c r="J17" s="210">
        <f t="shared" si="7"/>
        <v>6</v>
      </c>
      <c r="K17" s="210">
        <f t="shared" si="8"/>
        <v>9</v>
      </c>
      <c r="L17" s="145">
        <f>SUMIFS('INTERIM REPORT'!E:E,'INTERIM REPORT'!$A:$A,'PAGE 46'!$A17,'INTERIM REPORT'!$B:$B,'PAGE 46'!$A$4)</f>
        <v>0.60955807752463909</v>
      </c>
      <c r="M17" s="214"/>
      <c r="N17" s="210">
        <f t="shared" si="10"/>
        <v>6</v>
      </c>
      <c r="O17" s="210">
        <f t="shared" si="11"/>
        <v>10</v>
      </c>
      <c r="P17" s="145">
        <f>SUMIFS('INTERIM REPORT'!F:F,'INTERIM REPORT'!$A:$A,'PAGE 46'!$A17,'INTERIM REPORT'!$B:$B,'PAGE 46'!$A$4)</f>
        <v>0.54325749332173534</v>
      </c>
      <c r="Q17" s="214"/>
      <c r="R17" s="210">
        <f t="shared" si="13"/>
        <v>2</v>
      </c>
      <c r="S17" s="210">
        <f t="shared" si="14"/>
        <v>3</v>
      </c>
      <c r="T17" s="145">
        <f>SUMIFS('INTERIM REPORT'!G:G,'INTERIM REPORT'!$A:$A,'PAGE 46'!$A17,'INTERIM REPORT'!$B:$B,'PAGE 46'!$A$4)</f>
        <v>0.56791148217831477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-1.1515243639798611E-2</v>
      </c>
      <c r="Y17" s="95">
        <f t="shared" si="1"/>
        <v>-6.8322604329102532E-2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46'!$A20,'INTERIM REPORT'!$B:$B,'PAGE 46'!$A$4)</f>
        <v>0.64213363875913543</v>
      </c>
      <c r="E20" s="212"/>
      <c r="F20" s="213">
        <f>RANK(D20,D$20:D$22,1)</f>
        <v>3</v>
      </c>
      <c r="G20" s="213">
        <f t="shared" ref="G20:G22" si="19">RANK(D20,D$8:D$25,1)</f>
        <v>11</v>
      </c>
      <c r="H20" s="147">
        <f>SUMIFS('INTERIM REPORT'!D:D,'INTERIM REPORT'!$A:$A,'PAGE 46'!$A20,'INTERIM REPORT'!$B:$B,'PAGE 46'!$A$4)</f>
        <v>0.63178866010214962</v>
      </c>
      <c r="I20" s="212"/>
      <c r="J20" s="213">
        <f>RANK(H20,H$20:H$22,1)</f>
        <v>3</v>
      </c>
      <c r="K20" s="213">
        <f t="shared" ref="K20:K22" si="20">RANK(H20,H$8:H$25,1)</f>
        <v>11</v>
      </c>
      <c r="L20" s="147">
        <f>SUMIFS('INTERIM REPORT'!E:E,'INTERIM REPORT'!$A:$A,'PAGE 46'!$A20,'INTERIM REPORT'!$B:$B,'PAGE 46'!$A$4)</f>
        <v>0.59230404723570185</v>
      </c>
      <c r="M20" s="212"/>
      <c r="N20" s="213">
        <f>RANK(L20,L$20:L$22,1)</f>
        <v>3</v>
      </c>
      <c r="O20" s="213">
        <f t="shared" ref="O20:O22" si="21">RANK(L20,L$8:L$25,1)</f>
        <v>7</v>
      </c>
      <c r="P20" s="147">
        <f>SUMIFS('INTERIM REPORT'!F:F,'INTERIM REPORT'!$A:$A,'PAGE 46'!$A20,'INTERIM REPORT'!$B:$B,'PAGE 46'!$A$4)</f>
        <v>0.63812156610388493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46'!$A20,'INTERIM REPORT'!$B:$B,'PAGE 46'!$A$4)</f>
        <v>0.60918097292952189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-6.2496552027483054E-2</v>
      </c>
      <c r="Y20" s="99">
        <f>IF(L20&gt;0,((T20/L20)-1),IF(AND(L20=0,T20&gt;0),100%,IF(AND(L20=0,T20&lt;0),-100%,IF(AND(L20=0,T20=0),0%,((T20/(L20))-1)*-1))))</f>
        <v>2.8493686262292206E-2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46'!$A21,'INTERIM REPORT'!$B:$B,'PAGE 46'!$A$4)</f>
        <v>0.55037117986207895</v>
      </c>
      <c r="E21" s="214"/>
      <c r="F21" s="210">
        <f t="shared" ref="F21:F22" si="24">RANK(D21,D$20:D$22,1)</f>
        <v>1</v>
      </c>
      <c r="G21" s="210">
        <f t="shared" si="19"/>
        <v>1</v>
      </c>
      <c r="H21" s="145">
        <f>SUMIFS('INTERIM REPORT'!D:D,'INTERIM REPORT'!$A:$A,'PAGE 46'!$A21,'INTERIM REPORT'!$B:$B,'PAGE 46'!$A$4)</f>
        <v>0.56592694680805866</v>
      </c>
      <c r="I21" s="214"/>
      <c r="J21" s="210">
        <f t="shared" ref="J21:J22" si="25">RANK(H21,H$20:H$22,1)</f>
        <v>1</v>
      </c>
      <c r="K21" s="210">
        <f t="shared" si="20"/>
        <v>3</v>
      </c>
      <c r="L21" s="145">
        <f>SUMIFS('INTERIM REPORT'!E:E,'INTERIM REPORT'!$A:$A,'PAGE 46'!$A21,'INTERIM REPORT'!$B:$B,'PAGE 46'!$A$4)</f>
        <v>0.56037497277785209</v>
      </c>
      <c r="M21" s="214"/>
      <c r="N21" s="210">
        <f t="shared" ref="N21:N22" si="26">RANK(L21,L$20:L$22,1)</f>
        <v>1</v>
      </c>
      <c r="O21" s="210">
        <f t="shared" si="21"/>
        <v>3</v>
      </c>
      <c r="P21" s="145">
        <f>SUMIFS('INTERIM REPORT'!F:F,'INTERIM REPORT'!$A:$A,'PAGE 46'!$A21,'INTERIM REPORT'!$B:$B,'PAGE 46'!$A$4)</f>
        <v>0.54089537721629999</v>
      </c>
      <c r="Q21" s="214"/>
      <c r="R21" s="210">
        <f t="shared" ref="R21:R22" si="27">RANK(P21,P$20:P$22,1)</f>
        <v>1</v>
      </c>
      <c r="S21" s="210">
        <f t="shared" si="22"/>
        <v>2</v>
      </c>
      <c r="T21" s="145">
        <f>SUMIFS('INTERIM REPORT'!G:G,'INTERIM REPORT'!$A:$A,'PAGE 46'!$A21,'INTERIM REPORT'!$B:$B,'PAGE 46'!$A$4)</f>
        <v>0.55752812545584585</v>
      </c>
      <c r="U21" s="214"/>
      <c r="V21" s="210">
        <f t="shared" ref="V21:V22" si="28">RANK(T21,T$20:T$22,1)</f>
        <v>1</v>
      </c>
      <c r="W21" s="210">
        <f t="shared" si="23"/>
        <v>3</v>
      </c>
      <c r="X21" s="95">
        <f>IF(H21&gt;0,((L21/H21)-1),IF(AND(H21=0,L21&gt;0),100%,IF(AND(H21=0,L21&lt;0),-100%,IF(AND(H21=0,L21=0),0%,((L21/(H21))-1)*-1))))</f>
        <v>-9.8104076180164368E-3</v>
      </c>
      <c r="Y21" s="95">
        <f>IF(L21&gt;0,((T21/L21)-1),IF(AND(L21=0,T21&gt;0),100%,IF(AND(L21=0,T21&lt;0),-100%,IF(AND(L21=0,T21=0),0%,((T21/(L21))-1)*-1))))</f>
        <v>-5.0802542231571657E-3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46'!$A22,'INTERIM REPORT'!$B:$B,'PAGE 46'!$A$4)</f>
        <v>0.55964507590095758</v>
      </c>
      <c r="E22" s="214"/>
      <c r="F22" s="210">
        <f t="shared" si="24"/>
        <v>2</v>
      </c>
      <c r="G22" s="210">
        <f t="shared" si="19"/>
        <v>3</v>
      </c>
      <c r="H22" s="145">
        <f>SUMIFS('INTERIM REPORT'!D:D,'INTERIM REPORT'!$A:$A,'PAGE 46'!$A22,'INTERIM REPORT'!$B:$B,'PAGE 46'!$A$4)</f>
        <v>0.57063187772680057</v>
      </c>
      <c r="I22" s="214"/>
      <c r="J22" s="210">
        <f t="shared" si="25"/>
        <v>2</v>
      </c>
      <c r="K22" s="210">
        <f t="shared" si="20"/>
        <v>4</v>
      </c>
      <c r="L22" s="145">
        <f>SUMIFS('INTERIM REPORT'!E:E,'INTERIM REPORT'!$A:$A,'PAGE 46'!$A22,'INTERIM REPORT'!$B:$B,'PAGE 46'!$A$4)</f>
        <v>0.57683540554490687</v>
      </c>
      <c r="M22" s="214"/>
      <c r="N22" s="210">
        <f t="shared" si="26"/>
        <v>2</v>
      </c>
      <c r="O22" s="210">
        <f t="shared" si="21"/>
        <v>5</v>
      </c>
      <c r="P22" s="145">
        <f>SUMIFS('INTERIM REPORT'!F:F,'INTERIM REPORT'!$A:$A,'PAGE 46'!$A22,'INTERIM REPORT'!$B:$B,'PAGE 46'!$A$4)</f>
        <v>0.55587831401658072</v>
      </c>
      <c r="Q22" s="214"/>
      <c r="R22" s="210">
        <f t="shared" si="27"/>
        <v>2</v>
      </c>
      <c r="S22" s="210">
        <f t="shared" si="22"/>
        <v>5</v>
      </c>
      <c r="T22" s="145">
        <f>SUMIFS('INTERIM REPORT'!G:G,'INTERIM REPORT'!$A:$A,'PAGE 46'!$A22,'INTERIM REPORT'!$B:$B,'PAGE 46'!$A$4)</f>
        <v>0.5737149270052877</v>
      </c>
      <c r="U22" s="214"/>
      <c r="V22" s="210">
        <f t="shared" si="28"/>
        <v>2</v>
      </c>
      <c r="W22" s="210">
        <f t="shared" si="23"/>
        <v>6</v>
      </c>
      <c r="X22" s="95">
        <f>IF(H22&gt;0,((L22/H22)-1),IF(AND(H22=0,L22&gt;0),100%,IF(AND(H22=0,L22&lt;0),-100%,IF(AND(H22=0,L22=0),0%,((L22/(H22))-1)*-1))))</f>
        <v>1.0871330642828747E-2</v>
      </c>
      <c r="Y22" s="95">
        <f>IF(L22&gt;0,((T22/L22)-1),IF(AND(L22=0,T22&gt;0),100%,IF(AND(L22=0,T22&lt;0),-100%,IF(AND(L22=0,T22=0),0%,((T22/(L22))-1)*-1))))</f>
        <v>-5.4096515394567168E-3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46'!$A25,'INTERIM REPORT'!$B:$B,'PAGE 46'!$A$4)</f>
        <v>0.5552035950755001</v>
      </c>
      <c r="E25" s="212"/>
      <c r="F25" s="212"/>
      <c r="G25" s="213">
        <f>RANK(D25,D$8:D$25,1)</f>
        <v>2</v>
      </c>
      <c r="H25" s="147">
        <f>SUMIFS('INTERIM REPORT'!D:D,'INTERIM REPORT'!$A:$A,'PAGE 46'!$A25,'INTERIM REPORT'!$B:$B,'PAGE 46'!$A$4)</f>
        <v>0.57256373751586875</v>
      </c>
      <c r="I25" s="212"/>
      <c r="J25" s="212"/>
      <c r="K25" s="213">
        <f>RANK(H25,H$8:H$25,1)</f>
        <v>5</v>
      </c>
      <c r="L25" s="147">
        <f>SUMIFS('INTERIM REPORT'!E:E,'INTERIM REPORT'!$A:$A,'PAGE 46'!$A25,'INTERIM REPORT'!$B:$B,'PAGE 46'!$A$4)</f>
        <v>0.55528384003485742</v>
      </c>
      <c r="M25" s="212"/>
      <c r="N25" s="212"/>
      <c r="O25" s="213">
        <f>RANK(L25,L$8:L$25,1)</f>
        <v>2</v>
      </c>
      <c r="P25" s="147">
        <f>SUMIFS('INTERIM REPORT'!F:F,'INTERIM REPORT'!$A:$A,'PAGE 46'!$A25,'INTERIM REPORT'!$B:$B,'PAGE 46'!$A$4)</f>
        <v>0.56596053576195093</v>
      </c>
      <c r="Q25" s="212"/>
      <c r="R25" s="212"/>
      <c r="S25" s="213">
        <f>RANK(P25,P$8:P$25,1)</f>
        <v>7</v>
      </c>
      <c r="T25" s="147">
        <f>SUMIFS('INTERIM REPORT'!G:G,'INTERIM REPORT'!$A:$A,'PAGE 46'!$A25,'INTERIM REPORT'!$B:$B,'PAGE 46'!$A$4)</f>
        <v>0.55400963937413561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-3.0179867058962029E-2</v>
      </c>
      <c r="Y25" s="99">
        <f>IF(L25&gt;0,((T25/L25)-1),IF(AND(L25=0,T25&gt;0),100%,IF(AND(L25=0,T25&lt;0),-100%,IF(AND(L25=0,T25=0),0%,((T25/(L25))-1)*-1))))</f>
        <v>-2.2946834913146752E-3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46'!$A28,'INTERIM REPORT'!$B:$B,'PAGE 46'!$A$4)</f>
        <v>0.57612566135136645</v>
      </c>
      <c r="E28" s="218"/>
      <c r="F28" s="218"/>
      <c r="G28" s="218"/>
      <c r="H28" s="147">
        <f>SUMIFS('INTERIM REPORT'!D:D,'INTERIM REPORT'!$A:$A,'PAGE 46'!$A28,'INTERIM REPORT'!$B:$B,'PAGE 46'!$A$4)</f>
        <v>0.58506553494909108</v>
      </c>
      <c r="I28" s="218"/>
      <c r="J28" s="218"/>
      <c r="K28" s="218"/>
      <c r="L28" s="147">
        <f>SUMIFS('INTERIM REPORT'!E:E,'INTERIM REPORT'!$A:$A,'PAGE 46'!$A28,'INTERIM REPORT'!$B:$B,'PAGE 46'!$A$4)</f>
        <v>0.57422043426436675</v>
      </c>
      <c r="M28" s="218"/>
      <c r="N28" s="218"/>
      <c r="O28" s="218"/>
      <c r="P28" s="147">
        <f>SUMIFS('INTERIM REPORT'!F:F,'INTERIM REPORT'!$A:$A,'PAGE 46'!$A28,'INTERIM REPORT'!$B:$B,'PAGE 46'!$A$4)</f>
        <v>0.57073800322321344</v>
      </c>
      <c r="Q28" s="218"/>
      <c r="R28" s="218"/>
      <c r="S28" s="218"/>
      <c r="T28" s="147">
        <f>SUMIFS('INTERIM REPORT'!G:G,'INTERIM REPORT'!$A:$A,'PAGE 46'!$A28,'INTERIM REPORT'!$B:$B,'PAGE 46'!$A$4)</f>
        <v>0.57113145804237975</v>
      </c>
      <c r="U28" s="218"/>
      <c r="V28" s="218"/>
      <c r="W28" s="218"/>
      <c r="X28" s="103">
        <f>IF(H28&gt;0,((L28/H28)-1),IF(AND(H28=0,L28&gt;0),100%,IF(AND(H28=0,L28&lt;0),-100%,IF(AND(H28=0,L28=0),0%,((L28/(H28))-1)*-1))))</f>
        <v>-1.8536557081025085E-2</v>
      </c>
      <c r="Y28" s="103">
        <f>IF(L28&gt;0,((T28/L28)-1),IF(AND(L28=0,T28&gt;0),100%,IF(AND(L28=0,T28&lt;0),-100%,IF(AND(L28=0,T28=0),0%,((T28/(L28))-1)*-1))))</f>
        <v>-5.3794258052559663E-3</v>
      </c>
    </row>
    <row r="29" spans="1:25" ht="28.35" customHeight="1">
      <c r="C29" s="94" t="s">
        <v>28</v>
      </c>
      <c r="D29" s="145">
        <f>MEDIAN(D25,D20:D22,D8:D17)</f>
        <v>0.59277287787782473</v>
      </c>
      <c r="E29" s="219"/>
      <c r="F29" s="219"/>
      <c r="G29" s="219"/>
      <c r="H29" s="145">
        <f>MEDIAN(H25,H20:H22,H8:H17)</f>
        <v>0.59145637387015149</v>
      </c>
      <c r="I29" s="219"/>
      <c r="J29" s="219"/>
      <c r="K29" s="219"/>
      <c r="L29" s="145">
        <f>MEDIAN(L25,L20:L22,L8:L17)</f>
        <v>0.59407019928802629</v>
      </c>
      <c r="M29" s="219"/>
      <c r="N29" s="219"/>
      <c r="O29" s="219"/>
      <c r="P29" s="145">
        <f>MEDIAN(P25,P20:P22,P8:P17)</f>
        <v>0.56753682606808287</v>
      </c>
      <c r="Q29" s="219"/>
      <c r="R29" s="219"/>
      <c r="S29" s="219"/>
      <c r="T29" s="145">
        <f>MEDIAN(T25,T20:T22,T8:T17)</f>
        <v>0.57914243818656552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4.4193038292434927E-3</v>
      </c>
      <c r="Y29" s="104">
        <f>IF(L29&gt;0,((T29/L29)-1),IF(AND(L29=0,T29&gt;0),100%,IF(AND(L29=0,T29&lt;0),-100%,IF(AND(L29=0,T29=0),0%,((T29/(L29))-1)*-1))))</f>
        <v>-2.5127941309547541E-2</v>
      </c>
    </row>
    <row r="30" spans="1:25" ht="28.35" customHeight="1">
      <c r="C30" s="94" t="s">
        <v>29</v>
      </c>
      <c r="D30" s="145">
        <f>MEDIAN(D8:D15)</f>
        <v>0.5963529072618432</v>
      </c>
      <c r="E30" s="219"/>
      <c r="F30" s="219"/>
      <c r="G30" s="219"/>
      <c r="H30" s="145">
        <f>MEDIAN(H8:H15)</f>
        <v>0.59145637387015149</v>
      </c>
      <c r="I30" s="219"/>
      <c r="J30" s="219"/>
      <c r="K30" s="219"/>
      <c r="L30" s="145">
        <f>MEDIAN(L8:L15)</f>
        <v>0.60209735590476443</v>
      </c>
      <c r="M30" s="219"/>
      <c r="N30" s="219"/>
      <c r="O30" s="219"/>
      <c r="P30" s="145">
        <f>MEDIAN(P8:P15)</f>
        <v>0.57180554624484614</v>
      </c>
      <c r="Q30" s="219"/>
      <c r="R30" s="219"/>
      <c r="S30" s="219"/>
      <c r="T30" s="145">
        <f>MEDIAN(T8:T15)</f>
        <v>0.60168856484756583</v>
      </c>
      <c r="U30" s="219"/>
      <c r="V30" s="219"/>
      <c r="W30" s="219"/>
      <c r="X30" s="104">
        <f>IF(H30&gt;0,((L30/H30)-1),IF(AND(H30=0,L30&gt;0),100%,IF(AND(H30=0,L30&lt;0),-100%,IF(AND(H30=0,L30=0),0%,((L30/(H30))-1)*-1))))</f>
        <v>1.799115286387809E-2</v>
      </c>
      <c r="Y30" s="104">
        <f>IF(L30&gt;0,((T30/L30)-1),IF(AND(L30=0,T30&gt;0),100%,IF(AND(L30=0,T30&lt;0),-100%,IF(AND(L30=0,T30=0),0%,((T30/(L30))-1)*-1))))</f>
        <v>-6.7894511276223035E-4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46'!$A33,'INTERIM REPORT'!$B:$B,'PAGE 46'!$A$5)=0,"",SUMIFS('INTERIM REPORT'!C:C,'INTERIM REPORT'!$A:$A,'PAGE 46'!$A33,'INTERIM REPORT'!$B:$B,'PAGE 46'!$A$5))</f>
        <v/>
      </c>
      <c r="E33" s="120"/>
      <c r="F33" s="120"/>
      <c r="G33" s="121"/>
      <c r="H33" s="147" t="str">
        <f>IF(SUMIFS('INTERIM REPORT'!D:D,'INTERIM REPORT'!$A:$A,'PAGE 46'!$A33,'INTERIM REPORT'!$B:$B,'PAGE 46'!$A$5)=0,"",SUMIFS('INTERIM REPORT'!D:D,'INTERIM REPORT'!$A:$A,'PAGE 46'!$A33,'INTERIM REPORT'!$B:$B,'PAGE 46'!$A$5))</f>
        <v/>
      </c>
      <c r="I33" s="120"/>
      <c r="J33" s="120"/>
      <c r="K33" s="121"/>
      <c r="L33" s="147" t="str">
        <f>IF(SUMIFS('INTERIM REPORT'!E:E,'INTERIM REPORT'!$A:$A,'PAGE 46'!$A33,'INTERIM REPORT'!$B:$B,'PAGE 46'!$A$5)=0,"",SUMIFS('INTERIM REPORT'!E:E,'INTERIM REPORT'!$A:$A,'PAGE 46'!$A33,'INTERIM REPORT'!$B:$B,'PAGE 46'!$A$5))</f>
        <v/>
      </c>
      <c r="M33" s="120"/>
      <c r="N33" s="120"/>
      <c r="O33" s="121"/>
      <c r="P33" s="147" t="str">
        <f>IF(SUMIFS('INTERIM REPORT'!F:F,'INTERIM REPORT'!$A:$A,'PAGE 46'!$A33,'INTERIM REPORT'!$B:$B,'PAGE 46'!$A$5)=0,"",SUMIFS('INTERIM REPORT'!F:F,'INTERIM REPORT'!$A:$A,'PAGE 46'!$A33,'INTERIM REPORT'!$B:$B,'PAGE 46'!$A$5))</f>
        <v/>
      </c>
      <c r="Q33" s="120"/>
      <c r="R33" s="120"/>
      <c r="S33" s="121"/>
      <c r="T33" s="147" t="str">
        <f>IF(SUMIFS('INTERIM REPORT'!G:G,'INTERIM REPORT'!$A:$A,'PAGE 46'!$A33,'INTERIM REPORT'!$B:$B,'PAGE 46'!$A$5)=0,"",SUMIFS('INTERIM REPORT'!G:G,'INTERIM REPORT'!$A:$A,'PAGE 46'!$A33,'INTERIM REPORT'!$B:$B,'PAGE 46'!$A$5))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46'!$A34,'INTERIM REPORT'!$B:$B,'PAGE 46'!$A$5)=0,"",SUMIFS('INTERIM REPORT'!C:C,'INTERIM REPORT'!$A:$A,'PAGE 46'!$A34,'INTERIM REPORT'!$B:$B,'PAGE 46'!$A$5))</f>
        <v/>
      </c>
      <c r="E34" s="124"/>
      <c r="F34" s="124"/>
      <c r="G34" s="125"/>
      <c r="H34" s="147" t="str">
        <f>IF(SUMIFS('INTERIM REPORT'!D:D,'INTERIM REPORT'!$A:$A,'PAGE 46'!$A34,'INTERIM REPORT'!$B:$B,'PAGE 46'!$A$5)=0,"",SUMIFS('INTERIM REPORT'!D:D,'INTERIM REPORT'!$A:$A,'PAGE 46'!$A34,'INTERIM REPORT'!$B:$B,'PAGE 46'!$A$5))</f>
        <v/>
      </c>
      <c r="I34" s="124"/>
      <c r="J34" s="124"/>
      <c r="K34" s="125"/>
      <c r="L34" s="147" t="str">
        <f>IF(SUMIFS('INTERIM REPORT'!E:E,'INTERIM REPORT'!$A:$A,'PAGE 46'!$A34,'INTERIM REPORT'!$B:$B,'PAGE 46'!$A$5)=0,"",SUMIFS('INTERIM REPORT'!E:E,'INTERIM REPORT'!$A:$A,'PAGE 46'!$A34,'INTERIM REPORT'!$B:$B,'PAGE 46'!$A$5))</f>
        <v/>
      </c>
      <c r="M34" s="124"/>
      <c r="N34" s="124"/>
      <c r="O34" s="125"/>
      <c r="P34" s="147" t="str">
        <f>IF(SUMIFS('INTERIM REPORT'!F:F,'INTERIM REPORT'!$A:$A,'PAGE 46'!$A34,'INTERIM REPORT'!$B:$B,'PAGE 46'!$A$5)=0,"",SUMIFS('INTERIM REPORT'!F:F,'INTERIM REPORT'!$A:$A,'PAGE 46'!$A34,'INTERIM REPORT'!$B:$B,'PAGE 46'!$A$5))</f>
        <v/>
      </c>
      <c r="Q34" s="124"/>
      <c r="R34" s="124"/>
      <c r="S34" s="125"/>
      <c r="T34" s="147" t="str">
        <f>IF(SUMIFS('INTERIM REPORT'!G:G,'INTERIM REPORT'!$A:$A,'PAGE 46'!$A34,'INTERIM REPORT'!$B:$B,'PAGE 46'!$A$5)=0,"",SUMIFS('INTERIM REPORT'!G:G,'INTERIM REPORT'!$A:$A,'PAGE 46'!$A34,'INTERIM REPORT'!$B:$B,'PAGE 46'!$A$5))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46'!$A35,'INTERIM REPORT'!$B:$B,'PAGE 46'!$A$5)=0,"",SUMIFS('INTERIM REPORT'!C:C,'INTERIM REPORT'!$A:$A,'PAGE 46'!$A35,'INTERIM REPORT'!$B:$B,'PAGE 46'!$A$5))</f>
        <v/>
      </c>
      <c r="E35" s="124"/>
      <c r="F35" s="124"/>
      <c r="G35" s="125"/>
      <c r="H35" s="147" t="str">
        <f>IF(SUMIFS('INTERIM REPORT'!D:D,'INTERIM REPORT'!$A:$A,'PAGE 46'!$A35,'INTERIM REPORT'!$B:$B,'PAGE 46'!$A$5)=0,"",SUMIFS('INTERIM REPORT'!D:D,'INTERIM REPORT'!$A:$A,'PAGE 46'!$A35,'INTERIM REPORT'!$B:$B,'PAGE 46'!$A$5))</f>
        <v/>
      </c>
      <c r="I35" s="124"/>
      <c r="J35" s="124"/>
      <c r="K35" s="125"/>
      <c r="L35" s="147" t="str">
        <f>IF(SUMIFS('INTERIM REPORT'!E:E,'INTERIM REPORT'!$A:$A,'PAGE 46'!$A35,'INTERIM REPORT'!$B:$B,'PAGE 46'!$A$5)=0,"",SUMIFS('INTERIM REPORT'!E:E,'INTERIM REPORT'!$A:$A,'PAGE 46'!$A35,'INTERIM REPORT'!$B:$B,'PAGE 46'!$A$5))</f>
        <v/>
      </c>
      <c r="M35" s="124"/>
      <c r="N35" s="124"/>
      <c r="O35" s="125"/>
      <c r="P35" s="147" t="str">
        <f>IF(SUMIFS('INTERIM REPORT'!F:F,'INTERIM REPORT'!$A:$A,'PAGE 46'!$A35,'INTERIM REPORT'!$B:$B,'PAGE 46'!$A$5)=0,"",SUMIFS('INTERIM REPORT'!F:F,'INTERIM REPORT'!$A:$A,'PAGE 46'!$A35,'INTERIM REPORT'!$B:$B,'PAGE 46'!$A$5))</f>
        <v/>
      </c>
      <c r="Q35" s="124"/>
      <c r="R35" s="124"/>
      <c r="S35" s="125"/>
      <c r="T35" s="147" t="str">
        <f>IF(SUMIFS('INTERIM REPORT'!G:G,'INTERIM REPORT'!$A:$A,'PAGE 46'!$A35,'INTERIM REPORT'!$B:$B,'PAGE 46'!$A$5)=0,"",SUMIFS('INTERIM REPORT'!G:G,'INTERIM REPORT'!$A:$A,'PAGE 46'!$A35,'INTERIM REPORT'!$B:$B,'PAGE 46'!$A$5))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46'!$A36,'INTERIM REPORT'!$B:$B,'PAGE 46'!$A$5)=0,"",SUMIFS('INTERIM REPORT'!C:C,'INTERIM REPORT'!$A:$A,'PAGE 46'!$A36,'INTERIM REPORT'!$B:$B,'PAGE 46'!$A$5))</f>
        <v/>
      </c>
      <c r="E36" s="124"/>
      <c r="F36" s="124"/>
      <c r="G36" s="125"/>
      <c r="H36" s="147" t="str">
        <f>IF(SUMIFS('INTERIM REPORT'!D:D,'INTERIM REPORT'!$A:$A,'PAGE 46'!$A36,'INTERIM REPORT'!$B:$B,'PAGE 46'!$A$5)=0,"",SUMIFS('INTERIM REPORT'!D:D,'INTERIM REPORT'!$A:$A,'PAGE 46'!$A36,'INTERIM REPORT'!$B:$B,'PAGE 46'!$A$5))</f>
        <v/>
      </c>
      <c r="I36" s="124"/>
      <c r="J36" s="124"/>
      <c r="K36" s="125"/>
      <c r="L36" s="147" t="str">
        <f>IF(SUMIFS('INTERIM REPORT'!E:E,'INTERIM REPORT'!$A:$A,'PAGE 46'!$A36,'INTERIM REPORT'!$B:$B,'PAGE 46'!$A$5)=0,"",SUMIFS('INTERIM REPORT'!E:E,'INTERIM REPORT'!$A:$A,'PAGE 46'!$A36,'INTERIM REPORT'!$B:$B,'PAGE 46'!$A$5))</f>
        <v/>
      </c>
      <c r="M36" s="124"/>
      <c r="N36" s="124"/>
      <c r="O36" s="125"/>
      <c r="P36" s="147" t="str">
        <f>IF(SUMIFS('INTERIM REPORT'!F:F,'INTERIM REPORT'!$A:$A,'PAGE 46'!$A36,'INTERIM REPORT'!$B:$B,'PAGE 46'!$A$5)=0,"",SUMIFS('INTERIM REPORT'!F:F,'INTERIM REPORT'!$A:$A,'PAGE 46'!$A36,'INTERIM REPORT'!$B:$B,'PAGE 46'!$A$5))</f>
        <v/>
      </c>
      <c r="Q36" s="124"/>
      <c r="R36" s="124"/>
      <c r="S36" s="125"/>
      <c r="T36" s="147" t="str">
        <f>IF(SUMIFS('INTERIM REPORT'!G:G,'INTERIM REPORT'!$A:$A,'PAGE 46'!$A36,'INTERIM REPORT'!$B:$B,'PAGE 46'!$A$5)=0,"",SUMIFS('INTERIM REPORT'!G:G,'INTERIM REPORT'!$A:$A,'PAGE 46'!$A36,'INTERIM REPORT'!$B:$B,'PAGE 46'!$A$5))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46'!$A37,'INTERIM REPORT'!$B:$B,'PAGE 46'!$A$5)=0,"",SUMIFS('INTERIM REPORT'!C:C,'INTERIM REPORT'!$A:$A,'PAGE 46'!$A37,'INTERIM REPORT'!$B:$B,'PAGE 46'!$A$5))</f>
        <v/>
      </c>
      <c r="E37" s="124"/>
      <c r="F37" s="124"/>
      <c r="G37" s="125"/>
      <c r="H37" s="147" t="str">
        <f>IF(SUMIFS('INTERIM REPORT'!D:D,'INTERIM REPORT'!$A:$A,'PAGE 46'!$A37,'INTERIM REPORT'!$B:$B,'PAGE 46'!$A$5)=0,"",SUMIFS('INTERIM REPORT'!D:D,'INTERIM REPORT'!$A:$A,'PAGE 46'!$A37,'INTERIM REPORT'!$B:$B,'PAGE 46'!$A$5))</f>
        <v/>
      </c>
      <c r="I37" s="124"/>
      <c r="J37" s="124"/>
      <c r="K37" s="125"/>
      <c r="L37" s="147" t="str">
        <f>IF(SUMIFS('INTERIM REPORT'!E:E,'INTERIM REPORT'!$A:$A,'PAGE 46'!$A37,'INTERIM REPORT'!$B:$B,'PAGE 46'!$A$5)=0,"",SUMIFS('INTERIM REPORT'!E:E,'INTERIM REPORT'!$A:$A,'PAGE 46'!$A37,'INTERIM REPORT'!$B:$B,'PAGE 46'!$A$5))</f>
        <v/>
      </c>
      <c r="M37" s="124"/>
      <c r="N37" s="124"/>
      <c r="O37" s="125"/>
      <c r="P37" s="147" t="str">
        <f>IF(SUMIFS('INTERIM REPORT'!F:F,'INTERIM REPORT'!$A:$A,'PAGE 46'!$A37,'INTERIM REPORT'!$B:$B,'PAGE 46'!$A$5)=0,"",SUMIFS('INTERIM REPORT'!F:F,'INTERIM REPORT'!$A:$A,'PAGE 46'!$A37,'INTERIM REPORT'!$B:$B,'PAGE 46'!$A$5))</f>
        <v/>
      </c>
      <c r="Q37" s="124"/>
      <c r="R37" s="124"/>
      <c r="S37" s="125"/>
      <c r="T37" s="147" t="str">
        <f>IF(SUMIFS('INTERIM REPORT'!G:G,'INTERIM REPORT'!$A:$A,'PAGE 46'!$A37,'INTERIM REPORT'!$B:$B,'PAGE 46'!$A$5)=0,"",SUMIFS('INTERIM REPORT'!G:G,'INTERIM REPORT'!$A:$A,'PAGE 46'!$A37,'INTERIM REPORT'!$B:$B,'PAGE 46'!$A$5))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46'!$A38,'INTERIM REPORT'!$B:$B,'PAGE 46'!$A$5)=0,"",SUMIFS('INTERIM REPORT'!C:C,'INTERIM REPORT'!$A:$A,'PAGE 46'!$A38,'INTERIM REPORT'!$B:$B,'PAGE 46'!$A$5))</f>
        <v/>
      </c>
      <c r="E38" s="124"/>
      <c r="F38" s="124"/>
      <c r="G38" s="125"/>
      <c r="H38" s="147" t="str">
        <f>IF(SUMIFS('INTERIM REPORT'!D:D,'INTERIM REPORT'!$A:$A,'PAGE 46'!$A38,'INTERIM REPORT'!$B:$B,'PAGE 46'!$A$5)=0,"",SUMIFS('INTERIM REPORT'!D:D,'INTERIM REPORT'!$A:$A,'PAGE 46'!$A38,'INTERIM REPORT'!$B:$B,'PAGE 46'!$A$5))</f>
        <v/>
      </c>
      <c r="I38" s="124"/>
      <c r="J38" s="124"/>
      <c r="K38" s="125"/>
      <c r="L38" s="147" t="str">
        <f>IF(SUMIFS('INTERIM REPORT'!E:E,'INTERIM REPORT'!$A:$A,'PAGE 46'!$A38,'INTERIM REPORT'!$B:$B,'PAGE 46'!$A$5)=0,"",SUMIFS('INTERIM REPORT'!E:E,'INTERIM REPORT'!$A:$A,'PAGE 46'!$A38,'INTERIM REPORT'!$B:$B,'PAGE 46'!$A$5))</f>
        <v/>
      </c>
      <c r="M38" s="124"/>
      <c r="N38" s="124"/>
      <c r="O38" s="125"/>
      <c r="P38" s="147" t="str">
        <f>IF(SUMIFS('INTERIM REPORT'!F:F,'INTERIM REPORT'!$A:$A,'PAGE 46'!$A38,'INTERIM REPORT'!$B:$B,'PAGE 46'!$A$5)=0,"",SUMIFS('INTERIM REPORT'!F:F,'INTERIM REPORT'!$A:$A,'PAGE 46'!$A38,'INTERIM REPORT'!$B:$B,'PAGE 46'!$A$5))</f>
        <v/>
      </c>
      <c r="Q38" s="124"/>
      <c r="R38" s="124"/>
      <c r="S38" s="125"/>
      <c r="T38" s="147" t="str">
        <f>IF(SUMIFS('INTERIM REPORT'!G:G,'INTERIM REPORT'!$A:$A,'PAGE 46'!$A38,'INTERIM REPORT'!$B:$B,'PAGE 46'!$A$5)=0,"",SUMIFS('INTERIM REPORT'!G:G,'INTERIM REPORT'!$A:$A,'PAGE 46'!$A38,'INTERIM REPORT'!$B:$B,'PAGE 46'!$A$5))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5" priority="1" operator="notEqual">
      <formula>""" """</formula>
    </cfRule>
    <cfRule type="cellIs" dxfId="3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1.71093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Cost % of Total Expense</v>
      </c>
    </row>
    <row r="3" spans="1:25" ht="15.75">
      <c r="A3" s="82" t="s">
        <v>104</v>
      </c>
    </row>
    <row r="4" spans="1:25" ht="15.75">
      <c r="A4" s="85" t="s">
        <v>85</v>
      </c>
      <c r="B4" s="324" t="str">
        <f>MID(A4,FIND("]",A4)+2,LEN(A4)-FIND("]",A4)+2)</f>
        <v>Capital Cost % of Total Expense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258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47'!$A8,'INTERIM REPORT'!$B:$B,'PAGE 47'!$A$4)</f>
        <v>4.0154676287544905E-2</v>
      </c>
      <c r="E8" s="210">
        <f>RANK(D8,D$8:D$15,1)</f>
        <v>4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47'!$A8,'INTERIM REPORT'!$B:$B,'PAGE 47'!$A$4)</f>
        <v>3.9500321168190931E-2</v>
      </c>
      <c r="I8" s="210">
        <f>RANK(H8,H$8:H$15,1)</f>
        <v>5</v>
      </c>
      <c r="J8" s="210">
        <f>RANK(H8,H$8:H$17,1)</f>
        <v>5</v>
      </c>
      <c r="K8" s="210">
        <f>RANK(H8,H$8:H$25,1)</f>
        <v>6</v>
      </c>
      <c r="L8" s="145">
        <f>SUMIFS('INTERIM REPORT'!E:E,'INTERIM REPORT'!$A:$A,'PAGE 47'!$A8,'INTERIM REPORT'!$B:$B,'PAGE 47'!$A$4)</f>
        <v>3.7984523192085701E-2</v>
      </c>
      <c r="M8" s="210">
        <f>RANK(L8,L$8:L$15,1)</f>
        <v>3</v>
      </c>
      <c r="N8" s="210">
        <f>RANK(L8,L$8:L$17,1)</f>
        <v>3</v>
      </c>
      <c r="O8" s="210">
        <f>RANK(L8,L$8:L$25,1)</f>
        <v>4</v>
      </c>
      <c r="P8" s="145">
        <f>SUMIFS('INTERIM REPORT'!F:F,'INTERIM REPORT'!$A:$A,'PAGE 47'!$A8,'INTERIM REPORT'!$B:$B,'PAGE 47'!$A$4)</f>
        <v>4.9482057197268843E-2</v>
      </c>
      <c r="Q8" s="210">
        <f>RANK(P8,P$8:P$15,1)</f>
        <v>6</v>
      </c>
      <c r="R8" s="210">
        <f>RANK(P8,P$8:P$17,1)</f>
        <v>7</v>
      </c>
      <c r="S8" s="210">
        <f>RANK(P8,P$8:P$25,1)</f>
        <v>10</v>
      </c>
      <c r="T8" s="145">
        <f>SUMIFS('INTERIM REPORT'!G:G,'INTERIM REPORT'!$A:$A,'PAGE 47'!$A8,'INTERIM REPORT'!$B:$B,'PAGE 47'!$A$4)</f>
        <v>3.9887573576636956E-2</v>
      </c>
      <c r="U8" s="210">
        <f>RANK(T8,T$8:T$15,1)</f>
        <v>4</v>
      </c>
      <c r="V8" s="210">
        <f>RANK(T8,T$8:T$17,1)</f>
        <v>4</v>
      </c>
      <c r="W8" s="210">
        <f>RANK(T8,T$8:T$25,1)</f>
        <v>6</v>
      </c>
      <c r="X8" s="95">
        <f t="shared" ref="X8:X17" si="0">IF(H8&gt;0,((L8/H8)-1),IF(AND(H8=0,L8&gt;0),100%,IF(AND(H8=0,L8&lt;0),-100%,IF(AND(H8=0,L8=0),0%,((L8/(H8))-1)*-1))))</f>
        <v>-3.8374320290992525E-2</v>
      </c>
      <c r="Y8" s="95">
        <f t="shared" ref="Y8:Y17" si="1">IF(L8&gt;0,((T8/L8)-1),IF(AND(L8=0,T8&gt;0),100%,IF(AND(L8=0,T8&lt;0),-100%,IF(AND(L8=0,T8=0),0%,((T8/(L8))-1)*-1))))</f>
        <v>5.0100678503390172E-2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47'!$A9,'INTERIM REPORT'!$B:$B,'PAGE 47'!$A$4)</f>
        <v>6.6884848292216581E-2</v>
      </c>
      <c r="E9" s="210">
        <f t="shared" ref="E9:E15" si="3">RANK(D9,D$8:D$15,1)</f>
        <v>8</v>
      </c>
      <c r="F9" s="210">
        <f t="shared" ref="F9:F17" si="4">RANK(D9,D$8:D$17,1)</f>
        <v>10</v>
      </c>
      <c r="G9" s="210">
        <f t="shared" ref="G9:G17" si="5">RANK(D9,D$8:D$25,1)</f>
        <v>14</v>
      </c>
      <c r="H9" s="145">
        <f>SUMIFS('INTERIM REPORT'!D:D,'INTERIM REPORT'!$A:$A,'PAGE 47'!$A9,'INTERIM REPORT'!$B:$B,'PAGE 47'!$A$4)</f>
        <v>6.9029218687074831E-2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45">
        <f>SUMIFS('INTERIM REPORT'!E:E,'INTERIM REPORT'!$A:$A,'PAGE 47'!$A9,'INTERIM REPORT'!$B:$B,'PAGE 47'!$A$4)</f>
        <v>6.0010576272663929E-2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45">
        <f>SUMIFS('INTERIM REPORT'!F:F,'INTERIM REPORT'!$A:$A,'PAGE 47'!$A9,'INTERIM REPORT'!$B:$B,'PAGE 47'!$A$4)</f>
        <v>6.7536313014875157E-2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45">
        <f>SUMIFS('INTERIM REPORT'!G:G,'INTERIM REPORT'!$A:$A,'PAGE 47'!$A9,'INTERIM REPORT'!$B:$B,'PAGE 47'!$A$4)</f>
        <v>7.6264096189192082E-2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-0.13064963773231253</v>
      </c>
      <c r="Y9" s="95">
        <f t="shared" si="1"/>
        <v>0.27084425656368794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47'!$A10,'INTERIM REPORT'!$B:$B,'PAGE 47'!$A$4)</f>
        <v>3.702305664891832E-2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45">
        <f>SUMIFS('INTERIM REPORT'!D:D,'INTERIM REPORT'!$A:$A,'PAGE 47'!$A10,'INTERIM REPORT'!$B:$B,'PAGE 47'!$A$4)</f>
        <v>3.5234444284363571E-2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47'!$A10,'INTERIM REPORT'!$B:$B,'PAGE 47'!$A$4)</f>
        <v>3.893953630719911E-2</v>
      </c>
      <c r="M10" s="210">
        <f t="shared" si="9"/>
        <v>4</v>
      </c>
      <c r="N10" s="210">
        <f t="shared" si="10"/>
        <v>4</v>
      </c>
      <c r="O10" s="210">
        <f t="shared" si="11"/>
        <v>5</v>
      </c>
      <c r="P10" s="145">
        <f>SUMIFS('INTERIM REPORT'!F:F,'INTERIM REPORT'!$A:$A,'PAGE 47'!$A10,'INTERIM REPORT'!$B:$B,'PAGE 47'!$A$4)</f>
        <v>3.5707800794331682E-2</v>
      </c>
      <c r="Q10" s="210">
        <f t="shared" si="12"/>
        <v>3</v>
      </c>
      <c r="R10" s="210">
        <f t="shared" si="13"/>
        <v>3</v>
      </c>
      <c r="S10" s="210">
        <f t="shared" si="14"/>
        <v>4</v>
      </c>
      <c r="T10" s="145">
        <f>SUMIFS('INTERIM REPORT'!G:G,'INTERIM REPORT'!$A:$A,'PAGE 47'!$A10,'INTERIM REPORT'!$B:$B,'PAGE 47'!$A$4)</f>
        <v>4.1139309556694752E-2</v>
      </c>
      <c r="U10" s="210">
        <f t="shared" si="15"/>
        <v>5</v>
      </c>
      <c r="V10" s="210">
        <f t="shared" si="16"/>
        <v>5</v>
      </c>
      <c r="W10" s="210">
        <f t="shared" si="17"/>
        <v>7</v>
      </c>
      <c r="X10" s="95">
        <f t="shared" si="0"/>
        <v>0.10515539830664489</v>
      </c>
      <c r="Y10" s="95">
        <f t="shared" si="1"/>
        <v>5.6492024767355709E-2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47'!$A11,'INTERIM REPORT'!$B:$B,'PAGE 47'!$A$4)</f>
        <v>4.7970629569115887E-2</v>
      </c>
      <c r="E11" s="210">
        <f t="shared" si="3"/>
        <v>6</v>
      </c>
      <c r="F11" s="210">
        <f t="shared" si="4"/>
        <v>6</v>
      </c>
      <c r="G11" s="210">
        <f t="shared" si="5"/>
        <v>9</v>
      </c>
      <c r="H11" s="145">
        <f>SUMIFS('INTERIM REPORT'!D:D,'INTERIM REPORT'!$A:$A,'PAGE 47'!$A11,'INTERIM REPORT'!$B:$B,'PAGE 47'!$A$4)</f>
        <v>5.094224748025343E-2</v>
      </c>
      <c r="I11" s="210">
        <f t="shared" si="6"/>
        <v>6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47'!$A11,'INTERIM REPORT'!$B:$B,'PAGE 47'!$A$4)</f>
        <v>5.5817074736249986E-2</v>
      </c>
      <c r="M11" s="210">
        <f t="shared" si="9"/>
        <v>7</v>
      </c>
      <c r="N11" s="210">
        <f t="shared" si="10"/>
        <v>8</v>
      </c>
      <c r="O11" s="210">
        <f t="shared" si="11"/>
        <v>12</v>
      </c>
      <c r="P11" s="145">
        <f>SUMIFS('INTERIM REPORT'!F:F,'INTERIM REPORT'!$A:$A,'PAGE 47'!$A11,'INTERIM REPORT'!$B:$B,'PAGE 47'!$A$4)</f>
        <v>5.0633252153689252E-2</v>
      </c>
      <c r="Q11" s="210">
        <f t="shared" si="12"/>
        <v>7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47'!$A11,'INTERIM REPORT'!$B:$B,'PAGE 47'!$A$4)</f>
        <v>5.3303499223102395E-2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9.5693211374040077E-2</v>
      </c>
      <c r="Y11" s="95">
        <f t="shared" si="1"/>
        <v>-4.5032376293900778E-2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47'!$A12,'INTERIM REPORT'!$B:$B,'PAGE 47'!$A$4)</f>
        <v>5.5452190003408681E-2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47'!$A12,'INTERIM REPORT'!$B:$B,'PAGE 47'!$A$4)</f>
        <v>5.1016498014505827E-2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47'!$A12,'INTERIM REPORT'!$B:$B,'PAGE 47'!$A$4)</f>
        <v>5.0484104071701008E-2</v>
      </c>
      <c r="M12" s="210">
        <f t="shared" si="9"/>
        <v>6</v>
      </c>
      <c r="N12" s="210">
        <f t="shared" si="10"/>
        <v>6</v>
      </c>
      <c r="O12" s="210">
        <f t="shared" si="11"/>
        <v>8</v>
      </c>
      <c r="P12" s="145">
        <f>SUMIFS('INTERIM REPORT'!F:F,'INTERIM REPORT'!$A:$A,'PAGE 47'!$A12,'INTERIM REPORT'!$B:$B,'PAGE 47'!$A$4)</f>
        <v>4.2452621258940192E-2</v>
      </c>
      <c r="Q12" s="210">
        <f t="shared" si="12"/>
        <v>5</v>
      </c>
      <c r="R12" s="210">
        <f t="shared" si="13"/>
        <v>5</v>
      </c>
      <c r="S12" s="210">
        <f t="shared" si="14"/>
        <v>7</v>
      </c>
      <c r="T12" s="145">
        <f>SUMIFS('INTERIM REPORT'!G:G,'INTERIM REPORT'!$A:$A,'PAGE 47'!$A12,'INTERIM REPORT'!$B:$B,'PAGE 47'!$A$4)</f>
        <v>4.3391741185948192E-2</v>
      </c>
      <c r="U12" s="210">
        <f t="shared" si="15"/>
        <v>6</v>
      </c>
      <c r="V12" s="210">
        <f t="shared" si="16"/>
        <v>6</v>
      </c>
      <c r="W12" s="210">
        <f t="shared" si="17"/>
        <v>8</v>
      </c>
      <c r="X12" s="95">
        <f t="shared" si="0"/>
        <v>-1.0435721061320957E-2</v>
      </c>
      <c r="Y12" s="95">
        <f t="shared" si="1"/>
        <v>-0.14048705065023548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47'!$A13,'INTERIM REPORT'!$B:$B,'PAGE 47'!$A$4)</f>
        <v>4.077790900125295E-2</v>
      </c>
      <c r="E13" s="210">
        <f t="shared" si="3"/>
        <v>5</v>
      </c>
      <c r="F13" s="210">
        <f t="shared" si="4"/>
        <v>5</v>
      </c>
      <c r="G13" s="210">
        <f t="shared" si="5"/>
        <v>6</v>
      </c>
      <c r="H13" s="145">
        <f>SUMIFS('INTERIM REPORT'!D:D,'INTERIM REPORT'!$A:$A,'PAGE 47'!$A13,'INTERIM REPORT'!$B:$B,'PAGE 47'!$A$4)</f>
        <v>3.7799911502535942E-2</v>
      </c>
      <c r="I13" s="210">
        <f t="shared" si="6"/>
        <v>2</v>
      </c>
      <c r="J13" s="210">
        <f t="shared" si="7"/>
        <v>2</v>
      </c>
      <c r="K13" s="210">
        <f t="shared" si="8"/>
        <v>3</v>
      </c>
      <c r="L13" s="145">
        <f>SUMIFS('INTERIM REPORT'!E:E,'INTERIM REPORT'!$A:$A,'PAGE 47'!$A13,'INTERIM REPORT'!$B:$B,'PAGE 47'!$A$4)</f>
        <v>3.5413101146671212E-2</v>
      </c>
      <c r="M13" s="210">
        <f t="shared" si="9"/>
        <v>1</v>
      </c>
      <c r="N13" s="210">
        <f t="shared" si="10"/>
        <v>1</v>
      </c>
      <c r="O13" s="210">
        <f t="shared" si="11"/>
        <v>2</v>
      </c>
      <c r="P13" s="145">
        <f>SUMIFS('INTERIM REPORT'!F:F,'INTERIM REPORT'!$A:$A,'PAGE 47'!$A13,'INTERIM REPORT'!$B:$B,'PAGE 47'!$A$4)</f>
        <v>3.6945997118907663E-2</v>
      </c>
      <c r="Q13" s="210">
        <f t="shared" si="12"/>
        <v>4</v>
      </c>
      <c r="R13" s="210">
        <f t="shared" si="13"/>
        <v>4</v>
      </c>
      <c r="S13" s="210">
        <f t="shared" si="14"/>
        <v>5</v>
      </c>
      <c r="T13" s="145">
        <f>SUMIFS('INTERIM REPORT'!G:G,'INTERIM REPORT'!$A:$A,'PAGE 47'!$A13,'INTERIM REPORT'!$B:$B,'PAGE 47'!$A$4)</f>
        <v>3.693738075561661E-2</v>
      </c>
      <c r="U13" s="210">
        <f t="shared" si="15"/>
        <v>3</v>
      </c>
      <c r="V13" s="210">
        <f t="shared" si="16"/>
        <v>3</v>
      </c>
      <c r="W13" s="210">
        <f t="shared" si="17"/>
        <v>5</v>
      </c>
      <c r="X13" s="95">
        <f t="shared" si="0"/>
        <v>-6.3143278938751046E-2</v>
      </c>
      <c r="Y13" s="95">
        <f t="shared" si="1"/>
        <v>4.3042816347324653E-2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47'!$A14,'INTERIM REPORT'!$B:$B,'PAGE 47'!$A$4)</f>
        <v>3.6847501427197671E-2</v>
      </c>
      <c r="E14" s="210">
        <f t="shared" si="3"/>
        <v>1</v>
      </c>
      <c r="F14" s="210">
        <f t="shared" si="4"/>
        <v>1</v>
      </c>
      <c r="G14" s="210">
        <f t="shared" si="5"/>
        <v>1</v>
      </c>
      <c r="H14" s="145">
        <f>SUMIFS('INTERIM REPORT'!D:D,'INTERIM REPORT'!$A:$A,'PAGE 47'!$A14,'INTERIM REPORT'!$B:$B,'PAGE 47'!$A$4)</f>
        <v>3.7853043623386276E-2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47'!$A14,'INTERIM REPORT'!$B:$B,'PAGE 47'!$A$4)</f>
        <v>3.660868369438345E-2</v>
      </c>
      <c r="M14" s="210">
        <f t="shared" si="9"/>
        <v>2</v>
      </c>
      <c r="N14" s="210">
        <f t="shared" si="10"/>
        <v>2</v>
      </c>
      <c r="O14" s="210">
        <f t="shared" si="11"/>
        <v>3</v>
      </c>
      <c r="P14" s="145">
        <f>SUMIFS('INTERIM REPORT'!F:F,'INTERIM REPORT'!$A:$A,'PAGE 47'!$A14,'INTERIM REPORT'!$B:$B,'PAGE 47'!$A$4)</f>
        <v>3.4316062537125526E-2</v>
      </c>
      <c r="Q14" s="210">
        <f t="shared" si="12"/>
        <v>2</v>
      </c>
      <c r="R14" s="210">
        <f t="shared" si="13"/>
        <v>2</v>
      </c>
      <c r="S14" s="210">
        <f t="shared" si="14"/>
        <v>3</v>
      </c>
      <c r="T14" s="145">
        <f>SUMIFS('INTERIM REPORT'!G:G,'INTERIM REPORT'!$A:$A,'PAGE 47'!$A14,'INTERIM REPORT'!$B:$B,'PAGE 47'!$A$4)</f>
        <v>3.572640715308037E-2</v>
      </c>
      <c r="U14" s="210">
        <f t="shared" si="15"/>
        <v>2</v>
      </c>
      <c r="V14" s="210">
        <f t="shared" si="16"/>
        <v>2</v>
      </c>
      <c r="W14" s="210">
        <f t="shared" si="17"/>
        <v>3</v>
      </c>
      <c r="X14" s="95">
        <f t="shared" si="0"/>
        <v>-3.2873444507749983E-2</v>
      </c>
      <c r="Y14" s="95">
        <f t="shared" si="1"/>
        <v>-2.4100198430200281E-2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47'!$A15,'INTERIM REPORT'!$B:$B,'PAGE 47'!$A$4)</f>
        <v>3.907718631545308E-2</v>
      </c>
      <c r="E15" s="211">
        <f t="shared" si="3"/>
        <v>3</v>
      </c>
      <c r="F15" s="211">
        <f t="shared" si="4"/>
        <v>3</v>
      </c>
      <c r="G15" s="211">
        <f t="shared" si="5"/>
        <v>3</v>
      </c>
      <c r="H15" s="146">
        <f>SUMIFS('INTERIM REPORT'!D:D,'INTERIM REPORT'!$A:$A,'PAGE 47'!$A15,'INTERIM REPORT'!$B:$B,'PAGE 47'!$A$4)</f>
        <v>3.8670346815753556E-2</v>
      </c>
      <c r="I15" s="211">
        <f t="shared" si="6"/>
        <v>4</v>
      </c>
      <c r="J15" s="211">
        <f t="shared" si="7"/>
        <v>4</v>
      </c>
      <c r="K15" s="211">
        <f t="shared" si="8"/>
        <v>5</v>
      </c>
      <c r="L15" s="146">
        <f>SUMIFS('INTERIM REPORT'!E:E,'INTERIM REPORT'!$A:$A,'PAGE 47'!$A15,'INTERIM REPORT'!$B:$B,'PAGE 47'!$A$4)</f>
        <v>3.9153707760590163E-2</v>
      </c>
      <c r="M15" s="211">
        <f t="shared" si="9"/>
        <v>5</v>
      </c>
      <c r="N15" s="211">
        <f t="shared" si="10"/>
        <v>5</v>
      </c>
      <c r="O15" s="211">
        <f t="shared" si="11"/>
        <v>6</v>
      </c>
      <c r="P15" s="146">
        <f>SUMIFS('INTERIM REPORT'!F:F,'INTERIM REPORT'!$A:$A,'PAGE 47'!$A15,'INTERIM REPORT'!$B:$B,'PAGE 47'!$A$4)</f>
        <v>3.1850777828593316E-2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47'!$A15,'INTERIM REPORT'!$B:$B,'PAGE 47'!$A$4)</f>
        <v>2.4435028974766682E-2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1.2499524432496134E-2</v>
      </c>
      <c r="Y15" s="97">
        <f t="shared" si="1"/>
        <v>-0.37592043327856794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47'!$A16,'INTERIM REPORT'!$B:$B,'PAGE 47'!$A$4)</f>
        <v>4.9828858093583561E-2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47'!$A16,'INTERIM REPORT'!$B:$B,'PAGE 47'!$A$4)</f>
        <v>4.7202027711676579E-2</v>
      </c>
      <c r="I16" s="212"/>
      <c r="J16" s="213">
        <f t="shared" si="7"/>
        <v>6</v>
      </c>
      <c r="K16" s="213">
        <f t="shared" si="8"/>
        <v>8</v>
      </c>
      <c r="L16" s="147">
        <f>SUMIFS('INTERIM REPORT'!E:E,'INTERIM REPORT'!$A:$A,'PAGE 47'!$A16,'INTERIM REPORT'!$B:$B,'PAGE 47'!$A$4)</f>
        <v>5.1675083468243767E-2</v>
      </c>
      <c r="M16" s="212"/>
      <c r="N16" s="213">
        <f t="shared" si="10"/>
        <v>7</v>
      </c>
      <c r="O16" s="213">
        <f t="shared" si="11"/>
        <v>9</v>
      </c>
      <c r="P16" s="147">
        <f>SUMIFS('INTERIM REPORT'!F:F,'INTERIM REPORT'!$A:$A,'PAGE 47'!$A16,'INTERIM REPORT'!$B:$B,'PAGE 47'!$A$4)</f>
        <v>4.2588412814549642E-2</v>
      </c>
      <c r="Q16" s="212"/>
      <c r="R16" s="213">
        <f t="shared" si="13"/>
        <v>6</v>
      </c>
      <c r="S16" s="213">
        <f t="shared" si="14"/>
        <v>8</v>
      </c>
      <c r="T16" s="147">
        <f>SUMIFS('INTERIM REPORT'!G:G,'INTERIM REPORT'!$A:$A,'PAGE 47'!$A16,'INTERIM REPORT'!$B:$B,'PAGE 47'!$A$4)</f>
        <v>4.8726298978099276E-2</v>
      </c>
      <c r="U16" s="212"/>
      <c r="V16" s="213">
        <f t="shared" si="16"/>
        <v>7</v>
      </c>
      <c r="W16" s="213">
        <f t="shared" si="17"/>
        <v>9</v>
      </c>
      <c r="X16" s="99">
        <f t="shared" si="0"/>
        <v>9.4764059372404175E-2</v>
      </c>
      <c r="Y16" s="99">
        <f t="shared" si="1"/>
        <v>-5.7063952145459562E-2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47'!$A17,'INTERIM REPORT'!$B:$B,'PAGE 47'!$A$4)</f>
        <v>5.4017445108345066E-2</v>
      </c>
      <c r="E17" s="214"/>
      <c r="F17" s="210">
        <f t="shared" si="4"/>
        <v>8</v>
      </c>
      <c r="G17" s="210">
        <f t="shared" si="5"/>
        <v>12</v>
      </c>
      <c r="H17" s="145">
        <f>SUMIFS('INTERIM REPORT'!D:D,'INTERIM REPORT'!$A:$A,'PAGE 47'!$A17,'INTERIM REPORT'!$B:$B,'PAGE 47'!$A$4)</f>
        <v>5.3693047437572403E-2</v>
      </c>
      <c r="I17" s="214"/>
      <c r="J17" s="210">
        <f t="shared" si="7"/>
        <v>9</v>
      </c>
      <c r="K17" s="210">
        <f t="shared" si="8"/>
        <v>12</v>
      </c>
      <c r="L17" s="145">
        <f>SUMIFS('INTERIM REPORT'!E:E,'INTERIM REPORT'!$A:$A,'PAGE 47'!$A17,'INTERIM REPORT'!$B:$B,'PAGE 47'!$A$4)</f>
        <v>5.934564776032674E-2</v>
      </c>
      <c r="M17" s="214"/>
      <c r="N17" s="210">
        <f t="shared" si="10"/>
        <v>9</v>
      </c>
      <c r="O17" s="210">
        <f t="shared" si="11"/>
        <v>13</v>
      </c>
      <c r="P17" s="145">
        <f>SUMIFS('INTERIM REPORT'!F:F,'INTERIM REPORT'!$A:$A,'PAGE 47'!$A17,'INTERIM REPORT'!$B:$B,'PAGE 47'!$A$4)</f>
        <v>5.5167643660053368E-2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47'!$A17,'INTERIM REPORT'!$B:$B,'PAGE 47'!$A$4)</f>
        <v>5.0197023796946086E-2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0.10527620599904441</v>
      </c>
      <c r="Y17" s="95">
        <f t="shared" si="1"/>
        <v>-0.15415829649932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47'!$A20,'INTERIM REPORT'!$B:$B,'PAGE 47'!$A$4)</f>
        <v>4.2156482438886166E-2</v>
      </c>
      <c r="E20" s="212"/>
      <c r="F20" s="213">
        <f>RANK(D20,D$20:D$22,1)</f>
        <v>2</v>
      </c>
      <c r="G20" s="213">
        <f t="shared" ref="G20:G22" si="19">RANK(D20,D$8:D$25,1)</f>
        <v>7</v>
      </c>
      <c r="H20" s="147">
        <f>SUMIFS('INTERIM REPORT'!D:D,'INTERIM REPORT'!$A:$A,'PAGE 47'!$A20,'INTERIM REPORT'!$B:$B,'PAGE 47'!$A$4)</f>
        <v>3.6857561033745961E-2</v>
      </c>
      <c r="I20" s="212"/>
      <c r="J20" s="213">
        <f>RANK(H20,H$20:H$22,1)</f>
        <v>1</v>
      </c>
      <c r="K20" s="213">
        <f t="shared" ref="K20:K22" si="20">RANK(H20,H$8:H$25,1)</f>
        <v>2</v>
      </c>
      <c r="L20" s="147">
        <f>SUMIFS('INTERIM REPORT'!E:E,'INTERIM REPORT'!$A:$A,'PAGE 47'!$A20,'INTERIM REPORT'!$B:$B,'PAGE 47'!$A$4)</f>
        <v>3.4167041573091875E-2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47'!$A20,'INTERIM REPORT'!$B:$B,'PAGE 47'!$A$4)</f>
        <v>3.328469992001961E-2</v>
      </c>
      <c r="Q20" s="212"/>
      <c r="R20" s="213">
        <f>RANK(P20,P$20:P$22,1)</f>
        <v>1</v>
      </c>
      <c r="S20" s="213">
        <f t="shared" ref="S20:S22" si="22">RANK(P20,P$8:P$25,1)</f>
        <v>2</v>
      </c>
      <c r="T20" s="147">
        <f>SUMIFS('INTERIM REPORT'!G:G,'INTERIM REPORT'!$A:$A,'PAGE 47'!$A20,'INTERIM REPORT'!$B:$B,'PAGE 47'!$A$4)</f>
        <v>3.2077845533988028E-2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-7.2997761794132421E-2</v>
      </c>
      <c r="Y20" s="99">
        <f>IF(L20&gt;0,((T20/L20)-1),IF(AND(L20=0,T20&gt;0),100%,IF(AND(L20=0,T20&lt;0),-100%,IF(AND(L20=0,T20=0),0%,((T20/(L20))-1)*-1))))</f>
        <v>-6.1146530191516058E-2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47'!$A21,'INTERIM REPORT'!$B:$B,'PAGE 47'!$A$4)</f>
        <v>4.93925721264604E-2</v>
      </c>
      <c r="E21" s="214"/>
      <c r="F21" s="210">
        <f t="shared" ref="F21:F22" si="24">RANK(D21,D$20:D$22,1)</f>
        <v>3</v>
      </c>
      <c r="G21" s="210">
        <f t="shared" si="19"/>
        <v>10</v>
      </c>
      <c r="H21" s="145">
        <f>SUMIFS('INTERIM REPORT'!D:D,'INTERIM REPORT'!$A:$A,'PAGE 47'!$A21,'INTERIM REPORT'!$B:$B,'PAGE 47'!$A$4)</f>
        <v>4.9386193843706641E-2</v>
      </c>
      <c r="I21" s="214"/>
      <c r="J21" s="210">
        <f t="shared" ref="J21:J22" si="25">RANK(H21,H$20:H$22,1)</f>
        <v>3</v>
      </c>
      <c r="K21" s="210">
        <f t="shared" si="20"/>
        <v>9</v>
      </c>
      <c r="L21" s="145">
        <f>SUMIFS('INTERIM REPORT'!E:E,'INTERIM REPORT'!$A:$A,'PAGE 47'!$A21,'INTERIM REPORT'!$B:$B,'PAGE 47'!$A$4)</f>
        <v>5.2867055787820395E-2</v>
      </c>
      <c r="M21" s="214"/>
      <c r="N21" s="210">
        <f t="shared" ref="N21:N22" si="26">RANK(L21,L$20:L$22,1)</f>
        <v>3</v>
      </c>
      <c r="O21" s="210">
        <f t="shared" si="21"/>
        <v>11</v>
      </c>
      <c r="P21" s="145">
        <f>SUMIFS('INTERIM REPORT'!F:F,'INTERIM REPORT'!$A:$A,'PAGE 47'!$A21,'INTERIM REPORT'!$B:$B,'PAGE 47'!$A$4)</f>
        <v>4.5386540607002757E-2</v>
      </c>
      <c r="Q21" s="214"/>
      <c r="R21" s="210">
        <f t="shared" ref="R21:R22" si="27">RANK(P21,P$20:P$22,1)</f>
        <v>3</v>
      </c>
      <c r="S21" s="210">
        <f t="shared" si="22"/>
        <v>9</v>
      </c>
      <c r="T21" s="145">
        <f>SUMIFS('INTERIM REPORT'!G:G,'INTERIM REPORT'!$A:$A,'PAGE 47'!$A21,'INTERIM REPORT'!$B:$B,'PAGE 47'!$A$4)</f>
        <v>4.9054974140468284E-2</v>
      </c>
      <c r="U21" s="214"/>
      <c r="V21" s="210">
        <f t="shared" ref="V21:V22" si="28">RANK(T21,T$20:T$22,1)</f>
        <v>3</v>
      </c>
      <c r="W21" s="210">
        <f t="shared" si="23"/>
        <v>10</v>
      </c>
      <c r="X21" s="95">
        <f>IF(H21&gt;0,((L21/H21)-1),IF(AND(H21=0,L21&gt;0),100%,IF(AND(H21=0,L21&lt;0),-100%,IF(AND(H21=0,L21=0),0%,((L21/(H21))-1)*-1))))</f>
        <v>7.0482490615286109E-2</v>
      </c>
      <c r="Y21" s="95">
        <f>IF(L21&gt;0,((T21/L21)-1),IF(AND(L21=0,T21&gt;0),100%,IF(AND(L21=0,T21&lt;0),-100%,IF(AND(L21=0,T21=0),0%,((T21/(L21))-1)*-1))))</f>
        <v>-7.2106940523635976E-2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47'!$A22,'INTERIM REPORT'!$B:$B,'PAGE 47'!$A$4)</f>
        <v>4.0143221329335892E-2</v>
      </c>
      <c r="E22" s="214"/>
      <c r="F22" s="210">
        <f t="shared" si="24"/>
        <v>1</v>
      </c>
      <c r="G22" s="210">
        <f t="shared" si="19"/>
        <v>4</v>
      </c>
      <c r="H22" s="145">
        <f>SUMIFS('INTERIM REPORT'!D:D,'INTERIM REPORT'!$A:$A,'PAGE 47'!$A22,'INTERIM REPORT'!$B:$B,'PAGE 47'!$A$4)</f>
        <v>3.9738121286070974E-2</v>
      </c>
      <c r="I22" s="214"/>
      <c r="J22" s="210">
        <f t="shared" si="25"/>
        <v>2</v>
      </c>
      <c r="K22" s="210">
        <f t="shared" si="20"/>
        <v>7</v>
      </c>
      <c r="L22" s="145">
        <f>SUMIFS('INTERIM REPORT'!E:E,'INTERIM REPORT'!$A:$A,'PAGE 47'!$A22,'INTERIM REPORT'!$B:$B,'PAGE 47'!$A$4)</f>
        <v>4.0710455474768446E-2</v>
      </c>
      <c r="M22" s="214"/>
      <c r="N22" s="210">
        <f t="shared" si="26"/>
        <v>2</v>
      </c>
      <c r="O22" s="210">
        <f t="shared" si="21"/>
        <v>7</v>
      </c>
      <c r="P22" s="145">
        <f>SUMIFS('INTERIM REPORT'!F:F,'INTERIM REPORT'!$A:$A,'PAGE 47'!$A22,'INTERIM REPORT'!$B:$B,'PAGE 47'!$A$4)</f>
        <v>3.7391347001738955E-2</v>
      </c>
      <c r="Q22" s="214"/>
      <c r="R22" s="210">
        <f t="shared" si="27"/>
        <v>2</v>
      </c>
      <c r="S22" s="210">
        <f t="shared" si="22"/>
        <v>6</v>
      </c>
      <c r="T22" s="145">
        <f>SUMIFS('INTERIM REPORT'!G:G,'INTERIM REPORT'!$A:$A,'PAGE 47'!$A22,'INTERIM REPORT'!$B:$B,'PAGE 47'!$A$4)</f>
        <v>3.6525957959272923E-2</v>
      </c>
      <c r="U22" s="214"/>
      <c r="V22" s="210">
        <f t="shared" si="28"/>
        <v>2</v>
      </c>
      <c r="W22" s="210">
        <f t="shared" si="23"/>
        <v>4</v>
      </c>
      <c r="X22" s="95">
        <f>IF(H22&gt;0,((L22/H22)-1),IF(AND(H22=0,L22&gt;0),100%,IF(AND(H22=0,L22&lt;0),-100%,IF(AND(H22=0,L22=0),0%,((L22/(H22))-1)*-1))))</f>
        <v>2.446854952446631E-2</v>
      </c>
      <c r="Y22" s="95">
        <f>IF(L22&gt;0,((T22/L22)-1),IF(AND(L22=0,T22&gt;0),100%,IF(AND(L22=0,T22&lt;0),-100%,IF(AND(L22=0,T22=0),0%,((T22/(L22))-1)*-1))))</f>
        <v>-0.10278680173669374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47'!$A25,'INTERIM REPORT'!$B:$B,'PAGE 47'!$A$4)</f>
        <v>4.7785659117320738E-2</v>
      </c>
      <c r="E25" s="212"/>
      <c r="F25" s="212"/>
      <c r="G25" s="213">
        <f>RANK(D25,D$8:D$25,1)</f>
        <v>8</v>
      </c>
      <c r="H25" s="147">
        <f>SUMIFS('INTERIM REPORT'!D:D,'INTERIM REPORT'!$A:$A,'PAGE 47'!$A25,'INTERIM REPORT'!$B:$B,'PAGE 47'!$A$4)</f>
        <v>5.7043847740189779E-2</v>
      </c>
      <c r="I25" s="212"/>
      <c r="J25" s="212"/>
      <c r="K25" s="213">
        <f>RANK(H25,H$8:H$25,1)</f>
        <v>13</v>
      </c>
      <c r="L25" s="147">
        <f>SUMIFS('INTERIM REPORT'!E:E,'INTERIM REPORT'!$A:$A,'PAGE 47'!$A25,'INTERIM REPORT'!$B:$B,'PAGE 47'!$A$4)</f>
        <v>5.2010058326689243E-2</v>
      </c>
      <c r="M25" s="212"/>
      <c r="N25" s="212"/>
      <c r="O25" s="213">
        <f>RANK(L25,L$8:L$25,1)</f>
        <v>10</v>
      </c>
      <c r="P25" s="147">
        <f>SUMIFS('INTERIM REPORT'!F:F,'INTERIM REPORT'!$A:$A,'PAGE 47'!$A25,'INTERIM REPORT'!$B:$B,'PAGE 47'!$A$4)</f>
        <v>4.9778297596882716E-2</v>
      </c>
      <c r="Q25" s="212"/>
      <c r="R25" s="212"/>
      <c r="S25" s="213">
        <f>RANK(P25,P$8:P$25,1)</f>
        <v>11</v>
      </c>
      <c r="T25" s="147">
        <f>SUMIFS('INTERIM REPORT'!G:G,'INTERIM REPORT'!$A:$A,'PAGE 47'!$A25,'INTERIM REPORT'!$B:$B,'PAGE 47'!$A$4)</f>
        <v>5.2191775154077656E-2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-8.8244212354455565E-2</v>
      </c>
      <c r="Y25" s="99">
        <f>IF(L25&gt;0,((T25/L25)-1),IF(AND(L25=0,T25&gt;0),100%,IF(AND(L25=0,T25&lt;0),-100%,IF(AND(L25=0,T25=0),0%,((T25/(L25))-1)*-1))))</f>
        <v>3.4938785541636097E-3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47'!$A28,'INTERIM REPORT'!$B:$B,'PAGE 47'!$A$4)</f>
        <v>4.6944560599267361E-2</v>
      </c>
      <c r="E28" s="218"/>
      <c r="F28" s="218"/>
      <c r="G28" s="218"/>
      <c r="H28" s="147">
        <f>SUMIFS('INTERIM REPORT'!D:D,'INTERIM REPORT'!$A:$A,'PAGE 47'!$A28,'INTERIM REPORT'!$B:$B,'PAGE 47'!$A$4)</f>
        <v>5.0977474924486232E-2</v>
      </c>
      <c r="I28" s="218"/>
      <c r="J28" s="218"/>
      <c r="K28" s="218"/>
      <c r="L28" s="147">
        <f>SUMIFS('INTERIM REPORT'!E:E,'INTERIM REPORT'!$A:$A,'PAGE 47'!$A28,'INTERIM REPORT'!$B:$B,'PAGE 47'!$A$4)</f>
        <v>4.8721817772861567E-2</v>
      </c>
      <c r="M28" s="218"/>
      <c r="N28" s="218"/>
      <c r="O28" s="218"/>
      <c r="P28" s="147">
        <f>SUMIFS('INTERIM REPORT'!F:F,'INTERIM REPORT'!$A:$A,'PAGE 47'!$A28,'INTERIM REPORT'!$B:$B,'PAGE 47'!$A$4)</f>
        <v>4.6100727585142477E-2</v>
      </c>
      <c r="Q28" s="218"/>
      <c r="R28" s="218"/>
      <c r="S28" s="218"/>
      <c r="T28" s="147">
        <f>SUMIFS('INTERIM REPORT'!G:G,'INTERIM REPORT'!$A:$A,'PAGE 47'!$A28,'INTERIM REPORT'!$B:$B,'PAGE 47'!$A$4)</f>
        <v>4.7464530321271722E-2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-4.4248114583274378E-2</v>
      </c>
      <c r="Y28" s="103">
        <f>IF(L28&gt;0,((T28/L28)-1),IF(AND(L28=0,T28&gt;0),100%,IF(AND(L28=0,T28&lt;0),-100%,IF(AND(L28=0,T28=0),0%,((T28/(L28))-1)*-1))))</f>
        <v>-2.580542986822143E-2</v>
      </c>
    </row>
    <row r="29" spans="1:25" ht="28.35" customHeight="1">
      <c r="C29" s="94" t="s">
        <v>28</v>
      </c>
      <c r="D29" s="145">
        <f>MEDIAN(D25,D20:D22,D8:D17)</f>
        <v>4.4971070778103452E-2</v>
      </c>
      <c r="E29" s="219"/>
      <c r="F29" s="219"/>
      <c r="G29" s="219"/>
      <c r="H29" s="145">
        <f>MEDIAN(H25,H20:H22,H8:H17)</f>
        <v>4.3470074498873773E-2</v>
      </c>
      <c r="I29" s="219"/>
      <c r="J29" s="219"/>
      <c r="K29" s="219"/>
      <c r="L29" s="145">
        <f>MEDIAN(L25,L20:L22,L8:L17)</f>
        <v>4.5597279773234731E-2</v>
      </c>
      <c r="M29" s="219"/>
      <c r="N29" s="219"/>
      <c r="O29" s="219"/>
      <c r="P29" s="145">
        <f>MEDIAN(P25,P20:P22,P8:P17)</f>
        <v>4.252051703674492E-2</v>
      </c>
      <c r="Q29" s="219"/>
      <c r="R29" s="219"/>
      <c r="S29" s="219"/>
      <c r="T29" s="145">
        <f>MEDIAN(T25,T20:T22,T8:T17)</f>
        <v>4.2265525371321472E-2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4.8934935099227195E-2</v>
      </c>
      <c r="Y29" s="104">
        <f>IF(L29&gt;0,((T29/L29)-1),IF(AND(L29=0,T29&gt;0),100%,IF(AND(L29=0,T29&lt;0),-100%,IF(AND(L29=0,T29=0),0%,((T29/(L29))-1)*-1))))</f>
        <v>-7.3069148389614536E-2</v>
      </c>
    </row>
    <row r="30" spans="1:25" ht="28.35" customHeight="1">
      <c r="C30" s="94" t="s">
        <v>29</v>
      </c>
      <c r="D30" s="145">
        <f>MEDIAN(D8:D15)</f>
        <v>4.0466292644398924E-2</v>
      </c>
      <c r="E30" s="219"/>
      <c r="F30" s="219"/>
      <c r="G30" s="219"/>
      <c r="H30" s="145">
        <f>MEDIAN(H8:H15)</f>
        <v>3.908533399197224E-2</v>
      </c>
      <c r="I30" s="219"/>
      <c r="J30" s="219"/>
      <c r="K30" s="219"/>
      <c r="L30" s="145">
        <f>MEDIAN(L8:L15)</f>
        <v>3.904662203389464E-2</v>
      </c>
      <c r="M30" s="219"/>
      <c r="N30" s="219"/>
      <c r="O30" s="219"/>
      <c r="P30" s="145">
        <f>MEDIAN(P8:P15)</f>
        <v>3.9699309188923927E-2</v>
      </c>
      <c r="Q30" s="219"/>
      <c r="R30" s="219"/>
      <c r="S30" s="219"/>
      <c r="T30" s="145">
        <f>MEDIAN(T8:T15)</f>
        <v>4.051344156666585E-2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-9.90447160706176E-4</v>
      </c>
      <c r="Y30" s="104">
        <f>IF(L30&gt;0,((T30/L30)-1),IF(AND(L30=0,T30&gt;0),100%,IF(AND(L30=0,T30&lt;0),-100%,IF(AND(L30=0,T30=0),0%,((T30/(L30))-1)*-1))))</f>
        <v>3.7565849652703154E-2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47'!$A33,'INTERIM REPORT'!$B:$B,'PAGE 47'!$A$5)=0,"",SUMIFS('INTERIM REPORT'!C:C,'INTERIM REPORT'!$A:$A,'PAGE 47'!$A33,'INTERIM REPORT'!$B:$B,'PAGE 47'!$A$5))</f>
        <v/>
      </c>
      <c r="E33" s="120"/>
      <c r="F33" s="120"/>
      <c r="G33" s="121"/>
      <c r="H33" s="147" t="str">
        <f>IF(SUMIFS('INTERIM REPORT'!D:D,'INTERIM REPORT'!$A:$A,'PAGE 47'!$A33,'INTERIM REPORT'!$B:$B,'PAGE 47'!$A$5)=0,"",SUMIFS('INTERIM REPORT'!D:D,'INTERIM REPORT'!$A:$A,'PAGE 47'!$A33,'INTERIM REPORT'!$B:$B,'PAGE 47'!$A$5))</f>
        <v/>
      </c>
      <c r="I33" s="120"/>
      <c r="J33" s="120"/>
      <c r="K33" s="121"/>
      <c r="L33" s="147" t="str">
        <f>IF(SUMIFS('INTERIM REPORT'!E:E,'INTERIM REPORT'!$A:$A,'PAGE 47'!$A33,'INTERIM REPORT'!$B:$B,'PAGE 47'!$A$5)=0,"",SUMIFS('INTERIM REPORT'!E:E,'INTERIM REPORT'!$A:$A,'PAGE 47'!$A33,'INTERIM REPORT'!$B:$B,'PAGE 47'!$A$5))</f>
        <v/>
      </c>
      <c r="M33" s="120"/>
      <c r="N33" s="120"/>
      <c r="O33" s="121"/>
      <c r="P33" s="147" t="str">
        <f>IF(SUMIFS('INTERIM REPORT'!F:F,'INTERIM REPORT'!$A:$A,'PAGE 47'!$A33,'INTERIM REPORT'!$B:$B,'PAGE 47'!$A$5)=0,"",SUMIFS('INTERIM REPORT'!F:F,'INTERIM REPORT'!$A:$A,'PAGE 47'!$A33,'INTERIM REPORT'!$B:$B,'PAGE 47'!$A$5))</f>
        <v/>
      </c>
      <c r="Q33" s="120"/>
      <c r="R33" s="120"/>
      <c r="S33" s="121"/>
      <c r="T33" s="147" t="str">
        <f>IF(SUMIFS('INTERIM REPORT'!G:G,'INTERIM REPORT'!$A:$A,'PAGE 47'!$A33,'INTERIM REPORT'!$B:$B,'PAGE 47'!$A$5)=0,"",SUMIFS('INTERIM REPORT'!G:G,'INTERIM REPORT'!$A:$A,'PAGE 47'!$A33,'INTERIM REPORT'!$B:$B,'PAGE 47'!$A$5))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47'!$A34,'INTERIM REPORT'!$B:$B,'PAGE 47'!$A$5)=0,"",SUMIFS('INTERIM REPORT'!C:C,'INTERIM REPORT'!$A:$A,'PAGE 47'!$A34,'INTERIM REPORT'!$B:$B,'PAGE 47'!$A$5))</f>
        <v/>
      </c>
      <c r="E34" s="124"/>
      <c r="F34" s="124"/>
      <c r="G34" s="125"/>
      <c r="H34" s="147" t="str">
        <f>IF(SUMIFS('INTERIM REPORT'!D:D,'INTERIM REPORT'!$A:$A,'PAGE 47'!$A34,'INTERIM REPORT'!$B:$B,'PAGE 47'!$A$5)=0,"",SUMIFS('INTERIM REPORT'!D:D,'INTERIM REPORT'!$A:$A,'PAGE 47'!$A34,'INTERIM REPORT'!$B:$B,'PAGE 47'!$A$5))</f>
        <v/>
      </c>
      <c r="I34" s="124"/>
      <c r="J34" s="124"/>
      <c r="K34" s="125"/>
      <c r="L34" s="147" t="str">
        <f>IF(SUMIFS('INTERIM REPORT'!E:E,'INTERIM REPORT'!$A:$A,'PAGE 47'!$A34,'INTERIM REPORT'!$B:$B,'PAGE 47'!$A$5)=0,"",SUMIFS('INTERIM REPORT'!E:E,'INTERIM REPORT'!$A:$A,'PAGE 47'!$A34,'INTERIM REPORT'!$B:$B,'PAGE 47'!$A$5))</f>
        <v/>
      </c>
      <c r="M34" s="124"/>
      <c r="N34" s="124"/>
      <c r="O34" s="125"/>
      <c r="P34" s="147" t="str">
        <f>IF(SUMIFS('INTERIM REPORT'!F:F,'INTERIM REPORT'!$A:$A,'PAGE 47'!$A34,'INTERIM REPORT'!$B:$B,'PAGE 47'!$A$5)=0,"",SUMIFS('INTERIM REPORT'!F:F,'INTERIM REPORT'!$A:$A,'PAGE 47'!$A34,'INTERIM REPORT'!$B:$B,'PAGE 47'!$A$5))</f>
        <v/>
      </c>
      <c r="Q34" s="124"/>
      <c r="R34" s="124"/>
      <c r="S34" s="125"/>
      <c r="T34" s="147" t="str">
        <f>IF(SUMIFS('INTERIM REPORT'!G:G,'INTERIM REPORT'!$A:$A,'PAGE 47'!$A34,'INTERIM REPORT'!$B:$B,'PAGE 47'!$A$5)=0,"",SUMIFS('INTERIM REPORT'!G:G,'INTERIM REPORT'!$A:$A,'PAGE 47'!$A34,'INTERIM REPORT'!$B:$B,'PAGE 47'!$A$5))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47'!$A35,'INTERIM REPORT'!$B:$B,'PAGE 47'!$A$5)=0,"",SUMIFS('INTERIM REPORT'!C:C,'INTERIM REPORT'!$A:$A,'PAGE 47'!$A35,'INTERIM REPORT'!$B:$B,'PAGE 47'!$A$5))</f>
        <v/>
      </c>
      <c r="E35" s="124"/>
      <c r="F35" s="124"/>
      <c r="G35" s="125"/>
      <c r="H35" s="147" t="str">
        <f>IF(SUMIFS('INTERIM REPORT'!D:D,'INTERIM REPORT'!$A:$A,'PAGE 47'!$A35,'INTERIM REPORT'!$B:$B,'PAGE 47'!$A$5)=0,"",SUMIFS('INTERIM REPORT'!D:D,'INTERIM REPORT'!$A:$A,'PAGE 47'!$A35,'INTERIM REPORT'!$B:$B,'PAGE 47'!$A$5))</f>
        <v/>
      </c>
      <c r="I35" s="124"/>
      <c r="J35" s="124"/>
      <c r="K35" s="125"/>
      <c r="L35" s="147" t="str">
        <f>IF(SUMIFS('INTERIM REPORT'!E:E,'INTERIM REPORT'!$A:$A,'PAGE 47'!$A35,'INTERIM REPORT'!$B:$B,'PAGE 47'!$A$5)=0,"",SUMIFS('INTERIM REPORT'!E:E,'INTERIM REPORT'!$A:$A,'PAGE 47'!$A35,'INTERIM REPORT'!$B:$B,'PAGE 47'!$A$5))</f>
        <v/>
      </c>
      <c r="M35" s="124"/>
      <c r="N35" s="124"/>
      <c r="O35" s="125"/>
      <c r="P35" s="147" t="str">
        <f>IF(SUMIFS('INTERIM REPORT'!F:F,'INTERIM REPORT'!$A:$A,'PAGE 47'!$A35,'INTERIM REPORT'!$B:$B,'PAGE 47'!$A$5)=0,"",SUMIFS('INTERIM REPORT'!F:F,'INTERIM REPORT'!$A:$A,'PAGE 47'!$A35,'INTERIM REPORT'!$B:$B,'PAGE 47'!$A$5))</f>
        <v/>
      </c>
      <c r="Q35" s="124"/>
      <c r="R35" s="124"/>
      <c r="S35" s="125"/>
      <c r="T35" s="147" t="str">
        <f>IF(SUMIFS('INTERIM REPORT'!G:G,'INTERIM REPORT'!$A:$A,'PAGE 47'!$A35,'INTERIM REPORT'!$B:$B,'PAGE 47'!$A$5)=0,"",SUMIFS('INTERIM REPORT'!G:G,'INTERIM REPORT'!$A:$A,'PAGE 47'!$A35,'INTERIM REPORT'!$B:$B,'PAGE 47'!$A$5))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47'!$A36,'INTERIM REPORT'!$B:$B,'PAGE 47'!$A$5)=0,"",SUMIFS('INTERIM REPORT'!C:C,'INTERIM REPORT'!$A:$A,'PAGE 47'!$A36,'INTERIM REPORT'!$B:$B,'PAGE 47'!$A$5))</f>
        <v/>
      </c>
      <c r="E36" s="124"/>
      <c r="F36" s="124"/>
      <c r="G36" s="125"/>
      <c r="H36" s="147" t="str">
        <f>IF(SUMIFS('INTERIM REPORT'!D:D,'INTERIM REPORT'!$A:$A,'PAGE 47'!$A36,'INTERIM REPORT'!$B:$B,'PAGE 47'!$A$5)=0,"",SUMIFS('INTERIM REPORT'!D:D,'INTERIM REPORT'!$A:$A,'PAGE 47'!$A36,'INTERIM REPORT'!$B:$B,'PAGE 47'!$A$5))</f>
        <v/>
      </c>
      <c r="I36" s="124"/>
      <c r="J36" s="124"/>
      <c r="K36" s="125"/>
      <c r="L36" s="147" t="str">
        <f>IF(SUMIFS('INTERIM REPORT'!E:E,'INTERIM REPORT'!$A:$A,'PAGE 47'!$A36,'INTERIM REPORT'!$B:$B,'PAGE 47'!$A$5)=0,"",SUMIFS('INTERIM REPORT'!E:E,'INTERIM REPORT'!$A:$A,'PAGE 47'!$A36,'INTERIM REPORT'!$B:$B,'PAGE 47'!$A$5))</f>
        <v/>
      </c>
      <c r="M36" s="124"/>
      <c r="N36" s="124"/>
      <c r="O36" s="125"/>
      <c r="P36" s="147" t="str">
        <f>IF(SUMIFS('INTERIM REPORT'!F:F,'INTERIM REPORT'!$A:$A,'PAGE 47'!$A36,'INTERIM REPORT'!$B:$B,'PAGE 47'!$A$5)=0,"",SUMIFS('INTERIM REPORT'!F:F,'INTERIM REPORT'!$A:$A,'PAGE 47'!$A36,'INTERIM REPORT'!$B:$B,'PAGE 47'!$A$5))</f>
        <v/>
      </c>
      <c r="Q36" s="124"/>
      <c r="R36" s="124"/>
      <c r="S36" s="125"/>
      <c r="T36" s="147" t="str">
        <f>IF(SUMIFS('INTERIM REPORT'!G:G,'INTERIM REPORT'!$A:$A,'PAGE 47'!$A36,'INTERIM REPORT'!$B:$B,'PAGE 47'!$A$5)=0,"",SUMIFS('INTERIM REPORT'!G:G,'INTERIM REPORT'!$A:$A,'PAGE 47'!$A36,'INTERIM REPORT'!$B:$B,'PAGE 47'!$A$5))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47'!$A37,'INTERIM REPORT'!$B:$B,'PAGE 47'!$A$5)=0,"",SUMIFS('INTERIM REPORT'!C:C,'INTERIM REPORT'!$A:$A,'PAGE 47'!$A37,'INTERIM REPORT'!$B:$B,'PAGE 47'!$A$5))</f>
        <v/>
      </c>
      <c r="E37" s="124"/>
      <c r="F37" s="124"/>
      <c r="G37" s="125"/>
      <c r="H37" s="147" t="str">
        <f>IF(SUMIFS('INTERIM REPORT'!D:D,'INTERIM REPORT'!$A:$A,'PAGE 47'!$A37,'INTERIM REPORT'!$B:$B,'PAGE 47'!$A$5)=0,"",SUMIFS('INTERIM REPORT'!D:D,'INTERIM REPORT'!$A:$A,'PAGE 47'!$A37,'INTERIM REPORT'!$B:$B,'PAGE 47'!$A$5))</f>
        <v/>
      </c>
      <c r="I37" s="124"/>
      <c r="J37" s="124"/>
      <c r="K37" s="125"/>
      <c r="L37" s="147" t="str">
        <f>IF(SUMIFS('INTERIM REPORT'!E:E,'INTERIM REPORT'!$A:$A,'PAGE 47'!$A37,'INTERIM REPORT'!$B:$B,'PAGE 47'!$A$5)=0,"",SUMIFS('INTERIM REPORT'!E:E,'INTERIM REPORT'!$A:$A,'PAGE 47'!$A37,'INTERIM REPORT'!$B:$B,'PAGE 47'!$A$5))</f>
        <v/>
      </c>
      <c r="M37" s="124"/>
      <c r="N37" s="124"/>
      <c r="O37" s="125"/>
      <c r="P37" s="147" t="str">
        <f>IF(SUMIFS('INTERIM REPORT'!F:F,'INTERIM REPORT'!$A:$A,'PAGE 47'!$A37,'INTERIM REPORT'!$B:$B,'PAGE 47'!$A$5)=0,"",SUMIFS('INTERIM REPORT'!F:F,'INTERIM REPORT'!$A:$A,'PAGE 47'!$A37,'INTERIM REPORT'!$B:$B,'PAGE 47'!$A$5))</f>
        <v/>
      </c>
      <c r="Q37" s="124"/>
      <c r="R37" s="124"/>
      <c r="S37" s="125"/>
      <c r="T37" s="147" t="str">
        <f>IF(SUMIFS('INTERIM REPORT'!G:G,'INTERIM REPORT'!$A:$A,'PAGE 47'!$A37,'INTERIM REPORT'!$B:$B,'PAGE 47'!$A$5)=0,"",SUMIFS('INTERIM REPORT'!G:G,'INTERIM REPORT'!$A:$A,'PAGE 47'!$A37,'INTERIM REPORT'!$B:$B,'PAGE 47'!$A$5))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47'!$A38,'INTERIM REPORT'!$B:$B,'PAGE 47'!$A$5)=0,"",SUMIFS('INTERIM REPORT'!C:C,'INTERIM REPORT'!$A:$A,'PAGE 47'!$A38,'INTERIM REPORT'!$B:$B,'PAGE 47'!$A$5))</f>
        <v/>
      </c>
      <c r="E38" s="124"/>
      <c r="F38" s="124"/>
      <c r="G38" s="125"/>
      <c r="H38" s="147" t="str">
        <f>IF(SUMIFS('INTERIM REPORT'!D:D,'INTERIM REPORT'!$A:$A,'PAGE 47'!$A38,'INTERIM REPORT'!$B:$B,'PAGE 47'!$A$5)=0,"",SUMIFS('INTERIM REPORT'!D:D,'INTERIM REPORT'!$A:$A,'PAGE 47'!$A38,'INTERIM REPORT'!$B:$B,'PAGE 47'!$A$5))</f>
        <v/>
      </c>
      <c r="I38" s="124"/>
      <c r="J38" s="124"/>
      <c r="K38" s="125"/>
      <c r="L38" s="147" t="str">
        <f>IF(SUMIFS('INTERIM REPORT'!E:E,'INTERIM REPORT'!$A:$A,'PAGE 47'!$A38,'INTERIM REPORT'!$B:$B,'PAGE 47'!$A$5)=0,"",SUMIFS('INTERIM REPORT'!E:E,'INTERIM REPORT'!$A:$A,'PAGE 47'!$A38,'INTERIM REPORT'!$B:$B,'PAGE 47'!$A$5))</f>
        <v/>
      </c>
      <c r="M38" s="124"/>
      <c r="N38" s="124"/>
      <c r="O38" s="125"/>
      <c r="P38" s="147" t="str">
        <f>IF(SUMIFS('INTERIM REPORT'!F:F,'INTERIM REPORT'!$A:$A,'PAGE 47'!$A38,'INTERIM REPORT'!$B:$B,'PAGE 47'!$A$5)=0,"",SUMIFS('INTERIM REPORT'!F:F,'INTERIM REPORT'!$A:$A,'PAGE 47'!$A38,'INTERIM REPORT'!$B:$B,'PAGE 47'!$A$5))</f>
        <v/>
      </c>
      <c r="Q38" s="124"/>
      <c r="R38" s="124"/>
      <c r="S38" s="125"/>
      <c r="T38" s="147" t="str">
        <f>IF(SUMIFS('INTERIM REPORT'!G:G,'INTERIM REPORT'!$A:$A,'PAGE 47'!$A38,'INTERIM REPORT'!$B:$B,'PAGE 47'!$A$5)=0,"",SUMIFS('INTERIM REPORT'!G:G,'INTERIM REPORT'!$A:$A,'PAGE 47'!$A38,'INTERIM REPORT'!$B:$B,'PAGE 47'!$A$5))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33" priority="1" operator="notEqual">
      <formula>""" """</formula>
    </cfRule>
    <cfRule type="cellIs" dxfId="3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1.42578125" style="107" bestFit="1" customWidth="1"/>
    <col min="5" max="7" width="7.7109375" style="84" customWidth="1"/>
    <col min="8" max="8" width="11.42578125" style="107" bestFit="1" customWidth="1"/>
    <col min="9" max="11" width="7.7109375" style="84" customWidth="1"/>
    <col min="12" max="12" width="11.5703125" style="107" bestFit="1" customWidth="1"/>
    <col min="13" max="15" width="7.7109375" style="84" customWidth="1"/>
    <col min="16" max="16" width="11.5703125" style="107" bestFit="1" customWidth="1"/>
    <col min="17" max="19" width="7.7109375" style="84" customWidth="1"/>
    <col min="20" max="20" width="11.5703125" style="107" bestFit="1" customWidth="1"/>
    <col min="21" max="23" width="7.7109375" style="83" customWidth="1"/>
    <col min="24" max="24" width="9.85546875" style="80" bestFit="1" customWidth="1"/>
    <col min="25" max="25" width="9.425781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Capital Cost per Adjusted Admission</v>
      </c>
    </row>
    <row r="3" spans="1:25" ht="15.75">
      <c r="A3" s="82" t="s">
        <v>104</v>
      </c>
    </row>
    <row r="4" spans="1:25" ht="15.75">
      <c r="A4" s="85" t="s">
        <v>86</v>
      </c>
      <c r="B4" s="324" t="str">
        <f>MID(A4,FIND("]",A4)+2,LEN(A4)-FIND("]",A4)+2)</f>
        <v>Capital Cost per Adjusted Admission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259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48'!$A8,'INTERIM REPORT'!$B:$B,'PAGE 48'!$A$4)</f>
        <v>600.33768340672077</v>
      </c>
      <c r="E8" s="210">
        <f>RANK(D8,D$8:D$15,1)</f>
        <v>6</v>
      </c>
      <c r="F8" s="210">
        <f>RANK(D8,D$8:D$17,1)</f>
        <v>8</v>
      </c>
      <c r="G8" s="210">
        <f>RANK(D8,D$8:D$25,1)</f>
        <v>10</v>
      </c>
      <c r="H8" s="135">
        <f>SUMIFS('INTERIM REPORT'!D:D,'INTERIM REPORT'!$A:$A,'PAGE 48'!$A8,'INTERIM REPORT'!$B:$B,'PAGE 48'!$A$4)</f>
        <v>601.35041282803343</v>
      </c>
      <c r="I8" s="210">
        <f>RANK(H8,H$8:H$15,1)</f>
        <v>7</v>
      </c>
      <c r="J8" s="210">
        <f>RANK(H8,H$8:H$17,1)</f>
        <v>8</v>
      </c>
      <c r="K8" s="210">
        <f>RANK(H8,H$8:H$25,1)</f>
        <v>10</v>
      </c>
      <c r="L8" s="135">
        <f>SUMIFS('INTERIM REPORT'!E:E,'INTERIM REPORT'!$A:$A,'PAGE 48'!$A8,'INTERIM REPORT'!$B:$B,'PAGE 48'!$A$4)</f>
        <v>550.93247337617208</v>
      </c>
      <c r="M8" s="210">
        <f>RANK(L8,L$8:L$15,1)</f>
        <v>8</v>
      </c>
      <c r="N8" s="210">
        <f>RANK(L8,L$8:L$17,1)</f>
        <v>9</v>
      </c>
      <c r="O8" s="210">
        <f>RANK(L8,L$8:L$25,1)</f>
        <v>13</v>
      </c>
      <c r="P8" s="135">
        <f>SUMIFS('INTERIM REPORT'!F:F,'INTERIM REPORT'!$A:$A,'PAGE 48'!$A8,'INTERIM REPORT'!$B:$B,'PAGE 48'!$A$4)</f>
        <v>599.58252212344826</v>
      </c>
      <c r="Q8" s="210">
        <f>RANK(P8,P$8:P$15,1)</f>
        <v>8</v>
      </c>
      <c r="R8" s="210">
        <f>RANK(P8,P$8:P$17,1)</f>
        <v>9</v>
      </c>
      <c r="S8" s="210">
        <f>RANK(P8,P$8:P$25,1)</f>
        <v>13</v>
      </c>
      <c r="T8" s="135">
        <f>SUMIFS('INTERIM REPORT'!G:G,'INTERIM REPORT'!$A:$A,'PAGE 48'!$A8,'INTERIM REPORT'!$B:$B,'PAGE 48'!$A$4)</f>
        <v>510.24370451262718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-8.3841198702692576E-2</v>
      </c>
      <c r="Y8" s="95">
        <f t="shared" ref="Y8:Y17" si="1">IF(L8&gt;0,((T8/L8)-1),IF(AND(L8=0,T8&gt;0),100%,IF(AND(L8=0,T8&lt;0),-100%,IF(AND(L8=0,T8=0),0%,((T8/(L8))-1)*-1))))</f>
        <v>-7.3854366605402344E-2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48'!$A9,'INTERIM REPORT'!$B:$B,'PAGE 48'!$A$4)</f>
        <v>644.00606785381171</v>
      </c>
      <c r="E9" s="210">
        <f t="shared" ref="E9:E15" si="3">RANK(D9,D$8:D$15,1)</f>
        <v>8</v>
      </c>
      <c r="F9" s="210">
        <f t="shared" ref="F9:F17" si="4">RANK(D9,D$8:D$17,1)</f>
        <v>10</v>
      </c>
      <c r="G9" s="210">
        <f t="shared" ref="G9:G17" si="5">RANK(D9,D$8:D$25,1)</f>
        <v>12</v>
      </c>
      <c r="H9" s="135">
        <f>SUMIFS('INTERIM REPORT'!D:D,'INTERIM REPORT'!$A:$A,'PAGE 48'!$A9,'INTERIM REPORT'!$B:$B,'PAGE 48'!$A$4)</f>
        <v>629.40691075791494</v>
      </c>
      <c r="I9" s="210">
        <f t="shared" ref="I9:I15" si="6">RANK(H9,H$8:H$15,1)</f>
        <v>8</v>
      </c>
      <c r="J9" s="210">
        <f t="shared" ref="J9:J17" si="7">RANK(H9,H$8:H$17,1)</f>
        <v>9</v>
      </c>
      <c r="K9" s="210">
        <f t="shared" ref="K9:K17" si="8">RANK(H9,H$8:H$25,1)</f>
        <v>11</v>
      </c>
      <c r="L9" s="135">
        <f>SUMIFS('INTERIM REPORT'!E:E,'INTERIM REPORT'!$A:$A,'PAGE 48'!$A9,'INTERIM REPORT'!$B:$B,'PAGE 48'!$A$4)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48'!$A9,'INTERIM REPORT'!$B:$B,'PAGE 48'!$A$4)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48'!$A9,'INTERIM REPORT'!$B:$B,'PAGE 48'!$A$4)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48'!$A10,'INTERIM REPORT'!$B:$B,'PAGE 48'!$A$4)</f>
        <v>280.41440433967165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48'!$A10,'INTERIM REPORT'!$B:$B,'PAGE 48'!$A$4)</f>
        <v>341.95772547729251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48'!$A10,'INTERIM REPORT'!$B:$B,'PAGE 48'!$A$4)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48'!$A10,'INTERIM REPORT'!$B:$B,'PAGE 48'!$A$4)</f>
        <v>363.54766987255084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48'!$A10,'INTERIM REPORT'!$B:$B,'PAGE 48'!$A$4)</f>
        <v>506.45039783381424</v>
      </c>
      <c r="U10" s="210">
        <f t="shared" si="15"/>
        <v>6</v>
      </c>
      <c r="V10" s="210">
        <f t="shared" si="16"/>
        <v>7</v>
      </c>
      <c r="W10" s="210">
        <f t="shared" si="17"/>
        <v>10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48'!$A11,'INTERIM REPORT'!$B:$B,'PAGE 48'!$A$4)</f>
        <v>347.13435059359603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48'!$A11,'INTERIM REPORT'!$B:$B,'PAGE 48'!$A$4)</f>
        <v>450.66837397473995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35">
        <f>SUMIFS('INTERIM REPORT'!E:E,'INTERIM REPORT'!$A:$A,'PAGE 48'!$A11,'INTERIM REPORT'!$B:$B,'PAGE 48'!$A$4)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48'!$A11,'INTERIM REPORT'!$B:$B,'PAGE 48'!$A$4)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48'!$A11,'INTERIM REPORT'!$B:$B,'PAGE 48'!$A$4)</f>
        <v>510.32247410715013</v>
      </c>
      <c r="U11" s="210">
        <f t="shared" si="15"/>
        <v>8</v>
      </c>
      <c r="V11" s="210">
        <f t="shared" si="16"/>
        <v>9</v>
      </c>
      <c r="W11" s="21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48'!$A12,'INTERIM REPORT'!$B:$B,'PAGE 48'!$A$4)</f>
        <v>411.72164763638631</v>
      </c>
      <c r="E12" s="210">
        <f t="shared" si="3"/>
        <v>4</v>
      </c>
      <c r="F12" s="210">
        <f t="shared" si="4"/>
        <v>4</v>
      </c>
      <c r="G12" s="210">
        <f t="shared" si="5"/>
        <v>5</v>
      </c>
      <c r="H12" s="135">
        <f>SUMIFS('INTERIM REPORT'!D:D,'INTERIM REPORT'!$A:$A,'PAGE 48'!$A12,'INTERIM REPORT'!$B:$B,'PAGE 48'!$A$4)</f>
        <v>388.32508987080547</v>
      </c>
      <c r="I12" s="210">
        <f t="shared" si="6"/>
        <v>3</v>
      </c>
      <c r="J12" s="210">
        <f t="shared" si="7"/>
        <v>3</v>
      </c>
      <c r="K12" s="210">
        <f t="shared" si="8"/>
        <v>3</v>
      </c>
      <c r="L12" s="135">
        <f>SUMIFS('INTERIM REPORT'!E:E,'INTERIM REPORT'!$A:$A,'PAGE 48'!$A12,'INTERIM REPORT'!$B:$B,'PAGE 48'!$A$4)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48'!$A12,'INTERIM REPORT'!$B:$B,'PAGE 48'!$A$4)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48'!$A12,'INTERIM REPORT'!$B:$B,'PAGE 48'!$A$4)</f>
        <v>402.49636804035225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48'!$A13,'INTERIM REPORT'!$B:$B,'PAGE 48'!$A$4)</f>
        <v>614.57292520799547</v>
      </c>
      <c r="E13" s="210">
        <f t="shared" si="3"/>
        <v>7</v>
      </c>
      <c r="F13" s="210">
        <f t="shared" si="4"/>
        <v>9</v>
      </c>
      <c r="G13" s="210">
        <f t="shared" si="5"/>
        <v>11</v>
      </c>
      <c r="H13" s="135">
        <f>SUMIFS('INTERIM REPORT'!D:D,'INTERIM REPORT'!$A:$A,'PAGE 48'!$A13,'INTERIM REPORT'!$B:$B,'PAGE 48'!$A$4)</f>
        <v>558.21852765924837</v>
      </c>
      <c r="I13" s="210">
        <f t="shared" si="6"/>
        <v>6</v>
      </c>
      <c r="J13" s="210">
        <f t="shared" si="7"/>
        <v>6</v>
      </c>
      <c r="K13" s="210">
        <f t="shared" si="8"/>
        <v>8</v>
      </c>
      <c r="L13" s="135">
        <f>SUMIFS('INTERIM REPORT'!E:E,'INTERIM REPORT'!$A:$A,'PAGE 48'!$A13,'INTERIM REPORT'!$B:$B,'PAGE 48'!$A$4)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48'!$A13,'INTERIM REPORT'!$B:$B,'PAGE 48'!$A$4)</f>
        <v>477.21050135749283</v>
      </c>
      <c r="Q13" s="210">
        <f t="shared" si="12"/>
        <v>7</v>
      </c>
      <c r="R13" s="210">
        <f t="shared" si="13"/>
        <v>8</v>
      </c>
      <c r="S13" s="210">
        <f t="shared" si="14"/>
        <v>12</v>
      </c>
      <c r="T13" s="135">
        <f>SUMIFS('INTERIM REPORT'!G:G,'INTERIM REPORT'!$A:$A,'PAGE 48'!$A13,'INTERIM REPORT'!$B:$B,'PAGE 48'!$A$4)</f>
        <v>455.2482902405406</v>
      </c>
      <c r="U13" s="210">
        <f t="shared" si="15"/>
        <v>5</v>
      </c>
      <c r="V13" s="210">
        <f t="shared" si="16"/>
        <v>5</v>
      </c>
      <c r="W13" s="21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48'!$A14,'INTERIM REPORT'!$B:$B,'PAGE 48'!$A$4)</f>
        <v>455.78441629216763</v>
      </c>
      <c r="E14" s="210">
        <f t="shared" si="3"/>
        <v>5</v>
      </c>
      <c r="F14" s="210">
        <f t="shared" si="4"/>
        <v>5</v>
      </c>
      <c r="G14" s="210">
        <f t="shared" si="5"/>
        <v>6</v>
      </c>
      <c r="H14" s="135">
        <f>SUMIFS('INTERIM REPORT'!D:D,'INTERIM REPORT'!$A:$A,'PAGE 48'!$A14,'INTERIM REPORT'!$B:$B,'PAGE 48'!$A$4)</f>
        <v>493.79238506667861</v>
      </c>
      <c r="I14" s="210">
        <f t="shared" si="6"/>
        <v>5</v>
      </c>
      <c r="J14" s="210">
        <f t="shared" si="7"/>
        <v>5</v>
      </c>
      <c r="K14" s="210">
        <f t="shared" si="8"/>
        <v>6</v>
      </c>
      <c r="L14" s="135">
        <f>SUMIFS('INTERIM REPORT'!E:E,'INTERIM REPORT'!$A:$A,'PAGE 48'!$A14,'INTERIM REPORT'!$B:$B,'PAGE 48'!$A$4)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48'!$A14,'INTERIM REPORT'!$B:$B,'PAGE 48'!$A$4)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48'!$A14,'INTERIM REPORT'!$B:$B,'PAGE 48'!$A$4)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48'!$A15,'INTERIM REPORT'!$B:$B,'PAGE 48'!$A$4)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48'!$A15,'INTERIM REPORT'!$B:$B,'PAGE 48'!$A$4)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48'!$A15,'INTERIM REPORT'!$B:$B,'PAGE 48'!$A$4)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48'!$A15,'INTERIM REPORT'!$B:$B,'PAGE 48'!$A$4)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48'!$A15,'INTERIM REPORT'!$B:$B,'PAGE 48'!$A$4)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48'!$A16,'INTERIM REPORT'!$B:$B,'PAGE 48'!$A$4)</f>
        <v>527.26830245184749</v>
      </c>
      <c r="E16" s="212"/>
      <c r="F16" s="213">
        <f t="shared" si="4"/>
        <v>6</v>
      </c>
      <c r="G16" s="213">
        <f t="shared" si="5"/>
        <v>7</v>
      </c>
      <c r="H16" s="137">
        <f>SUMIFS('INTERIM REPORT'!D:D,'INTERIM REPORT'!$A:$A,'PAGE 48'!$A16,'INTERIM REPORT'!$B:$B,'PAGE 48'!$A$4)</f>
        <v>599.72826536555374</v>
      </c>
      <c r="I16" s="212"/>
      <c r="J16" s="213">
        <f t="shared" si="7"/>
        <v>7</v>
      </c>
      <c r="K16" s="213">
        <f t="shared" si="8"/>
        <v>9</v>
      </c>
      <c r="L16" s="137">
        <f>SUMIFS('INTERIM REPORT'!E:E,'INTERIM REPORT'!$A:$A,'PAGE 48'!$A16,'INTERIM REPORT'!$B:$B,'PAGE 48'!$A$4)</f>
        <v>562.77566431683283</v>
      </c>
      <c r="M16" s="212"/>
      <c r="N16" s="213">
        <f t="shared" si="10"/>
        <v>10</v>
      </c>
      <c r="O16" s="213">
        <f t="shared" si="11"/>
        <v>14</v>
      </c>
      <c r="P16" s="137">
        <f>SUMIFS('INTERIM REPORT'!F:F,'INTERIM REPORT'!$A:$A,'PAGE 48'!$A16,'INTERIM REPORT'!$B:$B,'PAGE 48'!$A$4)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48'!$A16,'INTERIM REPORT'!$B:$B,'PAGE 48'!$A$4)</f>
        <v>539.90738092191475</v>
      </c>
      <c r="U16" s="212"/>
      <c r="V16" s="213">
        <f t="shared" si="16"/>
        <v>10</v>
      </c>
      <c r="W16" s="213">
        <f t="shared" si="17"/>
        <v>13</v>
      </c>
      <c r="X16" s="99">
        <f t="shared" si="0"/>
        <v>-6.1615573556795922E-2</v>
      </c>
      <c r="Y16" s="99">
        <f t="shared" si="1"/>
        <v>-4.063481213722786E-2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48'!$A17,'INTERIM REPORT'!$B:$B,'PAGE 48'!$A$4)</f>
        <v>545.95691697032191</v>
      </c>
      <c r="E17" s="214"/>
      <c r="F17" s="210">
        <f t="shared" si="4"/>
        <v>7</v>
      </c>
      <c r="G17" s="210">
        <f t="shared" si="5"/>
        <v>8</v>
      </c>
      <c r="H17" s="135">
        <f>SUMIFS('INTERIM REPORT'!D:D,'INTERIM REPORT'!$A:$A,'PAGE 48'!$A17,'INTERIM REPORT'!$B:$B,'PAGE 48'!$A$4)</f>
        <v>638.06035407194167</v>
      </c>
      <c r="I17" s="214"/>
      <c r="J17" s="210">
        <f t="shared" si="7"/>
        <v>10</v>
      </c>
      <c r="K17" s="210">
        <f t="shared" si="8"/>
        <v>12</v>
      </c>
      <c r="L17" s="135">
        <f>SUMIFS('INTERIM REPORT'!E:E,'INTERIM REPORT'!$A:$A,'PAGE 48'!$A17,'INTERIM REPORT'!$B:$B,'PAGE 48'!$A$4)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48'!$A17,'INTERIM REPORT'!$B:$B,'PAGE 48'!$A$4)</f>
        <v>607.68527535764485</v>
      </c>
      <c r="Q17" s="214"/>
      <c r="R17" s="210">
        <f t="shared" si="13"/>
        <v>10</v>
      </c>
      <c r="S17" s="210">
        <f t="shared" si="14"/>
        <v>14</v>
      </c>
      <c r="T17" s="135">
        <f>SUMIFS('INTERIM REPORT'!G:G,'INTERIM REPORT'!$A:$A,'PAGE 48'!$A17,'INTERIM REPORT'!$B:$B,'PAGE 48'!$A$4)</f>
        <v>479.90648584612575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48'!$A20,'INTERIM REPORT'!$B:$B,'PAGE 48'!$A$4)</f>
        <v>546.20348689080276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48'!$A20,'INTERIM REPORT'!$B:$B,'PAGE 48'!$A$4)</f>
        <v>537.72740240293251</v>
      </c>
      <c r="I20" s="212"/>
      <c r="J20" s="213">
        <f>RANK(H20,H$20:H$22,1)</f>
        <v>2</v>
      </c>
      <c r="K20" s="213">
        <f t="shared" ref="K20:K22" si="20">RANK(H20,H$8:H$25,1)</f>
        <v>7</v>
      </c>
      <c r="L20" s="137">
        <f>SUMIFS('INTERIM REPORT'!E:E,'INTERIM REPORT'!$A:$A,'PAGE 48'!$A20,'INTERIM REPORT'!$B:$B,'PAGE 48'!$A$4)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48'!$A20,'INTERIM REPORT'!$B:$B,'PAGE 48'!$A$4)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48'!$A20,'INTERIM REPORT'!$B:$B,'PAGE 48'!$A$4)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48'!$A21,'INTERIM REPORT'!$B:$B,'PAGE 48'!$A$4)</f>
        <v>701.90221658251278</v>
      </c>
      <c r="E21" s="214"/>
      <c r="F21" s="210">
        <f t="shared" ref="F21:F22" si="24">RANK(D21,D$20:D$22,1)</f>
        <v>3</v>
      </c>
      <c r="G21" s="210">
        <f t="shared" si="19"/>
        <v>13</v>
      </c>
      <c r="H21" s="135">
        <f>SUMIFS('INTERIM REPORT'!D:D,'INTERIM REPORT'!$A:$A,'PAGE 48'!$A21,'INTERIM REPORT'!$B:$B,'PAGE 48'!$A$4)</f>
        <v>795.09532869235727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48'!$A21,'INTERIM REPORT'!$B:$B,'PAGE 48'!$A$4)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48'!$A21,'INTERIM REPORT'!$B:$B,'PAGE 48'!$A$4)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48'!$A21,'INTERIM REPORT'!$B:$B,'PAGE 48'!$A$4)</f>
        <v>715.49805758744969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48'!$A22,'INTERIM REPORT'!$B:$B,'PAGE 48'!$A$4)</f>
        <v>363.52992244404845</v>
      </c>
      <c r="E22" s="214"/>
      <c r="F22" s="210">
        <f t="shared" si="24"/>
        <v>1</v>
      </c>
      <c r="G22" s="210">
        <f t="shared" si="19"/>
        <v>4</v>
      </c>
      <c r="H22" s="135">
        <f>SUMIFS('INTERIM REPORT'!D:D,'INTERIM REPORT'!$A:$A,'PAGE 48'!$A22,'INTERIM REPORT'!$B:$B,'PAGE 48'!$A$4)</f>
        <v>405.22162197524057</v>
      </c>
      <c r="I22" s="214"/>
      <c r="J22" s="210">
        <f t="shared" si="25"/>
        <v>1</v>
      </c>
      <c r="K22" s="210">
        <f t="shared" si="20"/>
        <v>4</v>
      </c>
      <c r="L22" s="135">
        <f>SUMIFS('INTERIM REPORT'!E:E,'INTERIM REPORT'!$A:$A,'PAGE 48'!$A22,'INTERIM REPORT'!$B:$B,'PAGE 48'!$A$4)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48'!$A22,'INTERIM REPORT'!$B:$B,'PAGE 48'!$A$4)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48'!$A22,'INTERIM REPORT'!$B:$B,'PAGE 48'!$A$4)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48'!$A25,'INTERIM REPORT'!$B:$B,'PAGE 48'!$A$4)</f>
        <v>995.28180231365775</v>
      </c>
      <c r="E25" s="212"/>
      <c r="F25" s="212"/>
      <c r="G25" s="213">
        <f>RANK(D25,D$8:D$25,1)</f>
        <v>14</v>
      </c>
      <c r="H25" s="137">
        <f>SUMIFS('INTERIM REPORT'!D:D,'INTERIM REPORT'!$A:$A,'PAGE 48'!$A25,'INTERIM REPORT'!$B:$B,'PAGE 48'!$A$4)</f>
        <v>1472.3972809444613</v>
      </c>
      <c r="I25" s="212"/>
      <c r="J25" s="212"/>
      <c r="K25" s="213">
        <f>RANK(H25,H$8:H$25,1)</f>
        <v>14</v>
      </c>
      <c r="L25" s="137">
        <f>SUMIFS('INTERIM REPORT'!E:E,'INTERIM REPORT'!$A:$A,'PAGE 48'!$A25,'INTERIM REPORT'!$B:$B,'PAGE 48'!$A$4)</f>
        <v>0</v>
      </c>
      <c r="M25" s="212"/>
      <c r="N25" s="212"/>
      <c r="O25" s="213">
        <f>RANK(L25,L$8:L$25,1)</f>
        <v>1</v>
      </c>
      <c r="P25" s="137">
        <f>SUMIFS('INTERIM REPORT'!F:F,'INTERIM REPORT'!$A:$A,'PAGE 48'!$A25,'INTERIM REPORT'!$B:$B,'PAGE 48'!$A$4)</f>
        <v>0</v>
      </c>
      <c r="Q25" s="212"/>
      <c r="R25" s="212"/>
      <c r="S25" s="213">
        <f>RANK(P25,P$8:P$25,1)</f>
        <v>1</v>
      </c>
      <c r="T25" s="137">
        <f>SUMIFS('INTERIM REPORT'!G:G,'INTERIM REPORT'!$A:$A,'PAGE 48'!$A25,'INTERIM REPORT'!$B:$B,'PAGE 48'!$A$4)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48'!$A28,'INTERIM REPORT'!$B:$B,'PAGE 48'!$A$4)</f>
        <v>755.70017420485715</v>
      </c>
      <c r="E28" s="218"/>
      <c r="F28" s="218"/>
      <c r="G28" s="218"/>
      <c r="H28" s="137">
        <f>SUMIFS('INTERIM REPORT'!D:D,'INTERIM REPORT'!$A:$A,'PAGE 48'!$A28,'INTERIM REPORT'!$B:$B,'PAGE 48'!$A$4)</f>
        <v>972.7655513176727</v>
      </c>
      <c r="I28" s="218"/>
      <c r="J28" s="218"/>
      <c r="K28" s="218"/>
      <c r="L28" s="137">
        <f>SUMIFS('INTERIM REPORT'!E:E,'INTERIM REPORT'!$A:$A,'PAGE 48'!$A28,'INTERIM REPORT'!$B:$B,'PAGE 48'!$A$4)</f>
        <v>751.46953001136376</v>
      </c>
      <c r="M28" s="218"/>
      <c r="N28" s="218"/>
      <c r="O28" s="218"/>
      <c r="P28" s="137">
        <f>SUMIFS('INTERIM REPORT'!F:F,'INTERIM REPORT'!$A:$A,'PAGE 48'!$A28,'INTERIM REPORT'!$B:$B,'PAGE 48'!$A$4)</f>
        <v>61.410721634337762</v>
      </c>
      <c r="Q28" s="218"/>
      <c r="R28" s="218"/>
      <c r="S28" s="218"/>
      <c r="T28" s="137">
        <f>SUMIFS('INTERIM REPORT'!G:G,'INTERIM REPORT'!$A:$A,'PAGE 48'!$A28,'INTERIM REPORT'!$B:$B,'PAGE 48'!$A$4)</f>
        <v>196.62468009571978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-0.22749163044121934</v>
      </c>
      <c r="Y28" s="103">
        <f>IF(L28&gt;0,((T28/L28)-1),IF(AND(L28=0,T28&gt;0),100%,IF(AND(L28=0,T28&lt;0),-100%,IF(AND(L28=0,T28=0),0%,((T28/(L28))-1)*-1))))</f>
        <v>-0.73834643689046664</v>
      </c>
    </row>
    <row r="29" spans="1:25" ht="28.35" customHeight="1">
      <c r="C29" s="94" t="s">
        <v>28</v>
      </c>
      <c r="D29" s="135">
        <f>MEDIAN(D25,D20:D22,D8:D17)</f>
        <v>536.6126097110847</v>
      </c>
      <c r="E29" s="219"/>
      <c r="F29" s="219"/>
      <c r="G29" s="219"/>
      <c r="H29" s="135">
        <f>MEDIAN(H25,H20:H22,H8:H17)</f>
        <v>547.97296503109044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428.87232914044642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433.75303196427694</v>
      </c>
      <c r="E30" s="219"/>
      <c r="F30" s="219"/>
      <c r="G30" s="219"/>
      <c r="H30" s="135">
        <f>MEDIAN(H8:H15)</f>
        <v>472.23037952070928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428.87232914044642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48'!$A33,'INTERIM REPORT'!$B:$B,'PAGE 48'!$A$5)=0,"",SUMIFS('INTERIM REPORT'!C:C,'INTERIM REPORT'!$A:$A,'PAGE 48'!$A33,'INTERIM REPORT'!$B:$B,'PAGE 48'!$A$5))</f>
        <v/>
      </c>
      <c r="E33" s="120"/>
      <c r="F33" s="120"/>
      <c r="G33" s="121"/>
      <c r="H33" s="137" t="str">
        <f>IF(SUMIFS('INTERIM REPORT'!D:D,'INTERIM REPORT'!$A:$A,'PAGE 48'!$A33,'INTERIM REPORT'!$B:$B,'PAGE 48'!$A$5)=0,"",SUMIFS('INTERIM REPORT'!D:D,'INTERIM REPORT'!$A:$A,'PAGE 48'!$A33,'INTERIM REPORT'!$B:$B,'PAGE 48'!$A$5))</f>
        <v/>
      </c>
      <c r="I33" s="120"/>
      <c r="J33" s="120"/>
      <c r="K33" s="121"/>
      <c r="L33" s="137" t="str">
        <f>IF(SUMIFS('INTERIM REPORT'!E:E,'INTERIM REPORT'!$A:$A,'PAGE 48'!$A33,'INTERIM REPORT'!$B:$B,'PAGE 48'!$A$5)=0,"",SUMIFS('INTERIM REPORT'!E:E,'INTERIM REPORT'!$A:$A,'PAGE 48'!$A33,'INTERIM REPORT'!$B:$B,'PAGE 48'!$A$5))</f>
        <v/>
      </c>
      <c r="M33" s="120"/>
      <c r="N33" s="120"/>
      <c r="O33" s="121"/>
      <c r="P33" s="137" t="str">
        <f>IF(SUMIFS('INTERIM REPORT'!F:F,'INTERIM REPORT'!$A:$A,'PAGE 48'!$A33,'INTERIM REPORT'!$B:$B,'PAGE 48'!$A$5)=0,"",SUMIFS('INTERIM REPORT'!F:F,'INTERIM REPORT'!$A:$A,'PAGE 48'!$A33,'INTERIM REPORT'!$B:$B,'PAGE 48'!$A$5))</f>
        <v/>
      </c>
      <c r="Q33" s="120"/>
      <c r="R33" s="120"/>
      <c r="S33" s="121"/>
      <c r="T33" s="137" t="str">
        <f>IF(SUMIFS('INTERIM REPORT'!G:G,'INTERIM REPORT'!$A:$A,'PAGE 48'!$A33,'INTERIM REPORT'!$B:$B,'PAGE 48'!$A$5)=0,"",SUMIFS('INTERIM REPORT'!G:G,'INTERIM REPORT'!$A:$A,'PAGE 48'!$A33,'INTERIM REPORT'!$B:$B,'PAGE 48'!$A$5))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48'!$A34,'INTERIM REPORT'!$B:$B,'PAGE 48'!$A$5)=0,"",SUMIFS('INTERIM REPORT'!C:C,'INTERIM REPORT'!$A:$A,'PAGE 48'!$A34,'INTERIM REPORT'!$B:$B,'PAGE 48'!$A$5))</f>
        <v/>
      </c>
      <c r="E34" s="124"/>
      <c r="F34" s="124"/>
      <c r="G34" s="125"/>
      <c r="H34" s="137" t="str">
        <f>IF(SUMIFS('INTERIM REPORT'!D:D,'INTERIM REPORT'!$A:$A,'PAGE 48'!$A34,'INTERIM REPORT'!$B:$B,'PAGE 48'!$A$5)=0,"",SUMIFS('INTERIM REPORT'!D:D,'INTERIM REPORT'!$A:$A,'PAGE 48'!$A34,'INTERIM REPORT'!$B:$B,'PAGE 48'!$A$5))</f>
        <v/>
      </c>
      <c r="I34" s="124"/>
      <c r="J34" s="124"/>
      <c r="K34" s="125"/>
      <c r="L34" s="137" t="str">
        <f>IF(SUMIFS('INTERIM REPORT'!E:E,'INTERIM REPORT'!$A:$A,'PAGE 48'!$A34,'INTERIM REPORT'!$B:$B,'PAGE 48'!$A$5)=0,"",SUMIFS('INTERIM REPORT'!E:E,'INTERIM REPORT'!$A:$A,'PAGE 48'!$A34,'INTERIM REPORT'!$B:$B,'PAGE 48'!$A$5))</f>
        <v/>
      </c>
      <c r="M34" s="124"/>
      <c r="N34" s="124"/>
      <c r="O34" s="125"/>
      <c r="P34" s="137" t="str">
        <f>IF(SUMIFS('INTERIM REPORT'!F:F,'INTERIM REPORT'!$A:$A,'PAGE 48'!$A34,'INTERIM REPORT'!$B:$B,'PAGE 48'!$A$5)=0,"",SUMIFS('INTERIM REPORT'!F:F,'INTERIM REPORT'!$A:$A,'PAGE 48'!$A34,'INTERIM REPORT'!$B:$B,'PAGE 48'!$A$5))</f>
        <v/>
      </c>
      <c r="Q34" s="124"/>
      <c r="R34" s="124"/>
      <c r="S34" s="125"/>
      <c r="T34" s="137" t="str">
        <f>IF(SUMIFS('INTERIM REPORT'!G:G,'INTERIM REPORT'!$A:$A,'PAGE 48'!$A34,'INTERIM REPORT'!$B:$B,'PAGE 48'!$A$5)=0,"",SUMIFS('INTERIM REPORT'!G:G,'INTERIM REPORT'!$A:$A,'PAGE 48'!$A34,'INTERIM REPORT'!$B:$B,'PAGE 48'!$A$5))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48'!$A35,'INTERIM REPORT'!$B:$B,'PAGE 48'!$A$5)=0,"",SUMIFS('INTERIM REPORT'!C:C,'INTERIM REPORT'!$A:$A,'PAGE 48'!$A35,'INTERIM REPORT'!$B:$B,'PAGE 48'!$A$5))</f>
        <v/>
      </c>
      <c r="E35" s="124"/>
      <c r="F35" s="124"/>
      <c r="G35" s="125"/>
      <c r="H35" s="137" t="str">
        <f>IF(SUMIFS('INTERIM REPORT'!D:D,'INTERIM REPORT'!$A:$A,'PAGE 48'!$A35,'INTERIM REPORT'!$B:$B,'PAGE 48'!$A$5)=0,"",SUMIFS('INTERIM REPORT'!D:D,'INTERIM REPORT'!$A:$A,'PAGE 48'!$A35,'INTERIM REPORT'!$B:$B,'PAGE 48'!$A$5))</f>
        <v/>
      </c>
      <c r="I35" s="124"/>
      <c r="J35" s="124"/>
      <c r="K35" s="125"/>
      <c r="L35" s="137" t="str">
        <f>IF(SUMIFS('INTERIM REPORT'!E:E,'INTERIM REPORT'!$A:$A,'PAGE 48'!$A35,'INTERIM REPORT'!$B:$B,'PAGE 48'!$A$5)=0,"",SUMIFS('INTERIM REPORT'!E:E,'INTERIM REPORT'!$A:$A,'PAGE 48'!$A35,'INTERIM REPORT'!$B:$B,'PAGE 48'!$A$5))</f>
        <v/>
      </c>
      <c r="M35" s="124"/>
      <c r="N35" s="124"/>
      <c r="O35" s="125"/>
      <c r="P35" s="137" t="str">
        <f>IF(SUMIFS('INTERIM REPORT'!F:F,'INTERIM REPORT'!$A:$A,'PAGE 48'!$A35,'INTERIM REPORT'!$B:$B,'PAGE 48'!$A$5)=0,"",SUMIFS('INTERIM REPORT'!F:F,'INTERIM REPORT'!$A:$A,'PAGE 48'!$A35,'INTERIM REPORT'!$B:$B,'PAGE 48'!$A$5))</f>
        <v/>
      </c>
      <c r="Q35" s="124"/>
      <c r="R35" s="124"/>
      <c r="S35" s="125"/>
      <c r="T35" s="137" t="str">
        <f>IF(SUMIFS('INTERIM REPORT'!G:G,'INTERIM REPORT'!$A:$A,'PAGE 48'!$A35,'INTERIM REPORT'!$B:$B,'PAGE 48'!$A$5)=0,"",SUMIFS('INTERIM REPORT'!G:G,'INTERIM REPORT'!$A:$A,'PAGE 48'!$A35,'INTERIM REPORT'!$B:$B,'PAGE 48'!$A$5))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48'!$A36,'INTERIM REPORT'!$B:$B,'PAGE 48'!$A$5)=0,"",SUMIFS('INTERIM REPORT'!C:C,'INTERIM REPORT'!$A:$A,'PAGE 48'!$A36,'INTERIM REPORT'!$B:$B,'PAGE 48'!$A$5))</f>
        <v/>
      </c>
      <c r="E36" s="124"/>
      <c r="F36" s="124"/>
      <c r="G36" s="125"/>
      <c r="H36" s="137" t="str">
        <f>IF(SUMIFS('INTERIM REPORT'!D:D,'INTERIM REPORT'!$A:$A,'PAGE 48'!$A36,'INTERIM REPORT'!$B:$B,'PAGE 48'!$A$5)=0,"",SUMIFS('INTERIM REPORT'!D:D,'INTERIM REPORT'!$A:$A,'PAGE 48'!$A36,'INTERIM REPORT'!$B:$B,'PAGE 48'!$A$5))</f>
        <v/>
      </c>
      <c r="I36" s="124"/>
      <c r="J36" s="124"/>
      <c r="K36" s="125"/>
      <c r="L36" s="137" t="str">
        <f>IF(SUMIFS('INTERIM REPORT'!E:E,'INTERIM REPORT'!$A:$A,'PAGE 48'!$A36,'INTERIM REPORT'!$B:$B,'PAGE 48'!$A$5)=0,"",SUMIFS('INTERIM REPORT'!E:E,'INTERIM REPORT'!$A:$A,'PAGE 48'!$A36,'INTERIM REPORT'!$B:$B,'PAGE 48'!$A$5))</f>
        <v/>
      </c>
      <c r="M36" s="124"/>
      <c r="N36" s="124"/>
      <c r="O36" s="125"/>
      <c r="P36" s="137" t="str">
        <f>IF(SUMIFS('INTERIM REPORT'!F:F,'INTERIM REPORT'!$A:$A,'PAGE 48'!$A36,'INTERIM REPORT'!$B:$B,'PAGE 48'!$A$5)=0,"",SUMIFS('INTERIM REPORT'!F:F,'INTERIM REPORT'!$A:$A,'PAGE 48'!$A36,'INTERIM REPORT'!$B:$B,'PAGE 48'!$A$5))</f>
        <v/>
      </c>
      <c r="Q36" s="124"/>
      <c r="R36" s="124"/>
      <c r="S36" s="125"/>
      <c r="T36" s="137" t="str">
        <f>IF(SUMIFS('INTERIM REPORT'!G:G,'INTERIM REPORT'!$A:$A,'PAGE 48'!$A36,'INTERIM REPORT'!$B:$B,'PAGE 48'!$A$5)=0,"",SUMIFS('INTERIM REPORT'!G:G,'INTERIM REPORT'!$A:$A,'PAGE 48'!$A36,'INTERIM REPORT'!$B:$B,'PAGE 48'!$A$5))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48'!$A37,'INTERIM REPORT'!$B:$B,'PAGE 48'!$A$5)=0,"",SUMIFS('INTERIM REPORT'!C:C,'INTERIM REPORT'!$A:$A,'PAGE 48'!$A37,'INTERIM REPORT'!$B:$B,'PAGE 48'!$A$5))</f>
        <v/>
      </c>
      <c r="E37" s="124"/>
      <c r="F37" s="124"/>
      <c r="G37" s="125"/>
      <c r="H37" s="137" t="str">
        <f>IF(SUMIFS('INTERIM REPORT'!D:D,'INTERIM REPORT'!$A:$A,'PAGE 48'!$A37,'INTERIM REPORT'!$B:$B,'PAGE 48'!$A$5)=0,"",SUMIFS('INTERIM REPORT'!D:D,'INTERIM REPORT'!$A:$A,'PAGE 48'!$A37,'INTERIM REPORT'!$B:$B,'PAGE 48'!$A$5))</f>
        <v/>
      </c>
      <c r="I37" s="124"/>
      <c r="J37" s="124"/>
      <c r="K37" s="125"/>
      <c r="L37" s="137" t="str">
        <f>IF(SUMIFS('INTERIM REPORT'!E:E,'INTERIM REPORT'!$A:$A,'PAGE 48'!$A37,'INTERIM REPORT'!$B:$B,'PAGE 48'!$A$5)=0,"",SUMIFS('INTERIM REPORT'!E:E,'INTERIM REPORT'!$A:$A,'PAGE 48'!$A37,'INTERIM REPORT'!$B:$B,'PAGE 48'!$A$5))</f>
        <v/>
      </c>
      <c r="M37" s="124"/>
      <c r="N37" s="124"/>
      <c r="O37" s="125"/>
      <c r="P37" s="137" t="str">
        <f>IF(SUMIFS('INTERIM REPORT'!F:F,'INTERIM REPORT'!$A:$A,'PAGE 48'!$A37,'INTERIM REPORT'!$B:$B,'PAGE 48'!$A$5)=0,"",SUMIFS('INTERIM REPORT'!F:F,'INTERIM REPORT'!$A:$A,'PAGE 48'!$A37,'INTERIM REPORT'!$B:$B,'PAGE 48'!$A$5))</f>
        <v/>
      </c>
      <c r="Q37" s="124"/>
      <c r="R37" s="124"/>
      <c r="S37" s="125"/>
      <c r="T37" s="137" t="str">
        <f>IF(SUMIFS('INTERIM REPORT'!G:G,'INTERIM REPORT'!$A:$A,'PAGE 48'!$A37,'INTERIM REPORT'!$B:$B,'PAGE 48'!$A$5)=0,"",SUMIFS('INTERIM REPORT'!G:G,'INTERIM REPORT'!$A:$A,'PAGE 48'!$A37,'INTERIM REPORT'!$B:$B,'PAGE 48'!$A$5))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48'!$A38,'INTERIM REPORT'!$B:$B,'PAGE 48'!$A$5)=0,"",SUMIFS('INTERIM REPORT'!C:C,'INTERIM REPORT'!$A:$A,'PAGE 48'!$A38,'INTERIM REPORT'!$B:$B,'PAGE 48'!$A$5))</f>
        <v/>
      </c>
      <c r="E38" s="124"/>
      <c r="F38" s="124"/>
      <c r="G38" s="125"/>
      <c r="H38" s="137" t="str">
        <f>IF(SUMIFS('INTERIM REPORT'!D:D,'INTERIM REPORT'!$A:$A,'PAGE 48'!$A38,'INTERIM REPORT'!$B:$B,'PAGE 48'!$A$5)=0,"",SUMIFS('INTERIM REPORT'!D:D,'INTERIM REPORT'!$A:$A,'PAGE 48'!$A38,'INTERIM REPORT'!$B:$B,'PAGE 48'!$A$5))</f>
        <v/>
      </c>
      <c r="I38" s="124"/>
      <c r="J38" s="124"/>
      <c r="K38" s="125"/>
      <c r="L38" s="137" t="str">
        <f>IF(SUMIFS('INTERIM REPORT'!E:E,'INTERIM REPORT'!$A:$A,'PAGE 48'!$A38,'INTERIM REPORT'!$B:$B,'PAGE 48'!$A$5)=0,"",SUMIFS('INTERIM REPORT'!E:E,'INTERIM REPORT'!$A:$A,'PAGE 48'!$A38,'INTERIM REPORT'!$B:$B,'PAGE 48'!$A$5))</f>
        <v/>
      </c>
      <c r="M38" s="124"/>
      <c r="N38" s="124"/>
      <c r="O38" s="125"/>
      <c r="P38" s="137" t="str">
        <f>IF(SUMIFS('INTERIM REPORT'!F:F,'INTERIM REPORT'!$A:$A,'PAGE 48'!$A38,'INTERIM REPORT'!$B:$B,'PAGE 48'!$A$5)=0,"",SUMIFS('INTERIM REPORT'!F:F,'INTERIM REPORT'!$A:$A,'PAGE 48'!$A38,'INTERIM REPORT'!$B:$B,'PAGE 48'!$A$5))</f>
        <v/>
      </c>
      <c r="Q38" s="124"/>
      <c r="R38" s="124"/>
      <c r="S38" s="125"/>
      <c r="T38" s="137" t="str">
        <f>IF(SUMIFS('INTERIM REPORT'!G:G,'INTERIM REPORT'!$A:$A,'PAGE 48'!$A38,'INTERIM REPORT'!$B:$B,'PAGE 48'!$A$5)=0,"",SUMIFS('INTERIM REPORT'!G:G,'INTERIM REPORT'!$A:$A,'PAGE 48'!$A38,'INTERIM REPORT'!$B:$B,'PAGE 48'!$A$5))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31" priority="1" operator="notEqual">
      <formula>""" """</formula>
    </cfRule>
    <cfRule type="cellIs" dxfId="3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Contractual Allowance %</v>
      </c>
    </row>
    <row r="3" spans="1:25" ht="15.75">
      <c r="A3" s="82" t="s">
        <v>104</v>
      </c>
    </row>
    <row r="4" spans="1:25" ht="15.75">
      <c r="A4" s="85" t="s">
        <v>87</v>
      </c>
      <c r="B4" s="324" t="str">
        <f>MID(A4,FIND("]",A4)+2,LEN(A4)-FIND("]",A4)+2)</f>
        <v>Contractual Allowance %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260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49'!$A8,'INTERIM REPORT'!$B:$B,'PAGE 49'!$A$4)</f>
        <v>0.41511358987235858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49'!$A8,'INTERIM REPORT'!$B:$B,'PAGE 49'!$A$4)</f>
        <v>0.47249382296384268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49'!$A8,'INTERIM REPORT'!$B:$B,'PAGE 49'!$A$4)</f>
        <v>0.4910043544956415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45">
        <f>SUMIFS('INTERIM REPORT'!F:F,'INTERIM REPORT'!$A:$A,'PAGE 49'!$A8,'INTERIM REPORT'!$B:$B,'PAGE 49'!$A$4)</f>
        <v>0.45582059560032095</v>
      </c>
      <c r="Q8" s="210">
        <f>RANK(P8,P$8:P$15,1)</f>
        <v>2</v>
      </c>
      <c r="R8" s="210">
        <f>RANK(P8,P$8:P$17,1)</f>
        <v>2</v>
      </c>
      <c r="S8" s="210">
        <f>RANK(P8,P$8:P$25,1)</f>
        <v>2</v>
      </c>
      <c r="T8" s="145">
        <f>SUMIFS('INTERIM REPORT'!G:G,'INTERIM REPORT'!$A:$A,'PAGE 49'!$A8,'INTERIM REPORT'!$B:$B,'PAGE 49'!$A$4)</f>
        <v>0.47590857482891802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3.917624026423594E-2</v>
      </c>
      <c r="Y8" s="95">
        <f t="shared" ref="Y8:Y17" si="1">IF(L8&gt;0,((T8/L8)-1),IF(AND(L8=0,T8&gt;0),100%,IF(AND(L8=0,T8&lt;0),-100%,IF(AND(L8=0,T8=0),0%,((T8/(L8))-1)*-1))))</f>
        <v>-3.0744696108102376E-2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49'!$A9,'INTERIM REPORT'!$B:$B,'PAGE 49'!$A$4)</f>
        <v>0.56442041781860708</v>
      </c>
      <c r="E9" s="210">
        <f t="shared" ref="E9:E15" si="3">RANK(D9,D$8:D$15,1)</f>
        <v>4</v>
      </c>
      <c r="F9" s="210">
        <f t="shared" ref="F9:F17" si="4">RANK(D9,D$8:D$17,1)</f>
        <v>4</v>
      </c>
      <c r="G9" s="210">
        <f t="shared" ref="G9:G17" si="5">RANK(D9,D$8:D$25,1)</f>
        <v>5</v>
      </c>
      <c r="H9" s="145">
        <f>SUMIFS('INTERIM REPORT'!D:D,'INTERIM REPORT'!$A:$A,'PAGE 49'!$A9,'INTERIM REPORT'!$B:$B,'PAGE 49'!$A$4)</f>
        <v>0.59610008106999712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49'!$A9,'INTERIM REPORT'!$B:$B,'PAGE 49'!$A$4)</f>
        <v>0.59813701772338479</v>
      </c>
      <c r="M9" s="210">
        <f t="shared" ref="M9:M15" si="9">RANK(L9,L$8:L$15,1)</f>
        <v>6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49'!$A9,'INTERIM REPORT'!$B:$B,'PAGE 49'!$A$4)</f>
        <v>0.55566673566479785</v>
      </c>
      <c r="Q9" s="210">
        <f t="shared" ref="Q9:Q15" si="12">RANK(P9,P$8:P$15,1)</f>
        <v>5</v>
      </c>
      <c r="R9" s="210">
        <f t="shared" ref="R9:R17" si="13">RANK(P9,P$8:P$17,1)</f>
        <v>5</v>
      </c>
      <c r="S9" s="210">
        <f t="shared" ref="S9:S17" si="14">RANK(P9,P$8:P$25,1)</f>
        <v>5</v>
      </c>
      <c r="T9" s="145">
        <f>SUMIFS('INTERIM REPORT'!G:G,'INTERIM REPORT'!$A:$A,'PAGE 49'!$A9,'INTERIM REPORT'!$B:$B,'PAGE 49'!$A$4)</f>
        <v>0.57897560836396633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6</v>
      </c>
      <c r="X9" s="95">
        <f t="shared" si="0"/>
        <v>3.4171051440412548E-3</v>
      </c>
      <c r="Y9" s="95">
        <f t="shared" si="1"/>
        <v>-3.2035150461595219E-2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49'!$A10,'INTERIM REPORT'!$B:$B,'PAGE 49'!$A$4)</f>
        <v>0.36929755630981448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49'!$A10,'INTERIM REPORT'!$B:$B,'PAGE 49'!$A$4)</f>
        <v>0.35238671177121117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49'!$A10,'INTERIM REPORT'!$B:$B,'PAGE 49'!$A$4)</f>
        <v>0.38236371493012461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49'!$A10,'INTERIM REPORT'!$B:$B,'PAGE 49'!$A$4)</f>
        <v>0.38890187734369974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49'!$A10,'INTERIM REPORT'!$B:$B,'PAGE 49'!$A$4)</f>
        <v>0.35817645360462735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8.5068483451714805E-2</v>
      </c>
      <c r="Y10" s="95">
        <f t="shared" si="1"/>
        <v>-6.3257208728389358E-2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49'!$A11,'INTERIM REPORT'!$B:$B,'PAGE 49'!$A$4)</f>
        <v>0.56628636948025224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49'!$A11,'INTERIM REPORT'!$B:$B,'PAGE 49'!$A$4)</f>
        <v>0.56469263402246495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49'!$A11,'INTERIM REPORT'!$B:$B,'PAGE 49'!$A$4)</f>
        <v>0.48914095189718326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45">
        <f>SUMIFS('INTERIM REPORT'!F:F,'INTERIM REPORT'!$A:$A,'PAGE 49'!$A11,'INTERIM REPORT'!$B:$B,'PAGE 49'!$A$4)</f>
        <v>0.52028408526607539</v>
      </c>
      <c r="Q11" s="210">
        <f t="shared" si="12"/>
        <v>3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49'!$A11,'INTERIM REPORT'!$B:$B,'PAGE 49'!$A$4)</f>
        <v>0.53038962391198474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-0.13379257594898264</v>
      </c>
      <c r="Y11" s="95">
        <f t="shared" si="1"/>
        <v>8.4328805132374063E-2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49'!$A12,'INTERIM REPORT'!$B:$B,'PAGE 49'!$A$4)</f>
        <v>0.61463402768904729</v>
      </c>
      <c r="E12" s="210">
        <f t="shared" si="3"/>
        <v>8</v>
      </c>
      <c r="F12" s="210">
        <f t="shared" si="4"/>
        <v>10</v>
      </c>
      <c r="G12" s="210">
        <f t="shared" si="5"/>
        <v>12</v>
      </c>
      <c r="H12" s="145">
        <f>SUMIFS('INTERIM REPORT'!D:D,'INTERIM REPORT'!$A:$A,'PAGE 49'!$A12,'INTERIM REPORT'!$B:$B,'PAGE 49'!$A$4)</f>
        <v>0.63654070660064443</v>
      </c>
      <c r="I12" s="210">
        <f t="shared" si="6"/>
        <v>8</v>
      </c>
      <c r="J12" s="210">
        <f t="shared" si="7"/>
        <v>9</v>
      </c>
      <c r="K12" s="210">
        <f t="shared" si="8"/>
        <v>12</v>
      </c>
      <c r="L12" s="145">
        <f>SUMIFS('INTERIM REPORT'!E:E,'INTERIM REPORT'!$A:$A,'PAGE 49'!$A12,'INTERIM REPORT'!$B:$B,'PAGE 49'!$A$4)</f>
        <v>0.63103331517930294</v>
      </c>
      <c r="M12" s="210">
        <f t="shared" si="9"/>
        <v>8</v>
      </c>
      <c r="N12" s="210">
        <f t="shared" si="10"/>
        <v>10</v>
      </c>
      <c r="O12" s="210">
        <f t="shared" si="11"/>
        <v>12</v>
      </c>
      <c r="P12" s="145">
        <f>SUMIFS('INTERIM REPORT'!F:F,'INTERIM REPORT'!$A:$A,'PAGE 49'!$A12,'INTERIM REPORT'!$B:$B,'PAGE 49'!$A$4)</f>
        <v>0.64241479526924194</v>
      </c>
      <c r="Q12" s="210">
        <f t="shared" si="12"/>
        <v>8</v>
      </c>
      <c r="R12" s="210">
        <f t="shared" si="13"/>
        <v>10</v>
      </c>
      <c r="S12" s="210">
        <f t="shared" si="14"/>
        <v>13</v>
      </c>
      <c r="T12" s="145">
        <f>SUMIFS('INTERIM REPORT'!G:G,'INTERIM REPORT'!$A:$A,'PAGE 49'!$A12,'INTERIM REPORT'!$B:$B,'PAGE 49'!$A$4)</f>
        <v>0.64306946715223967</v>
      </c>
      <c r="U12" s="210">
        <f t="shared" si="15"/>
        <v>8</v>
      </c>
      <c r="V12" s="210">
        <f t="shared" si="16"/>
        <v>10</v>
      </c>
      <c r="W12" s="210">
        <f t="shared" si="17"/>
        <v>13</v>
      </c>
      <c r="X12" s="95">
        <f t="shared" si="0"/>
        <v>-8.6520647685721652E-3</v>
      </c>
      <c r="Y12" s="95">
        <f t="shared" si="1"/>
        <v>1.9073718745763468E-2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49'!$A13,'INTERIM REPORT'!$B:$B,'PAGE 49'!$A$4)</f>
        <v>0.52904859529111803</v>
      </c>
      <c r="E13" s="210">
        <f t="shared" si="3"/>
        <v>3</v>
      </c>
      <c r="F13" s="210">
        <f t="shared" si="4"/>
        <v>3</v>
      </c>
      <c r="G13" s="210">
        <f t="shared" si="5"/>
        <v>3</v>
      </c>
      <c r="H13" s="145">
        <f>SUMIFS('INTERIM REPORT'!D:D,'INTERIM REPORT'!$A:$A,'PAGE 49'!$A13,'INTERIM REPORT'!$B:$B,'PAGE 49'!$A$4)</f>
        <v>0.53848671793605918</v>
      </c>
      <c r="I13" s="210">
        <f t="shared" si="6"/>
        <v>3</v>
      </c>
      <c r="J13" s="210">
        <f t="shared" si="7"/>
        <v>3</v>
      </c>
      <c r="K13" s="210">
        <f t="shared" si="8"/>
        <v>3</v>
      </c>
      <c r="L13" s="145">
        <f>SUMIFS('INTERIM REPORT'!E:E,'INTERIM REPORT'!$A:$A,'PAGE 49'!$A13,'INTERIM REPORT'!$B:$B,'PAGE 49'!$A$4)</f>
        <v>0.57750984353631873</v>
      </c>
      <c r="M13" s="210">
        <f t="shared" si="9"/>
        <v>5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49'!$A13,'INTERIM REPORT'!$B:$B,'PAGE 49'!$A$4)</f>
        <v>0.57367684960673415</v>
      </c>
      <c r="Q13" s="210">
        <f t="shared" si="12"/>
        <v>6</v>
      </c>
      <c r="R13" s="210">
        <f t="shared" si="13"/>
        <v>6</v>
      </c>
      <c r="S13" s="210">
        <f t="shared" si="14"/>
        <v>7</v>
      </c>
      <c r="T13" s="145">
        <f>SUMIFS('INTERIM REPORT'!G:G,'INTERIM REPORT'!$A:$A,'PAGE 49'!$A13,'INTERIM REPORT'!$B:$B,'PAGE 49'!$A$4)</f>
        <v>0.56779619298799411</v>
      </c>
      <c r="U13" s="210">
        <f t="shared" si="15"/>
        <v>5</v>
      </c>
      <c r="V13" s="210">
        <f t="shared" si="16"/>
        <v>5</v>
      </c>
      <c r="W13" s="210">
        <f t="shared" si="17"/>
        <v>5</v>
      </c>
      <c r="X13" s="95">
        <f t="shared" si="0"/>
        <v>7.2468130225810334E-2</v>
      </c>
      <c r="Y13" s="95">
        <f t="shared" si="1"/>
        <v>-1.6819887413250245E-2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49'!$A14,'INTERIM REPORT'!$B:$B,'PAGE 49'!$A$4)</f>
        <v>0.59231458690655414</v>
      </c>
      <c r="E14" s="210">
        <f t="shared" si="3"/>
        <v>7</v>
      </c>
      <c r="F14" s="210">
        <f t="shared" si="4"/>
        <v>8</v>
      </c>
      <c r="G14" s="210">
        <f t="shared" si="5"/>
        <v>9</v>
      </c>
      <c r="H14" s="145">
        <f>SUMIFS('INTERIM REPORT'!D:D,'INTERIM REPORT'!$A:$A,'PAGE 49'!$A14,'INTERIM REPORT'!$B:$B,'PAGE 49'!$A$4)</f>
        <v>0.61836935760260037</v>
      </c>
      <c r="I14" s="210">
        <f t="shared" si="6"/>
        <v>7</v>
      </c>
      <c r="J14" s="210">
        <f t="shared" si="7"/>
        <v>8</v>
      </c>
      <c r="K14" s="210">
        <f t="shared" si="8"/>
        <v>9</v>
      </c>
      <c r="L14" s="145">
        <f>SUMIFS('INTERIM REPORT'!E:E,'INTERIM REPORT'!$A:$A,'PAGE 49'!$A14,'INTERIM REPORT'!$B:$B,'PAGE 49'!$A$4)</f>
        <v>0.60089143269217304</v>
      </c>
      <c r="M14" s="210">
        <f t="shared" si="9"/>
        <v>7</v>
      </c>
      <c r="N14" s="210">
        <f t="shared" si="10"/>
        <v>8</v>
      </c>
      <c r="O14" s="210">
        <f t="shared" si="11"/>
        <v>9</v>
      </c>
      <c r="P14" s="145">
        <f>SUMIFS('INTERIM REPORT'!F:F,'INTERIM REPORT'!$A:$A,'PAGE 49'!$A14,'INTERIM REPORT'!$B:$B,'PAGE 49'!$A$4)</f>
        <v>0.59845196661562594</v>
      </c>
      <c r="Q14" s="210">
        <f t="shared" si="12"/>
        <v>7</v>
      </c>
      <c r="R14" s="210">
        <f t="shared" si="13"/>
        <v>7</v>
      </c>
      <c r="S14" s="210">
        <f t="shared" si="14"/>
        <v>8</v>
      </c>
      <c r="T14" s="145">
        <f>SUMIFS('INTERIM REPORT'!G:G,'INTERIM REPORT'!$A:$A,'PAGE 49'!$A14,'INTERIM REPORT'!$B:$B,'PAGE 49'!$A$4)</f>
        <v>0.60450811454926412</v>
      </c>
      <c r="U14" s="210">
        <f t="shared" si="15"/>
        <v>7</v>
      </c>
      <c r="V14" s="210">
        <f t="shared" si="16"/>
        <v>7</v>
      </c>
      <c r="W14" s="210">
        <f t="shared" si="17"/>
        <v>8</v>
      </c>
      <c r="X14" s="95">
        <f t="shared" si="0"/>
        <v>-2.8264539139178479E-2</v>
      </c>
      <c r="Y14" s="95">
        <f t="shared" si="1"/>
        <v>6.0188607464202182E-3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49'!$A15,'INTERIM REPORT'!$B:$B,'PAGE 49'!$A$4)</f>
        <v>0.57923402552770353</v>
      </c>
      <c r="E15" s="211">
        <f t="shared" si="3"/>
        <v>6</v>
      </c>
      <c r="F15" s="211">
        <f t="shared" si="4"/>
        <v>7</v>
      </c>
      <c r="G15" s="211">
        <f t="shared" si="5"/>
        <v>8</v>
      </c>
      <c r="H15" s="146">
        <f>SUMIFS('INTERIM REPORT'!D:D,'INTERIM REPORT'!$A:$A,'PAGE 49'!$A15,'INTERIM REPORT'!$B:$B,'PAGE 49'!$A$4)</f>
        <v>0.58223370378936212</v>
      </c>
      <c r="I15" s="211">
        <f t="shared" si="6"/>
        <v>5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49'!$A15,'INTERIM REPORT'!$B:$B,'PAGE 49'!$A$4)</f>
        <v>0.54946679536348075</v>
      </c>
      <c r="M15" s="211">
        <f t="shared" si="9"/>
        <v>4</v>
      </c>
      <c r="N15" s="211">
        <f t="shared" si="10"/>
        <v>4</v>
      </c>
      <c r="O15" s="211">
        <f t="shared" si="11"/>
        <v>4</v>
      </c>
      <c r="P15" s="146">
        <f>SUMIFS('INTERIM REPORT'!F:F,'INTERIM REPORT'!$A:$A,'PAGE 49'!$A15,'INTERIM REPORT'!$B:$B,'PAGE 49'!$A$4)</f>
        <v>0.52505550790349464</v>
      </c>
      <c r="Q15" s="211">
        <f t="shared" si="12"/>
        <v>4</v>
      </c>
      <c r="R15" s="211">
        <f t="shared" si="13"/>
        <v>4</v>
      </c>
      <c r="S15" s="211">
        <f t="shared" si="14"/>
        <v>4</v>
      </c>
      <c r="T15" s="146">
        <f>SUMIFS('INTERIM REPORT'!G:G,'INTERIM REPORT'!$A:$A,'PAGE 49'!$A15,'INTERIM REPORT'!$B:$B,'PAGE 49'!$A$4)</f>
        <v>0.55133314487435436</v>
      </c>
      <c r="U15" s="211">
        <f t="shared" si="15"/>
        <v>4</v>
      </c>
      <c r="V15" s="211">
        <f t="shared" si="16"/>
        <v>4</v>
      </c>
      <c r="W15" s="211">
        <f t="shared" si="17"/>
        <v>4</v>
      </c>
      <c r="X15" s="97">
        <f t="shared" si="0"/>
        <v>-5.6277931374676404E-2</v>
      </c>
      <c r="Y15" s="97">
        <f t="shared" si="1"/>
        <v>3.3966556789641889E-3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49'!$A16,'INTERIM REPORT'!$B:$B,'PAGE 49'!$A$4)</f>
        <v>0.601515675861653</v>
      </c>
      <c r="E16" s="212"/>
      <c r="F16" s="213">
        <f t="shared" si="4"/>
        <v>9</v>
      </c>
      <c r="G16" s="213">
        <f t="shared" si="5"/>
        <v>10</v>
      </c>
      <c r="H16" s="147">
        <f>SUMIFS('INTERIM REPORT'!D:D,'INTERIM REPORT'!$A:$A,'PAGE 49'!$A16,'INTERIM REPORT'!$B:$B,'PAGE 49'!$A$4)</f>
        <v>0.64859933224914423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49'!$A16,'INTERIM REPORT'!$B:$B,'PAGE 49'!$A$4)</f>
        <v>0.59855682972590929</v>
      </c>
      <c r="M16" s="212"/>
      <c r="N16" s="213">
        <f t="shared" si="10"/>
        <v>7</v>
      </c>
      <c r="O16" s="213">
        <f t="shared" si="11"/>
        <v>8</v>
      </c>
      <c r="P16" s="147">
        <f>SUMIFS('INTERIM REPORT'!F:F,'INTERIM REPORT'!$A:$A,'PAGE 49'!$A16,'INTERIM REPORT'!$B:$B,'PAGE 49'!$A$4)</f>
        <v>0.62702023632907333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49'!$A16,'INTERIM REPORT'!$B:$B,'PAGE 49'!$A$4)</f>
        <v>0.62812290470552001</v>
      </c>
      <c r="U16" s="212"/>
      <c r="V16" s="213">
        <f t="shared" si="16"/>
        <v>9</v>
      </c>
      <c r="W16" s="213">
        <f t="shared" si="17"/>
        <v>11</v>
      </c>
      <c r="X16" s="99">
        <f t="shared" si="0"/>
        <v>-7.7154724087832194E-2</v>
      </c>
      <c r="Y16" s="99">
        <f t="shared" si="1"/>
        <v>4.9395602073657008E-2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49'!$A17,'INTERIM REPORT'!$B:$B,'PAGE 49'!$A$4)</f>
        <v>0.57920339169242829</v>
      </c>
      <c r="E17" s="214"/>
      <c r="F17" s="210">
        <f t="shared" si="4"/>
        <v>6</v>
      </c>
      <c r="G17" s="210">
        <f t="shared" si="5"/>
        <v>7</v>
      </c>
      <c r="H17" s="145">
        <f>SUMIFS('INTERIM REPORT'!D:D,'INTERIM REPORT'!$A:$A,'PAGE 49'!$A17,'INTERIM REPORT'!$B:$B,'PAGE 49'!$A$4)</f>
        <v>0.60253613294320274</v>
      </c>
      <c r="I17" s="214"/>
      <c r="J17" s="210">
        <f t="shared" si="7"/>
        <v>7</v>
      </c>
      <c r="K17" s="210">
        <f t="shared" si="8"/>
        <v>8</v>
      </c>
      <c r="L17" s="145">
        <f>SUMIFS('INTERIM REPORT'!E:E,'INTERIM REPORT'!$A:$A,'PAGE 49'!$A17,'INTERIM REPORT'!$B:$B,'PAGE 49'!$A$4)</f>
        <v>0.62208921996674926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49'!$A17,'INTERIM REPORT'!$B:$B,'PAGE 49'!$A$4)</f>
        <v>0.62152623137116092</v>
      </c>
      <c r="Q17" s="214"/>
      <c r="R17" s="210">
        <f t="shared" si="13"/>
        <v>8</v>
      </c>
      <c r="S17" s="210">
        <f t="shared" si="14"/>
        <v>10</v>
      </c>
      <c r="T17" s="145">
        <f>SUMIFS('INTERIM REPORT'!G:G,'INTERIM REPORT'!$A:$A,'PAGE 49'!$A17,'INTERIM REPORT'!$B:$B,'PAGE 49'!$A$4)</f>
        <v>0.62417811788445443</v>
      </c>
      <c r="U17" s="214"/>
      <c r="V17" s="210">
        <f t="shared" si="16"/>
        <v>8</v>
      </c>
      <c r="W17" s="210">
        <f t="shared" si="17"/>
        <v>10</v>
      </c>
      <c r="X17" s="95">
        <f t="shared" si="0"/>
        <v>3.2451310310695813E-2</v>
      </c>
      <c r="Y17" s="95">
        <f t="shared" si="1"/>
        <v>3.3578751257203887E-3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49'!$A20,'INTERIM REPORT'!$B:$B,'PAGE 49'!$A$4)</f>
        <v>0.60465009251975133</v>
      </c>
      <c r="E20" s="212"/>
      <c r="F20" s="213">
        <f>RANK(D20,D$20:D$22,1)</f>
        <v>2</v>
      </c>
      <c r="G20" s="213">
        <f t="shared" ref="G20:G22" si="19">RANK(D20,D$8:D$25,1)</f>
        <v>11</v>
      </c>
      <c r="H20" s="147">
        <f>SUMIFS('INTERIM REPORT'!D:D,'INTERIM REPORT'!$A:$A,'PAGE 49'!$A20,'INTERIM REPORT'!$B:$B,'PAGE 49'!$A$4)</f>
        <v>0.62857773330856825</v>
      </c>
      <c r="I20" s="212"/>
      <c r="J20" s="213">
        <f>RANK(H20,H$20:H$22,1)</f>
        <v>2</v>
      </c>
      <c r="K20" s="213">
        <f t="shared" ref="K20:K22" si="20">RANK(H20,H$8:H$25,1)</f>
        <v>10</v>
      </c>
      <c r="L20" s="147">
        <f>SUMIFS('INTERIM REPORT'!E:E,'INTERIM REPORT'!$A:$A,'PAGE 49'!$A20,'INTERIM REPORT'!$B:$B,'PAGE 49'!$A$4)</f>
        <v>0.60462520543489462</v>
      </c>
      <c r="M20" s="212"/>
      <c r="N20" s="213">
        <f>RANK(L20,L$20:L$22,1)</f>
        <v>2</v>
      </c>
      <c r="O20" s="213">
        <f t="shared" ref="O20:O22" si="21">RANK(L20,L$8:L$25,1)</f>
        <v>10</v>
      </c>
      <c r="P20" s="147">
        <f>SUMIFS('INTERIM REPORT'!F:F,'INTERIM REPORT'!$A:$A,'PAGE 49'!$A20,'INTERIM REPORT'!$B:$B,'PAGE 49'!$A$4)</f>
        <v>0.61532282728239363</v>
      </c>
      <c r="Q20" s="212"/>
      <c r="R20" s="213">
        <f>RANK(P20,P$20:P$22,1)</f>
        <v>2</v>
      </c>
      <c r="S20" s="213">
        <f t="shared" ref="S20:S22" si="22">RANK(P20,P$8:P$25,1)</f>
        <v>9</v>
      </c>
      <c r="T20" s="147">
        <f>SUMIFS('INTERIM REPORT'!G:G,'INTERIM REPORT'!$A:$A,'PAGE 49'!$A20,'INTERIM REPORT'!$B:$B,'PAGE 49'!$A$4)</f>
        <v>0.61421103586792625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-3.810591213213621E-2</v>
      </c>
      <c r="Y20" s="99">
        <f>IF(L20&gt;0,((T20/L20)-1),IF(AND(L20=0,T20&gt;0),100%,IF(AND(L20=0,T20&lt;0),-100%,IF(AND(L20=0,T20=0),0%,((T20/(L20))-1)*-1))))</f>
        <v>1.5854169404229124E-2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49'!$A21,'INTERIM REPORT'!$B:$B,'PAGE 49'!$A$4)</f>
        <v>0.55184787210739727</v>
      </c>
      <c r="E21" s="214"/>
      <c r="F21" s="210">
        <f t="shared" ref="F21:F22" si="24">RANK(D21,D$20:D$22,1)</f>
        <v>1</v>
      </c>
      <c r="G21" s="210">
        <f t="shared" si="19"/>
        <v>4</v>
      </c>
      <c r="H21" s="145">
        <f>SUMIFS('INTERIM REPORT'!D:D,'INTERIM REPORT'!$A:$A,'PAGE 49'!$A21,'INTERIM REPORT'!$B:$B,'PAGE 49'!$A$4)</f>
        <v>0.56068430951085135</v>
      </c>
      <c r="I21" s="214"/>
      <c r="J21" s="210">
        <f t="shared" ref="J21:J22" si="25">RANK(H21,H$20:H$22,1)</f>
        <v>1</v>
      </c>
      <c r="K21" s="210">
        <f t="shared" si="20"/>
        <v>4</v>
      </c>
      <c r="L21" s="145">
        <f>SUMIFS('INTERIM REPORT'!E:E,'INTERIM REPORT'!$A:$A,'PAGE 49'!$A21,'INTERIM REPORT'!$B:$B,'PAGE 49'!$A$4)</f>
        <v>0.57648072517611393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49'!$A21,'INTERIM REPORT'!$B:$B,'PAGE 49'!$A$4)</f>
        <v>0.57323572864137995</v>
      </c>
      <c r="Q21" s="214"/>
      <c r="R21" s="210">
        <f t="shared" ref="R21:R22" si="27">RANK(P21,P$20:P$22,1)</f>
        <v>1</v>
      </c>
      <c r="S21" s="210">
        <f t="shared" si="22"/>
        <v>6</v>
      </c>
      <c r="T21" s="145">
        <f>SUMIFS('INTERIM REPORT'!G:G,'INTERIM REPORT'!$A:$A,'PAGE 49'!$A21,'INTERIM REPORT'!$B:$B,'PAGE 49'!$A$4)</f>
        <v>0.58092611544593309</v>
      </c>
      <c r="U21" s="214"/>
      <c r="V21" s="210">
        <f t="shared" ref="V21:V22" si="28">RANK(T21,T$20:T$22,1)</f>
        <v>1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2.8173457678962954E-2</v>
      </c>
      <c r="Y21" s="95">
        <f>IF(L21&gt;0,((T21/L21)-1),IF(AND(L21=0,T21&gt;0),100%,IF(AND(L21=0,T21&lt;0),-100%,IF(AND(L21=0,T21=0),0%,((T21/(L21))-1)*-1))))</f>
        <v>7.711255685888041E-3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49'!$A22,'INTERIM REPORT'!$B:$B,'PAGE 49'!$A$4)</f>
        <v>0.61490328082645185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49'!$A22,'INTERIM REPORT'!$B:$B,'PAGE 49'!$A$4)</f>
        <v>0.63718220635821043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49'!$A22,'INTERIM REPORT'!$B:$B,'PAGE 49'!$A$4)</f>
        <v>0.66711523531336625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49'!$A22,'INTERIM REPORT'!$B:$B,'PAGE 49'!$A$4)</f>
        <v>0.64131662813643153</v>
      </c>
      <c r="Q22" s="214"/>
      <c r="R22" s="210">
        <f t="shared" si="27"/>
        <v>3</v>
      </c>
      <c r="S22" s="210">
        <f t="shared" si="22"/>
        <v>12</v>
      </c>
      <c r="T22" s="145">
        <f>SUMIFS('INTERIM REPORT'!G:G,'INTERIM REPORT'!$A:$A,'PAGE 49'!$A22,'INTERIM REPORT'!$B:$B,'PAGE 49'!$A$4)</f>
        <v>0.671061963294453</v>
      </c>
      <c r="U22" s="214"/>
      <c r="V22" s="210">
        <f t="shared" si="28"/>
        <v>3</v>
      </c>
      <c r="W22" s="210">
        <f t="shared" si="23"/>
        <v>14</v>
      </c>
      <c r="X22" s="95">
        <f>IF(H22&gt;0,((L22/H22)-1),IF(AND(H22=0,L22&gt;0),100%,IF(AND(H22=0,L22&lt;0),-100%,IF(AND(H22=0,L22=0),0%,((L22/(H22))-1)*-1))))</f>
        <v>4.6977189030806166E-2</v>
      </c>
      <c r="Y22" s="95">
        <f>IF(L22&gt;0,((T22/L22)-1),IF(AND(L22=0,T22&gt;0),100%,IF(AND(L22=0,T22&lt;0),-100%,IF(AND(L22=0,T22=0),0%,((T22/(L22))-1)*-1))))</f>
        <v>5.9161112985717246E-3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49'!$A25,'INTERIM REPORT'!$B:$B,'PAGE 49'!$A$4)</f>
        <v>0.6174931231253431</v>
      </c>
      <c r="E25" s="212"/>
      <c r="F25" s="212"/>
      <c r="G25" s="213">
        <f>RANK(D25,D$8:D$25,1)</f>
        <v>14</v>
      </c>
      <c r="H25" s="147">
        <f>SUMIFS('INTERIM REPORT'!D:D,'INTERIM REPORT'!$A:$A,'PAGE 49'!$A25,'INTERIM REPORT'!$B:$B,'PAGE 49'!$A$4)</f>
        <v>0.63510386458914014</v>
      </c>
      <c r="I25" s="212"/>
      <c r="J25" s="212"/>
      <c r="K25" s="213">
        <f>RANK(H25,H$8:H$25,1)</f>
        <v>11</v>
      </c>
      <c r="L25" s="147">
        <f>SUMIFS('INTERIM REPORT'!E:E,'INTERIM REPORT'!$A:$A,'PAGE 49'!$A25,'INTERIM REPORT'!$B:$B,'PAGE 49'!$A$4)</f>
        <v>0.64917058014571638</v>
      </c>
      <c r="M25" s="212"/>
      <c r="N25" s="212"/>
      <c r="O25" s="213">
        <f>RANK(L25,L$8:L$25,1)</f>
        <v>13</v>
      </c>
      <c r="P25" s="147">
        <f>SUMIFS('INTERIM REPORT'!F:F,'INTERIM REPORT'!$A:$A,'PAGE 49'!$A25,'INTERIM REPORT'!$B:$B,'PAGE 49'!$A$4)</f>
        <v>0.64577311043005436</v>
      </c>
      <c r="Q25" s="212"/>
      <c r="R25" s="212"/>
      <c r="S25" s="213">
        <f>RANK(P25,P$8:P$25,1)</f>
        <v>14</v>
      </c>
      <c r="T25" s="147">
        <f>SUMIFS('INTERIM REPORT'!G:G,'INTERIM REPORT'!$A:$A,'PAGE 49'!$A25,'INTERIM REPORT'!$B:$B,'PAGE 49'!$A$4)</f>
        <v>0.63091706020757532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2.2148685185022776E-2</v>
      </c>
      <c r="Y25" s="99">
        <f>IF(L25&gt;0,((T25/L25)-1),IF(AND(L25=0,T25&gt;0),100%,IF(AND(L25=0,T25&lt;0),-100%,IF(AND(L25=0,T25=0),0%,((T25/(L25))-1)*-1))))</f>
        <v>-2.8118218071502499E-2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49'!$A28,'INTERIM REPORT'!$B:$B,'PAGE 49'!$A$4)</f>
        <v>0.59601556409688128</v>
      </c>
      <c r="E28" s="218"/>
      <c r="F28" s="218"/>
      <c r="G28" s="218"/>
      <c r="H28" s="147">
        <f>SUMIFS('INTERIM REPORT'!D:D,'INTERIM REPORT'!$A:$A,'PAGE 49'!$A28,'INTERIM REPORT'!$B:$B,'PAGE 49'!$A$4)</f>
        <v>0.61457852694386839</v>
      </c>
      <c r="I28" s="218"/>
      <c r="J28" s="218"/>
      <c r="K28" s="218"/>
      <c r="L28" s="147">
        <f>SUMIFS('INTERIM REPORT'!E:E,'INTERIM REPORT'!$A:$A,'PAGE 49'!$A28,'INTERIM REPORT'!$B:$B,'PAGE 49'!$A$4)</f>
        <v>0.62283668586013474</v>
      </c>
      <c r="M28" s="218"/>
      <c r="N28" s="218"/>
      <c r="O28" s="218"/>
      <c r="P28" s="147">
        <f>SUMIFS('INTERIM REPORT'!F:F,'INTERIM REPORT'!$A:$A,'PAGE 49'!$A28,'INTERIM REPORT'!$B:$B,'PAGE 49'!$A$4)</f>
        <v>0.6180077783690362</v>
      </c>
      <c r="Q28" s="218"/>
      <c r="R28" s="218"/>
      <c r="S28" s="218"/>
      <c r="T28" s="147">
        <f>SUMIFS('INTERIM REPORT'!G:G,'INTERIM REPORT'!$A:$A,'PAGE 49'!$A28,'INTERIM REPORT'!$B:$B,'PAGE 49'!$A$4)</f>
        <v>0.61541469681100691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1.3437109424131677E-2</v>
      </c>
      <c r="Y28" s="103">
        <f>IF(L28&gt;0,((T28/L28)-1),IF(AND(L28=0,T28&gt;0),100%,IF(AND(L28=0,T28&lt;0),-100%,IF(AND(L28=0,T28=0),0%,((T28/(L28))-1)*-1))))</f>
        <v>-1.1916428845031968E-2</v>
      </c>
    </row>
    <row r="29" spans="1:25" ht="28.35" customHeight="1">
      <c r="C29" s="94" t="s">
        <v>28</v>
      </c>
      <c r="D29" s="145">
        <f>MEDIAN(D25,D20:D22,D8:D17)</f>
        <v>0.57921870861006597</v>
      </c>
      <c r="E29" s="219"/>
      <c r="F29" s="219"/>
      <c r="G29" s="219"/>
      <c r="H29" s="145">
        <f>MEDIAN(H25,H20:H22,H8:H17)</f>
        <v>0.59931810700659993</v>
      </c>
      <c r="I29" s="219"/>
      <c r="J29" s="219"/>
      <c r="K29" s="219"/>
      <c r="L29" s="145">
        <f>MEDIAN(L25,L20:L22,L8:L17)</f>
        <v>0.59834692372464704</v>
      </c>
      <c r="M29" s="219"/>
      <c r="N29" s="219"/>
      <c r="O29" s="219"/>
      <c r="P29" s="145">
        <f>MEDIAN(P25,P20:P22,P8:P17)</f>
        <v>0.5860644081111801</v>
      </c>
      <c r="Q29" s="219"/>
      <c r="R29" s="219"/>
      <c r="S29" s="219"/>
      <c r="T29" s="145">
        <f>MEDIAN(T25,T20:T22,T8:T17)</f>
        <v>0.5927171149975986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-1.6204804603745515E-3</v>
      </c>
      <c r="Y29" s="104">
        <f>IF(L29&gt;0,((T29/L29)-1),IF(AND(L29=0,T29&gt;0),100%,IF(AND(L29=0,T29&lt;0),-100%,IF(AND(L29=0,T29=0),0%,((T29/(L29))-1)*-1))))</f>
        <v>-9.4089373636342399E-3</v>
      </c>
    </row>
    <row r="30" spans="1:25" ht="28.35" customHeight="1">
      <c r="C30" s="94" t="s">
        <v>29</v>
      </c>
      <c r="D30" s="145">
        <f>MEDIAN(D8:D15)</f>
        <v>0.56535339364942971</v>
      </c>
      <c r="E30" s="219"/>
      <c r="F30" s="219"/>
      <c r="G30" s="219"/>
      <c r="H30" s="145">
        <f>MEDIAN(H8:H15)</f>
        <v>0.57346316890591353</v>
      </c>
      <c r="I30" s="219"/>
      <c r="J30" s="219"/>
      <c r="K30" s="219"/>
      <c r="L30" s="145">
        <f>MEDIAN(L8:L15)</f>
        <v>0.56348831944989974</v>
      </c>
      <c r="M30" s="219"/>
      <c r="N30" s="219"/>
      <c r="O30" s="219"/>
      <c r="P30" s="145">
        <f>MEDIAN(P8:P15)</f>
        <v>0.54036112178414619</v>
      </c>
      <c r="Q30" s="219"/>
      <c r="R30" s="219"/>
      <c r="S30" s="219"/>
      <c r="T30" s="145">
        <f>MEDIAN(T8:T15)</f>
        <v>0.55956466893117418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-1.7394054225041811E-2</v>
      </c>
      <c r="Y30" s="104">
        <f>IF(L30&gt;0,((T30/L30)-1),IF(AND(L30=0,T30&gt;0),100%,IF(AND(L30=0,T30&lt;0),-100%,IF(AND(L30=0,T30=0),0%,((T30/(L30))-1)*-1))))</f>
        <v>-6.9631443692674821E-3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49'!$A33,'INTERIM REPORT'!$B:$B,'PAGE 49'!$A$5)=0,"",SUMIFS('INTERIM REPORT'!C:C,'INTERIM REPORT'!$A:$A,'PAGE 49'!$A33,'INTERIM REPORT'!$B:$B,'PAGE 49'!$A$5))</f>
        <v/>
      </c>
      <c r="E33" s="120"/>
      <c r="F33" s="120"/>
      <c r="G33" s="121"/>
      <c r="H33" s="147" t="str">
        <f>IF(SUMIFS('INTERIM REPORT'!D:D,'INTERIM REPORT'!$A:$A,'PAGE 49'!$A33,'INTERIM REPORT'!$B:$B,'PAGE 49'!$A$5)=0,"",SUMIFS('INTERIM REPORT'!D:D,'INTERIM REPORT'!$A:$A,'PAGE 49'!$A33,'INTERIM REPORT'!$B:$B,'PAGE 49'!$A$5))</f>
        <v/>
      </c>
      <c r="I33" s="120"/>
      <c r="J33" s="120"/>
      <c r="K33" s="121"/>
      <c r="L33" s="147" t="str">
        <f>IF(SUMIFS('INTERIM REPORT'!E:E,'INTERIM REPORT'!$A:$A,'PAGE 49'!$A33,'INTERIM REPORT'!$B:$B,'PAGE 49'!$A$5)=0,"",SUMIFS('INTERIM REPORT'!E:E,'INTERIM REPORT'!$A:$A,'PAGE 49'!$A33,'INTERIM REPORT'!$B:$B,'PAGE 49'!$A$5))</f>
        <v/>
      </c>
      <c r="M33" s="120"/>
      <c r="N33" s="120"/>
      <c r="O33" s="121"/>
      <c r="P33" s="147" t="str">
        <f>IF(SUMIFS('INTERIM REPORT'!F:F,'INTERIM REPORT'!$A:$A,'PAGE 49'!$A33,'INTERIM REPORT'!$B:$B,'PAGE 49'!$A$5)=0,"",SUMIFS('INTERIM REPORT'!F:F,'INTERIM REPORT'!$A:$A,'PAGE 49'!$A33,'INTERIM REPORT'!$B:$B,'PAGE 49'!$A$5))</f>
        <v/>
      </c>
      <c r="Q33" s="120"/>
      <c r="R33" s="120"/>
      <c r="S33" s="121"/>
      <c r="T33" s="147" t="str">
        <f>IF(SUMIFS('INTERIM REPORT'!G:G,'INTERIM REPORT'!$A:$A,'PAGE 49'!$A33,'INTERIM REPORT'!$B:$B,'PAGE 49'!$A$5)=0,"",SUMIFS('INTERIM REPORT'!G:G,'INTERIM REPORT'!$A:$A,'PAGE 49'!$A33,'INTERIM REPORT'!$B:$B,'PAGE 49'!$A$5))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49'!$A34,'INTERIM REPORT'!$B:$B,'PAGE 49'!$A$5)=0,"",SUMIFS('INTERIM REPORT'!C:C,'INTERIM REPORT'!$A:$A,'PAGE 49'!$A34,'INTERIM REPORT'!$B:$B,'PAGE 49'!$A$5))</f>
        <v/>
      </c>
      <c r="E34" s="124"/>
      <c r="F34" s="124"/>
      <c r="G34" s="125"/>
      <c r="H34" s="147" t="str">
        <f>IF(SUMIFS('INTERIM REPORT'!D:D,'INTERIM REPORT'!$A:$A,'PAGE 49'!$A34,'INTERIM REPORT'!$B:$B,'PAGE 49'!$A$5)=0,"",SUMIFS('INTERIM REPORT'!D:D,'INTERIM REPORT'!$A:$A,'PAGE 49'!$A34,'INTERIM REPORT'!$B:$B,'PAGE 49'!$A$5))</f>
        <v/>
      </c>
      <c r="I34" s="124"/>
      <c r="J34" s="124"/>
      <c r="K34" s="125"/>
      <c r="L34" s="147" t="str">
        <f>IF(SUMIFS('INTERIM REPORT'!E:E,'INTERIM REPORT'!$A:$A,'PAGE 49'!$A34,'INTERIM REPORT'!$B:$B,'PAGE 49'!$A$5)=0,"",SUMIFS('INTERIM REPORT'!E:E,'INTERIM REPORT'!$A:$A,'PAGE 49'!$A34,'INTERIM REPORT'!$B:$B,'PAGE 49'!$A$5))</f>
        <v/>
      </c>
      <c r="M34" s="124"/>
      <c r="N34" s="124"/>
      <c r="O34" s="125"/>
      <c r="P34" s="147" t="str">
        <f>IF(SUMIFS('INTERIM REPORT'!F:F,'INTERIM REPORT'!$A:$A,'PAGE 49'!$A34,'INTERIM REPORT'!$B:$B,'PAGE 49'!$A$5)=0,"",SUMIFS('INTERIM REPORT'!F:F,'INTERIM REPORT'!$A:$A,'PAGE 49'!$A34,'INTERIM REPORT'!$B:$B,'PAGE 49'!$A$5))</f>
        <v/>
      </c>
      <c r="Q34" s="124"/>
      <c r="R34" s="124"/>
      <c r="S34" s="125"/>
      <c r="T34" s="147" t="str">
        <f>IF(SUMIFS('INTERIM REPORT'!G:G,'INTERIM REPORT'!$A:$A,'PAGE 49'!$A34,'INTERIM REPORT'!$B:$B,'PAGE 49'!$A$5)=0,"",SUMIFS('INTERIM REPORT'!G:G,'INTERIM REPORT'!$A:$A,'PAGE 49'!$A34,'INTERIM REPORT'!$B:$B,'PAGE 49'!$A$5))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49'!$A35,'INTERIM REPORT'!$B:$B,'PAGE 49'!$A$5)=0,"",SUMIFS('INTERIM REPORT'!C:C,'INTERIM REPORT'!$A:$A,'PAGE 49'!$A35,'INTERIM REPORT'!$B:$B,'PAGE 49'!$A$5))</f>
        <v/>
      </c>
      <c r="E35" s="124"/>
      <c r="F35" s="124"/>
      <c r="G35" s="125"/>
      <c r="H35" s="147" t="str">
        <f>IF(SUMIFS('INTERIM REPORT'!D:D,'INTERIM REPORT'!$A:$A,'PAGE 49'!$A35,'INTERIM REPORT'!$B:$B,'PAGE 49'!$A$5)=0,"",SUMIFS('INTERIM REPORT'!D:D,'INTERIM REPORT'!$A:$A,'PAGE 49'!$A35,'INTERIM REPORT'!$B:$B,'PAGE 49'!$A$5))</f>
        <v/>
      </c>
      <c r="I35" s="124"/>
      <c r="J35" s="124"/>
      <c r="K35" s="125"/>
      <c r="L35" s="147" t="str">
        <f>IF(SUMIFS('INTERIM REPORT'!E:E,'INTERIM REPORT'!$A:$A,'PAGE 49'!$A35,'INTERIM REPORT'!$B:$B,'PAGE 49'!$A$5)=0,"",SUMIFS('INTERIM REPORT'!E:E,'INTERIM REPORT'!$A:$A,'PAGE 49'!$A35,'INTERIM REPORT'!$B:$B,'PAGE 49'!$A$5))</f>
        <v/>
      </c>
      <c r="M35" s="124"/>
      <c r="N35" s="124"/>
      <c r="O35" s="125"/>
      <c r="P35" s="147" t="str">
        <f>IF(SUMIFS('INTERIM REPORT'!F:F,'INTERIM REPORT'!$A:$A,'PAGE 49'!$A35,'INTERIM REPORT'!$B:$B,'PAGE 49'!$A$5)=0,"",SUMIFS('INTERIM REPORT'!F:F,'INTERIM REPORT'!$A:$A,'PAGE 49'!$A35,'INTERIM REPORT'!$B:$B,'PAGE 49'!$A$5))</f>
        <v/>
      </c>
      <c r="Q35" s="124"/>
      <c r="R35" s="124"/>
      <c r="S35" s="125"/>
      <c r="T35" s="147" t="str">
        <f>IF(SUMIFS('INTERIM REPORT'!G:G,'INTERIM REPORT'!$A:$A,'PAGE 49'!$A35,'INTERIM REPORT'!$B:$B,'PAGE 49'!$A$5)=0,"",SUMIFS('INTERIM REPORT'!G:G,'INTERIM REPORT'!$A:$A,'PAGE 49'!$A35,'INTERIM REPORT'!$B:$B,'PAGE 49'!$A$5))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49'!$A36,'INTERIM REPORT'!$B:$B,'PAGE 49'!$A$5)=0,"",SUMIFS('INTERIM REPORT'!C:C,'INTERIM REPORT'!$A:$A,'PAGE 49'!$A36,'INTERIM REPORT'!$B:$B,'PAGE 49'!$A$5))</f>
        <v/>
      </c>
      <c r="E36" s="124"/>
      <c r="F36" s="124"/>
      <c r="G36" s="125"/>
      <c r="H36" s="147" t="str">
        <f>IF(SUMIFS('INTERIM REPORT'!D:D,'INTERIM REPORT'!$A:$A,'PAGE 49'!$A36,'INTERIM REPORT'!$B:$B,'PAGE 49'!$A$5)=0,"",SUMIFS('INTERIM REPORT'!D:D,'INTERIM REPORT'!$A:$A,'PAGE 49'!$A36,'INTERIM REPORT'!$B:$B,'PAGE 49'!$A$5))</f>
        <v/>
      </c>
      <c r="I36" s="124"/>
      <c r="J36" s="124"/>
      <c r="K36" s="125"/>
      <c r="L36" s="147" t="str">
        <f>IF(SUMIFS('INTERIM REPORT'!E:E,'INTERIM REPORT'!$A:$A,'PAGE 49'!$A36,'INTERIM REPORT'!$B:$B,'PAGE 49'!$A$5)=0,"",SUMIFS('INTERIM REPORT'!E:E,'INTERIM REPORT'!$A:$A,'PAGE 49'!$A36,'INTERIM REPORT'!$B:$B,'PAGE 49'!$A$5))</f>
        <v/>
      </c>
      <c r="M36" s="124"/>
      <c r="N36" s="124"/>
      <c r="O36" s="125"/>
      <c r="P36" s="147" t="str">
        <f>IF(SUMIFS('INTERIM REPORT'!F:F,'INTERIM REPORT'!$A:$A,'PAGE 49'!$A36,'INTERIM REPORT'!$B:$B,'PAGE 49'!$A$5)=0,"",SUMIFS('INTERIM REPORT'!F:F,'INTERIM REPORT'!$A:$A,'PAGE 49'!$A36,'INTERIM REPORT'!$B:$B,'PAGE 49'!$A$5))</f>
        <v/>
      </c>
      <c r="Q36" s="124"/>
      <c r="R36" s="124"/>
      <c r="S36" s="125"/>
      <c r="T36" s="147" t="str">
        <f>IF(SUMIFS('INTERIM REPORT'!G:G,'INTERIM REPORT'!$A:$A,'PAGE 49'!$A36,'INTERIM REPORT'!$B:$B,'PAGE 49'!$A$5)=0,"",SUMIFS('INTERIM REPORT'!G:G,'INTERIM REPORT'!$A:$A,'PAGE 49'!$A36,'INTERIM REPORT'!$B:$B,'PAGE 49'!$A$5))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49'!$A37,'INTERIM REPORT'!$B:$B,'PAGE 49'!$A$5)=0,"",SUMIFS('INTERIM REPORT'!C:C,'INTERIM REPORT'!$A:$A,'PAGE 49'!$A37,'INTERIM REPORT'!$B:$B,'PAGE 49'!$A$5))</f>
        <v/>
      </c>
      <c r="E37" s="124"/>
      <c r="F37" s="124"/>
      <c r="G37" s="125"/>
      <c r="H37" s="147" t="str">
        <f>IF(SUMIFS('INTERIM REPORT'!D:D,'INTERIM REPORT'!$A:$A,'PAGE 49'!$A37,'INTERIM REPORT'!$B:$B,'PAGE 49'!$A$5)=0,"",SUMIFS('INTERIM REPORT'!D:D,'INTERIM REPORT'!$A:$A,'PAGE 49'!$A37,'INTERIM REPORT'!$B:$B,'PAGE 49'!$A$5))</f>
        <v/>
      </c>
      <c r="I37" s="124"/>
      <c r="J37" s="124"/>
      <c r="K37" s="125"/>
      <c r="L37" s="147" t="str">
        <f>IF(SUMIFS('INTERIM REPORT'!E:E,'INTERIM REPORT'!$A:$A,'PAGE 49'!$A37,'INTERIM REPORT'!$B:$B,'PAGE 49'!$A$5)=0,"",SUMIFS('INTERIM REPORT'!E:E,'INTERIM REPORT'!$A:$A,'PAGE 49'!$A37,'INTERIM REPORT'!$B:$B,'PAGE 49'!$A$5))</f>
        <v/>
      </c>
      <c r="M37" s="124"/>
      <c r="N37" s="124"/>
      <c r="O37" s="125"/>
      <c r="P37" s="147" t="str">
        <f>IF(SUMIFS('INTERIM REPORT'!F:F,'INTERIM REPORT'!$A:$A,'PAGE 49'!$A37,'INTERIM REPORT'!$B:$B,'PAGE 49'!$A$5)=0,"",SUMIFS('INTERIM REPORT'!F:F,'INTERIM REPORT'!$A:$A,'PAGE 49'!$A37,'INTERIM REPORT'!$B:$B,'PAGE 49'!$A$5))</f>
        <v/>
      </c>
      <c r="Q37" s="124"/>
      <c r="R37" s="124"/>
      <c r="S37" s="125"/>
      <c r="T37" s="147" t="str">
        <f>IF(SUMIFS('INTERIM REPORT'!G:G,'INTERIM REPORT'!$A:$A,'PAGE 49'!$A37,'INTERIM REPORT'!$B:$B,'PAGE 49'!$A$5)=0,"",SUMIFS('INTERIM REPORT'!G:G,'INTERIM REPORT'!$A:$A,'PAGE 49'!$A37,'INTERIM REPORT'!$B:$B,'PAGE 49'!$A$5))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49'!$A38,'INTERIM REPORT'!$B:$B,'PAGE 49'!$A$5)=0,"",SUMIFS('INTERIM REPORT'!C:C,'INTERIM REPORT'!$A:$A,'PAGE 49'!$A38,'INTERIM REPORT'!$B:$B,'PAGE 49'!$A$5))</f>
        <v/>
      </c>
      <c r="E38" s="124"/>
      <c r="F38" s="124"/>
      <c r="G38" s="125"/>
      <c r="H38" s="147" t="str">
        <f>IF(SUMIFS('INTERIM REPORT'!D:D,'INTERIM REPORT'!$A:$A,'PAGE 49'!$A38,'INTERIM REPORT'!$B:$B,'PAGE 49'!$A$5)=0,"",SUMIFS('INTERIM REPORT'!D:D,'INTERIM REPORT'!$A:$A,'PAGE 49'!$A38,'INTERIM REPORT'!$B:$B,'PAGE 49'!$A$5))</f>
        <v/>
      </c>
      <c r="I38" s="124"/>
      <c r="J38" s="124"/>
      <c r="K38" s="125"/>
      <c r="L38" s="147" t="str">
        <f>IF(SUMIFS('INTERIM REPORT'!E:E,'INTERIM REPORT'!$A:$A,'PAGE 49'!$A38,'INTERIM REPORT'!$B:$B,'PAGE 49'!$A$5)=0,"",SUMIFS('INTERIM REPORT'!E:E,'INTERIM REPORT'!$A:$A,'PAGE 49'!$A38,'INTERIM REPORT'!$B:$B,'PAGE 49'!$A$5))</f>
        <v/>
      </c>
      <c r="M38" s="124"/>
      <c r="N38" s="124"/>
      <c r="O38" s="125"/>
      <c r="P38" s="147" t="str">
        <f>IF(SUMIFS('INTERIM REPORT'!F:F,'INTERIM REPORT'!$A:$A,'PAGE 49'!$A38,'INTERIM REPORT'!$B:$B,'PAGE 49'!$A$5)=0,"",SUMIFS('INTERIM REPORT'!F:F,'INTERIM REPORT'!$A:$A,'PAGE 49'!$A38,'INTERIM REPORT'!$B:$B,'PAGE 49'!$A$5))</f>
        <v/>
      </c>
      <c r="Q38" s="124"/>
      <c r="R38" s="124"/>
      <c r="S38" s="125"/>
      <c r="T38" s="147" t="str">
        <f>IF(SUMIFS('INTERIM REPORT'!G:G,'INTERIM REPORT'!$A:$A,'PAGE 49'!$A38,'INTERIM REPORT'!$B:$B,'PAGE 49'!$A$5)=0,"",SUMIFS('INTERIM REPORT'!G:G,'INTERIM REPORT'!$A:$A,'PAGE 49'!$A38,'INTERIM REPORT'!$B:$B,'PAGE 49'!$A$5))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29" priority="1" operator="notEqual">
      <formula>""" """</formula>
    </cfRule>
    <cfRule type="cellIs" dxfId="2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L33" sqref="L33"/>
    </sheetView>
  </sheetViews>
  <sheetFormatPr defaultColWidth="9.140625" defaultRowHeight="15" outlineLevelRow="1" outlineLevelCol="1"/>
  <cols>
    <col min="1" max="1" width="37.140625" style="74" hidden="1" customWidth="1" outlineLevel="1"/>
    <col min="2" max="2" width="3.7109375" style="83" customWidth="1" collapsed="1"/>
    <col min="3" max="3" width="52.28515625" style="83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3.42578125" style="80" bestFit="1" customWidth="1"/>
    <col min="25" max="25" width="16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Average Daily Census</v>
      </c>
    </row>
    <row r="3" spans="1:25" ht="15.75">
      <c r="A3" s="82" t="s">
        <v>104</v>
      </c>
    </row>
    <row r="4" spans="1:25" ht="15.75">
      <c r="A4" s="85" t="s">
        <v>46</v>
      </c>
      <c r="B4" s="324" t="str">
        <f>MID(A4,FIND("]",A4)+2,LEN(A4)-FIND("]",A4)+2)</f>
        <v>Average Daily Census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>
      <c r="A5" s="86" t="s">
        <v>218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133" t="str">
        <f>"  "&amp;UPPER(A8)</f>
        <v xml:space="preserve">  COPLEY HOSPITAL</v>
      </c>
      <c r="D8" s="120">
        <f>SUMIFS('INTERIM REPORT'!C:C,'INTERIM REPORT'!$A:$A,'PAGE 5'!$A8,'INTERIM REPORT'!$B:$B,'PAGE 5'!$A$4)</f>
        <v>14.076712328767123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20">
        <f>SUMIFS('INTERIM REPORT'!D:D,'INTERIM REPORT'!$A:$A,'PAGE 5'!$A8,'INTERIM REPORT'!$B:$B,'PAGE 5'!$A$4)</f>
        <v>13.699453551912569</v>
      </c>
      <c r="I8" s="200">
        <f>RANK(H8,H$8:H$15,1)</f>
        <v>4</v>
      </c>
      <c r="J8" s="200">
        <f>RANK(H8,H$8:H$17,1)</f>
        <v>4</v>
      </c>
      <c r="K8" s="200">
        <f>RANK(H8,H$8:H$25,1)</f>
        <v>4</v>
      </c>
      <c r="L8" s="120">
        <f>SUMIFS('INTERIM REPORT'!E:E,'INTERIM REPORT'!$A:$A,'PAGE 5'!$A8,'INTERIM REPORT'!$B:$B,'PAGE 5'!$A$4)</f>
        <v>14.753424657534246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5'!$A8,'INTERIM REPORT'!$B:$B,'PAGE 5'!$A$4)</f>
        <v>15.430136986301367</v>
      </c>
      <c r="Q8" s="200">
        <f>RANK(P8,P$8:P$15,1)</f>
        <v>4</v>
      </c>
      <c r="R8" s="200">
        <f>RANK(P8,P$8:P$17,1)</f>
        <v>5</v>
      </c>
      <c r="S8" s="200">
        <f>RANK(P8,P$8:P$25,1)</f>
        <v>5</v>
      </c>
      <c r="T8" s="120">
        <f>SUMIFS('INTERIM REPORT'!G:G,'INTERIM REPORT'!$A:$A,'PAGE 5'!$A8,'INTERIM REPORT'!$B:$B,'PAGE 5'!$A$4)</f>
        <v>14.454794520547946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145">
        <f t="shared" ref="X8:X17" si="0">IF(H8&gt;0,((L8/H8)-1),IF(AND(H8=0,L8&gt;0),100%,IF(AND(H8=0,L8&lt;0),-100%,IF(AND(H8=0,L8=0),0%,((L8/(H8))-1)*-1))))</f>
        <v>7.6935266186185514E-2</v>
      </c>
      <c r="Y8" s="145">
        <f t="shared" ref="Y8:Y17" si="1">IF(L8&gt;0,((T8/L8)-1),IF(AND(L8=0,T8&gt;0),100%,IF(AND(L8=0,T8&lt;0),-100%,IF(AND(L8=0,T8=0),0%,((T8/(L8))-1)*-1))))</f>
        <v>-2.0241411327762249E-2</v>
      </c>
    </row>
    <row r="9" spans="1:25" ht="28.35" customHeight="1">
      <c r="A9" s="74" t="s">
        <v>7</v>
      </c>
      <c r="B9" s="328"/>
      <c r="C9" s="133" t="str">
        <f t="shared" ref="C9:C17" si="2">"  "&amp;UPPER(A9)</f>
        <v xml:space="preserve">  GIFFORD MEDICAL CENTER</v>
      </c>
      <c r="D9" s="120">
        <f>SUMIFS('INTERIM REPORT'!C:C,'INTERIM REPORT'!$A:$A,'PAGE 5'!$A9,'INTERIM REPORT'!$B:$B,'PAGE 5'!$A$4)</f>
        <v>14.257534246575343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20">
        <f>SUMIFS('INTERIM REPORT'!D:D,'INTERIM REPORT'!$A:$A,'PAGE 5'!$A9,'INTERIM REPORT'!$B:$B,'PAGE 5'!$A$4)</f>
        <v>13.494535519125684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5'!$A9,'INTERIM REPORT'!$B:$B,'PAGE 5'!$A$4)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5'!$A9,'INTERIM REPORT'!$B:$B,'PAGE 5'!$A$4)</f>
        <v>12.479452054794523</v>
      </c>
      <c r="Q9" s="200">
        <f t="shared" ref="Q9:Q15" si="12">RANK(P9,P$8:P$15,1)</f>
        <v>3</v>
      </c>
      <c r="R9" s="200">
        <f t="shared" ref="R9:R17" si="13">RANK(P9,P$8:P$17,1)</f>
        <v>3</v>
      </c>
      <c r="S9" s="200">
        <f t="shared" ref="S9:S17" si="14">RANK(P9,P$8:P$25,1)</f>
        <v>3</v>
      </c>
      <c r="T9" s="120">
        <f>SUMIFS('INTERIM REPORT'!G:G,'INTERIM REPORT'!$A:$A,'PAGE 5'!$A9,'INTERIM REPORT'!$B:$B,'PAGE 5'!$A$4)</f>
        <v>13.219178082191782</v>
      </c>
      <c r="U9" s="200">
        <f t="shared" ref="U9:U15" si="15">RANK(T9,T$8:T$15,1)</f>
        <v>2</v>
      </c>
      <c r="V9" s="200">
        <f t="shared" ref="V9:V17" si="16">RANK(T9,T$8:T$17,1)</f>
        <v>2</v>
      </c>
      <c r="W9" s="200">
        <f t="shared" ref="W9:W17" si="17">RANK(T9,T$8:T$25,1)</f>
        <v>2</v>
      </c>
      <c r="X9" s="145">
        <f t="shared" si="0"/>
        <v>-1</v>
      </c>
      <c r="Y9" s="145">
        <f t="shared" si="1"/>
        <v>1</v>
      </c>
    </row>
    <row r="10" spans="1:25" ht="28.35" customHeight="1">
      <c r="A10" s="74" t="s">
        <v>8</v>
      </c>
      <c r="B10" s="328"/>
      <c r="C10" s="133" t="str">
        <f t="shared" si="2"/>
        <v xml:space="preserve">  GRACE COTTAGE HOSPITAL</v>
      </c>
      <c r="D10" s="120">
        <f>SUMIFS('INTERIM REPORT'!C:C,'INTERIM REPORT'!$A:$A,'PAGE 5'!$A10,'INTERIM REPORT'!$B:$B,'PAGE 5'!$A$4)</f>
        <v>10.753424657534241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20">
        <f>SUMIFS('INTERIM REPORT'!D:D,'INTERIM REPORT'!$A:$A,'PAGE 5'!$A10,'INTERIM REPORT'!$B:$B,'PAGE 5'!$A$4)</f>
        <v>10.008196721311476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20">
        <f>SUMIFS('INTERIM REPORT'!E:E,'INTERIM REPORT'!$A:$A,'PAGE 5'!$A10,'INTERIM REPORT'!$B:$B,'PAGE 5'!$A$4)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5'!$A10,'INTERIM REPORT'!$B:$B,'PAGE 5'!$A$4)</f>
        <v>9.5808219178082172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20">
        <f>SUMIFS('INTERIM REPORT'!G:G,'INTERIM REPORT'!$A:$A,'PAGE 5'!$A10,'INTERIM REPORT'!$B:$B,'PAGE 5'!$A$4)</f>
        <v>9.8767123287671215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145">
        <f t="shared" si="0"/>
        <v>-1</v>
      </c>
      <c r="Y10" s="145">
        <f t="shared" si="1"/>
        <v>1</v>
      </c>
    </row>
    <row r="11" spans="1:25" ht="28.35" customHeight="1">
      <c r="A11" s="74" t="s">
        <v>9</v>
      </c>
      <c r="B11" s="328"/>
      <c r="C11" s="133" t="str">
        <f t="shared" si="2"/>
        <v xml:space="preserve">  MT. ASCUTNEY HOSPITAL &amp; HEALTH CTR</v>
      </c>
      <c r="D11" s="120">
        <f>SUMIFS('INTERIM REPORT'!C:C,'INTERIM REPORT'!$A:$A,'PAGE 5'!$A11,'INTERIM REPORT'!$B:$B,'PAGE 5'!$A$4)</f>
        <v>27.989041095890411</v>
      </c>
      <c r="E11" s="200">
        <f t="shared" si="3"/>
        <v>8</v>
      </c>
      <c r="F11" s="200">
        <f t="shared" si="4"/>
        <v>10</v>
      </c>
      <c r="G11" s="200">
        <f t="shared" si="5"/>
        <v>10</v>
      </c>
      <c r="H11" s="120">
        <f>SUMIFS('INTERIM REPORT'!D:D,'INTERIM REPORT'!$A:$A,'PAGE 5'!$A11,'INTERIM REPORT'!$B:$B,'PAGE 5'!$A$4)</f>
        <v>25.5792349726776</v>
      </c>
      <c r="I11" s="200">
        <f t="shared" si="6"/>
        <v>8</v>
      </c>
      <c r="J11" s="200">
        <f t="shared" si="7"/>
        <v>10</v>
      </c>
      <c r="K11" s="200">
        <f t="shared" si="8"/>
        <v>10</v>
      </c>
      <c r="L11" s="120">
        <f>SUMIFS('INTERIM REPORT'!E:E,'INTERIM REPORT'!$A:$A,'PAGE 5'!$A11,'INTERIM REPORT'!$B:$B,'PAGE 5'!$A$4)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5'!$A11,'INTERIM REPORT'!$B:$B,'PAGE 5'!$A$4)</f>
        <v>24.438356164383556</v>
      </c>
      <c r="Q11" s="200">
        <f t="shared" si="12"/>
        <v>8</v>
      </c>
      <c r="R11" s="200">
        <f t="shared" si="13"/>
        <v>10</v>
      </c>
      <c r="S11" s="200">
        <f t="shared" si="14"/>
        <v>10</v>
      </c>
      <c r="T11" s="120">
        <f>SUMIFS('INTERIM REPORT'!G:G,'INTERIM REPORT'!$A:$A,'PAGE 5'!$A11,'INTERIM REPORT'!$B:$B,'PAGE 5'!$A$4)</f>
        <v>27.983561643835618</v>
      </c>
      <c r="U11" s="200">
        <f t="shared" si="15"/>
        <v>8</v>
      </c>
      <c r="V11" s="200">
        <f t="shared" si="16"/>
        <v>10</v>
      </c>
      <c r="W11" s="200">
        <f t="shared" si="17"/>
        <v>10</v>
      </c>
      <c r="X11" s="145">
        <f t="shared" si="0"/>
        <v>-1</v>
      </c>
      <c r="Y11" s="145">
        <f t="shared" si="1"/>
        <v>1</v>
      </c>
    </row>
    <row r="12" spans="1:25" ht="28.35" customHeight="1">
      <c r="A12" s="74" t="s">
        <v>10</v>
      </c>
      <c r="B12" s="328"/>
      <c r="C12" s="133" t="str">
        <f t="shared" si="2"/>
        <v xml:space="preserve">  NORTH COUNTRY HOSPITAL</v>
      </c>
      <c r="D12" s="120">
        <f>SUMIFS('INTERIM REPORT'!C:C,'INTERIM REPORT'!$A:$A,'PAGE 5'!$A12,'INTERIM REPORT'!$B:$B,'PAGE 5'!$A$4)</f>
        <v>18.965753424657535</v>
      </c>
      <c r="E12" s="200">
        <f t="shared" si="3"/>
        <v>6</v>
      </c>
      <c r="F12" s="200">
        <f t="shared" si="4"/>
        <v>7</v>
      </c>
      <c r="G12" s="200">
        <f t="shared" si="5"/>
        <v>7</v>
      </c>
      <c r="H12" s="120">
        <f>SUMIFS('INTERIM REPORT'!D:D,'INTERIM REPORT'!$A:$A,'PAGE 5'!$A12,'INTERIM REPORT'!$B:$B,'PAGE 5'!$A$4)</f>
        <v>16.101092896174862</v>
      </c>
      <c r="I12" s="200">
        <f t="shared" si="6"/>
        <v>7</v>
      </c>
      <c r="J12" s="200">
        <f t="shared" si="7"/>
        <v>8</v>
      </c>
      <c r="K12" s="200">
        <f t="shared" si="8"/>
        <v>8</v>
      </c>
      <c r="L12" s="120">
        <f>SUMIFS('INTERIM REPORT'!E:E,'INTERIM REPORT'!$A:$A,'PAGE 5'!$A12,'INTERIM REPORT'!$B:$B,'PAGE 5'!$A$4)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5'!$A12,'INTERIM REPORT'!$B:$B,'PAGE 5'!$A$4)</f>
        <v>16.909589041095892</v>
      </c>
      <c r="Q12" s="200">
        <f t="shared" si="12"/>
        <v>7</v>
      </c>
      <c r="R12" s="200">
        <f t="shared" si="13"/>
        <v>8</v>
      </c>
      <c r="S12" s="200">
        <f t="shared" si="14"/>
        <v>8</v>
      </c>
      <c r="T12" s="120">
        <f>SUMIFS('INTERIM REPORT'!G:G,'INTERIM REPORT'!$A:$A,'PAGE 5'!$A12,'INTERIM REPORT'!$B:$B,'PAGE 5'!$A$4)</f>
        <v>16.147945205479456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145">
        <f t="shared" si="0"/>
        <v>-1</v>
      </c>
      <c r="Y12" s="145">
        <f t="shared" si="1"/>
        <v>1</v>
      </c>
    </row>
    <row r="13" spans="1:25" ht="28.35" customHeight="1">
      <c r="A13" s="74" t="s">
        <v>11</v>
      </c>
      <c r="B13" s="328"/>
      <c r="C13" s="133" t="str">
        <f t="shared" si="2"/>
        <v xml:space="preserve">  NORTHEASTERN VT REGIONAL HOSPITAL</v>
      </c>
      <c r="D13" s="120">
        <f>SUMIFS('INTERIM REPORT'!C:C,'INTERIM REPORT'!$A:$A,'PAGE 5'!$A13,'INTERIM REPORT'!$B:$B,'PAGE 5'!$A$4)</f>
        <v>19.082191780821919</v>
      </c>
      <c r="E13" s="200">
        <f t="shared" si="3"/>
        <v>7</v>
      </c>
      <c r="F13" s="200">
        <f t="shared" si="4"/>
        <v>8</v>
      </c>
      <c r="G13" s="200">
        <f t="shared" si="5"/>
        <v>8</v>
      </c>
      <c r="H13" s="120">
        <f>SUMIFS('INTERIM REPORT'!D:D,'INTERIM REPORT'!$A:$A,'PAGE 5'!$A13,'INTERIM REPORT'!$B:$B,'PAGE 5'!$A$4)</f>
        <v>16.046448087431695</v>
      </c>
      <c r="I13" s="200">
        <f t="shared" si="6"/>
        <v>6</v>
      </c>
      <c r="J13" s="200">
        <f t="shared" si="7"/>
        <v>7</v>
      </c>
      <c r="K13" s="200">
        <f t="shared" si="8"/>
        <v>7</v>
      </c>
      <c r="L13" s="120">
        <f>SUMIFS('INTERIM REPORT'!E:E,'INTERIM REPORT'!$A:$A,'PAGE 5'!$A13,'INTERIM REPORT'!$B:$B,'PAGE 5'!$A$4)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5'!$A13,'INTERIM REPORT'!$B:$B,'PAGE 5'!$A$4)</f>
        <v>16.728767123287671</v>
      </c>
      <c r="Q13" s="200">
        <f t="shared" si="12"/>
        <v>6</v>
      </c>
      <c r="R13" s="200">
        <f t="shared" si="13"/>
        <v>7</v>
      </c>
      <c r="S13" s="200">
        <f t="shared" si="14"/>
        <v>7</v>
      </c>
      <c r="T13" s="120">
        <f>SUMIFS('INTERIM REPORT'!G:G,'INTERIM REPORT'!$A:$A,'PAGE 5'!$A13,'INTERIM REPORT'!$B:$B,'PAGE 5'!$A$4)</f>
        <v>16.799999999999997</v>
      </c>
      <c r="U13" s="200">
        <f t="shared" si="15"/>
        <v>6</v>
      </c>
      <c r="V13" s="200">
        <f t="shared" si="16"/>
        <v>6</v>
      </c>
      <c r="W13" s="200">
        <f t="shared" si="17"/>
        <v>6</v>
      </c>
      <c r="X13" s="145">
        <f t="shared" si="0"/>
        <v>-1</v>
      </c>
      <c r="Y13" s="145">
        <f t="shared" si="1"/>
        <v>1</v>
      </c>
    </row>
    <row r="14" spans="1:25" ht="28.35" customHeight="1">
      <c r="A14" s="74" t="s">
        <v>13</v>
      </c>
      <c r="B14" s="328"/>
      <c r="C14" s="133" t="str">
        <f t="shared" si="2"/>
        <v xml:space="preserve">  PORTER MEDICAL CENTER</v>
      </c>
      <c r="D14" s="120">
        <f>SUMIFS('INTERIM REPORT'!C:C,'INTERIM REPORT'!$A:$A,'PAGE 5'!$A14,'INTERIM REPORT'!$B:$B,'PAGE 5'!$A$4)</f>
        <v>16.657534246575342</v>
      </c>
      <c r="E14" s="200">
        <f t="shared" si="3"/>
        <v>5</v>
      </c>
      <c r="F14" s="200">
        <f t="shared" si="4"/>
        <v>5</v>
      </c>
      <c r="G14" s="200">
        <f t="shared" si="5"/>
        <v>5</v>
      </c>
      <c r="H14" s="120">
        <f>SUMIFS('INTERIM REPORT'!D:D,'INTERIM REPORT'!$A:$A,'PAGE 5'!$A14,'INTERIM REPORT'!$B:$B,'PAGE 5'!$A$4)</f>
        <v>15.844262295081966</v>
      </c>
      <c r="I14" s="200">
        <f t="shared" si="6"/>
        <v>5</v>
      </c>
      <c r="J14" s="200">
        <f t="shared" si="7"/>
        <v>6</v>
      </c>
      <c r="K14" s="200">
        <f t="shared" si="8"/>
        <v>6</v>
      </c>
      <c r="L14" s="120">
        <f>SUMIFS('INTERIM REPORT'!E:E,'INTERIM REPORT'!$A:$A,'PAGE 5'!$A14,'INTERIM REPORT'!$B:$B,'PAGE 5'!$A$4)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5'!$A14,'INTERIM REPORT'!$B:$B,'PAGE 5'!$A$4)</f>
        <v>16.273972602739725</v>
      </c>
      <c r="Q14" s="200">
        <f t="shared" si="12"/>
        <v>5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5'!$A14,'INTERIM REPORT'!$B:$B,'PAGE 5'!$A$4)</f>
        <v>16.203339728144318</v>
      </c>
      <c r="U14" s="200">
        <f t="shared" si="15"/>
        <v>5</v>
      </c>
      <c r="V14" s="200">
        <f t="shared" si="16"/>
        <v>5</v>
      </c>
      <c r="W14" s="200">
        <f t="shared" si="17"/>
        <v>5</v>
      </c>
      <c r="X14" s="145">
        <f t="shared" si="0"/>
        <v>-1</v>
      </c>
      <c r="Y14" s="145">
        <f t="shared" si="1"/>
        <v>1</v>
      </c>
    </row>
    <row r="15" spans="1:25" ht="28.35" customHeight="1" thickBot="1">
      <c r="A15" s="74" t="s">
        <v>16</v>
      </c>
      <c r="B15" s="329"/>
      <c r="C15" s="185" t="str">
        <f t="shared" si="2"/>
        <v xml:space="preserve">  SPRINGFIELD HOSPITAL</v>
      </c>
      <c r="D15" s="122">
        <f>SUMIFS('INTERIM REPORT'!C:C,'INTERIM REPORT'!$A:$A,'PAGE 5'!$A15,'INTERIM REPORT'!$B:$B,'PAGE 5'!$A$4)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5'!$A15,'INTERIM REPORT'!$B:$B,'PAGE 5'!$A$4)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5'!$A15,'INTERIM REPORT'!$B:$B,'PAGE 5'!$A$4)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5'!$A15,'INTERIM REPORT'!$B:$B,'PAGE 5'!$A$4)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5'!$A15,'INTERIM REPORT'!$B:$B,'PAGE 5'!$A$4)</f>
        <v>18.487671232876711</v>
      </c>
      <c r="U15" s="201">
        <f t="shared" si="15"/>
        <v>7</v>
      </c>
      <c r="V15" s="201">
        <f t="shared" si="16"/>
        <v>8</v>
      </c>
      <c r="W15" s="201">
        <f t="shared" si="17"/>
        <v>8</v>
      </c>
      <c r="X15" s="146">
        <f t="shared" si="0"/>
        <v>0</v>
      </c>
      <c r="Y15" s="146">
        <f t="shared" si="1"/>
        <v>1</v>
      </c>
    </row>
    <row r="16" spans="1:25" ht="28.35" customHeight="1" thickTop="1">
      <c r="A16" s="74" t="s">
        <v>3</v>
      </c>
      <c r="C16" s="132" t="str">
        <f t="shared" si="2"/>
        <v xml:space="preserve">  BRATTLEBORO MEMORIAL HOSPITAL</v>
      </c>
      <c r="D16" s="124">
        <f>SUMIFS('INTERIM REPORT'!C:C,'INTERIM REPORT'!$A:$A,'PAGE 5'!$A16,'INTERIM REPORT'!$B:$B,'PAGE 5'!$A$4)</f>
        <v>17.32328767123288</v>
      </c>
      <c r="E16" s="202"/>
      <c r="F16" s="203">
        <f t="shared" si="4"/>
        <v>6</v>
      </c>
      <c r="G16" s="203">
        <f t="shared" si="5"/>
        <v>6</v>
      </c>
      <c r="H16" s="124">
        <f>SUMIFS('INTERIM REPORT'!D:D,'INTERIM REPORT'!$A:$A,'PAGE 5'!$A16,'INTERIM REPORT'!$B:$B,'PAGE 5'!$A$4)</f>
        <v>14.650273224043715</v>
      </c>
      <c r="I16" s="202"/>
      <c r="J16" s="203">
        <f t="shared" si="7"/>
        <v>5</v>
      </c>
      <c r="K16" s="203">
        <f t="shared" si="8"/>
        <v>5</v>
      </c>
      <c r="L16" s="124">
        <f>SUMIFS('INTERIM REPORT'!E:E,'INTERIM REPORT'!$A:$A,'PAGE 5'!$A16,'INTERIM REPORT'!$B:$B,'PAGE 5'!$A$4)</f>
        <v>15.295890410958904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5'!$A16,'INTERIM REPORT'!$B:$B,'PAGE 5'!$A$4)</f>
        <v>14.372602739726027</v>
      </c>
      <c r="Q16" s="202"/>
      <c r="R16" s="203">
        <f t="shared" si="13"/>
        <v>4</v>
      </c>
      <c r="S16" s="203">
        <f t="shared" si="14"/>
        <v>4</v>
      </c>
      <c r="T16" s="124">
        <f>SUMIFS('INTERIM REPORT'!G:G,'INTERIM REPORT'!$A:$A,'PAGE 5'!$A16,'INTERIM REPORT'!$B:$B,'PAGE 5'!$A$4)</f>
        <v>17.287671232876711</v>
      </c>
      <c r="U16" s="202"/>
      <c r="V16" s="203">
        <f t="shared" si="16"/>
        <v>7</v>
      </c>
      <c r="W16" s="203">
        <f t="shared" si="17"/>
        <v>7</v>
      </c>
      <c r="X16" s="147">
        <f t="shared" si="0"/>
        <v>4.4068610669705244E-2</v>
      </c>
      <c r="Y16" s="147">
        <f t="shared" si="1"/>
        <v>0.13021672935697648</v>
      </c>
    </row>
    <row r="17" spans="1:25" ht="28.35" customHeight="1">
      <c r="A17" s="74" t="s">
        <v>12</v>
      </c>
      <c r="C17" s="133" t="str">
        <f t="shared" si="2"/>
        <v xml:space="preserve">  NORTHWESTERN MEDICAL CENTER</v>
      </c>
      <c r="D17" s="120">
        <f>SUMIFS('INTERIM REPORT'!C:C,'INTERIM REPORT'!$A:$A,'PAGE 5'!$A17,'INTERIM REPORT'!$B:$B,'PAGE 5'!$A$4)</f>
        <v>23.342465753424658</v>
      </c>
      <c r="E17" s="204"/>
      <c r="F17" s="200">
        <f t="shared" si="4"/>
        <v>9</v>
      </c>
      <c r="G17" s="200">
        <f t="shared" si="5"/>
        <v>9</v>
      </c>
      <c r="H17" s="120">
        <f>SUMIFS('INTERIM REPORT'!D:D,'INTERIM REPORT'!$A:$A,'PAGE 5'!$A17,'INTERIM REPORT'!$B:$B,'PAGE 5'!$A$4)</f>
        <v>23.554644808743173</v>
      </c>
      <c r="I17" s="204"/>
      <c r="J17" s="200">
        <f t="shared" si="7"/>
        <v>9</v>
      </c>
      <c r="K17" s="200">
        <f t="shared" si="8"/>
        <v>9</v>
      </c>
      <c r="L17" s="120">
        <f>SUMIFS('INTERIM REPORT'!E:E,'INTERIM REPORT'!$A:$A,'PAGE 5'!$A17,'INTERIM REPORT'!$B:$B,'PAGE 5'!$A$4)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5'!$A17,'INTERIM REPORT'!$B:$B,'PAGE 5'!$A$4)</f>
        <v>23.79999999999999</v>
      </c>
      <c r="Q17" s="204"/>
      <c r="R17" s="200">
        <f t="shared" si="13"/>
        <v>9</v>
      </c>
      <c r="S17" s="200">
        <f t="shared" si="14"/>
        <v>9</v>
      </c>
      <c r="T17" s="120">
        <f>SUMIFS('INTERIM REPORT'!G:G,'INTERIM REPORT'!$A:$A,'PAGE 5'!$A17,'INTERIM REPORT'!$B:$B,'PAGE 5'!$A$4)</f>
        <v>23.230136986301364</v>
      </c>
      <c r="U17" s="204"/>
      <c r="V17" s="200">
        <f t="shared" si="16"/>
        <v>9</v>
      </c>
      <c r="W17" s="200">
        <f t="shared" si="17"/>
        <v>9</v>
      </c>
      <c r="X17" s="145">
        <f t="shared" si="0"/>
        <v>-1</v>
      </c>
      <c r="Y17" s="145">
        <f t="shared" si="1"/>
        <v>1</v>
      </c>
    </row>
    <row r="18" spans="1:25" ht="28.35" customHeight="1">
      <c r="C18" s="131"/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48"/>
      <c r="Y18" s="148"/>
    </row>
    <row r="19" spans="1:25" s="88" customFormat="1" ht="28.35" customHeight="1">
      <c r="A19" s="74"/>
      <c r="B19" s="89" t="s">
        <v>24</v>
      </c>
      <c r="C19" s="128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186"/>
      <c r="Y19" s="187"/>
    </row>
    <row r="20" spans="1:25" ht="28.35" customHeight="1">
      <c r="A20" s="74" t="s">
        <v>5</v>
      </c>
      <c r="C20" s="132" t="str">
        <f t="shared" ref="C20:C22" si="18">"  "&amp;UPPER(A20)</f>
        <v xml:space="preserve">  CENTRAL VERMONT MEDICAL CENTER</v>
      </c>
      <c r="D20" s="124">
        <f>SUMIFS('INTERIM REPORT'!C:C,'INTERIM REPORT'!$A:$A,'PAGE 5'!$A20,'INTERIM REPORT'!$B:$B,'PAGE 5'!$A$4)</f>
        <v>183.30136986301369</v>
      </c>
      <c r="E20" s="202"/>
      <c r="F20" s="203">
        <f>RANK(D20,D$20:D$22,1)</f>
        <v>3</v>
      </c>
      <c r="G20" s="203">
        <f t="shared" ref="G20:G22" si="19">RANK(D20,D$8:D$25,1)</f>
        <v>13</v>
      </c>
      <c r="H20" s="124">
        <f>SUMIFS('INTERIM REPORT'!D:D,'INTERIM REPORT'!$A:$A,'PAGE 5'!$A20,'INTERIM REPORT'!$B:$B,'PAGE 5'!$A$4)</f>
        <v>169.68306010928961</v>
      </c>
      <c r="I20" s="202"/>
      <c r="J20" s="203">
        <f>RANK(H20,H$20:H$22,1)</f>
        <v>3</v>
      </c>
      <c r="K20" s="203">
        <f t="shared" ref="K20:K22" si="20">RANK(H20,H$8:H$25,1)</f>
        <v>13</v>
      </c>
      <c r="L20" s="124">
        <f>SUMIFS('INTERIM REPORT'!E:E,'INTERIM REPORT'!$A:$A,'PAGE 5'!$A20,'INTERIM REPORT'!$B:$B,'PAGE 5'!$A$4)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5'!$A20,'INTERIM REPORT'!$B:$B,'PAGE 5'!$A$4)</f>
        <v>161.95068493150686</v>
      </c>
      <c r="Q20" s="202"/>
      <c r="R20" s="203">
        <f>RANK(P20,P$20:P$22,1)</f>
        <v>3</v>
      </c>
      <c r="S20" s="203">
        <f t="shared" ref="S20:S22" si="22">RANK(P20,P$8:P$25,1)</f>
        <v>13</v>
      </c>
      <c r="T20" s="124">
        <f>SUMIFS('INTERIM REPORT'!G:G,'INTERIM REPORT'!$A:$A,'PAGE 5'!$A20,'INTERIM REPORT'!$B:$B,'PAGE 5'!$A$4)</f>
        <v>179.43949999140253</v>
      </c>
      <c r="U20" s="202"/>
      <c r="V20" s="203">
        <f>RANK(T20,T$20:T$22,1)</f>
        <v>3</v>
      </c>
      <c r="W20" s="203">
        <f t="shared" ref="W20:W22" si="23">RANK(T20,T$8:T$25,1)</f>
        <v>13</v>
      </c>
      <c r="X20" s="147">
        <f>IF(H20&gt;0,((L20/H20)-1),IF(AND(H20=0,L20&gt;0),100%,IF(AND(H20=0,L20&lt;0),-100%,IF(AND(H20=0,L20=0),0%,((L20/(H20))-1)*-1))))</f>
        <v>-1</v>
      </c>
      <c r="Y20" s="147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133" t="str">
        <f t="shared" si="18"/>
        <v xml:space="preserve">  RUTLAND REGIONAL MEDICAL CENTER</v>
      </c>
      <c r="D21" s="120">
        <f>SUMIFS('INTERIM REPORT'!C:C,'INTERIM REPORT'!$A:$A,'PAGE 5'!$A21,'INTERIM REPORT'!$B:$B,'PAGE 5'!$A$4)</f>
        <v>89.999999999999986</v>
      </c>
      <c r="E21" s="204"/>
      <c r="F21" s="200">
        <f t="shared" ref="F21:F22" si="24">RANK(D21,D$20:D$22,1)</f>
        <v>2</v>
      </c>
      <c r="G21" s="200">
        <f t="shared" si="19"/>
        <v>12</v>
      </c>
      <c r="H21" s="120">
        <f>SUMIFS('INTERIM REPORT'!D:D,'INTERIM REPORT'!$A:$A,'PAGE 5'!$A21,'INTERIM REPORT'!$B:$B,'PAGE 5'!$A$4)</f>
        <v>81.073770491803273</v>
      </c>
      <c r="I21" s="204"/>
      <c r="J21" s="200">
        <f t="shared" ref="J21:J22" si="25">RANK(H21,H$20:H$22,1)</f>
        <v>2</v>
      </c>
      <c r="K21" s="200">
        <f t="shared" si="20"/>
        <v>12</v>
      </c>
      <c r="L21" s="120">
        <f>SUMIFS('INTERIM REPORT'!E:E,'INTERIM REPORT'!$A:$A,'PAGE 5'!$A21,'INTERIM REPORT'!$B:$B,'PAGE 5'!$A$4)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5'!$A21,'INTERIM REPORT'!$B:$B,'PAGE 5'!$A$4)</f>
        <v>83.832876712328783</v>
      </c>
      <c r="Q21" s="204"/>
      <c r="R21" s="200">
        <f t="shared" ref="R21:R22" si="27">RANK(P21,P$20:P$22,1)</f>
        <v>2</v>
      </c>
      <c r="S21" s="200">
        <f t="shared" si="22"/>
        <v>12</v>
      </c>
      <c r="T21" s="120">
        <f>SUMIFS('INTERIM REPORT'!G:G,'INTERIM REPORT'!$A:$A,'PAGE 5'!$A21,'INTERIM REPORT'!$B:$B,'PAGE 5'!$A$4)</f>
        <v>88.758904109589039</v>
      </c>
      <c r="U21" s="204"/>
      <c r="V21" s="200">
        <f t="shared" ref="V21:V22" si="28">RANK(T21,T$20:T$22,1)</f>
        <v>2</v>
      </c>
      <c r="W21" s="200">
        <f t="shared" si="23"/>
        <v>12</v>
      </c>
      <c r="X21" s="145">
        <f>IF(H21&gt;0,((L21/H21)-1),IF(AND(H21=0,L21&gt;0),100%,IF(AND(H21=0,L21&lt;0),-100%,IF(AND(H21=0,L21=0),0%,((L21/(H21))-1)*-1))))</f>
        <v>-1</v>
      </c>
      <c r="Y21" s="14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133" t="str">
        <f t="shared" si="18"/>
        <v xml:space="preserve">  SOUTHWESTERN VT MEDICAL CENTER</v>
      </c>
      <c r="D22" s="120">
        <f>SUMIFS('INTERIM REPORT'!C:C,'INTERIM REPORT'!$A:$A,'PAGE 5'!$A22,'INTERIM REPORT'!$B:$B,'PAGE 5'!$A$4)</f>
        <v>34.27671232876714</v>
      </c>
      <c r="E22" s="204"/>
      <c r="F22" s="200">
        <f t="shared" si="24"/>
        <v>1</v>
      </c>
      <c r="G22" s="200">
        <f t="shared" si="19"/>
        <v>11</v>
      </c>
      <c r="H22" s="120">
        <f>SUMIFS('INTERIM REPORT'!D:D,'INTERIM REPORT'!$A:$A,'PAGE 5'!$A22,'INTERIM REPORT'!$B:$B,'PAGE 5'!$A$4)</f>
        <v>30.122950819672131</v>
      </c>
      <c r="I22" s="204"/>
      <c r="J22" s="200">
        <f t="shared" si="25"/>
        <v>1</v>
      </c>
      <c r="K22" s="200">
        <f t="shared" si="20"/>
        <v>11</v>
      </c>
      <c r="L22" s="120">
        <f>SUMIFS('INTERIM REPORT'!E:E,'INTERIM REPORT'!$A:$A,'PAGE 5'!$A22,'INTERIM REPORT'!$B:$B,'PAGE 5'!$A$4)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5'!$A22,'INTERIM REPORT'!$B:$B,'PAGE 5'!$A$4)</f>
        <v>33.178082191780817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5'!$A22,'INTERIM REPORT'!$B:$B,'PAGE 5'!$A$4)</f>
        <v>32.698630136986303</v>
      </c>
      <c r="U22" s="204"/>
      <c r="V22" s="200">
        <f t="shared" si="28"/>
        <v>1</v>
      </c>
      <c r="W22" s="200">
        <f t="shared" si="23"/>
        <v>11</v>
      </c>
      <c r="X22" s="145">
        <f>IF(H22&gt;0,((L22/H22)-1),IF(AND(H22=0,L22&gt;0),100%,IF(AND(H22=0,L22&lt;0),-100%,IF(AND(H22=0,L22=0),0%,((L22/(H22))-1)*-1))))</f>
        <v>-1</v>
      </c>
      <c r="Y22" s="145">
        <f>IF(L22&gt;0,((T22/L22)-1),IF(AND(L22=0,T22&gt;0),100%,IF(AND(L22=0,T22&lt;0),-100%,IF(AND(L22=0,T22=0),0%,((T22/(L22))-1)*-1))))</f>
        <v>1</v>
      </c>
    </row>
    <row r="23" spans="1:25" ht="28.35" customHeight="1">
      <c r="C23" s="131"/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50"/>
      <c r="Y23" s="150"/>
    </row>
    <row r="24" spans="1:25" s="88" customFormat="1" ht="28.35" customHeight="1">
      <c r="B24" s="89" t="s">
        <v>25</v>
      </c>
      <c r="C24" s="128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186"/>
      <c r="Y24" s="187"/>
    </row>
    <row r="25" spans="1:25" ht="28.35" customHeight="1">
      <c r="A25" s="159" t="s">
        <v>215</v>
      </c>
      <c r="C25" s="132" t="str">
        <f t="shared" ref="C25" si="29">"  "&amp;UPPER(A25)</f>
        <v xml:space="preserve">  THE UNIVERSITY OF VERMONT MEDICAL CENTER</v>
      </c>
      <c r="D25" s="124">
        <f>SUMIFS('INTERIM REPORT'!C:C,'INTERIM REPORT'!$A:$A,'PAGE 5'!$A25,'INTERIM REPORT'!$B:$B,'PAGE 5'!$A$4)</f>
        <v>365.78356164585915</v>
      </c>
      <c r="E25" s="202"/>
      <c r="F25" s="202"/>
      <c r="G25" s="203">
        <f>RANK(D25,D$8:D$25,1)</f>
        <v>14</v>
      </c>
      <c r="H25" s="124">
        <f>SUMIFS('INTERIM REPORT'!D:D,'INTERIM REPORT'!$A:$A,'PAGE 5'!$A25,'INTERIM REPORT'!$B:$B,'PAGE 5'!$A$4)</f>
        <v>354.14207650273227</v>
      </c>
      <c r="I25" s="202"/>
      <c r="J25" s="202"/>
      <c r="K25" s="203">
        <f>RANK(H25,H$8:H$25,1)</f>
        <v>14</v>
      </c>
      <c r="L25" s="124">
        <f>SUMIFS('INTERIM REPORT'!E:E,'INTERIM REPORT'!$A:$A,'PAGE 5'!$A25,'INTERIM REPORT'!$B:$B,'PAGE 5'!$A$4)</f>
        <v>0</v>
      </c>
      <c r="M25" s="202"/>
      <c r="N25" s="202"/>
      <c r="O25" s="203">
        <f>RANK(L25,L$8:L$25,1)</f>
        <v>1</v>
      </c>
      <c r="P25" s="124">
        <f>SUMIFS('INTERIM REPORT'!F:F,'INTERIM REPORT'!$A:$A,'PAGE 5'!$A25,'INTERIM REPORT'!$B:$B,'PAGE 5'!$A$4)</f>
        <v>369.00821917808219</v>
      </c>
      <c r="Q25" s="202"/>
      <c r="R25" s="202"/>
      <c r="S25" s="203">
        <f>RANK(P25,P$8:P$25,1)</f>
        <v>14</v>
      </c>
      <c r="T25" s="124">
        <f>SUMIFS('INTERIM REPORT'!G:G,'INTERIM REPORT'!$A:$A,'PAGE 5'!$A25,'INTERIM REPORT'!$B:$B,'PAGE 5'!$A$4)</f>
        <v>380.65565952608483</v>
      </c>
      <c r="U25" s="202"/>
      <c r="V25" s="202"/>
      <c r="W25" s="203">
        <f>RANK(T25,T$8:T$25,1)</f>
        <v>14</v>
      </c>
      <c r="X25" s="147">
        <f>IF(H25&gt;0,((L25/H25)-1),IF(AND(H25=0,L25&gt;0),100%,IF(AND(H25=0,L25&lt;0),-100%,IF(AND(H25=0,L25=0),0%,((L25/(H25))-1)*-1))))</f>
        <v>-1</v>
      </c>
      <c r="Y25" s="147">
        <f>IF(L25&gt;0,((T25/L25)-1),IF(AND(L25=0,T25&gt;0),100%,IF(AND(L25=0,T25&lt;0),-100%,IF(AND(L25=0,T25=0),0%,((T25/(L25))-1)*-1))))</f>
        <v>1</v>
      </c>
    </row>
    <row r="26" spans="1:25" ht="28.35" customHeight="1">
      <c r="C26" s="131"/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88"/>
      <c r="Y26" s="188"/>
    </row>
    <row r="27" spans="1:25" s="88" customFormat="1" ht="28.35" customHeight="1">
      <c r="B27" s="89" t="s">
        <v>26</v>
      </c>
      <c r="C27" s="128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186"/>
      <c r="Y27" s="187"/>
    </row>
    <row r="28" spans="1:25" ht="28.35" customHeight="1">
      <c r="A28" s="74" t="s">
        <v>102</v>
      </c>
      <c r="C28" s="132" t="s">
        <v>27</v>
      </c>
      <c r="D28" s="120">
        <f>SUMIFS('INTERIM REPORT'!C:C,'INTERIM REPORT'!$A:$A,'PAGE 5'!$A28,'INTERIM REPORT'!$B:$B,'PAGE 5'!$A$4)</f>
        <v>835.80958904311979</v>
      </c>
      <c r="E28" s="204"/>
      <c r="F28" s="200"/>
      <c r="G28" s="200"/>
      <c r="H28" s="120">
        <f>SUMIFS('INTERIM REPORT'!D:D,'INTERIM REPORT'!$A:$A,'PAGE 5'!$A28,'INTERIM REPORT'!$B:$B,'PAGE 5'!$A$4)</f>
        <v>784</v>
      </c>
      <c r="I28" s="204"/>
      <c r="J28" s="200"/>
      <c r="K28" s="200"/>
      <c r="L28" s="120">
        <f>SUMIFS('INTERIM REPORT'!E:E,'INTERIM REPORT'!$A:$A,'PAGE 5'!$A28,'INTERIM REPORT'!$B:$B,'PAGE 5'!$A$4)</f>
        <v>30.049315068493151</v>
      </c>
      <c r="M28" s="204"/>
      <c r="N28" s="200"/>
      <c r="O28" s="200"/>
      <c r="P28" s="120">
        <f>SUMIFS('INTERIM REPORT'!F:F,'INTERIM REPORT'!$A:$A,'PAGE 5'!$A28,'INTERIM REPORT'!$B:$B,'PAGE 5'!$A$4)</f>
        <v>797.98356164383563</v>
      </c>
      <c r="Q28" s="204"/>
      <c r="R28" s="200"/>
      <c r="S28" s="200"/>
      <c r="T28" s="120">
        <f>SUMIFS('INTERIM REPORT'!G:G,'INTERIM REPORT'!$A:$A,'PAGE 5'!$A28,'INTERIM REPORT'!$B:$B,'PAGE 5'!$A$4)</f>
        <v>855.24370472508372</v>
      </c>
      <c r="U28" s="204"/>
      <c r="V28" s="200"/>
      <c r="W28" s="200"/>
      <c r="X28" s="145">
        <f>IF(H28&gt;0,((L28/H28)-1),IF(AND(H28=0,L28&gt;0),100%,IF(AND(H28=0,L28&lt;0),-100%,IF(AND(H28=0,L28=0),0%,((L28/(H28))-1)*-1))))</f>
        <v>-0.96167179200447306</v>
      </c>
      <c r="Y28" s="145">
        <f>IF(L28&gt;0,((T28/L28)-1),IF(AND(L28=0,T28&gt;0),100%,IF(AND(L28=0,T28&lt;0),-100%,IF(AND(L28=0,T28=0),0%,((T28/(L28))-1)*-1))))</f>
        <v>27.461337730183768</v>
      </c>
    </row>
    <row r="29" spans="1:25" ht="28.35" customHeight="1">
      <c r="C29" s="133" t="s">
        <v>28</v>
      </c>
      <c r="D29" s="120">
        <f>MEDIAN(D25,D20:D22,D8:D17)</f>
        <v>19.023972602739725</v>
      </c>
      <c r="E29" s="208"/>
      <c r="F29" s="208"/>
      <c r="G29" s="208"/>
      <c r="H29" s="120">
        <f>MEDIAN(H25,H20:H22,H8:H17)</f>
        <v>16.07377049180328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16.819178082191783</v>
      </c>
      <c r="Q29" s="208"/>
      <c r="R29" s="208"/>
      <c r="S29" s="208"/>
      <c r="T29" s="120">
        <f>MEDIAN(T25,T20:T22,T8:T17)</f>
        <v>17.887671232876713</v>
      </c>
      <c r="U29" s="208"/>
      <c r="V29" s="208"/>
      <c r="W29" s="208"/>
      <c r="X29" s="190">
        <f>IF(H29&gt;0,((L29/H29)-1),IF(AND(H29=0,L29&gt;0),100%,IF(AND(H29=0,L29&lt;0),-100%,IF(AND(H29=0,L29=0),0%,((L29/(H29))-1)*-1))))</f>
        <v>-1</v>
      </c>
      <c r="Y29" s="190">
        <f>IF(L29&gt;0,((T29/L29)-1),IF(AND(L29=0,T29&gt;0),100%,IF(AND(L29=0,T29&lt;0),-100%,IF(AND(L29=0,T29=0),0%,((T29/(L29))-1)*-1))))</f>
        <v>1</v>
      </c>
    </row>
    <row r="30" spans="1:25" ht="28.35" customHeight="1">
      <c r="C30" s="133" t="s">
        <v>29</v>
      </c>
      <c r="D30" s="120">
        <f>MEDIAN(D8:D15)</f>
        <v>15.457534246575342</v>
      </c>
      <c r="E30" s="208"/>
      <c r="F30" s="208"/>
      <c r="G30" s="208"/>
      <c r="H30" s="120">
        <f>MEDIAN(H8:H15)</f>
        <v>14.771857923497269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15.852054794520546</v>
      </c>
      <c r="Q30" s="208"/>
      <c r="R30" s="208"/>
      <c r="S30" s="208"/>
      <c r="T30" s="120">
        <f>MEDIAN(T8:T15)</f>
        <v>16.175642466811887</v>
      </c>
      <c r="U30" s="208"/>
      <c r="V30" s="208"/>
      <c r="W30" s="208"/>
      <c r="X30" s="190">
        <f>IF(H30&gt;0,((L30/H30)-1),IF(AND(H30=0,L30&gt;0),100%,IF(AND(H30=0,L30&lt;0),-100%,IF(AND(H30=0,L30=0),0%,((L30/(H30))-1)*-1))))</f>
        <v>-1</v>
      </c>
      <c r="Y30" s="190">
        <f>IF(L30&gt;0,((T30/L30)-1),IF(AND(L30=0,T30&gt;0),100%,IF(AND(L30=0,T30&lt;0),-100%,IF(AND(L30=0,T30=0),0%,((T30/(L30))-1)*-1))))</f>
        <v>1</v>
      </c>
    </row>
    <row r="31" spans="1:25" ht="28.35" customHeight="1">
      <c r="C31" s="131"/>
      <c r="D31" s="130"/>
      <c r="E31" s="192"/>
      <c r="F31" s="192"/>
      <c r="G31" s="192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88"/>
      <c r="Y31" s="188"/>
    </row>
    <row r="32" spans="1:25" s="88" customFormat="1" ht="28.35" customHeight="1" outlineLevel="1">
      <c r="B32" s="89" t="s">
        <v>395</v>
      </c>
      <c r="C32" s="128"/>
      <c r="D32" s="134"/>
      <c r="E32" s="191"/>
      <c r="F32" s="191"/>
      <c r="G32" s="191"/>
      <c r="H32" s="134"/>
      <c r="I32" s="127"/>
      <c r="J32" s="127"/>
      <c r="K32" s="127"/>
      <c r="L32" s="134" t="s">
        <v>213</v>
      </c>
      <c r="M32" s="127"/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186"/>
      <c r="Y32" s="187"/>
    </row>
    <row r="33" spans="1:25" ht="28.35" customHeight="1" outlineLevel="1">
      <c r="A33" s="74" t="s">
        <v>41</v>
      </c>
      <c r="C33" s="132" t="s">
        <v>30</v>
      </c>
      <c r="D33" s="124" t="str">
        <f>IF(SUMIFS('INTERIM REPORT'!C:C,'INTERIM REPORT'!$A:$A,'PAGE 5'!$A33,'INTERIM REPORT'!$B:$B,'PAGE 5'!$A$5)=0,"",SUMIFS('INTERIM REPORT'!C:C,'INTERIM REPORT'!$A:$A,'PAGE 5'!$A33,'INTERIM REPORT'!$B:$B,'PAGE 5'!$A$5))</f>
        <v/>
      </c>
      <c r="E33" s="193"/>
      <c r="F33" s="193"/>
      <c r="G33" s="175"/>
      <c r="H33" s="124" t="str">
        <f>IF(SUMIFS('INTERIM REPORT'!D:D,'INTERIM REPORT'!$A:$A,'PAGE 5'!$A33,'INTERIM REPORT'!$B:$B,'PAGE 5'!$A$5)=0,"",SUMIFS('INTERIM REPORT'!D:D,'INTERIM REPORT'!$A:$A,'PAGE 5'!$A33,'INTERIM REPORT'!$B:$B,'PAGE 5'!$A$5))</f>
        <v/>
      </c>
      <c r="I33" s="120"/>
      <c r="J33" s="120"/>
      <c r="K33" s="121"/>
      <c r="L33" s="124" t="str">
        <f>IF(SUMIFS('INTERIM REPORT'!E:E,'INTERIM REPORT'!$A:$A,'PAGE 5'!$A33,'INTERIM REPORT'!$B:$B,'PAGE 5'!$A$5)=0,"",SUMIFS('INTERIM REPORT'!E:E,'INTERIM REPORT'!$A:$A,'PAGE 5'!$A33,'INTERIM REPORT'!$B:$B,'PAGE 5'!$A$5))</f>
        <v/>
      </c>
      <c r="M33" s="120"/>
      <c r="N33" s="120"/>
      <c r="O33" s="121"/>
      <c r="P33" s="124" t="str">
        <f>IF(SUMIFS('INTERIM REPORT'!F:F,'INTERIM REPORT'!$A:$A,'PAGE 5'!$A33,'INTERIM REPORT'!$B:$B,'PAGE 5'!$A$5)=0,"",SUMIFS('INTERIM REPORT'!F:F,'INTERIM REPORT'!$A:$A,'PAGE 5'!$A33,'INTERIM REPORT'!$B:$B,'PAGE 5'!$A$5))</f>
        <v/>
      </c>
      <c r="Q33" s="120"/>
      <c r="R33" s="120"/>
      <c r="S33" s="121"/>
      <c r="T33" s="124" t="str">
        <f>IF(SUMIFS('INTERIM REPORT'!G:G,'INTERIM REPORT'!$A:$A,'PAGE 5'!$A33,'INTERIM REPORT'!$B:$B,'PAGE 5'!$A$5)=0,"",SUMIFS('INTERIM REPORT'!G:G,'INTERIM REPORT'!$A:$A,'PAGE 5'!$A33,'INTERIM REPORT'!$B:$B,'PAGE 5'!$A$5))</f>
        <v/>
      </c>
      <c r="U33" s="120"/>
      <c r="V33" s="120"/>
      <c r="W33" s="121"/>
      <c r="X33" s="189" t="str">
        <f>IFERROR(IF(H33&gt;0,((H33/H33)-1),IF(AND(H33=0,H33&gt;0),100%,IF(AND(H33=0,H33&lt;0),-100%,IF(AND(H33=0,H33=0)," ",((H33/(H33))-1)*-1))))," ")</f>
        <v xml:space="preserve"> </v>
      </c>
      <c r="Y33" s="189" t="str">
        <f>IFERROR(IF(L33&gt;0,((T33/L33)-1),IF(AND(L33=0,T33&gt;0),100%,IF(AND(L33=0,T33&lt;0),-100%,IF(AND(L33=0,T33=0)," ",((T33/(L33))-1)*-1))))," ")</f>
        <v xml:space="preserve"> </v>
      </c>
    </row>
    <row r="34" spans="1:25" ht="28.35" customHeight="1" outlineLevel="1">
      <c r="A34" s="74" t="s">
        <v>42</v>
      </c>
      <c r="C34" s="133" t="s">
        <v>31</v>
      </c>
      <c r="D34" s="124" t="str">
        <f>IF(SUMIFS('INTERIM REPORT'!C:C,'INTERIM REPORT'!$A:$A,'PAGE 5'!$A34,'INTERIM REPORT'!$B:$B,'PAGE 5'!$A$5)=0,"",SUMIFS('INTERIM REPORT'!C:C,'INTERIM REPORT'!$A:$A,'PAGE 5'!$A34,'INTERIM REPORT'!$B:$B,'PAGE 5'!$A$5))</f>
        <v/>
      </c>
      <c r="E34" s="194"/>
      <c r="F34" s="194"/>
      <c r="G34" s="176"/>
      <c r="H34" s="124" t="str">
        <f>IF(SUMIFS('INTERIM REPORT'!D:D,'INTERIM REPORT'!$A:$A,'PAGE 5'!$A34,'INTERIM REPORT'!$B:$B,'PAGE 5'!$A$5)=0,"",SUMIFS('INTERIM REPORT'!D:D,'INTERIM REPORT'!$A:$A,'PAGE 5'!$A34,'INTERIM REPORT'!$B:$B,'PAGE 5'!$A$5))</f>
        <v/>
      </c>
      <c r="I34" s="124"/>
      <c r="J34" s="124"/>
      <c r="K34" s="125"/>
      <c r="L34" s="124" t="str">
        <f>IF(SUMIFS('INTERIM REPORT'!E:E,'INTERIM REPORT'!$A:$A,'PAGE 5'!$A34,'INTERIM REPORT'!$B:$B,'PAGE 5'!$A$5)=0,"",SUMIFS('INTERIM REPORT'!E:E,'INTERIM REPORT'!$A:$A,'PAGE 5'!$A34,'INTERIM REPORT'!$B:$B,'PAGE 5'!$A$5))</f>
        <v/>
      </c>
      <c r="M34" s="124"/>
      <c r="N34" s="124"/>
      <c r="O34" s="125"/>
      <c r="P34" s="124" t="str">
        <f>IF(SUMIFS('INTERIM REPORT'!F:F,'INTERIM REPORT'!$A:$A,'PAGE 5'!$A34,'INTERIM REPORT'!$B:$B,'PAGE 5'!$A$5)=0,"",SUMIFS('INTERIM REPORT'!F:F,'INTERIM REPORT'!$A:$A,'PAGE 5'!$A34,'INTERIM REPORT'!$B:$B,'PAGE 5'!$A$5))</f>
        <v/>
      </c>
      <c r="Q34" s="124"/>
      <c r="R34" s="124"/>
      <c r="S34" s="125"/>
      <c r="T34" s="124" t="str">
        <f>IF(SUMIFS('INTERIM REPORT'!G:G,'INTERIM REPORT'!$A:$A,'PAGE 5'!$A34,'INTERIM REPORT'!$B:$B,'PAGE 5'!$A$5)=0,"",SUMIFS('INTERIM REPORT'!G:G,'INTERIM REPORT'!$A:$A,'PAGE 5'!$A34,'INTERIM REPORT'!$B:$B,'PAGE 5'!$A$5))</f>
        <v/>
      </c>
      <c r="U34" s="124"/>
      <c r="V34" s="124"/>
      <c r="W34" s="125"/>
      <c r="X34" s="190"/>
      <c r="Y34" s="189" t="str">
        <f>IFERROR(IF(L34&gt;0,((T34/L34)-1),IF(AND(L34=0,T34&gt;0),100%,IF(AND(L34=0,T34&lt;0),-100%,IF(AND(L34=0,T34=0)," ",((T34/(L34))-1)*-1))))," ")</f>
        <v xml:space="preserve"> </v>
      </c>
    </row>
    <row r="35" spans="1:25" ht="28.35" customHeight="1" outlineLevel="1">
      <c r="A35" s="74" t="s">
        <v>43</v>
      </c>
      <c r="C35" s="133" t="s">
        <v>32</v>
      </c>
      <c r="D35" s="124" t="str">
        <f>IF(SUMIFS('INTERIM REPORT'!C:C,'INTERIM REPORT'!$A:$A,'PAGE 5'!$A35,'INTERIM REPORT'!$B:$B,'PAGE 5'!$A$5)=0,"",SUMIFS('INTERIM REPORT'!C:C,'INTERIM REPORT'!$A:$A,'PAGE 5'!$A35,'INTERIM REPORT'!$B:$B,'PAGE 5'!$A$5))</f>
        <v/>
      </c>
      <c r="E35" s="194"/>
      <c r="F35" s="194"/>
      <c r="G35" s="176"/>
      <c r="H35" s="124" t="str">
        <f>IF(SUMIFS('INTERIM REPORT'!D:D,'INTERIM REPORT'!$A:$A,'PAGE 5'!$A35,'INTERIM REPORT'!$B:$B,'PAGE 5'!$A$5)=0,"",SUMIFS('INTERIM REPORT'!D:D,'INTERIM REPORT'!$A:$A,'PAGE 5'!$A35,'INTERIM REPORT'!$B:$B,'PAGE 5'!$A$5))</f>
        <v/>
      </c>
      <c r="I35" s="124"/>
      <c r="J35" s="124"/>
      <c r="K35" s="125"/>
      <c r="L35" s="124" t="str">
        <f>IF(SUMIFS('INTERIM REPORT'!E:E,'INTERIM REPORT'!$A:$A,'PAGE 5'!$A35,'INTERIM REPORT'!$B:$B,'PAGE 5'!$A$5)=0,"",SUMIFS('INTERIM REPORT'!E:E,'INTERIM REPORT'!$A:$A,'PAGE 5'!$A35,'INTERIM REPORT'!$B:$B,'PAGE 5'!$A$5))</f>
        <v/>
      </c>
      <c r="M35" s="124"/>
      <c r="N35" s="124"/>
      <c r="O35" s="125"/>
      <c r="P35" s="124" t="str">
        <f>IF(SUMIFS('INTERIM REPORT'!F:F,'INTERIM REPORT'!$A:$A,'PAGE 5'!$A35,'INTERIM REPORT'!$B:$B,'PAGE 5'!$A$5)=0,"",SUMIFS('INTERIM REPORT'!F:F,'INTERIM REPORT'!$A:$A,'PAGE 5'!$A35,'INTERIM REPORT'!$B:$B,'PAGE 5'!$A$5))</f>
        <v/>
      </c>
      <c r="Q35" s="124"/>
      <c r="R35" s="124"/>
      <c r="S35" s="125"/>
      <c r="T35" s="124" t="str">
        <f>IF(SUMIFS('INTERIM REPORT'!G:G,'INTERIM REPORT'!$A:$A,'PAGE 5'!$A35,'INTERIM REPORT'!$B:$B,'PAGE 5'!$A$5)=0,"",SUMIFS('INTERIM REPORT'!G:G,'INTERIM REPORT'!$A:$A,'PAGE 5'!$A35,'INTERIM REPORT'!$B:$B,'PAGE 5'!$A$5))</f>
        <v/>
      </c>
      <c r="U35" s="124"/>
      <c r="V35" s="124"/>
      <c r="W35" s="125"/>
      <c r="X35" s="190"/>
      <c r="Y35" s="189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 outlineLevel="1">
      <c r="A36" s="74" t="s">
        <v>44</v>
      </c>
      <c r="C36" s="133" t="s">
        <v>33</v>
      </c>
      <c r="D36" s="124" t="str">
        <f>IF(SUMIFS('INTERIM REPORT'!C:C,'INTERIM REPORT'!$A:$A,'PAGE 5'!$A36,'INTERIM REPORT'!$B:$B,'PAGE 5'!$A$5)=0,"",SUMIFS('INTERIM REPORT'!C:C,'INTERIM REPORT'!$A:$A,'PAGE 5'!$A36,'INTERIM REPORT'!$B:$B,'PAGE 5'!$A$5))</f>
        <v/>
      </c>
      <c r="E36" s="194"/>
      <c r="F36" s="194"/>
      <c r="G36" s="176"/>
      <c r="H36" s="124" t="str">
        <f>IF(SUMIFS('INTERIM REPORT'!D:D,'INTERIM REPORT'!$A:$A,'PAGE 5'!$A36,'INTERIM REPORT'!$B:$B,'PAGE 5'!$A$5)=0,"",SUMIFS('INTERIM REPORT'!D:D,'INTERIM REPORT'!$A:$A,'PAGE 5'!$A36,'INTERIM REPORT'!$B:$B,'PAGE 5'!$A$5))</f>
        <v/>
      </c>
      <c r="I36" s="124"/>
      <c r="J36" s="124"/>
      <c r="K36" s="125"/>
      <c r="L36" s="124" t="str">
        <f>IF(SUMIFS('INTERIM REPORT'!E:E,'INTERIM REPORT'!$A:$A,'PAGE 5'!$A36,'INTERIM REPORT'!$B:$B,'PAGE 5'!$A$5)=0,"",SUMIFS('INTERIM REPORT'!E:E,'INTERIM REPORT'!$A:$A,'PAGE 5'!$A36,'INTERIM REPORT'!$B:$B,'PAGE 5'!$A$5))</f>
        <v/>
      </c>
      <c r="M36" s="124"/>
      <c r="N36" s="124"/>
      <c r="O36" s="125"/>
      <c r="P36" s="124" t="str">
        <f>IF(SUMIFS('INTERIM REPORT'!F:F,'INTERIM REPORT'!$A:$A,'PAGE 5'!$A36,'INTERIM REPORT'!$B:$B,'PAGE 5'!$A$5)=0,"",SUMIFS('INTERIM REPORT'!F:F,'INTERIM REPORT'!$A:$A,'PAGE 5'!$A36,'INTERIM REPORT'!$B:$B,'PAGE 5'!$A$5))</f>
        <v/>
      </c>
      <c r="Q36" s="124"/>
      <c r="R36" s="124"/>
      <c r="S36" s="125"/>
      <c r="T36" s="124" t="str">
        <f>IF(SUMIFS('INTERIM REPORT'!G:G,'INTERIM REPORT'!$A:$A,'PAGE 5'!$A36,'INTERIM REPORT'!$B:$B,'PAGE 5'!$A$5)=0,"",SUMIFS('INTERIM REPORT'!G:G,'INTERIM REPORT'!$A:$A,'PAGE 5'!$A36,'INTERIM REPORT'!$B:$B,'PAGE 5'!$A$5))</f>
        <v/>
      </c>
      <c r="U36" s="124"/>
      <c r="V36" s="124"/>
      <c r="W36" s="125"/>
      <c r="X36" s="190"/>
      <c r="Y36" s="189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 outlineLevel="1">
      <c r="A37" s="160" t="s">
        <v>216</v>
      </c>
      <c r="C37" s="133" t="s">
        <v>217</v>
      </c>
      <c r="D37" s="124" t="str">
        <f>IF(SUMIFS('INTERIM REPORT'!C:C,'INTERIM REPORT'!$A:$A,'PAGE 5'!$A37,'INTERIM REPORT'!$B:$B,'PAGE 5'!$A$5)=0,"",SUMIFS('INTERIM REPORT'!C:C,'INTERIM REPORT'!$A:$A,'PAGE 5'!$A37,'INTERIM REPORT'!$B:$B,'PAGE 5'!$A$5))</f>
        <v/>
      </c>
      <c r="E37" s="194"/>
      <c r="F37" s="194"/>
      <c r="G37" s="176"/>
      <c r="H37" s="124" t="str">
        <f>IF(SUMIFS('INTERIM REPORT'!D:D,'INTERIM REPORT'!$A:$A,'PAGE 5'!$A37,'INTERIM REPORT'!$B:$B,'PAGE 5'!$A$5)=0,"",SUMIFS('INTERIM REPORT'!D:D,'INTERIM REPORT'!$A:$A,'PAGE 5'!$A37,'INTERIM REPORT'!$B:$B,'PAGE 5'!$A$5))</f>
        <v/>
      </c>
      <c r="I37" s="124"/>
      <c r="J37" s="124"/>
      <c r="K37" s="125"/>
      <c r="L37" s="124" t="str">
        <f>IF(SUMIFS('INTERIM REPORT'!E:E,'INTERIM REPORT'!$A:$A,'PAGE 5'!$A37,'INTERIM REPORT'!$B:$B,'PAGE 5'!$A$5)=0,"",SUMIFS('INTERIM REPORT'!E:E,'INTERIM REPORT'!$A:$A,'PAGE 5'!$A37,'INTERIM REPORT'!$B:$B,'PAGE 5'!$A$5))</f>
        <v/>
      </c>
      <c r="M37" s="124"/>
      <c r="N37" s="124"/>
      <c r="O37" s="125"/>
      <c r="P37" s="124" t="str">
        <f>IF(SUMIFS('INTERIM REPORT'!F:F,'INTERIM REPORT'!$A:$A,'PAGE 5'!$A37,'INTERIM REPORT'!$B:$B,'PAGE 5'!$A$5)=0,"",SUMIFS('INTERIM REPORT'!F:F,'INTERIM REPORT'!$A:$A,'PAGE 5'!$A37,'INTERIM REPORT'!$B:$B,'PAGE 5'!$A$5))</f>
        <v/>
      </c>
      <c r="Q37" s="124"/>
      <c r="R37" s="124"/>
      <c r="S37" s="125"/>
      <c r="T37" s="124" t="str">
        <f>IF(SUMIFS('INTERIM REPORT'!G:G,'INTERIM REPORT'!$A:$A,'PAGE 5'!$A37,'INTERIM REPORT'!$B:$B,'PAGE 5'!$A$5)=0,"",SUMIFS('INTERIM REPORT'!G:G,'INTERIM REPORT'!$A:$A,'PAGE 5'!$A37,'INTERIM REPORT'!$B:$B,'PAGE 5'!$A$5))</f>
        <v/>
      </c>
      <c r="U37" s="124"/>
      <c r="V37" s="124"/>
      <c r="W37" s="125"/>
      <c r="X37" s="190"/>
      <c r="Y37" s="189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 outlineLevel="1">
      <c r="A38" s="74" t="s">
        <v>45</v>
      </c>
      <c r="C38" s="94" t="s">
        <v>34</v>
      </c>
      <c r="D38" s="124" t="str">
        <f>IF(SUMIFS('INTERIM REPORT'!C:C,'INTERIM REPORT'!$A:$A,'PAGE 5'!$A38,'INTERIM REPORT'!$B:$B,'PAGE 5'!$A$5)=0,"",SUMIFS('INTERIM REPORT'!C:C,'INTERIM REPORT'!$A:$A,'PAGE 5'!$A38,'INTERIM REPORT'!$B:$B,'PAGE 5'!$A$5))</f>
        <v/>
      </c>
      <c r="E38" s="124"/>
      <c r="F38" s="124"/>
      <c r="G38" s="125"/>
      <c r="H38" s="124" t="str">
        <f>IF(SUMIFS('INTERIM REPORT'!D:D,'INTERIM REPORT'!$A:$A,'PAGE 5'!$A38,'INTERIM REPORT'!$B:$B,'PAGE 5'!$A$5)=0,"",SUMIFS('INTERIM REPORT'!D:D,'INTERIM REPORT'!$A:$A,'PAGE 5'!$A38,'INTERIM REPORT'!$B:$B,'PAGE 5'!$A$5))</f>
        <v/>
      </c>
      <c r="I38" s="124"/>
      <c r="J38" s="124"/>
      <c r="K38" s="125"/>
      <c r="L38" s="124" t="str">
        <f>IF(SUMIFS('INTERIM REPORT'!E:E,'INTERIM REPORT'!$A:$A,'PAGE 5'!$A38,'INTERIM REPORT'!$B:$B,'PAGE 5'!$A$5)=0,"",SUMIFS('INTERIM REPORT'!E:E,'INTERIM REPORT'!$A:$A,'PAGE 5'!$A38,'INTERIM REPORT'!$B:$B,'PAGE 5'!$A$5))</f>
        <v/>
      </c>
      <c r="M38" s="124"/>
      <c r="N38" s="124"/>
      <c r="O38" s="125"/>
      <c r="P38" s="124" t="str">
        <f>IF(SUMIFS('INTERIM REPORT'!F:F,'INTERIM REPORT'!$A:$A,'PAGE 5'!$A38,'INTERIM REPORT'!$B:$B,'PAGE 5'!$A$5)=0,"",SUMIFS('INTERIM REPORT'!F:F,'INTERIM REPORT'!$A:$A,'PAGE 5'!$A38,'INTERIM REPORT'!$B:$B,'PAGE 5'!$A$5))</f>
        <v/>
      </c>
      <c r="Q38" s="124"/>
      <c r="R38" s="124"/>
      <c r="S38" s="125"/>
      <c r="T38" s="124" t="str">
        <f>IF(SUMIFS('INTERIM REPORT'!G:G,'INTERIM REPORT'!$A:$A,'PAGE 5'!$A38,'INTERIM REPORT'!$B:$B,'PAGE 5'!$A$5)=0,"",SUMIFS('INTERIM REPORT'!G:G,'INTERIM REPORT'!$A:$A,'PAGE 5'!$A38,'INTERIM REPORT'!$B:$B,'PAGE 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B8:B15"/>
    <mergeCell ref="D5:D6"/>
    <mergeCell ref="H5:H6"/>
    <mergeCell ref="L5:L6"/>
    <mergeCell ref="P5:P6"/>
    <mergeCell ref="E5:G5"/>
    <mergeCell ref="I5:K5"/>
    <mergeCell ref="M5:O5"/>
    <mergeCell ref="X4:Y4"/>
    <mergeCell ref="X5:X6"/>
    <mergeCell ref="Y5:Y6"/>
    <mergeCell ref="U5:W5"/>
    <mergeCell ref="B4:C4"/>
    <mergeCell ref="D4:G4"/>
    <mergeCell ref="H4:K4"/>
    <mergeCell ref="L4:O4"/>
    <mergeCell ref="P4:S4"/>
    <mergeCell ref="T4:W4"/>
    <mergeCell ref="T5:T6"/>
    <mergeCell ref="Q5:S5"/>
  </mergeCells>
  <conditionalFormatting sqref="A37">
    <cfRule type="cellIs" dxfId="121" priority="1" operator="notEqual">
      <formula>""" """</formula>
    </cfRule>
    <cfRule type="cellIs" dxfId="120" priority="2" operator="equal">
      <formula>" "</formula>
    </cfRule>
  </conditionalFormatting>
  <pageMargins left="0.7" right="0.7" top="0.75" bottom="0.75" header="0.3" footer="0.3"/>
  <pageSetup scale="49" fitToHeight="0" orientation="landscape" r:id="rId1"/>
  <headerFooter differentFirst="1">
    <oddFooter xml:space="preserve">&amp;L&amp;D&amp;CGreen Mountain Care Board&amp;R&amp;P  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Current Ratio</v>
      </c>
    </row>
    <row r="3" spans="1:25" ht="15.75">
      <c r="A3" s="82" t="s">
        <v>104</v>
      </c>
    </row>
    <row r="4" spans="1:25" ht="15.75">
      <c r="A4" s="85" t="s">
        <v>88</v>
      </c>
      <c r="B4" s="324" t="str">
        <f>MID(A4,FIND("]",A4)+2,LEN(A4)-FIND("]",A4)+2)</f>
        <v>Current Ratio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261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50'!$A8,'INTERIM REPORT'!$B:$B,'PAGE 50'!$A$4)</f>
        <v>3.1611141201229915</v>
      </c>
      <c r="E8" s="210">
        <f>RANK(D8,D$8:D$15,1)</f>
        <v>4</v>
      </c>
      <c r="F8" s="210">
        <f>RANK(D8,D$8:D$17,1)</f>
        <v>4</v>
      </c>
      <c r="G8" s="210">
        <f>RANK(D8,D$8:D$25,1)</f>
        <v>6</v>
      </c>
      <c r="H8" s="120">
        <f>SUMIFS('INTERIM REPORT'!D:D,'INTERIM REPORT'!$A:$A,'PAGE 50'!$A8,'INTERIM REPORT'!$B:$B,'PAGE 50'!$A$4)</f>
        <v>1.3504136217313016</v>
      </c>
      <c r="I8" s="210">
        <f>RANK(H8,H$8:H$15,1)</f>
        <v>3</v>
      </c>
      <c r="J8" s="210">
        <f>RANK(H8,H$8:H$17,1)</f>
        <v>3</v>
      </c>
      <c r="K8" s="210">
        <f>RANK(H8,H$8:H$25,1)</f>
        <v>4</v>
      </c>
      <c r="L8" s="120">
        <f>SUMIFS('INTERIM REPORT'!E:E,'INTERIM REPORT'!$A:$A,'PAGE 50'!$A8,'INTERIM REPORT'!$B:$B,'PAGE 50'!$A$4)</f>
        <v>2.6492566994314335</v>
      </c>
      <c r="M8" s="210">
        <f>RANK(L8,L$8:L$15,1)</f>
        <v>4</v>
      </c>
      <c r="N8" s="210">
        <f>RANK(L8,L$8:L$17,1)</f>
        <v>4</v>
      </c>
      <c r="O8" s="210">
        <f>RANK(L8,L$8:L$25,1)</f>
        <v>6</v>
      </c>
      <c r="P8" s="120">
        <f>SUMIFS('INTERIM REPORT'!F:F,'INTERIM REPORT'!$A:$A,'PAGE 50'!$A8,'INTERIM REPORT'!$B:$B,'PAGE 50'!$A$4)</f>
        <v>1.6888588130595121</v>
      </c>
      <c r="Q8" s="210">
        <f>RANK(P8,P$8:P$15,1)</f>
        <v>3</v>
      </c>
      <c r="R8" s="210">
        <f>RANK(P8,P$8:P$17,1)</f>
        <v>3</v>
      </c>
      <c r="S8" s="210">
        <f>RANK(P8,P$8:P$25,1)</f>
        <v>4</v>
      </c>
      <c r="T8" s="120">
        <f>SUMIFS('INTERIM REPORT'!G:G,'INTERIM REPORT'!$A:$A,'PAGE 50'!$A8,'INTERIM REPORT'!$B:$B,'PAGE 50'!$A$4)</f>
        <v>1.7780000680158192</v>
      </c>
      <c r="U8" s="210">
        <f>RANK(T8,T$8:T$15,1)</f>
        <v>3</v>
      </c>
      <c r="V8" s="210">
        <f>RANK(T8,T$8:T$17,1)</f>
        <v>3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0.9618112975156059</v>
      </c>
      <c r="Y8" s="95">
        <f t="shared" ref="Y8:Y17" si="1">IF(L8&gt;0,((T8/L8)-1),IF(AND(L8=0,T8&gt;0),100%,IF(AND(L8=0,T8&lt;0),-100%,IF(AND(L8=0,T8=0),0%,((T8/(L8))-1)*-1))))</f>
        <v>-0.32886833186176245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50'!$A9,'INTERIM REPORT'!$B:$B,'PAGE 50'!$A$4)</f>
        <v>4.9436687366322758</v>
      </c>
      <c r="E9" s="210">
        <f t="shared" ref="E9:E15" si="3">RANK(D9,D$8:D$15,1)</f>
        <v>8</v>
      </c>
      <c r="F9" s="210">
        <f t="shared" ref="F9:F17" si="4">RANK(D9,D$8:D$17,1)</f>
        <v>9</v>
      </c>
      <c r="G9" s="210">
        <f t="shared" ref="G9:G17" si="5">RANK(D9,D$8:D$25,1)</f>
        <v>13</v>
      </c>
      <c r="H9" s="120">
        <f>SUMIFS('INTERIM REPORT'!D:D,'INTERIM REPORT'!$A:$A,'PAGE 50'!$A9,'INTERIM REPORT'!$B:$B,'PAGE 50'!$A$4)</f>
        <v>2.6601488835250291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6</v>
      </c>
      <c r="L9" s="120">
        <f>SUMIFS('INTERIM REPORT'!E:E,'INTERIM REPORT'!$A:$A,'PAGE 50'!$A9,'INTERIM REPORT'!$B:$B,'PAGE 50'!$A$4)</f>
        <v>3.1284809037691241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9</v>
      </c>
      <c r="P9" s="120">
        <f>SUMIFS('INTERIM REPORT'!F:F,'INTERIM REPORT'!$A:$A,'PAGE 50'!$A9,'INTERIM REPORT'!$B:$B,'PAGE 50'!$A$4)</f>
        <v>2.8022332341111262</v>
      </c>
      <c r="Q9" s="210">
        <f t="shared" ref="Q9:Q15" si="12">RANK(P9,P$8:P$15,1)</f>
        <v>6</v>
      </c>
      <c r="R9" s="210">
        <f t="shared" ref="R9:R17" si="13">RANK(P9,P$8:P$17,1)</f>
        <v>6</v>
      </c>
      <c r="S9" s="210">
        <f t="shared" ref="S9:S17" si="14">RANK(P9,P$8:P$25,1)</f>
        <v>8</v>
      </c>
      <c r="T9" s="120">
        <f>SUMIFS('INTERIM REPORT'!G:G,'INTERIM REPORT'!$A:$A,'PAGE 50'!$A9,'INTERIM REPORT'!$B:$B,'PAGE 50'!$A$4)</f>
        <v>3.6981706324989561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8</v>
      </c>
      <c r="X9" s="95">
        <f t="shared" si="0"/>
        <v>0.17605481525661704</v>
      </c>
      <c r="Y9" s="95">
        <f t="shared" si="1"/>
        <v>0.1820978763346397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50'!$A10,'INTERIM REPORT'!$B:$B,'PAGE 50'!$A$4)</f>
        <v>0.85677551518468253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20">
        <f>SUMIFS('INTERIM REPORT'!D:D,'INTERIM REPORT'!$A:$A,'PAGE 50'!$A10,'INTERIM REPORT'!$B:$B,'PAGE 50'!$A$4)</f>
        <v>2.8150253227138</v>
      </c>
      <c r="I10" s="210">
        <f t="shared" si="6"/>
        <v>6</v>
      </c>
      <c r="J10" s="210">
        <f t="shared" si="7"/>
        <v>7</v>
      </c>
      <c r="K10" s="210">
        <f t="shared" si="8"/>
        <v>9</v>
      </c>
      <c r="L10" s="120">
        <f>SUMIFS('INTERIM REPORT'!E:E,'INTERIM REPORT'!$A:$A,'PAGE 50'!$A10,'INTERIM REPORT'!$B:$B,'PAGE 50'!$A$4)</f>
        <v>1.0410096393597976</v>
      </c>
      <c r="M10" s="210">
        <f t="shared" si="9"/>
        <v>2</v>
      </c>
      <c r="N10" s="210">
        <f t="shared" si="10"/>
        <v>2</v>
      </c>
      <c r="O10" s="210">
        <f t="shared" si="11"/>
        <v>2</v>
      </c>
      <c r="P10" s="120">
        <f>SUMIFS('INTERIM REPORT'!F:F,'INTERIM REPORT'!$A:$A,'PAGE 50'!$A10,'INTERIM REPORT'!$B:$B,'PAGE 50'!$A$4)</f>
        <v>2.148859172427195</v>
      </c>
      <c r="Q10" s="210">
        <f t="shared" si="12"/>
        <v>5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50'!$A10,'INTERIM REPORT'!$B:$B,'PAGE 50'!$A$4)</f>
        <v>2.1770541531591725</v>
      </c>
      <c r="U10" s="210">
        <f t="shared" si="15"/>
        <v>4</v>
      </c>
      <c r="V10" s="210">
        <f t="shared" si="16"/>
        <v>4</v>
      </c>
      <c r="W10" s="210">
        <f t="shared" si="17"/>
        <v>5</v>
      </c>
      <c r="X10" s="95">
        <f t="shared" si="0"/>
        <v>-0.63019528422706284</v>
      </c>
      <c r="Y10" s="95">
        <f t="shared" si="1"/>
        <v>1.0912910609531168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50'!$A11,'INTERIM REPORT'!$B:$B,'PAGE 50'!$A$4)</f>
        <v>1.4573667277374234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50'!$A11,'INTERIM REPORT'!$B:$B,'PAGE 50'!$A$4)</f>
        <v>1.3277047448090278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20">
        <f>SUMIFS('INTERIM REPORT'!E:E,'INTERIM REPORT'!$A:$A,'PAGE 50'!$A11,'INTERIM REPORT'!$B:$B,'PAGE 50'!$A$4)</f>
        <v>1.4637856345346816</v>
      </c>
      <c r="M11" s="210">
        <f t="shared" si="9"/>
        <v>3</v>
      </c>
      <c r="N11" s="210">
        <f t="shared" si="10"/>
        <v>3</v>
      </c>
      <c r="O11" s="210">
        <f t="shared" si="11"/>
        <v>4</v>
      </c>
      <c r="P11" s="120">
        <f>SUMIFS('INTERIM REPORT'!F:F,'INTERIM REPORT'!$A:$A,'PAGE 50'!$A11,'INTERIM REPORT'!$B:$B,'PAGE 50'!$A$4)</f>
        <v>1.4525612616017762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20">
        <f>SUMIFS('INTERIM REPORT'!G:G,'INTERIM REPORT'!$A:$A,'PAGE 50'!$A11,'INTERIM REPORT'!$B:$B,'PAGE 50'!$A$4)</f>
        <v>1.0280750345715133</v>
      </c>
      <c r="U11" s="210">
        <f t="shared" si="15"/>
        <v>1</v>
      </c>
      <c r="V11" s="210">
        <f t="shared" si="16"/>
        <v>1</v>
      </c>
      <c r="W11" s="210">
        <f t="shared" si="17"/>
        <v>1</v>
      </c>
      <c r="X11" s="95">
        <f t="shared" si="0"/>
        <v>0.10249333690919893</v>
      </c>
      <c r="Y11" s="95">
        <f t="shared" si="1"/>
        <v>-0.29766011476241538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50'!$A12,'INTERIM REPORT'!$B:$B,'PAGE 50'!$A$4)</f>
        <v>3.753876987192597</v>
      </c>
      <c r="E12" s="210">
        <f t="shared" si="3"/>
        <v>6</v>
      </c>
      <c r="F12" s="210">
        <f t="shared" si="4"/>
        <v>6</v>
      </c>
      <c r="G12" s="210">
        <f t="shared" si="5"/>
        <v>8</v>
      </c>
      <c r="H12" s="120">
        <f>SUMIFS('INTERIM REPORT'!D:D,'INTERIM REPORT'!$A:$A,'PAGE 50'!$A12,'INTERIM REPORT'!$B:$B,'PAGE 50'!$A$4)</f>
        <v>4.1385001383388049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20">
        <f>SUMIFS('INTERIM REPORT'!E:E,'INTERIM REPORT'!$A:$A,'PAGE 50'!$A12,'INTERIM REPORT'!$B:$B,'PAGE 50'!$A$4)</f>
        <v>4.9194403802771509</v>
      </c>
      <c r="M12" s="210">
        <f t="shared" si="9"/>
        <v>8</v>
      </c>
      <c r="N12" s="210">
        <f t="shared" si="10"/>
        <v>10</v>
      </c>
      <c r="O12" s="210">
        <f t="shared" si="11"/>
        <v>13</v>
      </c>
      <c r="P12" s="120">
        <f>SUMIFS('INTERIM REPORT'!F:F,'INTERIM REPORT'!$A:$A,'PAGE 50'!$A12,'INTERIM REPORT'!$B:$B,'PAGE 50'!$A$4)</f>
        <v>4.7428549510496252</v>
      </c>
      <c r="Q12" s="210">
        <f t="shared" si="12"/>
        <v>8</v>
      </c>
      <c r="R12" s="210">
        <f t="shared" si="13"/>
        <v>9</v>
      </c>
      <c r="S12" s="210">
        <f t="shared" si="14"/>
        <v>13</v>
      </c>
      <c r="T12" s="120">
        <f>SUMIFS('INTERIM REPORT'!G:G,'INTERIM REPORT'!$A:$A,'PAGE 50'!$A12,'INTERIM REPORT'!$B:$B,'PAGE 50'!$A$4)</f>
        <v>4.7479968083585495</v>
      </c>
      <c r="U12" s="210">
        <f t="shared" si="15"/>
        <v>8</v>
      </c>
      <c r="V12" s="210">
        <f t="shared" si="16"/>
        <v>10</v>
      </c>
      <c r="W12" s="210">
        <f t="shared" si="17"/>
        <v>12</v>
      </c>
      <c r="X12" s="95">
        <f t="shared" si="0"/>
        <v>0.18870127240150714</v>
      </c>
      <c r="Y12" s="95">
        <f t="shared" si="1"/>
        <v>-3.4850218452884829E-2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50'!$A13,'INTERIM REPORT'!$B:$B,'PAGE 50'!$A$4)</f>
        <v>3.3980342386570364</v>
      </c>
      <c r="E13" s="210">
        <f t="shared" si="3"/>
        <v>5</v>
      </c>
      <c r="F13" s="210">
        <f t="shared" si="4"/>
        <v>5</v>
      </c>
      <c r="G13" s="210">
        <f t="shared" si="5"/>
        <v>7</v>
      </c>
      <c r="H13" s="120">
        <f>SUMIFS('INTERIM REPORT'!D:D,'INTERIM REPORT'!$A:$A,'PAGE 50'!$A13,'INTERIM REPORT'!$B:$B,'PAGE 50'!$A$4)</f>
        <v>3.0232844071850939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20">
        <f>SUMIFS('INTERIM REPORT'!E:E,'INTERIM REPORT'!$A:$A,'PAGE 50'!$A13,'INTERIM REPORT'!$B:$B,'PAGE 50'!$A$4)</f>
        <v>3.1077584857139873</v>
      </c>
      <c r="M13" s="210">
        <f t="shared" si="9"/>
        <v>5</v>
      </c>
      <c r="N13" s="210">
        <f t="shared" si="10"/>
        <v>6</v>
      </c>
      <c r="O13" s="210">
        <f t="shared" si="11"/>
        <v>8</v>
      </c>
      <c r="P13" s="120">
        <f>SUMIFS('INTERIM REPORT'!F:F,'INTERIM REPORT'!$A:$A,'PAGE 50'!$A13,'INTERIM REPORT'!$B:$B,'PAGE 50'!$A$4)</f>
        <v>2.0079698224098568</v>
      </c>
      <c r="Q13" s="210">
        <f t="shared" si="12"/>
        <v>4</v>
      </c>
      <c r="R13" s="210">
        <f t="shared" si="13"/>
        <v>4</v>
      </c>
      <c r="S13" s="210">
        <f t="shared" si="14"/>
        <v>5</v>
      </c>
      <c r="T13" s="120">
        <f>SUMIFS('INTERIM REPORT'!G:G,'INTERIM REPORT'!$A:$A,'PAGE 50'!$A13,'INTERIM REPORT'!$B:$B,'PAGE 50'!$A$4)</f>
        <v>3.519567524995173</v>
      </c>
      <c r="U13" s="210">
        <f t="shared" si="15"/>
        <v>5</v>
      </c>
      <c r="V13" s="210">
        <f t="shared" si="16"/>
        <v>5</v>
      </c>
      <c r="W13" s="210">
        <f t="shared" si="17"/>
        <v>7</v>
      </c>
      <c r="X13" s="95">
        <f t="shared" si="0"/>
        <v>2.7941161714105878E-2</v>
      </c>
      <c r="Y13" s="95">
        <f t="shared" si="1"/>
        <v>0.13250998788169199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50'!$A14,'INTERIM REPORT'!$B:$B,'PAGE 50'!$A$4)</f>
        <v>3.9323371051471327</v>
      </c>
      <c r="E14" s="210">
        <f t="shared" si="3"/>
        <v>7</v>
      </c>
      <c r="F14" s="210">
        <f t="shared" si="4"/>
        <v>7</v>
      </c>
      <c r="G14" s="210">
        <f t="shared" si="5"/>
        <v>9</v>
      </c>
      <c r="H14" s="120">
        <f>SUMIFS('INTERIM REPORT'!D:D,'INTERIM REPORT'!$A:$A,'PAGE 50'!$A14,'INTERIM REPORT'!$B:$B,'PAGE 50'!$A$4)</f>
        <v>2.7043862995187844</v>
      </c>
      <c r="I14" s="210">
        <f t="shared" si="6"/>
        <v>5</v>
      </c>
      <c r="J14" s="210">
        <f t="shared" si="7"/>
        <v>5</v>
      </c>
      <c r="K14" s="210">
        <f t="shared" si="8"/>
        <v>7</v>
      </c>
      <c r="L14" s="120">
        <f>SUMIFS('INTERIM REPORT'!E:E,'INTERIM REPORT'!$A:$A,'PAGE 50'!$A14,'INTERIM REPORT'!$B:$B,'PAGE 50'!$A$4)</f>
        <v>3.8168501630310749</v>
      </c>
      <c r="M14" s="210">
        <f t="shared" si="9"/>
        <v>7</v>
      </c>
      <c r="N14" s="210">
        <f t="shared" si="10"/>
        <v>9</v>
      </c>
      <c r="O14" s="210">
        <f t="shared" si="11"/>
        <v>11</v>
      </c>
      <c r="P14" s="120">
        <f>SUMIFS('INTERIM REPORT'!F:F,'INTERIM REPORT'!$A:$A,'PAGE 50'!$A14,'INTERIM REPORT'!$B:$B,'PAGE 50'!$A$4)</f>
        <v>3.7429136011034743</v>
      </c>
      <c r="Q14" s="210">
        <f t="shared" si="12"/>
        <v>7</v>
      </c>
      <c r="R14" s="210">
        <f t="shared" si="13"/>
        <v>8</v>
      </c>
      <c r="S14" s="210">
        <f t="shared" si="14"/>
        <v>10</v>
      </c>
      <c r="T14" s="120">
        <f>SUMIFS('INTERIM REPORT'!G:G,'INTERIM REPORT'!$A:$A,'PAGE 50'!$A14,'INTERIM REPORT'!$B:$B,'PAGE 50'!$A$4)</f>
        <v>3.9486444518676969</v>
      </c>
      <c r="U14" s="210">
        <f t="shared" si="15"/>
        <v>7</v>
      </c>
      <c r="V14" s="210">
        <f t="shared" si="16"/>
        <v>8</v>
      </c>
      <c r="W14" s="210">
        <f t="shared" si="17"/>
        <v>10</v>
      </c>
      <c r="X14" s="95">
        <f t="shared" si="0"/>
        <v>0.41135538355235757</v>
      </c>
      <c r="Y14" s="95">
        <f t="shared" si="1"/>
        <v>3.4529594615252179E-2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50'!$A15,'INTERIM REPORT'!$B:$B,'PAGE 50'!$A$4)</f>
        <v>0.40454347533765256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50'!$A15,'INTERIM REPORT'!$B:$B,'PAGE 50'!$A$4)</f>
        <v>0.47000870997791877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50'!$A15,'INTERIM REPORT'!$B:$B,'PAGE 50'!$A$4)</f>
        <v>0.46465695074794905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50'!$A15,'INTERIM REPORT'!$B:$B,'PAGE 50'!$A$4)</f>
        <v>1.5666613805257568</v>
      </c>
      <c r="Q15" s="211">
        <f t="shared" si="12"/>
        <v>2</v>
      </c>
      <c r="R15" s="211">
        <f t="shared" si="13"/>
        <v>2</v>
      </c>
      <c r="S15" s="211">
        <f t="shared" si="14"/>
        <v>3</v>
      </c>
      <c r="T15" s="122">
        <f>SUMIFS('INTERIM REPORT'!G:G,'INTERIM REPORT'!$A:$A,'PAGE 50'!$A15,'INTERIM REPORT'!$B:$B,'PAGE 50'!$A$4)</f>
        <v>1.4693721202351395</v>
      </c>
      <c r="U15" s="211">
        <f t="shared" si="15"/>
        <v>2</v>
      </c>
      <c r="V15" s="211">
        <f t="shared" si="16"/>
        <v>2</v>
      </c>
      <c r="W15" s="211">
        <f t="shared" si="17"/>
        <v>3</v>
      </c>
      <c r="X15" s="97">
        <f t="shared" si="0"/>
        <v>-1.1386510752579793E-2</v>
      </c>
      <c r="Y15" s="97">
        <f t="shared" si="1"/>
        <v>2.1622729798185962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50'!$A16,'INTERIM REPORT'!$B:$B,'PAGE 50'!$A$4)</f>
        <v>4.320593853483075</v>
      </c>
      <c r="E16" s="212"/>
      <c r="F16" s="213">
        <f t="shared" si="4"/>
        <v>8</v>
      </c>
      <c r="G16" s="213">
        <f t="shared" si="5"/>
        <v>10</v>
      </c>
      <c r="H16" s="124">
        <f>SUMIFS('INTERIM REPORT'!D:D,'INTERIM REPORT'!$A:$A,'PAGE 50'!$A16,'INTERIM REPORT'!$B:$B,'PAGE 50'!$A$4)</f>
        <v>2.7718939153317161</v>
      </c>
      <c r="I16" s="212"/>
      <c r="J16" s="213">
        <f t="shared" si="7"/>
        <v>6</v>
      </c>
      <c r="K16" s="213">
        <f t="shared" si="8"/>
        <v>8</v>
      </c>
      <c r="L16" s="124">
        <f>SUMIFS('INTERIM REPORT'!E:E,'INTERIM REPORT'!$A:$A,'PAGE 50'!$A16,'INTERIM REPORT'!$B:$B,'PAGE 50'!$A$4)</f>
        <v>3.061571601973923</v>
      </c>
      <c r="M16" s="212"/>
      <c r="N16" s="213">
        <f t="shared" si="10"/>
        <v>5</v>
      </c>
      <c r="O16" s="213">
        <f t="shared" si="11"/>
        <v>7</v>
      </c>
      <c r="P16" s="124">
        <f>SUMIFS('INTERIM REPORT'!F:F,'INTERIM REPORT'!$A:$A,'PAGE 50'!$A16,'INTERIM REPORT'!$B:$B,'PAGE 50'!$A$4)</f>
        <v>3.2810501690617402</v>
      </c>
      <c r="Q16" s="212"/>
      <c r="R16" s="213">
        <f t="shared" si="13"/>
        <v>7</v>
      </c>
      <c r="S16" s="213">
        <f t="shared" si="14"/>
        <v>9</v>
      </c>
      <c r="T16" s="124">
        <f>SUMIFS('INTERIM REPORT'!G:G,'INTERIM REPORT'!$A:$A,'PAGE 50'!$A16,'INTERIM REPORT'!$B:$B,'PAGE 50'!$A$4)</f>
        <v>3.9374871018275837</v>
      </c>
      <c r="U16" s="212"/>
      <c r="V16" s="213">
        <f t="shared" si="16"/>
        <v>7</v>
      </c>
      <c r="W16" s="213">
        <f t="shared" si="17"/>
        <v>9</v>
      </c>
      <c r="X16" s="99">
        <f t="shared" si="0"/>
        <v>0.10450532938506796</v>
      </c>
      <c r="Y16" s="99">
        <f t="shared" si="1"/>
        <v>0.28609995575113167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50'!$A17,'INTERIM REPORT'!$B:$B,'PAGE 50'!$A$4)</f>
        <v>7.0568293807891438</v>
      </c>
      <c r="E17" s="214"/>
      <c r="F17" s="210">
        <f t="shared" si="4"/>
        <v>10</v>
      </c>
      <c r="G17" s="210">
        <f t="shared" si="5"/>
        <v>14</v>
      </c>
      <c r="H17" s="120">
        <f>SUMIFS('INTERIM REPORT'!D:D,'INTERIM REPORT'!$A:$A,'PAGE 50'!$A17,'INTERIM REPORT'!$B:$B,'PAGE 50'!$A$4)</f>
        <v>2.9373780257838873</v>
      </c>
      <c r="I17" s="214"/>
      <c r="J17" s="210">
        <f t="shared" si="7"/>
        <v>8</v>
      </c>
      <c r="K17" s="210">
        <f t="shared" si="8"/>
        <v>10</v>
      </c>
      <c r="L17" s="120">
        <f>SUMIFS('INTERIM REPORT'!E:E,'INTERIM REPORT'!$A:$A,'PAGE 50'!$A17,'INTERIM REPORT'!$B:$B,'PAGE 50'!$A$4)</f>
        <v>3.2824568398268399</v>
      </c>
      <c r="M17" s="214"/>
      <c r="N17" s="210">
        <f t="shared" si="10"/>
        <v>8</v>
      </c>
      <c r="O17" s="210">
        <f t="shared" si="11"/>
        <v>10</v>
      </c>
      <c r="P17" s="120">
        <f>SUMIFS('INTERIM REPORT'!F:F,'INTERIM REPORT'!$A:$A,'PAGE 50'!$A17,'INTERIM REPORT'!$B:$B,'PAGE 50'!$A$4)</f>
        <v>6.8082512628726555</v>
      </c>
      <c r="Q17" s="214"/>
      <c r="R17" s="210">
        <f t="shared" si="13"/>
        <v>10</v>
      </c>
      <c r="S17" s="210">
        <f t="shared" si="14"/>
        <v>14</v>
      </c>
      <c r="T17" s="120">
        <f>SUMIFS('INTERIM REPORT'!G:G,'INTERIM REPORT'!$A:$A,'PAGE 50'!$A17,'INTERIM REPORT'!$B:$B,'PAGE 50'!$A$4)</f>
        <v>4.1285430453731253</v>
      </c>
      <c r="U17" s="214"/>
      <c r="V17" s="210">
        <f t="shared" si="16"/>
        <v>9</v>
      </c>
      <c r="W17" s="210">
        <f t="shared" si="17"/>
        <v>11</v>
      </c>
      <c r="X17" s="95">
        <f t="shared" si="0"/>
        <v>0.11747851689973166</v>
      </c>
      <c r="Y17" s="95">
        <f t="shared" si="1"/>
        <v>0.25776003976062012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50'!$A20,'INTERIM REPORT'!$B:$B,'PAGE 50'!$A$4)</f>
        <v>2.0711364967240531</v>
      </c>
      <c r="E20" s="212"/>
      <c r="F20" s="213">
        <f>RANK(D20,D$20:D$22,1)</f>
        <v>2</v>
      </c>
      <c r="G20" s="213">
        <f t="shared" ref="G20:G22" si="19">RANK(D20,D$8:D$25,1)</f>
        <v>5</v>
      </c>
      <c r="H20" s="124">
        <f>SUMIFS('INTERIM REPORT'!D:D,'INTERIM REPORT'!$A:$A,'PAGE 50'!$A20,'INTERIM REPORT'!$B:$B,'PAGE 50'!$A$4)</f>
        <v>1.9176687169941502</v>
      </c>
      <c r="I20" s="212"/>
      <c r="J20" s="213">
        <f>RANK(H20,H$20:H$22,1)</f>
        <v>2</v>
      </c>
      <c r="K20" s="213">
        <f t="shared" ref="K20:K22" si="20">RANK(H20,H$8:H$25,1)</f>
        <v>5</v>
      </c>
      <c r="L20" s="124">
        <f>SUMIFS('INTERIM REPORT'!E:E,'INTERIM REPORT'!$A:$A,'PAGE 50'!$A20,'INTERIM REPORT'!$B:$B,'PAGE 50'!$A$4)</f>
        <v>2.3363008299485908</v>
      </c>
      <c r="M20" s="212"/>
      <c r="N20" s="213">
        <f>RANK(L20,L$20:L$22,1)</f>
        <v>2</v>
      </c>
      <c r="O20" s="213">
        <f t="shared" ref="O20:O22" si="21">RANK(L20,L$8:L$25,1)</f>
        <v>5</v>
      </c>
      <c r="P20" s="124">
        <f>SUMIFS('INTERIM REPORT'!F:F,'INTERIM REPORT'!$A:$A,'PAGE 50'!$A20,'INTERIM REPORT'!$B:$B,'PAGE 50'!$A$4)</f>
        <v>2.084719685756117</v>
      </c>
      <c r="Q20" s="212"/>
      <c r="R20" s="213">
        <f>RANK(P20,P$20:P$22,1)</f>
        <v>2</v>
      </c>
      <c r="S20" s="213">
        <f t="shared" ref="S20:S22" si="22">RANK(P20,P$8:P$25,1)</f>
        <v>6</v>
      </c>
      <c r="T20" s="124">
        <f>SUMIFS('INTERIM REPORT'!G:G,'INTERIM REPORT'!$A:$A,'PAGE 50'!$A20,'INTERIM REPORT'!$B:$B,'PAGE 50'!$A$4)</f>
        <v>2.4494350852722482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0.21830262403749567</v>
      </c>
      <c r="Y20" s="99">
        <f>IF(L20&gt;0,((T20/L20)-1),IF(AND(L20=0,T20&gt;0),100%,IF(AND(L20=0,T20&lt;0),-100%,IF(AND(L20=0,T20=0),0%,((T20/(L20))-1)*-1))))</f>
        <v>4.8424523876981596E-2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50'!$A21,'INTERIM REPORT'!$B:$B,'PAGE 50'!$A$4)</f>
        <v>4.9435024367080622</v>
      </c>
      <c r="E21" s="214"/>
      <c r="F21" s="210">
        <f t="shared" ref="F21:F22" si="24">RANK(D21,D$20:D$22,1)</f>
        <v>3</v>
      </c>
      <c r="G21" s="210">
        <f t="shared" si="19"/>
        <v>12</v>
      </c>
      <c r="H21" s="120">
        <f>SUMIFS('INTERIM REPORT'!D:D,'INTERIM REPORT'!$A:$A,'PAGE 50'!$A21,'INTERIM REPORT'!$B:$B,'PAGE 50'!$A$4)</f>
        <v>3.9164415427994017</v>
      </c>
      <c r="I21" s="214"/>
      <c r="J21" s="210">
        <f t="shared" ref="J21:J22" si="25">RANK(H21,H$20:H$22,1)</f>
        <v>3</v>
      </c>
      <c r="K21" s="210">
        <f t="shared" si="20"/>
        <v>13</v>
      </c>
      <c r="L21" s="120">
        <f>SUMIFS('INTERIM REPORT'!E:E,'INTERIM REPORT'!$A:$A,'PAGE 50'!$A21,'INTERIM REPORT'!$B:$B,'PAGE 50'!$A$4)</f>
        <v>7.5610986479201499</v>
      </c>
      <c r="M21" s="214"/>
      <c r="N21" s="210">
        <f t="shared" ref="N21:N22" si="26">RANK(L21,L$20:L$22,1)</f>
        <v>3</v>
      </c>
      <c r="O21" s="210">
        <f t="shared" si="21"/>
        <v>14</v>
      </c>
      <c r="P21" s="120">
        <f>SUMIFS('INTERIM REPORT'!F:F,'INTERIM REPORT'!$A:$A,'PAGE 50'!$A21,'INTERIM REPORT'!$B:$B,'PAGE 50'!$A$4)</f>
        <v>4.1106693402959138</v>
      </c>
      <c r="Q21" s="214"/>
      <c r="R21" s="210">
        <f t="shared" ref="R21:R22" si="27">RANK(P21,P$20:P$22,1)</f>
        <v>3</v>
      </c>
      <c r="S21" s="210">
        <f t="shared" si="22"/>
        <v>12</v>
      </c>
      <c r="T21" s="120">
        <f>SUMIFS('INTERIM REPORT'!G:G,'INTERIM REPORT'!$A:$A,'PAGE 50'!$A21,'INTERIM REPORT'!$B:$B,'PAGE 50'!$A$4)</f>
        <v>7.5443253392195349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0.93060423991816132</v>
      </c>
      <c r="Y21" s="95">
        <f>IF(L21&gt;0,((T21/L21)-1),IF(AND(L21=0,T21&gt;0),100%,IF(AND(L21=0,T21&lt;0),-100%,IF(AND(L21=0,T21=0),0%,((T21/(L21))-1)*-1))))</f>
        <v>-2.2183692452192316E-3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50'!$A22,'INTERIM REPORT'!$B:$B,'PAGE 50'!$A$4)</f>
        <v>1.5312870253841981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50'!$A22,'INTERIM REPORT'!$B:$B,'PAGE 50'!$A$4)</f>
        <v>1.3403989635228843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50'!$A22,'INTERIM REPORT'!$B:$B,'PAGE 50'!$A$4)</f>
        <v>1.1385259304268496</v>
      </c>
      <c r="M22" s="214"/>
      <c r="N22" s="210">
        <f t="shared" si="26"/>
        <v>1</v>
      </c>
      <c r="O22" s="210">
        <f t="shared" si="21"/>
        <v>3</v>
      </c>
      <c r="P22" s="120">
        <f>SUMIFS('INTERIM REPORT'!F:F,'INTERIM REPORT'!$A:$A,'PAGE 50'!$A22,'INTERIM REPORT'!$B:$B,'PAGE 50'!$A$4)</f>
        <v>1.0317735399187271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50'!$A22,'INTERIM REPORT'!$B:$B,'PAGE 50'!$A$4)</f>
        <v>1.2628359062044614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-0.15060667651179382</v>
      </c>
      <c r="Y22" s="95">
        <f>IF(L22&gt;0,((T22/L22)-1),IF(AND(L22=0,T22&gt;0),100%,IF(AND(L22=0,T22&lt;0),-100%,IF(AND(L22=0,T22=0),0%,((T22/(L22))-1)*-1))))</f>
        <v>0.10918501937940595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50'!$A25,'INTERIM REPORT'!$B:$B,'PAGE 50'!$A$4)</f>
        <v>4.7514369419465083</v>
      </c>
      <c r="E25" s="212"/>
      <c r="F25" s="212"/>
      <c r="G25" s="213">
        <f>RANK(D25,D$8:D$25,1)</f>
        <v>11</v>
      </c>
      <c r="H25" s="124">
        <f>SUMIFS('INTERIM REPORT'!D:D,'INTERIM REPORT'!$A:$A,'PAGE 50'!$A25,'INTERIM REPORT'!$B:$B,'PAGE 50'!$A$4)</f>
        <v>3.5665576069209779</v>
      </c>
      <c r="I25" s="212"/>
      <c r="J25" s="212"/>
      <c r="K25" s="213">
        <f>RANK(H25,H$8:H$25,1)</f>
        <v>12</v>
      </c>
      <c r="L25" s="124">
        <f>SUMIFS('INTERIM REPORT'!E:E,'INTERIM REPORT'!$A:$A,'PAGE 50'!$A25,'INTERIM REPORT'!$B:$B,'PAGE 50'!$A$4)</f>
        <v>4.8667121980941213</v>
      </c>
      <c r="M25" s="212"/>
      <c r="N25" s="212"/>
      <c r="O25" s="213">
        <f>RANK(L25,L$8:L$25,1)</f>
        <v>12</v>
      </c>
      <c r="P25" s="124">
        <f>SUMIFS('INTERIM REPORT'!F:F,'INTERIM REPORT'!$A:$A,'PAGE 50'!$A25,'INTERIM REPORT'!$B:$B,'PAGE 50'!$A$4)</f>
        <v>3.9375856815405963</v>
      </c>
      <c r="Q25" s="212"/>
      <c r="R25" s="212"/>
      <c r="S25" s="213">
        <f>RANK(P25,P$8:P$25,1)</f>
        <v>11</v>
      </c>
      <c r="T25" s="124">
        <f>SUMIFS('INTERIM REPORT'!G:G,'INTERIM REPORT'!$A:$A,'PAGE 50'!$A25,'INTERIM REPORT'!$B:$B,'PAGE 50'!$A$4)</f>
        <v>5.4777793963680246</v>
      </c>
      <c r="U25" s="212"/>
      <c r="V25" s="212"/>
      <c r="W25" s="213">
        <f>RANK(T25,T$8:T$25,1)</f>
        <v>13</v>
      </c>
      <c r="X25" s="99">
        <f>IF(H25&gt;0,((L25/H25)-1),IF(AND(H25=0,L25&gt;0),100%,IF(AND(H25=0,L25&lt;0),-100%,IF(AND(H25=0,L25=0),0%,((L25/(H25))-1)*-1))))</f>
        <v>0.36454047136380652</v>
      </c>
      <c r="Y25" s="99">
        <f>IF(L25&gt;0,((T25/L25)-1),IF(AND(L25=0,T25&gt;0),100%,IF(AND(L25=0,T25&lt;0),-100%,IF(AND(L25=0,T25=0),0%,((T25/(L25))-1)*-1))))</f>
        <v>0.12556057835374079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50'!$A28,'INTERIM REPORT'!$B:$B,'PAGE 50'!$A$4)</f>
        <v>3.8200851471027817</v>
      </c>
      <c r="E28" s="218"/>
      <c r="F28" s="218"/>
      <c r="G28" s="218"/>
      <c r="H28" s="124">
        <f>SUMIFS('INTERIM REPORT'!D:D,'INTERIM REPORT'!$A:$A,'PAGE 50'!$A28,'INTERIM REPORT'!$B:$B,'PAGE 50'!$A$4)</f>
        <v>2.8838967230063108</v>
      </c>
      <c r="I28" s="218"/>
      <c r="J28" s="218"/>
      <c r="K28" s="218"/>
      <c r="L28" s="124">
        <f>SUMIFS('INTERIM REPORT'!E:E,'INTERIM REPORT'!$A:$A,'PAGE 50'!$A28,'INTERIM REPORT'!$B:$B,'PAGE 50'!$A$4)</f>
        <v>3.7729635235983046</v>
      </c>
      <c r="M28" s="218"/>
      <c r="N28" s="218"/>
      <c r="O28" s="218"/>
      <c r="P28" s="124">
        <f>SUMIFS('INTERIM REPORT'!F:F,'INTERIM REPORT'!$A:$A,'PAGE 50'!$A28,'INTERIM REPORT'!$B:$B,'PAGE 50'!$A$4)</f>
        <v>3.2959990492388633</v>
      </c>
      <c r="Q28" s="218"/>
      <c r="R28" s="218"/>
      <c r="S28" s="218"/>
      <c r="T28" s="124">
        <f>SUMIFS('INTERIM REPORT'!G:G,'INTERIM REPORT'!$A:$A,'PAGE 50'!$A28,'INTERIM REPORT'!$B:$B,'PAGE 50'!$A$4)</f>
        <v>4.35874229092334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0.30828662951050068</v>
      </c>
      <c r="Y28" s="103">
        <f>IF(L28&gt;0,((T28/L28)-1),IF(AND(L28=0,T28&gt;0),100%,IF(AND(L28=0,T28&lt;0),-100%,IF(AND(L28=0,T28=0),0%,((T28/(L28))-1)*-1))))</f>
        <v>0.15525693891850123</v>
      </c>
    </row>
    <row r="29" spans="1:25" ht="28.35" customHeight="1">
      <c r="C29" s="94" t="s">
        <v>28</v>
      </c>
      <c r="D29" s="120">
        <f>MEDIAN(D25,D20:D22,D8:D17)</f>
        <v>3.5759556129248167</v>
      </c>
      <c r="E29" s="219"/>
      <c r="F29" s="219"/>
      <c r="G29" s="219"/>
      <c r="H29" s="120">
        <f>MEDIAN(H25,H20:H22,H8:H17)</f>
        <v>2.7381401074252505</v>
      </c>
      <c r="I29" s="219"/>
      <c r="J29" s="219"/>
      <c r="K29" s="219"/>
      <c r="L29" s="120">
        <f>MEDIAN(L25,L20:L22,L8:L17)</f>
        <v>3.0846650438439553</v>
      </c>
      <c r="M29" s="219"/>
      <c r="N29" s="219"/>
      <c r="O29" s="219"/>
      <c r="P29" s="120">
        <f>MEDIAN(P25,P20:P22,P8:P17)</f>
        <v>2.4755462032691606</v>
      </c>
      <c r="Q29" s="219"/>
      <c r="R29" s="219"/>
      <c r="S29" s="219"/>
      <c r="T29" s="120">
        <f>MEDIAN(T25,T20:T22,T8:T17)</f>
        <v>3.6088690787470643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0.12655485943871292</v>
      </c>
      <c r="Y29" s="104">
        <f>IF(L29&gt;0,((T29/L29)-1),IF(AND(L29=0,T29&gt;0),100%,IF(AND(L29=0,T29&lt;0),-100%,IF(AND(L29=0,T29=0),0%,((T29/(L29))-1)*-1))))</f>
        <v>0.16993872185547643</v>
      </c>
    </row>
    <row r="30" spans="1:25" ht="28.35" customHeight="1">
      <c r="C30" s="94" t="s">
        <v>29</v>
      </c>
      <c r="D30" s="120">
        <f>MEDIAN(D8:D15)</f>
        <v>3.2795741793900142</v>
      </c>
      <c r="E30" s="219"/>
      <c r="F30" s="219"/>
      <c r="G30" s="219"/>
      <c r="H30" s="120">
        <f>MEDIAN(H8:H15)</f>
        <v>2.6822675915219065</v>
      </c>
      <c r="I30" s="219"/>
      <c r="J30" s="219"/>
      <c r="K30" s="219"/>
      <c r="L30" s="120">
        <f>MEDIAN(L8:L15)</f>
        <v>2.8785075925727104</v>
      </c>
      <c r="M30" s="219"/>
      <c r="N30" s="219"/>
      <c r="O30" s="219"/>
      <c r="P30" s="120">
        <f>MEDIAN(P8:P15)</f>
        <v>2.0784144974185259</v>
      </c>
      <c r="Q30" s="219"/>
      <c r="R30" s="219"/>
      <c r="S30" s="219"/>
      <c r="T30" s="120">
        <f>MEDIAN(T8:T15)</f>
        <v>2.8483108390771728</v>
      </c>
      <c r="U30" s="219"/>
      <c r="V30" s="219"/>
      <c r="W30" s="219"/>
      <c r="X30" s="104">
        <f>IF(H30&gt;0,((L30/H30)-1),IF(AND(H30=0,L30&gt;0),100%,IF(AND(H30=0,L30&lt;0),-100%,IF(AND(H30=0,L30=0),0%,((L30/(H30))-1)*-1))))</f>
        <v>7.3161977451868587E-2</v>
      </c>
      <c r="Y30" s="104">
        <f>IF(L30&gt;0,((T30/L30)-1),IF(AND(L30=0,T30&gt;0),100%,IF(AND(L30=0,T30&lt;0),-100%,IF(AND(L30=0,T30=0),0%,((T30/(L30))-1)*-1))))</f>
        <v>-1.0490419957012831E-2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50'!$A33,'INTERIM REPORT'!$B:$B,'PAGE 50'!$A$5)=0,"",SUMIFS('INTERIM REPORT'!C:C,'INTERIM REPORT'!$A:$A,'PAGE 50'!$A33,'INTERIM REPORT'!$B:$B,'PAGE 50'!$A$5))</f>
        <v/>
      </c>
      <c r="E33" s="120"/>
      <c r="F33" s="120"/>
      <c r="G33" s="121"/>
      <c r="H33" s="124" t="str">
        <f>IF(SUMIFS('INTERIM REPORT'!D:D,'INTERIM REPORT'!$A:$A,'PAGE 50'!$A33,'INTERIM REPORT'!$B:$B,'PAGE 50'!$A$5)=0,"",SUMIFS('INTERIM REPORT'!D:D,'INTERIM REPORT'!$A:$A,'PAGE 50'!$A33,'INTERIM REPORT'!$B:$B,'PAGE 50'!$A$5))</f>
        <v/>
      </c>
      <c r="I33" s="120"/>
      <c r="J33" s="120"/>
      <c r="K33" s="121"/>
      <c r="L33" s="124" t="str">
        <f>IF(SUMIFS('INTERIM REPORT'!E:E,'INTERIM REPORT'!$A:$A,'PAGE 50'!$A33,'INTERIM REPORT'!$B:$B,'PAGE 50'!$A$5)=0,"",SUMIFS('INTERIM REPORT'!E:E,'INTERIM REPORT'!$A:$A,'PAGE 50'!$A33,'INTERIM REPORT'!$B:$B,'PAGE 50'!$A$5))</f>
        <v/>
      </c>
      <c r="M33" s="120"/>
      <c r="N33" s="120"/>
      <c r="O33" s="121"/>
      <c r="P33" s="124" t="str">
        <f>IF(SUMIFS('INTERIM REPORT'!F:F,'INTERIM REPORT'!$A:$A,'PAGE 50'!$A33,'INTERIM REPORT'!$B:$B,'PAGE 50'!$A$5)=0,"",SUMIFS('INTERIM REPORT'!F:F,'INTERIM REPORT'!$A:$A,'PAGE 50'!$A33,'INTERIM REPORT'!$B:$B,'PAGE 50'!$A$5))</f>
        <v/>
      </c>
      <c r="Q33" s="120"/>
      <c r="R33" s="120"/>
      <c r="S33" s="121"/>
      <c r="T33" s="124" t="str">
        <f>IF(SUMIFS('INTERIM REPORT'!G:G,'INTERIM REPORT'!$A:$A,'PAGE 50'!$A33,'INTERIM REPORT'!$B:$B,'PAGE 50'!$A$5)=0,"",SUMIFS('INTERIM REPORT'!G:G,'INTERIM REPORT'!$A:$A,'PAGE 50'!$A33,'INTERIM REPORT'!$B:$B,'PAGE 50'!$A$5))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50'!$A34,'INTERIM REPORT'!$B:$B,'PAGE 50'!$A$5)=0,"",SUMIFS('INTERIM REPORT'!C:C,'INTERIM REPORT'!$A:$A,'PAGE 50'!$A34,'INTERIM REPORT'!$B:$B,'PAGE 50'!$A$5))</f>
        <v/>
      </c>
      <c r="E34" s="124"/>
      <c r="F34" s="124"/>
      <c r="G34" s="125"/>
      <c r="H34" s="124" t="str">
        <f>IF(SUMIFS('INTERIM REPORT'!D:D,'INTERIM REPORT'!$A:$A,'PAGE 50'!$A34,'INTERIM REPORT'!$B:$B,'PAGE 50'!$A$5)=0,"",SUMIFS('INTERIM REPORT'!D:D,'INTERIM REPORT'!$A:$A,'PAGE 50'!$A34,'INTERIM REPORT'!$B:$B,'PAGE 50'!$A$5))</f>
        <v/>
      </c>
      <c r="I34" s="124"/>
      <c r="J34" s="124"/>
      <c r="K34" s="125"/>
      <c r="L34" s="124" t="str">
        <f>IF(SUMIFS('INTERIM REPORT'!E:E,'INTERIM REPORT'!$A:$A,'PAGE 50'!$A34,'INTERIM REPORT'!$B:$B,'PAGE 50'!$A$5)=0,"",SUMIFS('INTERIM REPORT'!E:E,'INTERIM REPORT'!$A:$A,'PAGE 50'!$A34,'INTERIM REPORT'!$B:$B,'PAGE 50'!$A$5))</f>
        <v/>
      </c>
      <c r="M34" s="124"/>
      <c r="N34" s="124"/>
      <c r="O34" s="125"/>
      <c r="P34" s="124" t="str">
        <f>IF(SUMIFS('INTERIM REPORT'!F:F,'INTERIM REPORT'!$A:$A,'PAGE 50'!$A34,'INTERIM REPORT'!$B:$B,'PAGE 50'!$A$5)=0,"",SUMIFS('INTERIM REPORT'!F:F,'INTERIM REPORT'!$A:$A,'PAGE 50'!$A34,'INTERIM REPORT'!$B:$B,'PAGE 50'!$A$5))</f>
        <v/>
      </c>
      <c r="Q34" s="124"/>
      <c r="R34" s="124"/>
      <c r="S34" s="125"/>
      <c r="T34" s="124" t="str">
        <f>IF(SUMIFS('INTERIM REPORT'!G:G,'INTERIM REPORT'!$A:$A,'PAGE 50'!$A34,'INTERIM REPORT'!$B:$B,'PAGE 50'!$A$5)=0,"",SUMIFS('INTERIM REPORT'!G:G,'INTERIM REPORT'!$A:$A,'PAGE 50'!$A34,'INTERIM REPORT'!$B:$B,'PAGE 50'!$A$5))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50'!$A35,'INTERIM REPORT'!$B:$B,'PAGE 50'!$A$5)=0,"",SUMIFS('INTERIM REPORT'!C:C,'INTERIM REPORT'!$A:$A,'PAGE 50'!$A35,'INTERIM REPORT'!$B:$B,'PAGE 50'!$A$5))</f>
        <v/>
      </c>
      <c r="E35" s="124"/>
      <c r="F35" s="124"/>
      <c r="G35" s="125"/>
      <c r="H35" s="124" t="str">
        <f>IF(SUMIFS('INTERIM REPORT'!D:D,'INTERIM REPORT'!$A:$A,'PAGE 50'!$A35,'INTERIM REPORT'!$B:$B,'PAGE 50'!$A$5)=0,"",SUMIFS('INTERIM REPORT'!D:D,'INTERIM REPORT'!$A:$A,'PAGE 50'!$A35,'INTERIM REPORT'!$B:$B,'PAGE 50'!$A$5))</f>
        <v/>
      </c>
      <c r="I35" s="124"/>
      <c r="J35" s="124"/>
      <c r="K35" s="125"/>
      <c r="L35" s="124" t="str">
        <f>IF(SUMIFS('INTERIM REPORT'!E:E,'INTERIM REPORT'!$A:$A,'PAGE 50'!$A35,'INTERIM REPORT'!$B:$B,'PAGE 50'!$A$5)=0,"",SUMIFS('INTERIM REPORT'!E:E,'INTERIM REPORT'!$A:$A,'PAGE 50'!$A35,'INTERIM REPORT'!$B:$B,'PAGE 50'!$A$5))</f>
        <v/>
      </c>
      <c r="M35" s="124"/>
      <c r="N35" s="124"/>
      <c r="O35" s="125"/>
      <c r="P35" s="124" t="str">
        <f>IF(SUMIFS('INTERIM REPORT'!F:F,'INTERIM REPORT'!$A:$A,'PAGE 50'!$A35,'INTERIM REPORT'!$B:$B,'PAGE 50'!$A$5)=0,"",SUMIFS('INTERIM REPORT'!F:F,'INTERIM REPORT'!$A:$A,'PAGE 50'!$A35,'INTERIM REPORT'!$B:$B,'PAGE 50'!$A$5))</f>
        <v/>
      </c>
      <c r="Q35" s="124"/>
      <c r="R35" s="124"/>
      <c r="S35" s="125"/>
      <c r="T35" s="124" t="str">
        <f>IF(SUMIFS('INTERIM REPORT'!G:G,'INTERIM REPORT'!$A:$A,'PAGE 50'!$A35,'INTERIM REPORT'!$B:$B,'PAGE 50'!$A$5)=0,"",SUMIFS('INTERIM REPORT'!G:G,'INTERIM REPORT'!$A:$A,'PAGE 50'!$A35,'INTERIM REPORT'!$B:$B,'PAGE 50'!$A$5))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50'!$A36,'INTERIM REPORT'!$B:$B,'PAGE 50'!$A$5)=0,"",SUMIFS('INTERIM REPORT'!C:C,'INTERIM REPORT'!$A:$A,'PAGE 50'!$A36,'INTERIM REPORT'!$B:$B,'PAGE 50'!$A$5))</f>
        <v/>
      </c>
      <c r="E36" s="124"/>
      <c r="F36" s="124"/>
      <c r="G36" s="125"/>
      <c r="H36" s="124" t="str">
        <f>IF(SUMIFS('INTERIM REPORT'!D:D,'INTERIM REPORT'!$A:$A,'PAGE 50'!$A36,'INTERIM REPORT'!$B:$B,'PAGE 50'!$A$5)=0,"",SUMIFS('INTERIM REPORT'!D:D,'INTERIM REPORT'!$A:$A,'PAGE 50'!$A36,'INTERIM REPORT'!$B:$B,'PAGE 50'!$A$5))</f>
        <v/>
      </c>
      <c r="I36" s="124"/>
      <c r="J36" s="124"/>
      <c r="K36" s="125"/>
      <c r="L36" s="124" t="str">
        <f>IF(SUMIFS('INTERIM REPORT'!E:E,'INTERIM REPORT'!$A:$A,'PAGE 50'!$A36,'INTERIM REPORT'!$B:$B,'PAGE 50'!$A$5)=0,"",SUMIFS('INTERIM REPORT'!E:E,'INTERIM REPORT'!$A:$A,'PAGE 50'!$A36,'INTERIM REPORT'!$B:$B,'PAGE 50'!$A$5))</f>
        <v/>
      </c>
      <c r="M36" s="124"/>
      <c r="N36" s="124"/>
      <c r="O36" s="125"/>
      <c r="P36" s="124" t="str">
        <f>IF(SUMIFS('INTERIM REPORT'!F:F,'INTERIM REPORT'!$A:$A,'PAGE 50'!$A36,'INTERIM REPORT'!$B:$B,'PAGE 50'!$A$5)=0,"",SUMIFS('INTERIM REPORT'!F:F,'INTERIM REPORT'!$A:$A,'PAGE 50'!$A36,'INTERIM REPORT'!$B:$B,'PAGE 50'!$A$5))</f>
        <v/>
      </c>
      <c r="Q36" s="124"/>
      <c r="R36" s="124"/>
      <c r="S36" s="125"/>
      <c r="T36" s="124" t="str">
        <f>IF(SUMIFS('INTERIM REPORT'!G:G,'INTERIM REPORT'!$A:$A,'PAGE 50'!$A36,'INTERIM REPORT'!$B:$B,'PAGE 50'!$A$5)=0,"",SUMIFS('INTERIM REPORT'!G:G,'INTERIM REPORT'!$A:$A,'PAGE 50'!$A36,'INTERIM REPORT'!$B:$B,'PAGE 50'!$A$5))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50'!$A37,'INTERIM REPORT'!$B:$B,'PAGE 50'!$A$5)=0,"",SUMIFS('INTERIM REPORT'!C:C,'INTERIM REPORT'!$A:$A,'PAGE 50'!$A37,'INTERIM REPORT'!$B:$B,'PAGE 50'!$A$5))</f>
        <v/>
      </c>
      <c r="E37" s="124"/>
      <c r="F37" s="124"/>
      <c r="G37" s="125"/>
      <c r="H37" s="124" t="str">
        <f>IF(SUMIFS('INTERIM REPORT'!D:D,'INTERIM REPORT'!$A:$A,'PAGE 50'!$A37,'INTERIM REPORT'!$B:$B,'PAGE 50'!$A$5)=0,"",SUMIFS('INTERIM REPORT'!D:D,'INTERIM REPORT'!$A:$A,'PAGE 50'!$A37,'INTERIM REPORT'!$B:$B,'PAGE 50'!$A$5))</f>
        <v/>
      </c>
      <c r="I37" s="124"/>
      <c r="J37" s="124"/>
      <c r="K37" s="125"/>
      <c r="L37" s="124" t="str">
        <f>IF(SUMIFS('INTERIM REPORT'!E:E,'INTERIM REPORT'!$A:$A,'PAGE 50'!$A37,'INTERIM REPORT'!$B:$B,'PAGE 50'!$A$5)=0,"",SUMIFS('INTERIM REPORT'!E:E,'INTERIM REPORT'!$A:$A,'PAGE 50'!$A37,'INTERIM REPORT'!$B:$B,'PAGE 50'!$A$5))</f>
        <v/>
      </c>
      <c r="M37" s="124"/>
      <c r="N37" s="124"/>
      <c r="O37" s="125"/>
      <c r="P37" s="124" t="str">
        <f>IF(SUMIFS('INTERIM REPORT'!F:F,'INTERIM REPORT'!$A:$A,'PAGE 50'!$A37,'INTERIM REPORT'!$B:$B,'PAGE 50'!$A$5)=0,"",SUMIFS('INTERIM REPORT'!F:F,'INTERIM REPORT'!$A:$A,'PAGE 50'!$A37,'INTERIM REPORT'!$B:$B,'PAGE 50'!$A$5))</f>
        <v/>
      </c>
      <c r="Q37" s="124"/>
      <c r="R37" s="124"/>
      <c r="S37" s="125"/>
      <c r="T37" s="124" t="str">
        <f>IF(SUMIFS('INTERIM REPORT'!G:G,'INTERIM REPORT'!$A:$A,'PAGE 50'!$A37,'INTERIM REPORT'!$B:$B,'PAGE 50'!$A$5)=0,"",SUMIFS('INTERIM REPORT'!G:G,'INTERIM REPORT'!$A:$A,'PAGE 50'!$A37,'INTERIM REPORT'!$B:$B,'PAGE 50'!$A$5))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50'!$A38,'INTERIM REPORT'!$B:$B,'PAGE 50'!$A$5)=0,"",SUMIFS('INTERIM REPORT'!C:C,'INTERIM REPORT'!$A:$A,'PAGE 50'!$A38,'INTERIM REPORT'!$B:$B,'PAGE 50'!$A$5))</f>
        <v/>
      </c>
      <c r="E38" s="124"/>
      <c r="F38" s="124"/>
      <c r="G38" s="125"/>
      <c r="H38" s="124" t="str">
        <f>IF(SUMIFS('INTERIM REPORT'!D:D,'INTERIM REPORT'!$A:$A,'PAGE 50'!$A38,'INTERIM REPORT'!$B:$B,'PAGE 50'!$A$5)=0,"",SUMIFS('INTERIM REPORT'!D:D,'INTERIM REPORT'!$A:$A,'PAGE 50'!$A38,'INTERIM REPORT'!$B:$B,'PAGE 50'!$A$5))</f>
        <v/>
      </c>
      <c r="I38" s="124"/>
      <c r="J38" s="124"/>
      <c r="K38" s="125"/>
      <c r="L38" s="124" t="str">
        <f>IF(SUMIFS('INTERIM REPORT'!E:E,'INTERIM REPORT'!$A:$A,'PAGE 50'!$A38,'INTERIM REPORT'!$B:$B,'PAGE 50'!$A$5)=0,"",SUMIFS('INTERIM REPORT'!E:E,'INTERIM REPORT'!$A:$A,'PAGE 50'!$A38,'INTERIM REPORT'!$B:$B,'PAGE 50'!$A$5))</f>
        <v/>
      </c>
      <c r="M38" s="124"/>
      <c r="N38" s="124"/>
      <c r="O38" s="125"/>
      <c r="P38" s="124" t="str">
        <f>IF(SUMIFS('INTERIM REPORT'!F:F,'INTERIM REPORT'!$A:$A,'PAGE 50'!$A38,'INTERIM REPORT'!$B:$B,'PAGE 50'!$A$5)=0,"",SUMIFS('INTERIM REPORT'!F:F,'INTERIM REPORT'!$A:$A,'PAGE 50'!$A38,'INTERIM REPORT'!$B:$B,'PAGE 50'!$A$5))</f>
        <v/>
      </c>
      <c r="Q38" s="124"/>
      <c r="R38" s="124"/>
      <c r="S38" s="125"/>
      <c r="T38" s="124" t="str">
        <f>IF(SUMIFS('INTERIM REPORT'!G:G,'INTERIM REPORT'!$A:$A,'PAGE 50'!$A38,'INTERIM REPORT'!$B:$B,'PAGE 50'!$A$5)=0,"",SUMIFS('INTERIM REPORT'!G:G,'INTERIM REPORT'!$A:$A,'PAGE 50'!$A38,'INTERIM REPORT'!$B:$B,'PAGE 50'!$A$5))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27" priority="1" operator="notEqual">
      <formula>""" """</formula>
    </cfRule>
    <cfRule type="cellIs" dxfId="2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1.7109375" style="80" customWidth="1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Payable</v>
      </c>
    </row>
    <row r="3" spans="1:25" ht="15.75">
      <c r="A3" s="82" t="s">
        <v>104</v>
      </c>
    </row>
    <row r="4" spans="1:25" ht="15.75">
      <c r="A4" s="85" t="s">
        <v>89</v>
      </c>
      <c r="B4" s="324" t="str">
        <f>MID(A4,FIND("]",A4)+2,LEN(A4)-FIND("]",A4)+2)</f>
        <v>Days Payable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262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51'!$A8,'INTERIM REPORT'!$B:$B,'PAGE 51'!$A$4)</f>
        <v>36.70234091400269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20">
        <f>SUMIFS('INTERIM REPORT'!D:D,'INTERIM REPORT'!$A:$A,'PAGE 51'!$A8,'INTERIM REPORT'!$B:$B,'PAGE 51'!$A$4)</f>
        <v>184.56026977387734</v>
      </c>
      <c r="I8" s="210">
        <f>RANK(H8,H$8:H$15,1)</f>
        <v>7</v>
      </c>
      <c r="J8" s="210">
        <f>RANK(H8,H$8:H$17,1)</f>
        <v>9</v>
      </c>
      <c r="K8" s="210">
        <f>RANK(H8,H$8:H$25,1)</f>
        <v>13</v>
      </c>
      <c r="L8" s="120">
        <f>SUMIFS('INTERIM REPORT'!E:E,'INTERIM REPORT'!$A:$A,'PAGE 51'!$A8,'INTERIM REPORT'!$B:$B,'PAGE 51'!$A$4)</f>
        <v>47.359633844854869</v>
      </c>
      <c r="M8" s="210">
        <f>RANK(L8,L$8:L$15,1)</f>
        <v>1</v>
      </c>
      <c r="N8" s="210">
        <f>RANK(L8,L$8:L$17,1)</f>
        <v>1</v>
      </c>
      <c r="O8" s="210">
        <f>RANK(L8,L$8:L$25,1)</f>
        <v>2</v>
      </c>
      <c r="P8" s="120">
        <f>SUMIFS('INTERIM REPORT'!F:F,'INTERIM REPORT'!$A:$A,'PAGE 51'!$A8,'INTERIM REPORT'!$B:$B,'PAGE 51'!$A$4)</f>
        <v>117.30358530011368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20">
        <f>SUMIFS('INTERIM REPORT'!G:G,'INTERIM REPORT'!$A:$A,'PAGE 51'!$A8,'INTERIM REPORT'!$B:$B,'PAGE 51'!$A$4)</f>
        <v>51.048534746377896</v>
      </c>
      <c r="U8" s="210">
        <f>RANK(T8,T$8:T$15,1)</f>
        <v>2</v>
      </c>
      <c r="V8" s="210">
        <f>RANK(T8,T$8:T$17,1)</f>
        <v>2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-0.74339204259465075</v>
      </c>
      <c r="Y8" s="95">
        <f t="shared" ref="Y8:Y17" si="1">IF(L8&gt;0,((T8/L8)-1),IF(AND(L8=0,T8&gt;0),100%,IF(AND(L8=0,T8&lt;0),-100%,IF(AND(L8=0,T8=0),0%,((T8/(L8))-1)*-1))))</f>
        <v>7.7891246237407064E-2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51'!$A9,'INTERIM REPORT'!$B:$B,'PAGE 51'!$A$4)</f>
        <v>51.520028843423354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51'!$A9,'INTERIM REPORT'!$B:$B,'PAGE 51'!$A$4)</f>
        <v>121.5765139337645</v>
      </c>
      <c r="I9" s="210">
        <f t="shared" ref="I9:I15" si="6">RANK(H9,H$8:H$15,1)</f>
        <v>5</v>
      </c>
      <c r="J9" s="210">
        <f t="shared" ref="J9:J17" si="7">RANK(H9,H$8:H$17,1)</f>
        <v>7</v>
      </c>
      <c r="K9" s="210">
        <f t="shared" ref="K9:K17" si="8">RANK(H9,H$8:H$25,1)</f>
        <v>11</v>
      </c>
      <c r="L9" s="120">
        <f>SUMIFS('INTERIM REPORT'!E:E,'INTERIM REPORT'!$A:$A,'PAGE 51'!$A9,'INTERIM REPORT'!$B:$B,'PAGE 51'!$A$4)</f>
        <v>63.906235755110295</v>
      </c>
      <c r="M9" s="210">
        <f t="shared" ref="M9:M15" si="9">RANK(L9,L$8:L$15,1)</f>
        <v>5</v>
      </c>
      <c r="N9" s="210">
        <f t="shared" ref="N9:N17" si="10">RANK(L9,L$8:L$17,1)</f>
        <v>5</v>
      </c>
      <c r="O9" s="210">
        <f t="shared" ref="O9:O17" si="11">RANK(L9,L$8:L$25,1)</f>
        <v>8</v>
      </c>
      <c r="P9" s="120">
        <f>SUMIFS('INTERIM REPORT'!F:F,'INTERIM REPORT'!$A:$A,'PAGE 51'!$A9,'INTERIM REPORT'!$B:$B,'PAGE 51'!$A$4)</f>
        <v>107.78898032835394</v>
      </c>
      <c r="Q9" s="210">
        <f t="shared" ref="Q9:Q15" si="12">RANK(P9,P$8:P$15,1)</f>
        <v>6</v>
      </c>
      <c r="R9" s="210">
        <f t="shared" ref="R9:R17" si="13">RANK(P9,P$8:P$17,1)</f>
        <v>8</v>
      </c>
      <c r="S9" s="210">
        <f t="shared" ref="S9:S17" si="14">RANK(P9,P$8:P$25,1)</f>
        <v>12</v>
      </c>
      <c r="T9" s="120">
        <f>SUMIFS('INTERIM REPORT'!G:G,'INTERIM REPORT'!$A:$A,'PAGE 51'!$A9,'INTERIM REPORT'!$B:$B,'PAGE 51'!$A$4)</f>
        <v>70.043507439615439</v>
      </c>
      <c r="U9" s="210">
        <f t="shared" ref="U9:U15" si="15">RANK(T9,T$8:T$15,1)</f>
        <v>7</v>
      </c>
      <c r="V9" s="210">
        <f t="shared" ref="V9:V17" si="16">RANK(T9,T$8:T$17,1)</f>
        <v>8</v>
      </c>
      <c r="W9" s="210">
        <f t="shared" ref="W9:W17" si="17">RANK(T9,T$8:T$25,1)</f>
        <v>12</v>
      </c>
      <c r="X9" s="95">
        <f t="shared" si="0"/>
        <v>-0.47435377370725784</v>
      </c>
      <c r="Y9" s="95">
        <f t="shared" si="1"/>
        <v>9.6035568548009431E-2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51'!$A10,'INTERIM REPORT'!$B:$B,'PAGE 51'!$A$4)</f>
        <v>98.06637590020884</v>
      </c>
      <c r="E10" s="210">
        <f t="shared" si="3"/>
        <v>7</v>
      </c>
      <c r="F10" s="210">
        <f t="shared" si="4"/>
        <v>9</v>
      </c>
      <c r="G10" s="210">
        <f t="shared" si="5"/>
        <v>13</v>
      </c>
      <c r="H10" s="120">
        <f>SUMIFS('INTERIM REPORT'!D:D,'INTERIM REPORT'!$A:$A,'PAGE 51'!$A10,'INTERIM REPORT'!$B:$B,'PAGE 51'!$A$4)</f>
        <v>86.870941913741291</v>
      </c>
      <c r="I10" s="210">
        <f t="shared" si="6"/>
        <v>3</v>
      </c>
      <c r="J10" s="210">
        <f t="shared" si="7"/>
        <v>3</v>
      </c>
      <c r="K10" s="210">
        <f t="shared" si="8"/>
        <v>6</v>
      </c>
      <c r="L10" s="120">
        <f>SUMIFS('INTERIM REPORT'!E:E,'INTERIM REPORT'!$A:$A,'PAGE 51'!$A10,'INTERIM REPORT'!$B:$B,'PAGE 51'!$A$4)</f>
        <v>133.27255543495309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20">
        <f>SUMIFS('INTERIM REPORT'!F:F,'INTERIM REPORT'!$A:$A,'PAGE 51'!$A10,'INTERIM REPORT'!$B:$B,'PAGE 51'!$A$4)</f>
        <v>90.762964981234731</v>
      </c>
      <c r="Q10" s="210">
        <f t="shared" si="12"/>
        <v>4</v>
      </c>
      <c r="R10" s="210">
        <f t="shared" si="13"/>
        <v>6</v>
      </c>
      <c r="S10" s="210">
        <f t="shared" si="14"/>
        <v>9</v>
      </c>
      <c r="T10" s="120">
        <f>SUMIFS('INTERIM REPORT'!G:G,'INTERIM REPORT'!$A:$A,'PAGE 51'!$A10,'INTERIM REPORT'!$B:$B,'PAGE 51'!$A$4)</f>
        <v>48.122732102611614</v>
      </c>
      <c r="U10" s="210">
        <f t="shared" si="15"/>
        <v>1</v>
      </c>
      <c r="V10" s="210">
        <f t="shared" si="16"/>
        <v>1</v>
      </c>
      <c r="W10" s="210">
        <f t="shared" si="17"/>
        <v>3</v>
      </c>
      <c r="X10" s="95">
        <f t="shared" si="0"/>
        <v>0.53414424316115272</v>
      </c>
      <c r="Y10" s="95">
        <f t="shared" si="1"/>
        <v>-0.63891491428556657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51'!$A11,'INTERIM REPORT'!$B:$B,'PAGE 51'!$A$4)</f>
        <v>76.208342743141174</v>
      </c>
      <c r="E11" s="210">
        <f t="shared" si="3"/>
        <v>6</v>
      </c>
      <c r="F11" s="210">
        <f t="shared" si="4"/>
        <v>8</v>
      </c>
      <c r="G11" s="210">
        <f t="shared" si="5"/>
        <v>12</v>
      </c>
      <c r="H11" s="120">
        <f>SUMIFS('INTERIM REPORT'!D:D,'INTERIM REPORT'!$A:$A,'PAGE 51'!$A11,'INTERIM REPORT'!$B:$B,'PAGE 51'!$A$4)</f>
        <v>126.07565723031416</v>
      </c>
      <c r="I11" s="210">
        <f t="shared" si="6"/>
        <v>6</v>
      </c>
      <c r="J11" s="210">
        <f t="shared" si="7"/>
        <v>8</v>
      </c>
      <c r="K11" s="210">
        <f t="shared" si="8"/>
        <v>12</v>
      </c>
      <c r="L11" s="120">
        <f>SUMIFS('INTERIM REPORT'!E:E,'INTERIM REPORT'!$A:$A,'PAGE 51'!$A11,'INTERIM REPORT'!$B:$B,'PAGE 51'!$A$4)</f>
        <v>77.134472447633541</v>
      </c>
      <c r="M11" s="210">
        <f t="shared" si="9"/>
        <v>6</v>
      </c>
      <c r="N11" s="210">
        <f t="shared" si="10"/>
        <v>8</v>
      </c>
      <c r="O11" s="210">
        <f t="shared" si="11"/>
        <v>12</v>
      </c>
      <c r="P11" s="120">
        <f>SUMIFS('INTERIM REPORT'!F:F,'INTERIM REPORT'!$A:$A,'PAGE 51'!$A11,'INTERIM REPORT'!$B:$B,'PAGE 51'!$A$4)</f>
        <v>103.60987806020358</v>
      </c>
      <c r="Q11" s="210">
        <f t="shared" si="12"/>
        <v>5</v>
      </c>
      <c r="R11" s="210">
        <f t="shared" si="13"/>
        <v>7</v>
      </c>
      <c r="S11" s="210">
        <f t="shared" si="14"/>
        <v>11</v>
      </c>
      <c r="T11" s="120">
        <f>SUMIFS('INTERIM REPORT'!G:G,'INTERIM REPORT'!$A:$A,'PAGE 51'!$A11,'INTERIM REPORT'!$B:$B,'PAGE 51'!$A$4)</f>
        <v>106.69394654389298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-0.38818901172393017</v>
      </c>
      <c r="Y11" s="95">
        <f t="shared" si="1"/>
        <v>0.38322002028765167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51'!$A12,'INTERIM REPORT'!$B:$B,'PAGE 51'!$A$4)</f>
        <v>59.43973816781125</v>
      </c>
      <c r="E12" s="210">
        <f t="shared" si="3"/>
        <v>5</v>
      </c>
      <c r="F12" s="210">
        <f t="shared" si="4"/>
        <v>7</v>
      </c>
      <c r="G12" s="210">
        <f t="shared" si="5"/>
        <v>10</v>
      </c>
      <c r="H12" s="120">
        <f>SUMIFS('INTERIM REPORT'!D:D,'INTERIM REPORT'!$A:$A,'PAGE 51'!$A12,'INTERIM REPORT'!$B:$B,'PAGE 51'!$A$4)</f>
        <v>84.782033633268583</v>
      </c>
      <c r="I12" s="210">
        <f t="shared" si="6"/>
        <v>1</v>
      </c>
      <c r="J12" s="210">
        <f t="shared" si="7"/>
        <v>1</v>
      </c>
      <c r="K12" s="210">
        <f t="shared" si="8"/>
        <v>4</v>
      </c>
      <c r="L12" s="120">
        <f>SUMIFS('INTERIM REPORT'!E:E,'INTERIM REPORT'!$A:$A,'PAGE 51'!$A12,'INTERIM REPORT'!$B:$B,'PAGE 51'!$A$4)</f>
        <v>53.337296052285652</v>
      </c>
      <c r="M12" s="210">
        <f t="shared" si="9"/>
        <v>3</v>
      </c>
      <c r="N12" s="210">
        <f t="shared" si="10"/>
        <v>3</v>
      </c>
      <c r="O12" s="210">
        <f t="shared" si="11"/>
        <v>5</v>
      </c>
      <c r="P12" s="120">
        <f>SUMIFS('INTERIM REPORT'!F:F,'INTERIM REPORT'!$A:$A,'PAGE 51'!$A12,'INTERIM REPORT'!$B:$B,'PAGE 51'!$A$4)</f>
        <v>70.743253328409551</v>
      </c>
      <c r="Q12" s="210">
        <f t="shared" si="12"/>
        <v>2</v>
      </c>
      <c r="R12" s="210">
        <f t="shared" si="13"/>
        <v>3</v>
      </c>
      <c r="S12" s="210">
        <f t="shared" si="14"/>
        <v>4</v>
      </c>
      <c r="T12" s="120">
        <f>SUMIFS('INTERIM REPORT'!G:G,'INTERIM REPORT'!$A:$A,'PAGE 51'!$A12,'INTERIM REPORT'!$B:$B,'PAGE 51'!$A$4)</f>
        <v>67.568004463652585</v>
      </c>
      <c r="U12" s="210">
        <f t="shared" si="15"/>
        <v>6</v>
      </c>
      <c r="V12" s="210">
        <f t="shared" si="16"/>
        <v>7</v>
      </c>
      <c r="W12" s="210">
        <f t="shared" si="17"/>
        <v>11</v>
      </c>
      <c r="X12" s="95">
        <f t="shared" si="0"/>
        <v>-0.37088916405331396</v>
      </c>
      <c r="Y12" s="95">
        <f t="shared" si="1"/>
        <v>0.26680595876882873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51'!$A13,'INTERIM REPORT'!$B:$B,'PAGE 51'!$A$4)</f>
        <v>48.701207984021657</v>
      </c>
      <c r="E13" s="210">
        <f t="shared" si="3"/>
        <v>2</v>
      </c>
      <c r="F13" s="210">
        <f t="shared" si="4"/>
        <v>3</v>
      </c>
      <c r="G13" s="210">
        <f t="shared" si="5"/>
        <v>3</v>
      </c>
      <c r="H13" s="120">
        <f>SUMIFS('INTERIM REPORT'!D:D,'INTERIM REPORT'!$A:$A,'PAGE 51'!$A13,'INTERIM REPORT'!$B:$B,'PAGE 51'!$A$4)</f>
        <v>85.210822524975697</v>
      </c>
      <c r="I13" s="210">
        <f t="shared" si="6"/>
        <v>2</v>
      </c>
      <c r="J13" s="210">
        <f t="shared" si="7"/>
        <v>2</v>
      </c>
      <c r="K13" s="210">
        <f t="shared" si="8"/>
        <v>5</v>
      </c>
      <c r="L13" s="120">
        <f>SUMIFS('INTERIM REPORT'!E:E,'INTERIM REPORT'!$A:$A,'PAGE 51'!$A13,'INTERIM REPORT'!$B:$B,'PAGE 51'!$A$4)</f>
        <v>53.006422082807738</v>
      </c>
      <c r="M13" s="210">
        <f t="shared" si="9"/>
        <v>2</v>
      </c>
      <c r="N13" s="210">
        <f t="shared" si="10"/>
        <v>2</v>
      </c>
      <c r="O13" s="210">
        <f t="shared" si="11"/>
        <v>4</v>
      </c>
      <c r="P13" s="120">
        <f>SUMIFS('INTERIM REPORT'!F:F,'INTERIM REPORT'!$A:$A,'PAGE 51'!$A13,'INTERIM REPORT'!$B:$B,'PAGE 51'!$A$4)</f>
        <v>119.61683600601587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20">
        <f>SUMIFS('INTERIM REPORT'!G:G,'INTERIM REPORT'!$A:$A,'PAGE 51'!$A13,'INTERIM REPORT'!$B:$B,'PAGE 51'!$A$4)</f>
        <v>55.539359871432005</v>
      </c>
      <c r="U13" s="210">
        <f t="shared" si="15"/>
        <v>5</v>
      </c>
      <c r="V13" s="210">
        <f t="shared" si="16"/>
        <v>5</v>
      </c>
      <c r="W13" s="210">
        <f t="shared" si="17"/>
        <v>7</v>
      </c>
      <c r="X13" s="95">
        <f t="shared" si="0"/>
        <v>-0.37793791314159297</v>
      </c>
      <c r="Y13" s="95">
        <f t="shared" si="1"/>
        <v>4.7785488797324582E-2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51'!$A14,'INTERIM REPORT'!$B:$B,'PAGE 51'!$A$4)</f>
        <v>51.35788966199172</v>
      </c>
      <c r="E14" s="210">
        <f t="shared" si="3"/>
        <v>3</v>
      </c>
      <c r="F14" s="210">
        <f t="shared" si="4"/>
        <v>4</v>
      </c>
      <c r="G14" s="210">
        <f t="shared" si="5"/>
        <v>4</v>
      </c>
      <c r="H14" s="120">
        <f>SUMIFS('INTERIM REPORT'!D:D,'INTERIM REPORT'!$A:$A,'PAGE 51'!$A14,'INTERIM REPORT'!$B:$B,'PAGE 51'!$A$4)</f>
        <v>92.036391282896261</v>
      </c>
      <c r="I14" s="210">
        <f t="shared" si="6"/>
        <v>4</v>
      </c>
      <c r="J14" s="210">
        <f t="shared" si="7"/>
        <v>4</v>
      </c>
      <c r="K14" s="210">
        <f t="shared" si="8"/>
        <v>7</v>
      </c>
      <c r="L14" s="120">
        <f>SUMIFS('INTERIM REPORT'!E:E,'INTERIM REPORT'!$A:$A,'PAGE 51'!$A14,'INTERIM REPORT'!$B:$B,'PAGE 51'!$A$4)</f>
        <v>54.136464011155944</v>
      </c>
      <c r="M14" s="210">
        <f t="shared" si="9"/>
        <v>4</v>
      </c>
      <c r="N14" s="210">
        <f t="shared" si="10"/>
        <v>4</v>
      </c>
      <c r="O14" s="210">
        <f t="shared" si="11"/>
        <v>6</v>
      </c>
      <c r="P14" s="120">
        <f>SUMIFS('INTERIM REPORT'!F:F,'INTERIM REPORT'!$A:$A,'PAGE 51'!$A14,'INTERIM REPORT'!$B:$B,'PAGE 51'!$A$4)</f>
        <v>69.132321252553297</v>
      </c>
      <c r="Q14" s="210">
        <f t="shared" si="12"/>
        <v>1</v>
      </c>
      <c r="R14" s="210">
        <f t="shared" si="13"/>
        <v>2</v>
      </c>
      <c r="S14" s="210">
        <f t="shared" si="14"/>
        <v>2</v>
      </c>
      <c r="T14" s="120">
        <f>SUMIFS('INTERIM REPORT'!G:G,'INTERIM REPORT'!$A:$A,'PAGE 51'!$A14,'INTERIM REPORT'!$B:$B,'PAGE 51'!$A$4)</f>
        <v>54.564206877072799</v>
      </c>
      <c r="U14" s="210">
        <f t="shared" si="15"/>
        <v>4</v>
      </c>
      <c r="V14" s="210">
        <f t="shared" si="16"/>
        <v>4</v>
      </c>
      <c r="W14" s="210">
        <f t="shared" si="17"/>
        <v>6</v>
      </c>
      <c r="X14" s="95">
        <f t="shared" si="0"/>
        <v>-0.41179284349867284</v>
      </c>
      <c r="Y14" s="95">
        <f t="shared" si="1"/>
        <v>7.9011969793356673E-3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51'!$A15,'INTERIM REPORT'!$B:$B,'PAGE 51'!$A$4)</f>
        <v>176.76091816800994</v>
      </c>
      <c r="E15" s="211">
        <f t="shared" si="3"/>
        <v>8</v>
      </c>
      <c r="F15" s="211">
        <f t="shared" si="4"/>
        <v>10</v>
      </c>
      <c r="G15" s="211">
        <f t="shared" si="5"/>
        <v>14</v>
      </c>
      <c r="H15" s="122">
        <f>SUMIFS('INTERIM REPORT'!D:D,'INTERIM REPORT'!$A:$A,'PAGE 51'!$A15,'INTERIM REPORT'!$B:$B,'PAGE 51'!$A$4)</f>
        <v>249.0663497735527</v>
      </c>
      <c r="I15" s="211">
        <f t="shared" si="6"/>
        <v>8</v>
      </c>
      <c r="J15" s="211">
        <f t="shared" si="7"/>
        <v>10</v>
      </c>
      <c r="K15" s="211">
        <f t="shared" si="8"/>
        <v>14</v>
      </c>
      <c r="L15" s="122">
        <f>SUMIFS('INTERIM REPORT'!E:E,'INTERIM REPORT'!$A:$A,'PAGE 51'!$A15,'INTERIM REPORT'!$B:$B,'PAGE 51'!$A$4)</f>
        <v>224.10296609492673</v>
      </c>
      <c r="M15" s="211">
        <f t="shared" si="9"/>
        <v>8</v>
      </c>
      <c r="N15" s="211">
        <f t="shared" si="10"/>
        <v>10</v>
      </c>
      <c r="O15" s="211">
        <f t="shared" si="11"/>
        <v>14</v>
      </c>
      <c r="P15" s="122">
        <f>SUMIFS('INTERIM REPORT'!F:F,'INTERIM REPORT'!$A:$A,'PAGE 51'!$A15,'INTERIM REPORT'!$B:$B,'PAGE 51'!$A$4)</f>
        <v>83.624570991777276</v>
      </c>
      <c r="Q15" s="211">
        <f t="shared" si="12"/>
        <v>3</v>
      </c>
      <c r="R15" s="211">
        <f t="shared" si="13"/>
        <v>4</v>
      </c>
      <c r="S15" s="211">
        <f t="shared" si="14"/>
        <v>6</v>
      </c>
      <c r="T15" s="122">
        <f>SUMIFS('INTERIM REPORT'!G:G,'INTERIM REPORT'!$A:$A,'PAGE 51'!$A15,'INTERIM REPORT'!$B:$B,'PAGE 51'!$A$4)</f>
        <v>54.389961569097736</v>
      </c>
      <c r="U15" s="211">
        <f t="shared" si="15"/>
        <v>3</v>
      </c>
      <c r="V15" s="211">
        <f t="shared" si="16"/>
        <v>3</v>
      </c>
      <c r="W15" s="211">
        <f t="shared" si="17"/>
        <v>5</v>
      </c>
      <c r="X15" s="97">
        <f t="shared" si="0"/>
        <v>-0.10022784571790733</v>
      </c>
      <c r="Y15" s="97">
        <f t="shared" si="1"/>
        <v>-0.75729923384387987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51'!$A16,'INTERIM REPORT'!$B:$B,'PAGE 51'!$A$4)</f>
        <v>52.832327610055437</v>
      </c>
      <c r="E16" s="212"/>
      <c r="F16" s="213">
        <f t="shared" si="4"/>
        <v>6</v>
      </c>
      <c r="G16" s="213">
        <f t="shared" si="5"/>
        <v>8</v>
      </c>
      <c r="H16" s="124">
        <f>SUMIFS('INTERIM REPORT'!D:D,'INTERIM REPORT'!$A:$A,'PAGE 51'!$A16,'INTERIM REPORT'!$B:$B,'PAGE 51'!$A$4)</f>
        <v>95.759726260729124</v>
      </c>
      <c r="I16" s="212"/>
      <c r="J16" s="213">
        <f t="shared" si="7"/>
        <v>5</v>
      </c>
      <c r="K16" s="213">
        <f t="shared" si="8"/>
        <v>8</v>
      </c>
      <c r="L16" s="124">
        <f>SUMIFS('INTERIM REPORT'!E:E,'INTERIM REPORT'!$A:$A,'PAGE 51'!$A16,'INTERIM REPORT'!$B:$B,'PAGE 51'!$A$4)</f>
        <v>69.922000609602421</v>
      </c>
      <c r="M16" s="212"/>
      <c r="N16" s="213">
        <f t="shared" si="10"/>
        <v>6</v>
      </c>
      <c r="O16" s="213">
        <f t="shared" si="11"/>
        <v>9</v>
      </c>
      <c r="P16" s="124">
        <f>SUMIFS('INTERIM REPORT'!F:F,'INTERIM REPORT'!$A:$A,'PAGE 51'!$A16,'INTERIM REPORT'!$B:$B,'PAGE 51'!$A$4)</f>
        <v>88.195146216650642</v>
      </c>
      <c r="Q16" s="212"/>
      <c r="R16" s="213">
        <f t="shared" si="13"/>
        <v>5</v>
      </c>
      <c r="S16" s="213">
        <f t="shared" si="14"/>
        <v>8</v>
      </c>
      <c r="T16" s="124">
        <f>SUMIFS('INTERIM REPORT'!G:G,'INTERIM REPORT'!$A:$A,'PAGE 51'!$A16,'INTERIM REPORT'!$B:$B,'PAGE 51'!$A$4)</f>
        <v>57.860270613378809</v>
      </c>
      <c r="U16" s="212"/>
      <c r="V16" s="213">
        <f t="shared" si="16"/>
        <v>6</v>
      </c>
      <c r="W16" s="213">
        <f t="shared" si="17"/>
        <v>8</v>
      </c>
      <c r="X16" s="99">
        <f t="shared" si="0"/>
        <v>-0.26981829063271567</v>
      </c>
      <c r="Y16" s="99">
        <f t="shared" si="1"/>
        <v>-0.17250264424738393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51'!$A17,'INTERIM REPORT'!$B:$B,'PAGE 51'!$A$4)</f>
        <v>39.757526988759096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51'!$A17,'INTERIM REPORT'!$B:$B,'PAGE 51'!$A$4)</f>
        <v>115.97651732642733</v>
      </c>
      <c r="I17" s="214"/>
      <c r="J17" s="210">
        <f t="shared" si="7"/>
        <v>6</v>
      </c>
      <c r="K17" s="210">
        <f t="shared" si="8"/>
        <v>10</v>
      </c>
      <c r="L17" s="120">
        <f>SUMIFS('INTERIM REPORT'!E:E,'INTERIM REPORT'!$A:$A,'PAGE 51'!$A17,'INTERIM REPORT'!$B:$B,'PAGE 51'!$A$4)</f>
        <v>74.501422984689682</v>
      </c>
      <c r="M17" s="214"/>
      <c r="N17" s="210">
        <f t="shared" si="10"/>
        <v>7</v>
      </c>
      <c r="O17" s="210">
        <f t="shared" si="11"/>
        <v>11</v>
      </c>
      <c r="P17" s="120">
        <f>SUMIFS('INTERIM REPORT'!F:F,'INTERIM REPORT'!$A:$A,'PAGE 51'!$A17,'INTERIM REPORT'!$B:$B,'PAGE 51'!$A$4)</f>
        <v>46.237672450416184</v>
      </c>
      <c r="Q17" s="214"/>
      <c r="R17" s="210">
        <f t="shared" si="13"/>
        <v>1</v>
      </c>
      <c r="S17" s="210">
        <f t="shared" si="14"/>
        <v>1</v>
      </c>
      <c r="T17" s="120">
        <f>SUMIFS('INTERIM REPORT'!G:G,'INTERIM REPORT'!$A:$A,'PAGE 51'!$A17,'INTERIM REPORT'!$B:$B,'PAGE 51'!$A$4)</f>
        <v>89.425657692934763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-0.35761631145555017</v>
      </c>
      <c r="Y17" s="95">
        <f t="shared" si="1"/>
        <v>0.2003214718638604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51'!$A20,'INTERIM REPORT'!$B:$B,'PAGE 51'!$A$4)</f>
        <v>70.416672416069531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51'!$A20,'INTERIM REPORT'!$B:$B,'PAGE 51'!$A$4)</f>
        <v>96.596453614427219</v>
      </c>
      <c r="I20" s="212"/>
      <c r="J20" s="213">
        <f>RANK(H20,H$20:H$22,1)</f>
        <v>3</v>
      </c>
      <c r="K20" s="213">
        <f t="shared" ref="K20:K22" si="20">RANK(H20,H$8:H$25,1)</f>
        <v>9</v>
      </c>
      <c r="L20" s="124">
        <f>SUMIFS('INTERIM REPORT'!E:E,'INTERIM REPORT'!$A:$A,'PAGE 51'!$A20,'INTERIM REPORT'!$B:$B,'PAGE 51'!$A$4)</f>
        <v>62.916019074955592</v>
      </c>
      <c r="M20" s="212"/>
      <c r="N20" s="213">
        <f>RANK(L20,L$20:L$22,1)</f>
        <v>2</v>
      </c>
      <c r="O20" s="213">
        <f t="shared" ref="O20:O22" si="21">RANK(L20,L$8:L$25,1)</f>
        <v>7</v>
      </c>
      <c r="P20" s="124">
        <f>SUMIFS('INTERIM REPORT'!F:F,'INTERIM REPORT'!$A:$A,'PAGE 51'!$A20,'INTERIM REPORT'!$B:$B,'PAGE 51'!$A$4)</f>
        <v>84.193354340276471</v>
      </c>
      <c r="Q20" s="212"/>
      <c r="R20" s="213">
        <f>RANK(P20,P$20:P$22,1)</f>
        <v>2</v>
      </c>
      <c r="S20" s="213">
        <f t="shared" ref="S20:S22" si="22">RANK(P20,P$8:P$25,1)</f>
        <v>7</v>
      </c>
      <c r="T20" s="124">
        <f>SUMIFS('INTERIM REPORT'!G:G,'INTERIM REPORT'!$A:$A,'PAGE 51'!$A20,'INTERIM REPORT'!$B:$B,'PAGE 51'!$A$4)</f>
        <v>63.016387843985299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-0.34867154309732618</v>
      </c>
      <c r="Y20" s="99">
        <f>IF(L20&gt;0,((T20/L20)-1),IF(AND(L20=0,T20&gt;0),100%,IF(AND(L20=0,T20&lt;0),-100%,IF(AND(L20=0,T20=0),0%,((T20/(L20))-1)*-1))))</f>
        <v>1.5952816231130651E-3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51'!$A21,'INTERIM REPORT'!$B:$B,'PAGE 51'!$A$4)</f>
        <v>52.353785614638163</v>
      </c>
      <c r="E21" s="214"/>
      <c r="F21" s="210">
        <f t="shared" ref="F21:F22" si="24">RANK(D21,D$20:D$22,1)</f>
        <v>1</v>
      </c>
      <c r="G21" s="210">
        <f t="shared" si="19"/>
        <v>7</v>
      </c>
      <c r="H21" s="120">
        <f>SUMIFS('INTERIM REPORT'!D:D,'INTERIM REPORT'!$A:$A,'PAGE 51'!$A21,'INTERIM REPORT'!$B:$B,'PAGE 51'!$A$4)</f>
        <v>83.952609843707265</v>
      </c>
      <c r="I21" s="214"/>
      <c r="J21" s="210">
        <f t="shared" ref="J21:J22" si="25">RANK(H21,H$20:H$22,1)</f>
        <v>2</v>
      </c>
      <c r="K21" s="210">
        <f t="shared" si="20"/>
        <v>3</v>
      </c>
      <c r="L21" s="120">
        <f>SUMIFS('INTERIM REPORT'!E:E,'INTERIM REPORT'!$A:$A,'PAGE 51'!$A21,'INTERIM REPORT'!$B:$B,'PAGE 51'!$A$4)</f>
        <v>37.125184331442505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51'!$A21,'INTERIM REPORT'!$B:$B,'PAGE 51'!$A$4)</f>
        <v>78.131137684828317</v>
      </c>
      <c r="Q21" s="214"/>
      <c r="R21" s="210">
        <f t="shared" ref="R21:R22" si="27">RANK(P21,P$20:P$22,1)</f>
        <v>1</v>
      </c>
      <c r="S21" s="210">
        <f t="shared" si="22"/>
        <v>5</v>
      </c>
      <c r="T21" s="120">
        <f>SUMIFS('INTERIM REPORT'!G:G,'INTERIM REPORT'!$A:$A,'PAGE 51'!$A21,'INTERIM REPORT'!$B:$B,'PAGE 51'!$A$4)</f>
        <v>40.351790741771829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-0.55778403553436107</v>
      </c>
      <c r="Y21" s="95">
        <f>IF(L21&gt;0,((T21/L21)-1),IF(AND(L21=0,T21&gt;0),100%,IF(AND(L21=0,T21&lt;0),-100%,IF(AND(L21=0,T21=0),0%,((T21/(L21))-1)*-1))))</f>
        <v>8.6911525651243826E-2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51'!$A22,'INTERIM REPORT'!$B:$B,'PAGE 51'!$A$4)</f>
        <v>55.727583241004766</v>
      </c>
      <c r="E22" s="214"/>
      <c r="F22" s="210">
        <f t="shared" si="24"/>
        <v>2</v>
      </c>
      <c r="G22" s="210">
        <f t="shared" si="19"/>
        <v>9</v>
      </c>
      <c r="H22" s="120">
        <f>SUMIFS('INTERIM REPORT'!D:D,'INTERIM REPORT'!$A:$A,'PAGE 51'!$A22,'INTERIM REPORT'!$B:$B,'PAGE 51'!$A$4)</f>
        <v>82.624740631255875</v>
      </c>
      <c r="I22" s="214"/>
      <c r="J22" s="210">
        <f t="shared" si="25"/>
        <v>1</v>
      </c>
      <c r="K22" s="210">
        <f t="shared" si="20"/>
        <v>2</v>
      </c>
      <c r="L22" s="120">
        <f>SUMIFS('INTERIM REPORT'!E:E,'INTERIM REPORT'!$A:$A,'PAGE 51'!$A22,'INTERIM REPORT'!$B:$B,'PAGE 51'!$A$4)</f>
        <v>70.889075698378122</v>
      </c>
      <c r="M22" s="214"/>
      <c r="N22" s="210">
        <f t="shared" si="26"/>
        <v>3</v>
      </c>
      <c r="O22" s="210">
        <f t="shared" si="21"/>
        <v>10</v>
      </c>
      <c r="P22" s="120">
        <f>SUMIFS('INTERIM REPORT'!F:F,'INTERIM REPORT'!$A:$A,'PAGE 51'!$A22,'INTERIM REPORT'!$B:$B,'PAGE 51'!$A$4)</f>
        <v>97.360293571498332</v>
      </c>
      <c r="Q22" s="214"/>
      <c r="R22" s="210">
        <f t="shared" si="27"/>
        <v>3</v>
      </c>
      <c r="S22" s="210">
        <f t="shared" si="22"/>
        <v>10</v>
      </c>
      <c r="T22" s="120">
        <f>SUMIFS('INTERIM REPORT'!G:G,'INTERIM REPORT'!$A:$A,'PAGE 51'!$A22,'INTERIM REPORT'!$B:$B,'PAGE 51'!$A$4)</f>
        <v>64.696333022053736</v>
      </c>
      <c r="U22" s="214"/>
      <c r="V22" s="210">
        <f t="shared" si="28"/>
        <v>3</v>
      </c>
      <c r="W22" s="210">
        <f t="shared" si="23"/>
        <v>10</v>
      </c>
      <c r="X22" s="95">
        <f>IF(H22&gt;0,((L22/H22)-1),IF(AND(H22=0,L22&gt;0),100%,IF(AND(H22=0,L22&lt;0),-100%,IF(AND(H22=0,L22=0),0%,((L22/(H22))-1)*-1))))</f>
        <v>-0.14203572493198613</v>
      </c>
      <c r="Y22" s="95">
        <f>IF(L22&gt;0,((T22/L22)-1),IF(AND(L22=0,T22&gt;0),100%,IF(AND(L22=0,T22&lt;0),-100%,IF(AND(L22=0,T22=0),0%,((T22/(L22))-1)*-1))))</f>
        <v>-8.7358208797551962E-2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51'!$A25,'INTERIM REPORT'!$B:$B,'PAGE 51'!$A$4)</f>
        <v>51.379106188282606</v>
      </c>
      <c r="E25" s="212"/>
      <c r="F25" s="212"/>
      <c r="G25" s="213">
        <f>RANK(D25,D$8:D$25,1)</f>
        <v>5</v>
      </c>
      <c r="H25" s="124">
        <f>SUMIFS('INTERIM REPORT'!D:D,'INTERIM REPORT'!$A:$A,'PAGE 51'!$A25,'INTERIM REPORT'!$B:$B,'PAGE 51'!$A$4)</f>
        <v>76.893794744711997</v>
      </c>
      <c r="I25" s="212"/>
      <c r="J25" s="212"/>
      <c r="K25" s="213">
        <f>RANK(H25,H$8:H$25,1)</f>
        <v>1</v>
      </c>
      <c r="L25" s="124">
        <f>SUMIFS('INTERIM REPORT'!E:E,'INTERIM REPORT'!$A:$A,'PAGE 51'!$A25,'INTERIM REPORT'!$B:$B,'PAGE 51'!$A$4)</f>
        <v>51.977178962377586</v>
      </c>
      <c r="M25" s="212"/>
      <c r="N25" s="212"/>
      <c r="O25" s="213">
        <f>RANK(L25,L$8:L$25,1)</f>
        <v>3</v>
      </c>
      <c r="P25" s="124">
        <f>SUMIFS('INTERIM REPORT'!F:F,'INTERIM REPORT'!$A:$A,'PAGE 51'!$A25,'INTERIM REPORT'!$B:$B,'PAGE 51'!$A$4)</f>
        <v>70.548675444237404</v>
      </c>
      <c r="Q25" s="212"/>
      <c r="R25" s="212"/>
      <c r="S25" s="213">
        <f>RANK(P25,P$8:P$25,1)</f>
        <v>3</v>
      </c>
      <c r="T25" s="124">
        <f>SUMIFS('INTERIM REPORT'!G:G,'INTERIM REPORT'!$A:$A,'PAGE 51'!$A25,'INTERIM REPORT'!$B:$B,'PAGE 51'!$A$4)</f>
        <v>47.359291032350356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-0.32403935668746442</v>
      </c>
      <c r="Y25" s="99">
        <f>IF(L25&gt;0,((T25/L25)-1),IF(AND(L25=0,T25&gt;0),100%,IF(AND(L25=0,T25&lt;0),-100%,IF(AND(L25=0,T25=0),0%,((T25/(L25))-1)*-1))))</f>
        <v>-8.8844527968125697E-2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51'!$A28,'INTERIM REPORT'!$B:$B,'PAGE 51'!$A$4)</f>
        <v>56.097691181744871</v>
      </c>
      <c r="E28" s="218"/>
      <c r="F28" s="218"/>
      <c r="G28" s="218"/>
      <c r="H28" s="124">
        <f>SUMIFS('INTERIM REPORT'!D:D,'INTERIM REPORT'!$A:$A,'PAGE 51'!$A28,'INTERIM REPORT'!$B:$B,'PAGE 51'!$A$4)</f>
        <v>90.552418975276439</v>
      </c>
      <c r="I28" s="218"/>
      <c r="J28" s="218"/>
      <c r="K28" s="218"/>
      <c r="L28" s="124">
        <f>SUMIFS('INTERIM REPORT'!E:E,'INTERIM REPORT'!$A:$A,'PAGE 51'!$A28,'INTERIM REPORT'!$B:$B,'PAGE 51'!$A$4)</f>
        <v>58.454168834433737</v>
      </c>
      <c r="M28" s="218"/>
      <c r="N28" s="218"/>
      <c r="O28" s="218"/>
      <c r="P28" s="124">
        <f>SUMIFS('INTERIM REPORT'!F:F,'INTERIM REPORT'!$A:$A,'PAGE 51'!$A28,'INTERIM REPORT'!$B:$B,'PAGE 51'!$A$4)</f>
        <v>78.125437324537714</v>
      </c>
      <c r="Q28" s="218"/>
      <c r="R28" s="218"/>
      <c r="S28" s="218"/>
      <c r="T28" s="124">
        <f>SUMIFS('INTERIM REPORT'!G:G,'INTERIM REPORT'!$A:$A,'PAGE 51'!$A28,'INTERIM REPORT'!$B:$B,'PAGE 51'!$A$4)</f>
        <v>53.743901460336488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-0.35447148186738664</v>
      </c>
      <c r="Y28" s="103">
        <f>IF(L28&gt;0,((T28/L28)-1),IF(AND(L28=0,T28&gt;0),100%,IF(AND(L28=0,T28&lt;0),-100%,IF(AND(L28=0,T28=0),0%,((T28/(L28))-1)*-1))))</f>
        <v>-8.0580520910983555E-2</v>
      </c>
    </row>
    <row r="29" spans="1:25" ht="28.35" customHeight="1">
      <c r="C29" s="94" t="s">
        <v>28</v>
      </c>
      <c r="D29" s="120">
        <f>MEDIAN(D25,D20:D22,D8:D17)</f>
        <v>52.5930566123468</v>
      </c>
      <c r="E29" s="219"/>
      <c r="F29" s="219"/>
      <c r="G29" s="219"/>
      <c r="H29" s="120">
        <f>MEDIAN(H25,H20:H22,H8:H17)</f>
        <v>93.898058771812686</v>
      </c>
      <c r="I29" s="219"/>
      <c r="J29" s="219"/>
      <c r="K29" s="219"/>
      <c r="L29" s="120">
        <f>MEDIAN(L25,L20:L22,L8:L17)</f>
        <v>63.411127415032944</v>
      </c>
      <c r="M29" s="219"/>
      <c r="N29" s="219"/>
      <c r="O29" s="219"/>
      <c r="P29" s="120">
        <f>MEDIAN(P25,P20:P22,P8:P17)</f>
        <v>86.194250278463556</v>
      </c>
      <c r="Q29" s="219"/>
      <c r="R29" s="219"/>
      <c r="S29" s="219"/>
      <c r="T29" s="120">
        <f>MEDIAN(T25,T20:T22,T8:T17)</f>
        <v>56.699815242405407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-0.3246811675933351</v>
      </c>
      <c r="Y29" s="104">
        <f>IF(L29&gt;0,((T29/L29)-1),IF(AND(L29=0,T29&gt;0),100%,IF(AND(L29=0,T29&lt;0),-100%,IF(AND(L29=0,T29=0),0%,((T29/(L29))-1)*-1))))</f>
        <v>-0.10583808309701304</v>
      </c>
    </row>
    <row r="30" spans="1:25" ht="28.35" customHeight="1">
      <c r="C30" s="94" t="s">
        <v>29</v>
      </c>
      <c r="D30" s="120">
        <f>MEDIAN(D8:D15)</f>
        <v>55.479883505617302</v>
      </c>
      <c r="E30" s="219"/>
      <c r="F30" s="219"/>
      <c r="G30" s="219"/>
      <c r="H30" s="120">
        <f>MEDIAN(H8:H15)</f>
        <v>106.80645260833037</v>
      </c>
      <c r="I30" s="219"/>
      <c r="J30" s="219"/>
      <c r="K30" s="219"/>
      <c r="L30" s="120">
        <f>MEDIAN(L8:L15)</f>
        <v>59.021349883133119</v>
      </c>
      <c r="M30" s="219"/>
      <c r="N30" s="219"/>
      <c r="O30" s="219"/>
      <c r="P30" s="120">
        <f>MEDIAN(P8:P15)</f>
        <v>97.186421520719165</v>
      </c>
      <c r="Q30" s="219"/>
      <c r="R30" s="219"/>
      <c r="S30" s="219"/>
      <c r="T30" s="120">
        <f>MEDIAN(T8:T15)</f>
        <v>55.051783374252402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-0.44739902466782477</v>
      </c>
      <c r="Y30" s="104">
        <f>IF(L30&gt;0,((T30/L30)-1),IF(AND(L30=0,T30&gt;0),100%,IF(AND(L30=0,T30&lt;0),-100%,IF(AND(L30=0,T30=0),0%,((T30/(L30))-1)*-1))))</f>
        <v>-6.7256450703699122E-2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51'!$A33,'INTERIM REPORT'!$B:$B,'PAGE 51'!$A$5)=0,"",SUMIFS('INTERIM REPORT'!C:C,'INTERIM REPORT'!$A:$A,'PAGE 51'!$A33,'INTERIM REPORT'!$B:$B,'PAGE 51'!$A$5))</f>
        <v/>
      </c>
      <c r="E33" s="120"/>
      <c r="F33" s="120"/>
      <c r="G33" s="121"/>
      <c r="H33" s="124" t="str">
        <f>IF(SUMIFS('INTERIM REPORT'!D:D,'INTERIM REPORT'!$A:$A,'PAGE 51'!$A33,'INTERIM REPORT'!$B:$B,'PAGE 51'!$A$5)=0,"",SUMIFS('INTERIM REPORT'!D:D,'INTERIM REPORT'!$A:$A,'PAGE 51'!$A33,'INTERIM REPORT'!$B:$B,'PAGE 51'!$A$5))</f>
        <v/>
      </c>
      <c r="I33" s="120"/>
      <c r="J33" s="120"/>
      <c r="K33" s="121"/>
      <c r="L33" s="124" t="str">
        <f>IF(SUMIFS('INTERIM REPORT'!E:E,'INTERIM REPORT'!$A:$A,'PAGE 51'!$A33,'INTERIM REPORT'!$B:$B,'PAGE 51'!$A$5)=0,"",SUMIFS('INTERIM REPORT'!E:E,'INTERIM REPORT'!$A:$A,'PAGE 51'!$A33,'INTERIM REPORT'!$B:$B,'PAGE 51'!$A$5))</f>
        <v/>
      </c>
      <c r="M33" s="120"/>
      <c r="N33" s="120"/>
      <c r="O33" s="121"/>
      <c r="P33" s="124" t="str">
        <f>IF(SUMIFS('INTERIM REPORT'!F:F,'INTERIM REPORT'!$A:$A,'PAGE 51'!$A33,'INTERIM REPORT'!$B:$B,'PAGE 51'!$A$5)=0,"",SUMIFS('INTERIM REPORT'!F:F,'INTERIM REPORT'!$A:$A,'PAGE 51'!$A33,'INTERIM REPORT'!$B:$B,'PAGE 51'!$A$5))</f>
        <v/>
      </c>
      <c r="Q33" s="120"/>
      <c r="R33" s="120"/>
      <c r="S33" s="121"/>
      <c r="T33" s="124" t="str">
        <f>IF(SUMIFS('INTERIM REPORT'!G:G,'INTERIM REPORT'!$A:$A,'PAGE 51'!$A33,'INTERIM REPORT'!$B:$B,'PAGE 51'!$A$5)=0,"",SUMIFS('INTERIM REPORT'!G:G,'INTERIM REPORT'!$A:$A,'PAGE 51'!$A33,'INTERIM REPORT'!$B:$B,'PAGE 51'!$A$5))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51'!$A34,'INTERIM REPORT'!$B:$B,'PAGE 51'!$A$5)=0,"",SUMIFS('INTERIM REPORT'!C:C,'INTERIM REPORT'!$A:$A,'PAGE 51'!$A34,'INTERIM REPORT'!$B:$B,'PAGE 51'!$A$5))</f>
        <v/>
      </c>
      <c r="E34" s="124"/>
      <c r="F34" s="124"/>
      <c r="G34" s="125"/>
      <c r="H34" s="124" t="str">
        <f>IF(SUMIFS('INTERIM REPORT'!D:D,'INTERIM REPORT'!$A:$A,'PAGE 51'!$A34,'INTERIM REPORT'!$B:$B,'PAGE 51'!$A$5)=0,"",SUMIFS('INTERIM REPORT'!D:D,'INTERIM REPORT'!$A:$A,'PAGE 51'!$A34,'INTERIM REPORT'!$B:$B,'PAGE 51'!$A$5))</f>
        <v/>
      </c>
      <c r="I34" s="124"/>
      <c r="J34" s="124"/>
      <c r="K34" s="125"/>
      <c r="L34" s="124" t="str">
        <f>IF(SUMIFS('INTERIM REPORT'!E:E,'INTERIM REPORT'!$A:$A,'PAGE 51'!$A34,'INTERIM REPORT'!$B:$B,'PAGE 51'!$A$5)=0,"",SUMIFS('INTERIM REPORT'!E:E,'INTERIM REPORT'!$A:$A,'PAGE 51'!$A34,'INTERIM REPORT'!$B:$B,'PAGE 51'!$A$5))</f>
        <v/>
      </c>
      <c r="M34" s="124"/>
      <c r="N34" s="124"/>
      <c r="O34" s="125"/>
      <c r="P34" s="124" t="str">
        <f>IF(SUMIFS('INTERIM REPORT'!F:F,'INTERIM REPORT'!$A:$A,'PAGE 51'!$A34,'INTERIM REPORT'!$B:$B,'PAGE 51'!$A$5)=0,"",SUMIFS('INTERIM REPORT'!F:F,'INTERIM REPORT'!$A:$A,'PAGE 51'!$A34,'INTERIM REPORT'!$B:$B,'PAGE 51'!$A$5))</f>
        <v/>
      </c>
      <c r="Q34" s="124"/>
      <c r="R34" s="124"/>
      <c r="S34" s="125"/>
      <c r="T34" s="124" t="str">
        <f>IF(SUMIFS('INTERIM REPORT'!G:G,'INTERIM REPORT'!$A:$A,'PAGE 51'!$A34,'INTERIM REPORT'!$B:$B,'PAGE 51'!$A$5)=0,"",SUMIFS('INTERIM REPORT'!G:G,'INTERIM REPORT'!$A:$A,'PAGE 51'!$A34,'INTERIM REPORT'!$B:$B,'PAGE 51'!$A$5))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51'!$A35,'INTERIM REPORT'!$B:$B,'PAGE 51'!$A$5)=0,"",SUMIFS('INTERIM REPORT'!C:C,'INTERIM REPORT'!$A:$A,'PAGE 51'!$A35,'INTERIM REPORT'!$B:$B,'PAGE 51'!$A$5))</f>
        <v/>
      </c>
      <c r="E35" s="124"/>
      <c r="F35" s="124"/>
      <c r="G35" s="125"/>
      <c r="H35" s="124" t="str">
        <f>IF(SUMIFS('INTERIM REPORT'!D:D,'INTERIM REPORT'!$A:$A,'PAGE 51'!$A35,'INTERIM REPORT'!$B:$B,'PAGE 51'!$A$5)=0,"",SUMIFS('INTERIM REPORT'!D:D,'INTERIM REPORT'!$A:$A,'PAGE 51'!$A35,'INTERIM REPORT'!$B:$B,'PAGE 51'!$A$5))</f>
        <v/>
      </c>
      <c r="I35" s="124"/>
      <c r="J35" s="124"/>
      <c r="K35" s="125"/>
      <c r="L35" s="124" t="str">
        <f>IF(SUMIFS('INTERIM REPORT'!E:E,'INTERIM REPORT'!$A:$A,'PAGE 51'!$A35,'INTERIM REPORT'!$B:$B,'PAGE 51'!$A$5)=0,"",SUMIFS('INTERIM REPORT'!E:E,'INTERIM REPORT'!$A:$A,'PAGE 51'!$A35,'INTERIM REPORT'!$B:$B,'PAGE 51'!$A$5))</f>
        <v/>
      </c>
      <c r="M35" s="124"/>
      <c r="N35" s="124"/>
      <c r="O35" s="125"/>
      <c r="P35" s="124" t="str">
        <f>IF(SUMIFS('INTERIM REPORT'!F:F,'INTERIM REPORT'!$A:$A,'PAGE 51'!$A35,'INTERIM REPORT'!$B:$B,'PAGE 51'!$A$5)=0,"",SUMIFS('INTERIM REPORT'!F:F,'INTERIM REPORT'!$A:$A,'PAGE 51'!$A35,'INTERIM REPORT'!$B:$B,'PAGE 51'!$A$5))</f>
        <v/>
      </c>
      <c r="Q35" s="124"/>
      <c r="R35" s="124"/>
      <c r="S35" s="125"/>
      <c r="T35" s="124" t="str">
        <f>IF(SUMIFS('INTERIM REPORT'!G:G,'INTERIM REPORT'!$A:$A,'PAGE 51'!$A35,'INTERIM REPORT'!$B:$B,'PAGE 51'!$A$5)=0,"",SUMIFS('INTERIM REPORT'!G:G,'INTERIM REPORT'!$A:$A,'PAGE 51'!$A35,'INTERIM REPORT'!$B:$B,'PAGE 51'!$A$5))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51'!$A36,'INTERIM REPORT'!$B:$B,'PAGE 51'!$A$5)=0,"",SUMIFS('INTERIM REPORT'!C:C,'INTERIM REPORT'!$A:$A,'PAGE 51'!$A36,'INTERIM REPORT'!$B:$B,'PAGE 51'!$A$5))</f>
        <v/>
      </c>
      <c r="E36" s="124"/>
      <c r="F36" s="124"/>
      <c r="G36" s="125"/>
      <c r="H36" s="124" t="str">
        <f>IF(SUMIFS('INTERIM REPORT'!D:D,'INTERIM REPORT'!$A:$A,'PAGE 51'!$A36,'INTERIM REPORT'!$B:$B,'PAGE 51'!$A$5)=0,"",SUMIFS('INTERIM REPORT'!D:D,'INTERIM REPORT'!$A:$A,'PAGE 51'!$A36,'INTERIM REPORT'!$B:$B,'PAGE 51'!$A$5))</f>
        <v/>
      </c>
      <c r="I36" s="124"/>
      <c r="J36" s="124"/>
      <c r="K36" s="125"/>
      <c r="L36" s="124" t="str">
        <f>IF(SUMIFS('INTERIM REPORT'!E:E,'INTERIM REPORT'!$A:$A,'PAGE 51'!$A36,'INTERIM REPORT'!$B:$B,'PAGE 51'!$A$5)=0,"",SUMIFS('INTERIM REPORT'!E:E,'INTERIM REPORT'!$A:$A,'PAGE 51'!$A36,'INTERIM REPORT'!$B:$B,'PAGE 51'!$A$5))</f>
        <v/>
      </c>
      <c r="M36" s="124"/>
      <c r="N36" s="124"/>
      <c r="O36" s="125"/>
      <c r="P36" s="124" t="str">
        <f>IF(SUMIFS('INTERIM REPORT'!F:F,'INTERIM REPORT'!$A:$A,'PAGE 51'!$A36,'INTERIM REPORT'!$B:$B,'PAGE 51'!$A$5)=0,"",SUMIFS('INTERIM REPORT'!F:F,'INTERIM REPORT'!$A:$A,'PAGE 51'!$A36,'INTERIM REPORT'!$B:$B,'PAGE 51'!$A$5))</f>
        <v/>
      </c>
      <c r="Q36" s="124"/>
      <c r="R36" s="124"/>
      <c r="S36" s="125"/>
      <c r="T36" s="124" t="str">
        <f>IF(SUMIFS('INTERIM REPORT'!G:G,'INTERIM REPORT'!$A:$A,'PAGE 51'!$A36,'INTERIM REPORT'!$B:$B,'PAGE 51'!$A$5)=0,"",SUMIFS('INTERIM REPORT'!G:G,'INTERIM REPORT'!$A:$A,'PAGE 51'!$A36,'INTERIM REPORT'!$B:$B,'PAGE 51'!$A$5))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51'!$A37,'INTERIM REPORT'!$B:$B,'PAGE 51'!$A$5)=0,"",SUMIFS('INTERIM REPORT'!C:C,'INTERIM REPORT'!$A:$A,'PAGE 51'!$A37,'INTERIM REPORT'!$B:$B,'PAGE 51'!$A$5))</f>
        <v/>
      </c>
      <c r="E37" s="124"/>
      <c r="F37" s="124"/>
      <c r="G37" s="125"/>
      <c r="H37" s="124" t="str">
        <f>IF(SUMIFS('INTERIM REPORT'!D:D,'INTERIM REPORT'!$A:$A,'PAGE 51'!$A37,'INTERIM REPORT'!$B:$B,'PAGE 51'!$A$5)=0,"",SUMIFS('INTERIM REPORT'!D:D,'INTERIM REPORT'!$A:$A,'PAGE 51'!$A37,'INTERIM REPORT'!$B:$B,'PAGE 51'!$A$5))</f>
        <v/>
      </c>
      <c r="I37" s="124"/>
      <c r="J37" s="124"/>
      <c r="K37" s="125"/>
      <c r="L37" s="124" t="str">
        <f>IF(SUMIFS('INTERIM REPORT'!E:E,'INTERIM REPORT'!$A:$A,'PAGE 51'!$A37,'INTERIM REPORT'!$B:$B,'PAGE 51'!$A$5)=0,"",SUMIFS('INTERIM REPORT'!E:E,'INTERIM REPORT'!$A:$A,'PAGE 51'!$A37,'INTERIM REPORT'!$B:$B,'PAGE 51'!$A$5))</f>
        <v/>
      </c>
      <c r="M37" s="124"/>
      <c r="N37" s="124"/>
      <c r="O37" s="125"/>
      <c r="P37" s="124" t="str">
        <f>IF(SUMIFS('INTERIM REPORT'!F:F,'INTERIM REPORT'!$A:$A,'PAGE 51'!$A37,'INTERIM REPORT'!$B:$B,'PAGE 51'!$A$5)=0,"",SUMIFS('INTERIM REPORT'!F:F,'INTERIM REPORT'!$A:$A,'PAGE 51'!$A37,'INTERIM REPORT'!$B:$B,'PAGE 51'!$A$5))</f>
        <v/>
      </c>
      <c r="Q37" s="124"/>
      <c r="R37" s="124"/>
      <c r="S37" s="125"/>
      <c r="T37" s="124" t="str">
        <f>IF(SUMIFS('INTERIM REPORT'!G:G,'INTERIM REPORT'!$A:$A,'PAGE 51'!$A37,'INTERIM REPORT'!$B:$B,'PAGE 51'!$A$5)=0,"",SUMIFS('INTERIM REPORT'!G:G,'INTERIM REPORT'!$A:$A,'PAGE 51'!$A37,'INTERIM REPORT'!$B:$B,'PAGE 51'!$A$5))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51'!$A38,'INTERIM REPORT'!$B:$B,'PAGE 51'!$A$5)=0,"",SUMIFS('INTERIM REPORT'!C:C,'INTERIM REPORT'!$A:$A,'PAGE 51'!$A38,'INTERIM REPORT'!$B:$B,'PAGE 51'!$A$5))</f>
        <v/>
      </c>
      <c r="E38" s="124"/>
      <c r="F38" s="124"/>
      <c r="G38" s="125"/>
      <c r="H38" s="124" t="str">
        <f>IF(SUMIFS('INTERIM REPORT'!D:D,'INTERIM REPORT'!$A:$A,'PAGE 51'!$A38,'INTERIM REPORT'!$B:$B,'PAGE 51'!$A$5)=0,"",SUMIFS('INTERIM REPORT'!D:D,'INTERIM REPORT'!$A:$A,'PAGE 51'!$A38,'INTERIM REPORT'!$B:$B,'PAGE 51'!$A$5))</f>
        <v/>
      </c>
      <c r="I38" s="124"/>
      <c r="J38" s="124"/>
      <c r="K38" s="125"/>
      <c r="L38" s="124" t="str">
        <f>IF(SUMIFS('INTERIM REPORT'!E:E,'INTERIM REPORT'!$A:$A,'PAGE 51'!$A38,'INTERIM REPORT'!$B:$B,'PAGE 51'!$A$5)=0,"",SUMIFS('INTERIM REPORT'!E:E,'INTERIM REPORT'!$A:$A,'PAGE 51'!$A38,'INTERIM REPORT'!$B:$B,'PAGE 51'!$A$5))</f>
        <v/>
      </c>
      <c r="M38" s="124"/>
      <c r="N38" s="124"/>
      <c r="O38" s="125"/>
      <c r="P38" s="124" t="str">
        <f>IF(SUMIFS('INTERIM REPORT'!F:F,'INTERIM REPORT'!$A:$A,'PAGE 51'!$A38,'INTERIM REPORT'!$B:$B,'PAGE 51'!$A$5)=0,"",SUMIFS('INTERIM REPORT'!F:F,'INTERIM REPORT'!$A:$A,'PAGE 51'!$A38,'INTERIM REPORT'!$B:$B,'PAGE 51'!$A$5))</f>
        <v/>
      </c>
      <c r="Q38" s="124"/>
      <c r="R38" s="124"/>
      <c r="S38" s="125"/>
      <c r="T38" s="124" t="str">
        <f>IF(SUMIFS('INTERIM REPORT'!G:G,'INTERIM REPORT'!$A:$A,'PAGE 51'!$A38,'INTERIM REPORT'!$B:$B,'PAGE 51'!$A$5)=0,"",SUMIFS('INTERIM REPORT'!G:G,'INTERIM REPORT'!$A:$A,'PAGE 51'!$A38,'INTERIM REPORT'!$B:$B,'PAGE 51'!$A$5))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25" priority="1" operator="notEqual">
      <formula>""" """</formula>
    </cfRule>
    <cfRule type="cellIs" dxfId="2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Receivable</v>
      </c>
    </row>
    <row r="3" spans="1:25" ht="15.75">
      <c r="A3" s="82" t="s">
        <v>104</v>
      </c>
    </row>
    <row r="4" spans="1:25" ht="15.75">
      <c r="A4" s="85" t="s">
        <v>90</v>
      </c>
      <c r="B4" s="324" t="str">
        <f>MID(A4,FIND("]",A4)+2,LEN(A4)-FIND("]",A4)+2)</f>
        <v>Days Receivable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263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52'!$A8,'INTERIM REPORT'!$B:$B,'PAGE 52'!$A$4)</f>
        <v>29.167712061662517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20">
        <f>SUMIFS('INTERIM REPORT'!D:D,'INTERIM REPORT'!$A:$A,'PAGE 52'!$A8,'INTERIM REPORT'!$B:$B,'PAGE 52'!$A$4)</f>
        <v>27.962515664637667</v>
      </c>
      <c r="I8" s="210">
        <f>RANK(H8,H$8:H$15,1)</f>
        <v>1</v>
      </c>
      <c r="J8" s="210">
        <f>RANK(H8,H$8:H$17,1)</f>
        <v>1</v>
      </c>
      <c r="K8" s="210">
        <f>RANK(H8,H$8:H$25,1)</f>
        <v>1</v>
      </c>
      <c r="L8" s="120">
        <f>SUMIFS('INTERIM REPORT'!E:E,'INTERIM REPORT'!$A:$A,'PAGE 52'!$A8,'INTERIM REPORT'!$B:$B,'PAGE 52'!$A$4)</f>
        <v>30.961435007888614</v>
      </c>
      <c r="M8" s="210">
        <f>RANK(L8,L$8:L$15,1)</f>
        <v>2</v>
      </c>
      <c r="N8" s="210">
        <f>RANK(L8,L$8:L$17,1)</f>
        <v>2</v>
      </c>
      <c r="O8" s="210">
        <f>RANK(L8,L$8:L$25,1)</f>
        <v>2</v>
      </c>
      <c r="P8" s="120">
        <f>SUMIFS('INTERIM REPORT'!F:F,'INTERIM REPORT'!$A:$A,'PAGE 52'!$A8,'INTERIM REPORT'!$B:$B,'PAGE 52'!$A$4)</f>
        <v>48.474428623021474</v>
      </c>
      <c r="Q8" s="210">
        <f>RANK(P8,P$8:P$15,1)</f>
        <v>6</v>
      </c>
      <c r="R8" s="210">
        <f>RANK(P8,P$8:P$17,1)</f>
        <v>7</v>
      </c>
      <c r="S8" s="210">
        <f>RANK(P8,P$8:P$25,1)</f>
        <v>9</v>
      </c>
      <c r="T8" s="120">
        <f>SUMIFS('INTERIM REPORT'!G:G,'INTERIM REPORT'!$A:$A,'PAGE 52'!$A8,'INTERIM REPORT'!$B:$B,'PAGE 52'!$A$4)</f>
        <v>28.999314968418506</v>
      </c>
      <c r="U8" s="210">
        <f>RANK(T8,T$8:T$15,1)</f>
        <v>1</v>
      </c>
      <c r="V8" s="210">
        <f>RANK(T8,T$8:T$17,1)</f>
        <v>1</v>
      </c>
      <c r="W8" s="210">
        <f>RANK(T8,T$8:T$25,1)</f>
        <v>1</v>
      </c>
      <c r="X8" s="95">
        <f t="shared" ref="X8:X17" si="0">IF(H8&gt;0,((L8/H8)-1),IF(AND(H8=0,L8&gt;0),100%,IF(AND(H8=0,L8&lt;0),-100%,IF(AND(H8=0,L8=0),0%,((L8/(H8))-1)*-1))))</f>
        <v>0.10724783775600999</v>
      </c>
      <c r="Y8" s="95">
        <f t="shared" ref="Y8:Y17" si="1">IF(L8&gt;0,((T8/L8)-1),IF(AND(L8=0,T8&gt;0),100%,IF(AND(L8=0,T8&lt;0),-100%,IF(AND(L8=0,T8=0),0%,((T8/(L8))-1)*-1))))</f>
        <v>-6.3373032902712123E-2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52'!$A9,'INTERIM REPORT'!$B:$B,'PAGE 52'!$A$4)</f>
        <v>42.805967185760444</v>
      </c>
      <c r="E9" s="210">
        <f t="shared" ref="E9:E15" si="3">RANK(D9,D$8:D$15,1)</f>
        <v>6</v>
      </c>
      <c r="F9" s="210">
        <f t="shared" ref="F9:F17" si="4">RANK(D9,D$8:D$17,1)</f>
        <v>7</v>
      </c>
      <c r="G9" s="210">
        <f t="shared" ref="G9:G17" si="5">RANK(D9,D$8:D$25,1)</f>
        <v>9</v>
      </c>
      <c r="H9" s="120">
        <f>SUMIFS('INTERIM REPORT'!D:D,'INTERIM REPORT'!$A:$A,'PAGE 52'!$A9,'INTERIM REPORT'!$B:$B,'PAGE 52'!$A$4)</f>
        <v>51.976055160484322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11</v>
      </c>
      <c r="L9" s="120">
        <f>SUMIFS('INTERIM REPORT'!E:E,'INTERIM REPORT'!$A:$A,'PAGE 52'!$A9,'INTERIM REPORT'!$B:$B,'PAGE 52'!$A$4)</f>
        <v>30.631310009562203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52'!$A9,'INTERIM REPORT'!$B:$B,'PAGE 52'!$A$4)</f>
        <v>40.418015491301709</v>
      </c>
      <c r="Q9" s="210">
        <f t="shared" ref="Q9:Q15" si="12">RANK(P9,P$8:P$15,1)</f>
        <v>3</v>
      </c>
      <c r="R9" s="210">
        <f t="shared" ref="R9:R17" si="13">RANK(P9,P$8:P$17,1)</f>
        <v>4</v>
      </c>
      <c r="S9" s="210">
        <f t="shared" ref="S9:S17" si="14">RANK(P9,P$8:P$25,1)</f>
        <v>6</v>
      </c>
      <c r="T9" s="120">
        <f>SUMIFS('INTERIM REPORT'!G:G,'INTERIM REPORT'!$A:$A,'PAGE 52'!$A9,'INTERIM REPORT'!$B:$B,'PAGE 52'!$A$4)</f>
        <v>40.492508901868561</v>
      </c>
      <c r="U9" s="210">
        <f t="shared" ref="U9:U15" si="15">RANK(T9,T$8:T$15,1)</f>
        <v>6</v>
      </c>
      <c r="V9" s="210">
        <f t="shared" ref="V9:V17" si="16">RANK(T9,T$8:T$17,1)</f>
        <v>7</v>
      </c>
      <c r="W9" s="210">
        <f t="shared" ref="W9:W17" si="17">RANK(T9,T$8:T$25,1)</f>
        <v>10</v>
      </c>
      <c r="X9" s="95">
        <f t="shared" si="0"/>
        <v>-0.41066497034099314</v>
      </c>
      <c r="Y9" s="95">
        <f t="shared" si="1"/>
        <v>0.32193199994476163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52'!$A10,'INTERIM REPORT'!$B:$B,'PAGE 52'!$A$4)</f>
        <v>35.027328697301911</v>
      </c>
      <c r="E10" s="210">
        <f t="shared" si="3"/>
        <v>3</v>
      </c>
      <c r="F10" s="210">
        <f t="shared" si="4"/>
        <v>3</v>
      </c>
      <c r="G10" s="210">
        <f t="shared" si="5"/>
        <v>3</v>
      </c>
      <c r="H10" s="120">
        <f>SUMIFS('INTERIM REPORT'!D:D,'INTERIM REPORT'!$A:$A,'PAGE 52'!$A10,'INTERIM REPORT'!$B:$B,'PAGE 52'!$A$4)</f>
        <v>35.013004308188663</v>
      </c>
      <c r="I10" s="210">
        <f t="shared" si="6"/>
        <v>2</v>
      </c>
      <c r="J10" s="210">
        <f t="shared" si="7"/>
        <v>2</v>
      </c>
      <c r="K10" s="210">
        <f t="shared" si="8"/>
        <v>4</v>
      </c>
      <c r="L10" s="120">
        <f>SUMIFS('INTERIM REPORT'!E:E,'INTERIM REPORT'!$A:$A,'PAGE 52'!$A10,'INTERIM REPORT'!$B:$B,'PAGE 52'!$A$4)</f>
        <v>38.083941820402359</v>
      </c>
      <c r="M10" s="210">
        <f t="shared" si="9"/>
        <v>5</v>
      </c>
      <c r="N10" s="210">
        <f t="shared" si="10"/>
        <v>5</v>
      </c>
      <c r="O10" s="210">
        <f t="shared" si="11"/>
        <v>7</v>
      </c>
      <c r="P10" s="120">
        <f>SUMIFS('INTERIM REPORT'!F:F,'INTERIM REPORT'!$A:$A,'PAGE 52'!$A10,'INTERIM REPORT'!$B:$B,'PAGE 52'!$A$4)</f>
        <v>41.629014467525089</v>
      </c>
      <c r="Q10" s="210">
        <f t="shared" si="12"/>
        <v>4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52'!$A10,'INTERIM REPORT'!$B:$B,'PAGE 52'!$A$4)</f>
        <v>37.808107817903476</v>
      </c>
      <c r="U10" s="210">
        <f t="shared" si="15"/>
        <v>4</v>
      </c>
      <c r="V10" s="210">
        <f t="shared" si="16"/>
        <v>4</v>
      </c>
      <c r="W10" s="210">
        <f t="shared" si="17"/>
        <v>6</v>
      </c>
      <c r="X10" s="95">
        <f t="shared" si="0"/>
        <v>8.7708483544654881E-2</v>
      </c>
      <c r="Y10" s="95">
        <f t="shared" si="1"/>
        <v>-7.2427902500132868E-3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52'!$A11,'INTERIM REPORT'!$B:$B,'PAGE 52'!$A$4)</f>
        <v>40.15921144463654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20">
        <f>SUMIFS('INTERIM REPORT'!D:D,'INTERIM REPORT'!$A:$A,'PAGE 52'!$A11,'INTERIM REPORT'!$B:$B,'PAGE 52'!$A$4)</f>
        <v>40.757774264509059</v>
      </c>
      <c r="I11" s="210">
        <f t="shared" si="6"/>
        <v>5</v>
      </c>
      <c r="J11" s="210">
        <f t="shared" si="7"/>
        <v>5</v>
      </c>
      <c r="K11" s="210">
        <f t="shared" si="8"/>
        <v>7</v>
      </c>
      <c r="L11" s="120">
        <f>SUMIFS('INTERIM REPORT'!E:E,'INTERIM REPORT'!$A:$A,'PAGE 52'!$A11,'INTERIM REPORT'!$B:$B,'PAGE 52'!$A$4)</f>
        <v>35.990344010319347</v>
      </c>
      <c r="M11" s="210">
        <f t="shared" si="9"/>
        <v>4</v>
      </c>
      <c r="N11" s="210">
        <f t="shared" si="10"/>
        <v>4</v>
      </c>
      <c r="O11" s="210">
        <f t="shared" si="11"/>
        <v>5</v>
      </c>
      <c r="P11" s="120">
        <f>SUMIFS('INTERIM REPORT'!F:F,'INTERIM REPORT'!$A:$A,'PAGE 52'!$A11,'INTERIM REPORT'!$B:$B,'PAGE 52'!$A$4)</f>
        <v>34.098754451718875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20">
        <f>SUMIFS('INTERIM REPORT'!G:G,'INTERIM REPORT'!$A:$A,'PAGE 52'!$A11,'INTERIM REPORT'!$B:$B,'PAGE 52'!$A$4)</f>
        <v>34.121981084929871</v>
      </c>
      <c r="U11" s="210">
        <f t="shared" si="15"/>
        <v>3</v>
      </c>
      <c r="V11" s="210">
        <f t="shared" si="16"/>
        <v>3</v>
      </c>
      <c r="W11" s="210">
        <f t="shared" si="17"/>
        <v>5</v>
      </c>
      <c r="X11" s="95">
        <f t="shared" si="0"/>
        <v>-0.11696983803016647</v>
      </c>
      <c r="Y11" s="95">
        <f t="shared" si="1"/>
        <v>-5.1912894326705206E-2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52'!$A12,'INTERIM REPORT'!$B:$B,'PAGE 52'!$A$4)</f>
        <v>32.53473694970868</v>
      </c>
      <c r="E12" s="210">
        <f t="shared" si="3"/>
        <v>2</v>
      </c>
      <c r="F12" s="210">
        <f t="shared" si="4"/>
        <v>2</v>
      </c>
      <c r="G12" s="210">
        <f t="shared" si="5"/>
        <v>2</v>
      </c>
      <c r="H12" s="120">
        <f>SUMIFS('INTERIM REPORT'!D:D,'INTERIM REPORT'!$A:$A,'PAGE 52'!$A12,'INTERIM REPORT'!$B:$B,'PAGE 52'!$A$4)</f>
        <v>39.448869121910839</v>
      </c>
      <c r="I12" s="210">
        <f t="shared" si="6"/>
        <v>3</v>
      </c>
      <c r="J12" s="210">
        <f t="shared" si="7"/>
        <v>3</v>
      </c>
      <c r="K12" s="210">
        <f t="shared" si="8"/>
        <v>5</v>
      </c>
      <c r="L12" s="120">
        <f>SUMIFS('INTERIM REPORT'!E:E,'INTERIM REPORT'!$A:$A,'PAGE 52'!$A12,'INTERIM REPORT'!$B:$B,'PAGE 52'!$A$4)</f>
        <v>35.197264850864741</v>
      </c>
      <c r="M12" s="210">
        <f t="shared" si="9"/>
        <v>3</v>
      </c>
      <c r="N12" s="210">
        <f t="shared" si="10"/>
        <v>3</v>
      </c>
      <c r="O12" s="210">
        <f t="shared" si="11"/>
        <v>4</v>
      </c>
      <c r="P12" s="120">
        <f>SUMIFS('INTERIM REPORT'!F:F,'INTERIM REPORT'!$A:$A,'PAGE 52'!$A12,'INTERIM REPORT'!$B:$B,'PAGE 52'!$A$4)</f>
        <v>45.510153421499211</v>
      </c>
      <c r="Q12" s="210">
        <f t="shared" si="12"/>
        <v>5</v>
      </c>
      <c r="R12" s="210">
        <f t="shared" si="13"/>
        <v>6</v>
      </c>
      <c r="S12" s="210">
        <f t="shared" si="14"/>
        <v>8</v>
      </c>
      <c r="T12" s="120">
        <f>SUMIFS('INTERIM REPORT'!G:G,'INTERIM REPORT'!$A:$A,'PAGE 52'!$A12,'INTERIM REPORT'!$B:$B,'PAGE 52'!$A$4)</f>
        <v>34.101183121714676</v>
      </c>
      <c r="U12" s="210">
        <f t="shared" si="15"/>
        <v>2</v>
      </c>
      <c r="V12" s="210">
        <f t="shared" si="16"/>
        <v>2</v>
      </c>
      <c r="W12" s="210">
        <f t="shared" si="17"/>
        <v>4</v>
      </c>
      <c r="X12" s="95">
        <f t="shared" si="0"/>
        <v>-0.10777506087455002</v>
      </c>
      <c r="Y12" s="95">
        <f t="shared" si="1"/>
        <v>-3.1141105247646461E-2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52'!$A13,'INTERIM REPORT'!$B:$B,'PAGE 52'!$A$4)</f>
        <v>39.875952329169287</v>
      </c>
      <c r="E13" s="210">
        <f t="shared" si="3"/>
        <v>4</v>
      </c>
      <c r="F13" s="210">
        <f t="shared" si="4"/>
        <v>4</v>
      </c>
      <c r="G13" s="210">
        <f t="shared" si="5"/>
        <v>5</v>
      </c>
      <c r="H13" s="120">
        <f>SUMIFS('INTERIM REPORT'!D:D,'INTERIM REPORT'!$A:$A,'PAGE 52'!$A13,'INTERIM REPORT'!$B:$B,'PAGE 52'!$A$4)</f>
        <v>40.230643697759774</v>
      </c>
      <c r="I13" s="210">
        <f t="shared" si="6"/>
        <v>4</v>
      </c>
      <c r="J13" s="210">
        <f t="shared" si="7"/>
        <v>4</v>
      </c>
      <c r="K13" s="210">
        <f t="shared" si="8"/>
        <v>6</v>
      </c>
      <c r="L13" s="120">
        <f>SUMIFS('INTERIM REPORT'!E:E,'INTERIM REPORT'!$A:$A,'PAGE 52'!$A13,'INTERIM REPORT'!$B:$B,'PAGE 52'!$A$4)</f>
        <v>41.915328015395353</v>
      </c>
      <c r="M13" s="210">
        <f t="shared" si="9"/>
        <v>6</v>
      </c>
      <c r="N13" s="210">
        <f t="shared" si="10"/>
        <v>7</v>
      </c>
      <c r="O13" s="210">
        <f t="shared" si="11"/>
        <v>9</v>
      </c>
      <c r="P13" s="120">
        <f>SUMIFS('INTERIM REPORT'!F:F,'INTERIM REPORT'!$A:$A,'PAGE 52'!$A13,'INTERIM REPORT'!$B:$B,'PAGE 52'!$A$4)</f>
        <v>39.930964352716522</v>
      </c>
      <c r="Q13" s="210">
        <f t="shared" si="12"/>
        <v>2</v>
      </c>
      <c r="R13" s="210">
        <f t="shared" si="13"/>
        <v>3</v>
      </c>
      <c r="S13" s="210">
        <f t="shared" si="14"/>
        <v>5</v>
      </c>
      <c r="T13" s="120">
        <f>SUMIFS('INTERIM REPORT'!G:G,'INTERIM REPORT'!$A:$A,'PAGE 52'!$A13,'INTERIM REPORT'!$B:$B,'PAGE 52'!$A$4)</f>
        <v>43.563747902799555</v>
      </c>
      <c r="U13" s="210">
        <f t="shared" si="15"/>
        <v>7</v>
      </c>
      <c r="V13" s="210">
        <f t="shared" si="16"/>
        <v>8</v>
      </c>
      <c r="W13" s="210">
        <f t="shared" si="17"/>
        <v>11</v>
      </c>
      <c r="X13" s="95">
        <f t="shared" si="0"/>
        <v>4.187564907715835E-2</v>
      </c>
      <c r="Y13" s="95">
        <f t="shared" si="1"/>
        <v>3.9327376533919711E-2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52'!$A14,'INTERIM REPORT'!$B:$B,'PAGE 52'!$A$4)</f>
        <v>60.679871741128544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20">
        <f>SUMIFS('INTERIM REPORT'!D:D,'INTERIM REPORT'!$A:$A,'PAGE 52'!$A14,'INTERIM REPORT'!$B:$B,'PAGE 52'!$A$4)</f>
        <v>81.272568146709716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20">
        <f>SUMIFS('INTERIM REPORT'!E:E,'INTERIM REPORT'!$A:$A,'PAGE 52'!$A14,'INTERIM REPORT'!$B:$B,'PAGE 52'!$A$4)</f>
        <v>62.812951510049714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52'!$A14,'INTERIM REPORT'!$B:$B,'PAGE 52'!$A$4)</f>
        <v>67.240937335723771</v>
      </c>
      <c r="Q14" s="210">
        <f t="shared" si="12"/>
        <v>8</v>
      </c>
      <c r="R14" s="210">
        <f t="shared" si="13"/>
        <v>9</v>
      </c>
      <c r="S14" s="210">
        <f t="shared" si="14"/>
        <v>12</v>
      </c>
      <c r="T14" s="120">
        <f>SUMIFS('INTERIM REPORT'!G:G,'INTERIM REPORT'!$A:$A,'PAGE 52'!$A14,'INTERIM REPORT'!$B:$B,'PAGE 52'!$A$4)</f>
        <v>53.807344022194791</v>
      </c>
      <c r="U14" s="210">
        <f t="shared" si="15"/>
        <v>8</v>
      </c>
      <c r="V14" s="210">
        <f t="shared" si="16"/>
        <v>9</v>
      </c>
      <c r="W14" s="210">
        <f t="shared" si="17"/>
        <v>13</v>
      </c>
      <c r="X14" s="95">
        <f t="shared" si="0"/>
        <v>-0.22713219303390908</v>
      </c>
      <c r="Y14" s="95">
        <f t="shared" si="1"/>
        <v>-0.14337182493986256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52'!$A15,'INTERIM REPORT'!$B:$B,'PAGE 52'!$A$4)</f>
        <v>44.797096937080575</v>
      </c>
      <c r="E15" s="211">
        <f t="shared" si="3"/>
        <v>7</v>
      </c>
      <c r="F15" s="211">
        <f t="shared" si="4"/>
        <v>8</v>
      </c>
      <c r="G15" s="211">
        <f t="shared" si="5"/>
        <v>10</v>
      </c>
      <c r="H15" s="122">
        <f>SUMIFS('INTERIM REPORT'!D:D,'INTERIM REPORT'!$A:$A,'PAGE 52'!$A15,'INTERIM REPORT'!$B:$B,'PAGE 52'!$A$4)</f>
        <v>46.16772914862775</v>
      </c>
      <c r="I15" s="211">
        <f t="shared" si="6"/>
        <v>6</v>
      </c>
      <c r="J15" s="211">
        <f t="shared" si="7"/>
        <v>6</v>
      </c>
      <c r="K15" s="211">
        <f t="shared" si="8"/>
        <v>8</v>
      </c>
      <c r="L15" s="122">
        <f>SUMIFS('INTERIM REPORT'!E:E,'INTERIM REPORT'!$A:$A,'PAGE 52'!$A15,'INTERIM REPORT'!$B:$B,'PAGE 52'!$A$4)</f>
        <v>55.266708579453365</v>
      </c>
      <c r="M15" s="211">
        <f t="shared" si="9"/>
        <v>7</v>
      </c>
      <c r="N15" s="211">
        <f t="shared" si="10"/>
        <v>8</v>
      </c>
      <c r="O15" s="211">
        <f t="shared" si="11"/>
        <v>12</v>
      </c>
      <c r="P15" s="122">
        <f>SUMIFS('INTERIM REPORT'!F:F,'INTERIM REPORT'!$A:$A,'PAGE 52'!$A15,'INTERIM REPORT'!$B:$B,'PAGE 52'!$A$4)</f>
        <v>54.097445411166902</v>
      </c>
      <c r="Q15" s="211">
        <f t="shared" si="12"/>
        <v>7</v>
      </c>
      <c r="R15" s="211">
        <f t="shared" si="13"/>
        <v>8</v>
      </c>
      <c r="S15" s="211">
        <f t="shared" si="14"/>
        <v>10</v>
      </c>
      <c r="T15" s="122">
        <f>SUMIFS('INTERIM REPORT'!G:G,'INTERIM REPORT'!$A:$A,'PAGE 52'!$A15,'INTERIM REPORT'!$B:$B,'PAGE 52'!$A$4)</f>
        <v>39.269764426211474</v>
      </c>
      <c r="U15" s="211">
        <f t="shared" si="15"/>
        <v>5</v>
      </c>
      <c r="V15" s="211">
        <f t="shared" si="16"/>
        <v>6</v>
      </c>
      <c r="W15" s="211">
        <f t="shared" si="17"/>
        <v>8</v>
      </c>
      <c r="X15" s="97">
        <f t="shared" si="0"/>
        <v>0.19708527143566612</v>
      </c>
      <c r="Y15" s="97">
        <f t="shared" si="1"/>
        <v>-0.28944991595155556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52'!$A16,'INTERIM REPORT'!$B:$B,'PAGE 52'!$A$4)</f>
        <v>57.57741744963517</v>
      </c>
      <c r="E16" s="212"/>
      <c r="F16" s="213">
        <f t="shared" si="4"/>
        <v>9</v>
      </c>
      <c r="G16" s="213">
        <f t="shared" si="5"/>
        <v>13</v>
      </c>
      <c r="H16" s="124">
        <f>SUMIFS('INTERIM REPORT'!D:D,'INTERIM REPORT'!$A:$A,'PAGE 52'!$A16,'INTERIM REPORT'!$B:$B,'PAGE 52'!$A$4)</f>
        <v>50.136818457393382</v>
      </c>
      <c r="I16" s="212"/>
      <c r="J16" s="213">
        <f t="shared" si="7"/>
        <v>8</v>
      </c>
      <c r="K16" s="213">
        <f t="shared" si="8"/>
        <v>10</v>
      </c>
      <c r="L16" s="124">
        <f>SUMIFS('INTERIM REPORT'!E:E,'INTERIM REPORT'!$A:$A,'PAGE 52'!$A16,'INTERIM REPORT'!$B:$B,'PAGE 52'!$A$4)</f>
        <v>57.702157057816329</v>
      </c>
      <c r="M16" s="212"/>
      <c r="N16" s="213">
        <f t="shared" si="10"/>
        <v>9</v>
      </c>
      <c r="O16" s="213">
        <f t="shared" si="11"/>
        <v>13</v>
      </c>
      <c r="P16" s="124">
        <f>SUMIFS('INTERIM REPORT'!F:F,'INTERIM REPORT'!$A:$A,'PAGE 52'!$A16,'INTERIM REPORT'!$B:$B,'PAGE 52'!$A$4)</f>
        <v>78.425541217974029</v>
      </c>
      <c r="Q16" s="212"/>
      <c r="R16" s="213">
        <f t="shared" si="13"/>
        <v>10</v>
      </c>
      <c r="S16" s="213">
        <f t="shared" si="14"/>
        <v>14</v>
      </c>
      <c r="T16" s="124">
        <f>SUMIFS('INTERIM REPORT'!G:G,'INTERIM REPORT'!$A:$A,'PAGE 52'!$A16,'INTERIM REPORT'!$B:$B,'PAGE 52'!$A$4)</f>
        <v>62.016904115645367</v>
      </c>
      <c r="U16" s="212"/>
      <c r="V16" s="213">
        <f t="shared" si="16"/>
        <v>10</v>
      </c>
      <c r="W16" s="213">
        <f t="shared" si="17"/>
        <v>14</v>
      </c>
      <c r="X16" s="99">
        <f t="shared" si="0"/>
        <v>0.15089387067613846</v>
      </c>
      <c r="Y16" s="99">
        <f t="shared" si="1"/>
        <v>7.4776183037763344E-2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52'!$A17,'INTERIM REPORT'!$B:$B,'PAGE 52'!$A$4)</f>
        <v>41.522151031599428</v>
      </c>
      <c r="E17" s="214"/>
      <c r="F17" s="210">
        <f t="shared" si="4"/>
        <v>6</v>
      </c>
      <c r="G17" s="210">
        <f t="shared" si="5"/>
        <v>8</v>
      </c>
      <c r="H17" s="120">
        <f>SUMIFS('INTERIM REPORT'!D:D,'INTERIM REPORT'!$A:$A,'PAGE 52'!$A17,'INTERIM REPORT'!$B:$B,'PAGE 52'!$A$4)</f>
        <v>46.55306026779084</v>
      </c>
      <c r="I17" s="214"/>
      <c r="J17" s="210">
        <f t="shared" si="7"/>
        <v>7</v>
      </c>
      <c r="K17" s="210">
        <f t="shared" si="8"/>
        <v>9</v>
      </c>
      <c r="L17" s="120">
        <f>SUMIFS('INTERIM REPORT'!E:E,'INTERIM REPORT'!$A:$A,'PAGE 52'!$A17,'INTERIM REPORT'!$B:$B,'PAGE 52'!$A$4)</f>
        <v>39.146463382478565</v>
      </c>
      <c r="M17" s="214"/>
      <c r="N17" s="210">
        <f t="shared" si="10"/>
        <v>6</v>
      </c>
      <c r="O17" s="210">
        <f t="shared" si="11"/>
        <v>8</v>
      </c>
      <c r="P17" s="120">
        <f>SUMIFS('INTERIM REPORT'!F:F,'INTERIM REPORT'!$A:$A,'PAGE 52'!$A17,'INTERIM REPORT'!$B:$B,'PAGE 52'!$A$4)</f>
        <v>35.029603167772557</v>
      </c>
      <c r="Q17" s="214"/>
      <c r="R17" s="210">
        <f t="shared" si="13"/>
        <v>2</v>
      </c>
      <c r="S17" s="210">
        <f t="shared" si="14"/>
        <v>3</v>
      </c>
      <c r="T17" s="120">
        <f>SUMIFS('INTERIM REPORT'!G:G,'INTERIM REPORT'!$A:$A,'PAGE 52'!$A17,'INTERIM REPORT'!$B:$B,'PAGE 52'!$A$4)</f>
        <v>39.059172195314162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-0.15910010733358293</v>
      </c>
      <c r="Y17" s="95">
        <f t="shared" si="1"/>
        <v>-2.2298613877715923E-3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52'!$A20,'INTERIM REPORT'!$B:$B,'PAGE 52'!$A$4)</f>
        <v>48.935483982405756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52'!$A20,'INTERIM REPORT'!$B:$B,'PAGE 52'!$A$4)</f>
        <v>55.058914797207997</v>
      </c>
      <c r="I20" s="212"/>
      <c r="J20" s="213">
        <f>RANK(H20,H$20:H$22,1)</f>
        <v>3</v>
      </c>
      <c r="K20" s="213">
        <f t="shared" ref="K20:K22" si="20">RANK(H20,H$8:H$25,1)</f>
        <v>12</v>
      </c>
      <c r="L20" s="124">
        <f>SUMIFS('INTERIM REPORT'!E:E,'INTERIM REPORT'!$A:$A,'PAGE 52'!$A20,'INTERIM REPORT'!$B:$B,'PAGE 52'!$A$4)</f>
        <v>35.11621642101084</v>
      </c>
      <c r="M20" s="212"/>
      <c r="N20" s="213">
        <f>RANK(L20,L$20:L$22,1)</f>
        <v>1</v>
      </c>
      <c r="O20" s="213">
        <f t="shared" ref="O20:O22" si="21">RANK(L20,L$8:L$25,1)</f>
        <v>3</v>
      </c>
      <c r="P20" s="124">
        <f>SUMIFS('INTERIM REPORT'!F:F,'INTERIM REPORT'!$A:$A,'PAGE 52'!$A20,'INTERIM REPORT'!$B:$B,'PAGE 52'!$A$4)</f>
        <v>69.165254582377514</v>
      </c>
      <c r="Q20" s="212"/>
      <c r="R20" s="213">
        <f>RANK(P20,P$20:P$22,1)</f>
        <v>3</v>
      </c>
      <c r="S20" s="213">
        <f t="shared" ref="S20:S22" si="22">RANK(P20,P$8:P$25,1)</f>
        <v>13</v>
      </c>
      <c r="T20" s="124">
        <f>SUMIFS('INTERIM REPORT'!G:G,'INTERIM REPORT'!$A:$A,'PAGE 52'!$A20,'INTERIM REPORT'!$B:$B,'PAGE 52'!$A$4)</f>
        <v>39.295494036166438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-0.36220652821890409</v>
      </c>
      <c r="Y20" s="99">
        <f>IF(L20&gt;0,((T20/L20)-1),IF(AND(L20=0,T20&gt;0),100%,IF(AND(L20=0,T20&lt;0),-100%,IF(AND(L20=0,T20=0),0%,((T20/(L20))-1)*-1))))</f>
        <v>0.11901275368194386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52'!$A21,'INTERIM REPORT'!$B:$B,'PAGE 52'!$A$4)</f>
        <v>40.522251514612762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52'!$A21,'INTERIM REPORT'!$B:$B,'PAGE 52'!$A$4)</f>
        <v>34.599988252548187</v>
      </c>
      <c r="I21" s="214"/>
      <c r="J21" s="210">
        <f t="shared" ref="J21:J22" si="25">RANK(H21,H$20:H$22,1)</f>
        <v>2</v>
      </c>
      <c r="K21" s="210">
        <f t="shared" si="20"/>
        <v>3</v>
      </c>
      <c r="L21" s="120">
        <f>SUMIFS('INTERIM REPORT'!E:E,'INTERIM REPORT'!$A:$A,'PAGE 52'!$A21,'INTERIM REPORT'!$B:$B,'PAGE 52'!$A$4)</f>
        <v>46.988951841777386</v>
      </c>
      <c r="M21" s="214"/>
      <c r="N21" s="210">
        <f t="shared" ref="N21:N22" si="26">RANK(L21,L$20:L$22,1)</f>
        <v>3</v>
      </c>
      <c r="O21" s="210">
        <f t="shared" si="21"/>
        <v>10</v>
      </c>
      <c r="P21" s="120">
        <f>SUMIFS('INTERIM REPORT'!F:F,'INTERIM REPORT'!$A:$A,'PAGE 52'!$A21,'INTERIM REPORT'!$B:$B,'PAGE 52'!$A$4)</f>
        <v>27.863004419377031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52'!$A21,'INTERIM REPORT'!$B:$B,'PAGE 52'!$A$4)</f>
        <v>33.374200513273706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0.35806265305066365</v>
      </c>
      <c r="Y21" s="95">
        <f>IF(L21&gt;0,((T21/L21)-1),IF(AND(L21=0,T21&gt;0),100%,IF(AND(L21=0,T21&lt;0),-100%,IF(AND(L21=0,T21=0),0%,((T21/(L21))-1)*-1))))</f>
        <v>-0.2897436694129224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52'!$A22,'INTERIM REPORT'!$B:$B,'PAGE 52'!$A$4)</f>
        <v>35.635130238322468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52'!$A22,'INTERIM REPORT'!$B:$B,'PAGE 52'!$A$4)</f>
        <v>34.501167900515959</v>
      </c>
      <c r="I22" s="214"/>
      <c r="J22" s="210">
        <f t="shared" si="25"/>
        <v>1</v>
      </c>
      <c r="K22" s="210">
        <f t="shared" si="20"/>
        <v>2</v>
      </c>
      <c r="L22" s="120">
        <f>SUMIFS('INTERIM REPORT'!E:E,'INTERIM REPORT'!$A:$A,'PAGE 52'!$A22,'INTERIM REPORT'!$B:$B,'PAGE 52'!$A$4)</f>
        <v>38.063420226871997</v>
      </c>
      <c r="M22" s="214"/>
      <c r="N22" s="210">
        <f t="shared" si="26"/>
        <v>2</v>
      </c>
      <c r="O22" s="210">
        <f t="shared" si="21"/>
        <v>6</v>
      </c>
      <c r="P22" s="120">
        <f>SUMIFS('INTERIM REPORT'!F:F,'INTERIM REPORT'!$A:$A,'PAGE 52'!$A22,'INTERIM REPORT'!$B:$B,'PAGE 52'!$A$4)</f>
        <v>36.148879006818696</v>
      </c>
      <c r="Q22" s="214"/>
      <c r="R22" s="210">
        <f t="shared" si="27"/>
        <v>2</v>
      </c>
      <c r="S22" s="210">
        <f t="shared" si="22"/>
        <v>4</v>
      </c>
      <c r="T22" s="120">
        <f>SUMIFS('INTERIM REPORT'!G:G,'INTERIM REPORT'!$A:$A,'PAGE 52'!$A22,'INTERIM REPORT'!$B:$B,'PAGE 52'!$A$4)</f>
        <v>34.060031326210954</v>
      </c>
      <c r="U22" s="214"/>
      <c r="V22" s="210">
        <f t="shared" si="28"/>
        <v>2</v>
      </c>
      <c r="W22" s="210">
        <f t="shared" si="23"/>
        <v>3</v>
      </c>
      <c r="X22" s="95">
        <f>IF(H22&gt;0,((L22/H22)-1),IF(AND(H22=0,L22&gt;0),100%,IF(AND(H22=0,L22&lt;0),-100%,IF(AND(H22=0,L22=0),0%,((L22/(H22))-1)*-1))))</f>
        <v>0.10325019537390112</v>
      </c>
      <c r="Y22" s="95">
        <f>IF(L22&gt;0,((T22/L22)-1),IF(AND(L22=0,T22&gt;0),100%,IF(AND(L22=0,T22&lt;0),-100%,IF(AND(L22=0,T22=0),0%,((T22/(L22))-1)*-1))))</f>
        <v>-0.10517680431236531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52'!$A25,'INTERIM REPORT'!$B:$B,'PAGE 52'!$A$4)</f>
        <v>50.172502904466491</v>
      </c>
      <c r="E25" s="212"/>
      <c r="F25" s="212"/>
      <c r="G25" s="213">
        <f>RANK(D25,D$8:D$25,1)</f>
        <v>12</v>
      </c>
      <c r="H25" s="124">
        <f>SUMIFS('INTERIM REPORT'!D:D,'INTERIM REPORT'!$A:$A,'PAGE 52'!$A25,'INTERIM REPORT'!$B:$B,'PAGE 52'!$A$4)</f>
        <v>57.253789694403736</v>
      </c>
      <c r="I25" s="212"/>
      <c r="J25" s="212"/>
      <c r="K25" s="213">
        <f>RANK(H25,H$8:H$25,1)</f>
        <v>13</v>
      </c>
      <c r="L25" s="124">
        <f>SUMIFS('INTERIM REPORT'!E:E,'INTERIM REPORT'!$A:$A,'PAGE 52'!$A25,'INTERIM REPORT'!$B:$B,'PAGE 52'!$A$4)</f>
        <v>49.247801058097025</v>
      </c>
      <c r="M25" s="212"/>
      <c r="N25" s="212"/>
      <c r="O25" s="213">
        <f>RANK(L25,L$8:L$25,1)</f>
        <v>11</v>
      </c>
      <c r="P25" s="124">
        <f>SUMIFS('INTERIM REPORT'!F:F,'INTERIM REPORT'!$A:$A,'PAGE 52'!$A25,'INTERIM REPORT'!$B:$B,'PAGE 52'!$A$4)</f>
        <v>60.545884789935641</v>
      </c>
      <c r="Q25" s="212"/>
      <c r="R25" s="212"/>
      <c r="S25" s="213">
        <f>RANK(P25,P$8:P$25,1)</f>
        <v>11</v>
      </c>
      <c r="T25" s="124">
        <f>SUMIFS('INTERIM REPORT'!G:G,'INTERIM REPORT'!$A:$A,'PAGE 52'!$A25,'INTERIM REPORT'!$B:$B,'PAGE 52'!$A$4)</f>
        <v>49.148943114839923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-0.13983333992455793</v>
      </c>
      <c r="Y25" s="99">
        <f>IF(L25&gt;0,((T25/L25)-1),IF(AND(L25=0,T25&gt;0),100%,IF(AND(L25=0,T25&lt;0),-100%,IF(AND(L25=0,T25=0),0%,((T25/(L25))-1)*-1))))</f>
        <v>-2.0073575090282514E-3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52'!$A28,'INTERIM REPORT'!$B:$B,'PAGE 52'!$A$4)</f>
        <v>46.224892882958486</v>
      </c>
      <c r="E28" s="218"/>
      <c r="F28" s="218"/>
      <c r="G28" s="218"/>
      <c r="H28" s="124">
        <f>SUMIFS('INTERIM REPORT'!D:D,'INTERIM REPORT'!$A:$A,'PAGE 52'!$A28,'INTERIM REPORT'!$B:$B,'PAGE 52'!$A$4)</f>
        <v>50.232112568572994</v>
      </c>
      <c r="I28" s="218"/>
      <c r="J28" s="218"/>
      <c r="K28" s="218"/>
      <c r="L28" s="124">
        <f>SUMIFS('INTERIM REPORT'!E:E,'INTERIM REPORT'!$A:$A,'PAGE 52'!$A28,'INTERIM REPORT'!$B:$B,'PAGE 52'!$A$4)</f>
        <v>45.674859576688604</v>
      </c>
      <c r="M28" s="218"/>
      <c r="N28" s="218"/>
      <c r="O28" s="218"/>
      <c r="P28" s="124">
        <f>SUMIFS('INTERIM REPORT'!F:F,'INTERIM REPORT'!$A:$A,'PAGE 52'!$A28,'INTERIM REPORT'!$B:$B,'PAGE 52'!$A$4)</f>
        <v>52.687535106558038</v>
      </c>
      <c r="Q28" s="218"/>
      <c r="R28" s="218"/>
      <c r="S28" s="218"/>
      <c r="T28" s="124">
        <f>SUMIFS('INTERIM REPORT'!G:G,'INTERIM REPORT'!$A:$A,'PAGE 52'!$A28,'INTERIM REPORT'!$B:$B,'PAGE 52'!$A$4)</f>
        <v>44.043632404850747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-9.0723896703790441E-2</v>
      </c>
      <c r="Y28" s="103">
        <f>IF(L28&gt;0,((T28/L28)-1),IF(AND(L28=0,T28&gt;0),100%,IF(AND(L28=0,T28&lt;0),-100%,IF(AND(L28=0,T28=0),0%,((T28/(L28))-1)*-1))))</f>
        <v>-3.5713895717599531E-2</v>
      </c>
    </row>
    <row r="29" spans="1:25" ht="28.35" customHeight="1">
      <c r="C29" s="94" t="s">
        <v>28</v>
      </c>
      <c r="D29" s="120">
        <f>MEDIAN(D25,D20:D22,D8:D17)</f>
        <v>41.022201273106091</v>
      </c>
      <c r="E29" s="219"/>
      <c r="F29" s="219"/>
      <c r="G29" s="219"/>
      <c r="H29" s="120">
        <f>MEDIAN(H25,H20:H22,H8:H17)</f>
        <v>43.462751706568405</v>
      </c>
      <c r="I29" s="219"/>
      <c r="J29" s="219"/>
      <c r="K29" s="219"/>
      <c r="L29" s="120">
        <f>MEDIAN(L25,L20:L22,L8:L17)</f>
        <v>38.615202601440458</v>
      </c>
      <c r="M29" s="219"/>
      <c r="N29" s="219"/>
      <c r="O29" s="219"/>
      <c r="P29" s="120">
        <f>MEDIAN(P25,P20:P22,P8:P17)</f>
        <v>43.569583944512146</v>
      </c>
      <c r="Q29" s="219"/>
      <c r="R29" s="219"/>
      <c r="S29" s="219"/>
      <c r="T29" s="120">
        <f>MEDIAN(T25,T20:T22,T8:T17)</f>
        <v>39.164468310762814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-0.11153341458579002</v>
      </c>
      <c r="Y29" s="104">
        <f>IF(L29&gt;0,((T29/L29)-1),IF(AND(L29=0,T29&gt;0),100%,IF(AND(L29=0,T29&lt;0),-100%,IF(AND(L29=0,T29=0),0%,((T29/(L29))-1)*-1))))</f>
        <v>1.4224079438129644E-2</v>
      </c>
    </row>
    <row r="30" spans="1:25" ht="28.35" customHeight="1">
      <c r="C30" s="94" t="s">
        <v>29</v>
      </c>
      <c r="D30" s="120">
        <f>MEDIAN(D8:D15)</f>
        <v>40.017581886902917</v>
      </c>
      <c r="E30" s="219"/>
      <c r="F30" s="219"/>
      <c r="G30" s="219"/>
      <c r="H30" s="120">
        <f>MEDIAN(H8:H15)</f>
        <v>40.49420898113442</v>
      </c>
      <c r="I30" s="219"/>
      <c r="J30" s="219"/>
      <c r="K30" s="219"/>
      <c r="L30" s="120">
        <f>MEDIAN(L8:L15)</f>
        <v>37.037142915360853</v>
      </c>
      <c r="M30" s="219"/>
      <c r="N30" s="219"/>
      <c r="O30" s="219"/>
      <c r="P30" s="120">
        <f>MEDIAN(P8:P15)</f>
        <v>43.569583944512146</v>
      </c>
      <c r="Q30" s="219"/>
      <c r="R30" s="219"/>
      <c r="S30" s="219"/>
      <c r="T30" s="120">
        <f>MEDIAN(T8:T15)</f>
        <v>38.538936122057478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-8.5371863107244761E-2</v>
      </c>
      <c r="Y30" s="104">
        <f>IF(L30&gt;0,((T30/L30)-1),IF(AND(L30=0,T30&gt;0),100%,IF(AND(L30=0,T30&lt;0),-100%,IF(AND(L30=0,T30=0),0%,((T30/(L30))-1)*-1))))</f>
        <v>4.0548300664783987E-2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34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52'!$A33,'INTERIM REPORT'!$B:$B,'PAGE 52'!$A$5)=0,"",SUMIFS('INTERIM REPORT'!C:C,'INTERIM REPORT'!$A:$A,'PAGE 52'!$A33,'INTERIM REPORT'!$B:$B,'PAGE 52'!$A$5))</f>
        <v>41.149999999999991</v>
      </c>
      <c r="E33" s="120"/>
      <c r="F33" s="120"/>
      <c r="G33" s="121"/>
      <c r="H33" s="124" t="str">
        <f>IF(SUMIFS('INTERIM REPORT'!D:D,'INTERIM REPORT'!$A:$A,'PAGE 52'!$A33,'INTERIM REPORT'!$B:$B,'PAGE 52'!$A$5)=0,"",SUMIFS('INTERIM REPORT'!D:D,'INTERIM REPORT'!$A:$A,'PAGE 52'!$A33,'INTERIM REPORT'!$B:$B,'PAGE 52'!$A$5))</f>
        <v/>
      </c>
      <c r="I33" s="120"/>
      <c r="J33" s="120"/>
      <c r="K33" s="121"/>
      <c r="L33" s="124" t="str">
        <f>IF(SUMIFS('INTERIM REPORT'!E:E,'INTERIM REPORT'!$A:$A,'PAGE 52'!$A33,'INTERIM REPORT'!$B:$B,'PAGE 52'!$A$5)=0,"",SUMIFS('INTERIM REPORT'!E:E,'INTERIM REPORT'!$A:$A,'PAGE 52'!$A33,'INTERIM REPORT'!$B:$B,'PAGE 52'!$A$5))</f>
        <v/>
      </c>
      <c r="M33" s="120"/>
      <c r="N33" s="120"/>
      <c r="O33" s="121"/>
      <c r="P33" s="124" t="str">
        <f>IF(SUMIFS('INTERIM REPORT'!F:F,'INTERIM REPORT'!$A:$A,'PAGE 52'!$A33,'INTERIM REPORT'!$B:$B,'PAGE 52'!$A$5)=0,"",SUMIFS('INTERIM REPORT'!F:F,'INTERIM REPORT'!$A:$A,'PAGE 52'!$A33,'INTERIM REPORT'!$B:$B,'PAGE 52'!$A$5))</f>
        <v/>
      </c>
      <c r="Q33" s="120"/>
      <c r="R33" s="120"/>
      <c r="S33" s="121"/>
      <c r="T33" s="124" t="str">
        <f>IF(SUMIFS('INTERIM REPORT'!G:G,'INTERIM REPORT'!$A:$A,'PAGE 52'!$A33,'INTERIM REPORT'!$B:$B,'PAGE 52'!$A$5)=0,"",SUMIFS('INTERIM REPORT'!G:G,'INTERIM REPORT'!$A:$A,'PAGE 52'!$A33,'INTERIM REPORT'!$B:$B,'PAGE 52'!$A$5))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52'!$A34,'INTERIM REPORT'!$B:$B,'PAGE 52'!$A$5)=0,"",SUMIFS('INTERIM REPORT'!C:C,'INTERIM REPORT'!$A:$A,'PAGE 52'!$A34,'INTERIM REPORT'!$B:$B,'PAGE 52'!$A$5))</f>
        <v/>
      </c>
      <c r="E34" s="124"/>
      <c r="F34" s="124"/>
      <c r="G34" s="125"/>
      <c r="H34" s="124" t="str">
        <f>IF(SUMIFS('INTERIM REPORT'!D:D,'INTERIM REPORT'!$A:$A,'PAGE 52'!$A34,'INTERIM REPORT'!$B:$B,'PAGE 52'!$A$5)=0,"",SUMIFS('INTERIM REPORT'!D:D,'INTERIM REPORT'!$A:$A,'PAGE 52'!$A34,'INTERIM REPORT'!$B:$B,'PAGE 52'!$A$5))</f>
        <v/>
      </c>
      <c r="I34" s="124"/>
      <c r="J34" s="124"/>
      <c r="K34" s="125"/>
      <c r="L34" s="124" t="str">
        <f>IF(SUMIFS('INTERIM REPORT'!E:E,'INTERIM REPORT'!$A:$A,'PAGE 52'!$A34,'INTERIM REPORT'!$B:$B,'PAGE 52'!$A$5)=0,"",SUMIFS('INTERIM REPORT'!E:E,'INTERIM REPORT'!$A:$A,'PAGE 52'!$A34,'INTERIM REPORT'!$B:$B,'PAGE 52'!$A$5))</f>
        <v/>
      </c>
      <c r="M34" s="124"/>
      <c r="N34" s="124"/>
      <c r="O34" s="125"/>
      <c r="P34" s="124" t="str">
        <f>IF(SUMIFS('INTERIM REPORT'!F:F,'INTERIM REPORT'!$A:$A,'PAGE 52'!$A34,'INTERIM REPORT'!$B:$B,'PAGE 52'!$A$5)=0,"",SUMIFS('INTERIM REPORT'!F:F,'INTERIM REPORT'!$A:$A,'PAGE 52'!$A34,'INTERIM REPORT'!$B:$B,'PAGE 52'!$A$5))</f>
        <v/>
      </c>
      <c r="Q34" s="124"/>
      <c r="R34" s="124"/>
      <c r="S34" s="125"/>
      <c r="T34" s="124" t="str">
        <f>IF(SUMIFS('INTERIM REPORT'!G:G,'INTERIM REPORT'!$A:$A,'PAGE 52'!$A34,'INTERIM REPORT'!$B:$B,'PAGE 52'!$A$5)=0,"",SUMIFS('INTERIM REPORT'!G:G,'INTERIM REPORT'!$A:$A,'PAGE 52'!$A34,'INTERIM REPORT'!$B:$B,'PAGE 52'!$A$5))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52'!$A35,'INTERIM REPORT'!$B:$B,'PAGE 52'!$A$5)=0,"",SUMIFS('INTERIM REPORT'!C:C,'INTERIM REPORT'!$A:$A,'PAGE 52'!$A35,'INTERIM REPORT'!$B:$B,'PAGE 52'!$A$5))</f>
        <v/>
      </c>
      <c r="E35" s="124"/>
      <c r="F35" s="124"/>
      <c r="G35" s="125"/>
      <c r="H35" s="124" t="str">
        <f>IF(SUMIFS('INTERIM REPORT'!D:D,'INTERIM REPORT'!$A:$A,'PAGE 52'!$A35,'INTERIM REPORT'!$B:$B,'PAGE 52'!$A$5)=0,"",SUMIFS('INTERIM REPORT'!D:D,'INTERIM REPORT'!$A:$A,'PAGE 52'!$A35,'INTERIM REPORT'!$B:$B,'PAGE 52'!$A$5))</f>
        <v/>
      </c>
      <c r="I35" s="124"/>
      <c r="J35" s="124"/>
      <c r="K35" s="125"/>
      <c r="L35" s="124" t="str">
        <f>IF(SUMIFS('INTERIM REPORT'!E:E,'INTERIM REPORT'!$A:$A,'PAGE 52'!$A35,'INTERIM REPORT'!$B:$B,'PAGE 52'!$A$5)=0,"",SUMIFS('INTERIM REPORT'!E:E,'INTERIM REPORT'!$A:$A,'PAGE 52'!$A35,'INTERIM REPORT'!$B:$B,'PAGE 52'!$A$5))</f>
        <v/>
      </c>
      <c r="M35" s="124"/>
      <c r="N35" s="124"/>
      <c r="O35" s="125"/>
      <c r="P35" s="124" t="str">
        <f>IF(SUMIFS('INTERIM REPORT'!F:F,'INTERIM REPORT'!$A:$A,'PAGE 52'!$A35,'INTERIM REPORT'!$B:$B,'PAGE 52'!$A$5)=0,"",SUMIFS('INTERIM REPORT'!F:F,'INTERIM REPORT'!$A:$A,'PAGE 52'!$A35,'INTERIM REPORT'!$B:$B,'PAGE 52'!$A$5))</f>
        <v/>
      </c>
      <c r="Q35" s="124"/>
      <c r="R35" s="124"/>
      <c r="S35" s="125"/>
      <c r="T35" s="124" t="str">
        <f>IF(SUMIFS('INTERIM REPORT'!G:G,'INTERIM REPORT'!$A:$A,'PAGE 52'!$A35,'INTERIM REPORT'!$B:$B,'PAGE 52'!$A$5)=0,"",SUMIFS('INTERIM REPORT'!G:G,'INTERIM REPORT'!$A:$A,'PAGE 52'!$A35,'INTERIM REPORT'!$B:$B,'PAGE 52'!$A$5))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52'!$A36,'INTERIM REPORT'!$B:$B,'PAGE 52'!$A$5)=0,"",SUMIFS('INTERIM REPORT'!C:C,'INTERIM REPORT'!$A:$A,'PAGE 52'!$A36,'INTERIM REPORT'!$B:$B,'PAGE 52'!$A$5))</f>
        <v/>
      </c>
      <c r="E36" s="124"/>
      <c r="F36" s="124"/>
      <c r="G36" s="125"/>
      <c r="H36" s="124" t="str">
        <f>IF(SUMIFS('INTERIM REPORT'!D:D,'INTERIM REPORT'!$A:$A,'PAGE 52'!$A36,'INTERIM REPORT'!$B:$B,'PAGE 52'!$A$5)=0,"",SUMIFS('INTERIM REPORT'!D:D,'INTERIM REPORT'!$A:$A,'PAGE 52'!$A36,'INTERIM REPORT'!$B:$B,'PAGE 52'!$A$5))</f>
        <v/>
      </c>
      <c r="I36" s="124"/>
      <c r="J36" s="124"/>
      <c r="K36" s="125"/>
      <c r="L36" s="124" t="str">
        <f>IF(SUMIFS('INTERIM REPORT'!E:E,'INTERIM REPORT'!$A:$A,'PAGE 52'!$A36,'INTERIM REPORT'!$B:$B,'PAGE 52'!$A$5)=0,"",SUMIFS('INTERIM REPORT'!E:E,'INTERIM REPORT'!$A:$A,'PAGE 52'!$A36,'INTERIM REPORT'!$B:$B,'PAGE 52'!$A$5))</f>
        <v/>
      </c>
      <c r="M36" s="124"/>
      <c r="N36" s="124"/>
      <c r="O36" s="125"/>
      <c r="P36" s="124" t="str">
        <f>IF(SUMIFS('INTERIM REPORT'!F:F,'INTERIM REPORT'!$A:$A,'PAGE 52'!$A36,'INTERIM REPORT'!$B:$B,'PAGE 52'!$A$5)=0,"",SUMIFS('INTERIM REPORT'!F:F,'INTERIM REPORT'!$A:$A,'PAGE 52'!$A36,'INTERIM REPORT'!$B:$B,'PAGE 52'!$A$5))</f>
        <v/>
      </c>
      <c r="Q36" s="124"/>
      <c r="R36" s="124"/>
      <c r="S36" s="125"/>
      <c r="T36" s="124" t="str">
        <f>IF(SUMIFS('INTERIM REPORT'!G:G,'INTERIM REPORT'!$A:$A,'PAGE 52'!$A36,'INTERIM REPORT'!$B:$B,'PAGE 52'!$A$5)=0,"",SUMIFS('INTERIM REPORT'!G:G,'INTERIM REPORT'!$A:$A,'PAGE 52'!$A36,'INTERIM REPORT'!$B:$B,'PAGE 52'!$A$5))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52'!$A37,'INTERIM REPORT'!$B:$B,'PAGE 52'!$A$5)=0,"",SUMIFS('INTERIM REPORT'!C:C,'INTERIM REPORT'!$A:$A,'PAGE 52'!$A37,'INTERIM REPORT'!$B:$B,'PAGE 52'!$A$5))</f>
        <v/>
      </c>
      <c r="E37" s="124"/>
      <c r="F37" s="124"/>
      <c r="G37" s="125"/>
      <c r="H37" s="124" t="str">
        <f>IF(SUMIFS('INTERIM REPORT'!D:D,'INTERIM REPORT'!$A:$A,'PAGE 52'!$A37,'INTERIM REPORT'!$B:$B,'PAGE 52'!$A$5)=0,"",SUMIFS('INTERIM REPORT'!D:D,'INTERIM REPORT'!$A:$A,'PAGE 52'!$A37,'INTERIM REPORT'!$B:$B,'PAGE 52'!$A$5))</f>
        <v/>
      </c>
      <c r="I37" s="124"/>
      <c r="J37" s="124"/>
      <c r="K37" s="125"/>
      <c r="L37" s="124" t="str">
        <f>IF(SUMIFS('INTERIM REPORT'!E:E,'INTERIM REPORT'!$A:$A,'PAGE 52'!$A37,'INTERIM REPORT'!$B:$B,'PAGE 52'!$A$5)=0,"",SUMIFS('INTERIM REPORT'!E:E,'INTERIM REPORT'!$A:$A,'PAGE 52'!$A37,'INTERIM REPORT'!$B:$B,'PAGE 52'!$A$5))</f>
        <v/>
      </c>
      <c r="M37" s="124"/>
      <c r="N37" s="124"/>
      <c r="O37" s="125"/>
      <c r="P37" s="124" t="str">
        <f>IF(SUMIFS('INTERIM REPORT'!F:F,'INTERIM REPORT'!$A:$A,'PAGE 52'!$A37,'INTERIM REPORT'!$B:$B,'PAGE 52'!$A$5)=0,"",SUMIFS('INTERIM REPORT'!F:F,'INTERIM REPORT'!$A:$A,'PAGE 52'!$A37,'INTERIM REPORT'!$B:$B,'PAGE 52'!$A$5))</f>
        <v/>
      </c>
      <c r="Q37" s="124"/>
      <c r="R37" s="124"/>
      <c r="S37" s="125"/>
      <c r="T37" s="124" t="str">
        <f>IF(SUMIFS('INTERIM REPORT'!G:G,'INTERIM REPORT'!$A:$A,'PAGE 52'!$A37,'INTERIM REPORT'!$B:$B,'PAGE 52'!$A$5)=0,"",SUMIFS('INTERIM REPORT'!G:G,'INTERIM REPORT'!$A:$A,'PAGE 52'!$A37,'INTERIM REPORT'!$B:$B,'PAGE 52'!$A$5))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52'!$A38,'INTERIM REPORT'!$B:$B,'PAGE 52'!$A$5)=0,"",SUMIFS('INTERIM REPORT'!C:C,'INTERIM REPORT'!$A:$A,'PAGE 52'!$A38,'INTERIM REPORT'!$B:$B,'PAGE 52'!$A$5))</f>
        <v/>
      </c>
      <c r="E38" s="124"/>
      <c r="F38" s="124"/>
      <c r="G38" s="125"/>
      <c r="H38" s="124" t="str">
        <f>IF(SUMIFS('INTERIM REPORT'!D:D,'INTERIM REPORT'!$A:$A,'PAGE 52'!$A38,'INTERIM REPORT'!$B:$B,'PAGE 52'!$A$5)=0,"",SUMIFS('INTERIM REPORT'!D:D,'INTERIM REPORT'!$A:$A,'PAGE 52'!$A38,'INTERIM REPORT'!$B:$B,'PAGE 52'!$A$5))</f>
        <v/>
      </c>
      <c r="I38" s="124"/>
      <c r="J38" s="124"/>
      <c r="K38" s="125"/>
      <c r="L38" s="124" t="str">
        <f>IF(SUMIFS('INTERIM REPORT'!E:E,'INTERIM REPORT'!$A:$A,'PAGE 52'!$A38,'INTERIM REPORT'!$B:$B,'PAGE 52'!$A$5)=0,"",SUMIFS('INTERIM REPORT'!E:E,'INTERIM REPORT'!$A:$A,'PAGE 52'!$A38,'INTERIM REPORT'!$B:$B,'PAGE 52'!$A$5))</f>
        <v/>
      </c>
      <c r="M38" s="124"/>
      <c r="N38" s="124"/>
      <c r="O38" s="125"/>
      <c r="P38" s="124" t="str">
        <f>IF(SUMIFS('INTERIM REPORT'!F:F,'INTERIM REPORT'!$A:$A,'PAGE 52'!$A38,'INTERIM REPORT'!$B:$B,'PAGE 52'!$A$5)=0,"",SUMIFS('INTERIM REPORT'!F:F,'INTERIM REPORT'!$A:$A,'PAGE 52'!$A38,'INTERIM REPORT'!$B:$B,'PAGE 52'!$A$5))</f>
        <v/>
      </c>
      <c r="Q38" s="124"/>
      <c r="R38" s="124"/>
      <c r="S38" s="125"/>
      <c r="T38" s="124" t="str">
        <f>IF(SUMIFS('INTERIM REPORT'!G:G,'INTERIM REPORT'!$A:$A,'PAGE 52'!$A38,'INTERIM REPORT'!$B:$B,'PAGE 52'!$A$5)=0,"",SUMIFS('INTERIM REPORT'!G:G,'INTERIM REPORT'!$A:$A,'PAGE 52'!$A38,'INTERIM REPORT'!$B:$B,'PAGE 52'!$A$5))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23" priority="1" operator="notEqual">
      <formula>""" """</formula>
    </cfRule>
    <cfRule type="cellIs" dxfId="2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2"/>
  <sheetViews>
    <sheetView view="pageBreakPreview" topLeftCell="B1" zoomScale="60" zoomScaleNormal="100" workbookViewId="0">
      <selection activeCell="B1" sqref="B1:Y4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85546875" style="80" customWidth="1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Cash on Hand</v>
      </c>
    </row>
    <row r="3" spans="1:25" ht="15.75">
      <c r="A3" s="82" t="s">
        <v>104</v>
      </c>
    </row>
    <row r="4" spans="1:25" ht="15.75">
      <c r="A4" s="85" t="s">
        <v>91</v>
      </c>
      <c r="B4" s="324" t="str">
        <f>MID(A4,FIND("]",A4)+2,LEN(A4)-FIND("]",A4)+2)</f>
        <v>Days Cash on Hand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264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1">
        <f>SUMIFS('INTERIM REPORT'!C:C,'INTERIM REPORT'!$A:$A,'PAGE 53'!$A8,'INTERIM REPORT'!$B:$B,'PAGE 53'!$A$4)</f>
        <v>62.107906821273772</v>
      </c>
      <c r="E8" s="210">
        <f>RANK(D8,D$8:D$15,1)</f>
        <v>2</v>
      </c>
      <c r="F8" s="210">
        <f>RANK(D8,D$8:D$17,1)</f>
        <v>2</v>
      </c>
      <c r="G8" s="210">
        <f>RANK(D8,D$8:D$25,1)</f>
        <v>3</v>
      </c>
      <c r="H8" s="121">
        <f>SUMIFS('INTERIM REPORT'!D:D,'INTERIM REPORT'!$A:$A,'PAGE 53'!$A8,'INTERIM REPORT'!$B:$B,'PAGE 53'!$A$4)</f>
        <v>199.79169019262071</v>
      </c>
      <c r="I8" s="210">
        <f>RANK(H8,H$8:H$15,1)</f>
        <v>3</v>
      </c>
      <c r="J8" s="210">
        <f>RANK(H8,H$8:H$17,1)</f>
        <v>3</v>
      </c>
      <c r="K8" s="210">
        <f>RANK(H8,H$8:H$25,1)</f>
        <v>6</v>
      </c>
      <c r="L8" s="121">
        <f>SUMIFS('INTERIM REPORT'!E:E,'INTERIM REPORT'!$A:$A,'PAGE 53'!$A8,'INTERIM REPORT'!$B:$B,'PAGE 53'!$A$4)</f>
        <v>70.775486253247635</v>
      </c>
      <c r="M8" s="210">
        <f>RANK(L8,L$8:L$15,1)</f>
        <v>2</v>
      </c>
      <c r="N8" s="210">
        <f>RANK(L8,L$8:L$17,1)</f>
        <v>2</v>
      </c>
      <c r="O8" s="210">
        <f>RANK(L8,L$8:L$25,1)</f>
        <v>3</v>
      </c>
      <c r="P8" s="121">
        <f>SUMIFS('INTERIM REPORT'!F:F,'INTERIM REPORT'!$A:$A,'PAGE 53'!$A8,'INTERIM REPORT'!$B:$B,'PAGE 53'!$A$4)</f>
        <v>125.6822722711417</v>
      </c>
      <c r="Q8" s="210">
        <f>RANK(P8,P$8:P$15,1)</f>
        <v>2</v>
      </c>
      <c r="R8" s="210">
        <f>RANK(P8,P$8:P$17,1)</f>
        <v>2</v>
      </c>
      <c r="S8" s="210">
        <f>RANK(P8,P$8:P$25,1)</f>
        <v>4</v>
      </c>
      <c r="T8" s="121">
        <f>SUMIFS('INTERIM REPORT'!G:G,'INTERIM REPORT'!$A:$A,'PAGE 53'!$A8,'INTERIM REPORT'!$B:$B,'PAGE 53'!$A$4)</f>
        <v>40.616511803950736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-0.64575360374091417</v>
      </c>
      <c r="Y8" s="95">
        <f t="shared" ref="Y8:Y17" si="1">IF(L8&gt;0,((T8/L8)-1),IF(AND(L8=0,T8&gt;0),100%,IF(AND(L8=0,T8&lt;0),-100%,IF(AND(L8=0,T8=0),0%,((T8/(L8))-1)*-1))))</f>
        <v>-0.42612175550984666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1">
        <f>SUMIFS('INTERIM REPORT'!C:C,'INTERIM REPORT'!$A:$A,'PAGE 53'!$A9,'INTERIM REPORT'!$B:$B,'PAGE 53'!$A$4)</f>
        <v>236.80448965078966</v>
      </c>
      <c r="E9" s="210">
        <f t="shared" ref="E9:E15" si="3">RANK(D9,D$8:D$15,1)</f>
        <v>8</v>
      </c>
      <c r="F9" s="210">
        <f t="shared" ref="F9:F17" si="4">RANK(D9,D$8:D$17,1)</f>
        <v>9</v>
      </c>
      <c r="G9" s="210">
        <f t="shared" ref="G9:G17" si="5">RANK(D9,D$8:D$25,1)</f>
        <v>13</v>
      </c>
      <c r="H9" s="121">
        <f>SUMIFS('INTERIM REPORT'!D:D,'INTERIM REPORT'!$A:$A,'PAGE 53'!$A9,'INTERIM REPORT'!$B:$B,'PAGE 53'!$A$4)</f>
        <v>332.93038486521215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21">
        <f>SUMIFS('INTERIM REPORT'!E:E,'INTERIM REPORT'!$A:$A,'PAGE 53'!$A9,'INTERIM REPORT'!$B:$B,'PAGE 53'!$A$4)</f>
        <v>252.44664251001743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21">
        <f>SUMIFS('INTERIM REPORT'!F:F,'INTERIM REPORT'!$A:$A,'PAGE 53'!$A9,'INTERIM REPORT'!$B:$B,'PAGE 53'!$A$4)</f>
        <v>326.43184698628261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21">
        <f>SUMIFS('INTERIM REPORT'!G:G,'INTERIM REPORT'!$A:$A,'PAGE 53'!$A9,'INTERIM REPORT'!$B:$B,'PAGE 53'!$A$4)</f>
        <v>297.94125654464221</v>
      </c>
      <c r="U9" s="210">
        <f t="shared" ref="U9:U15" si="15">RANK(T9,T$8:T$15,1)</f>
        <v>8</v>
      </c>
      <c r="V9" s="210">
        <f t="shared" ref="V9:V17" si="16">RANK(T9,T$8:T$17,1)</f>
        <v>9</v>
      </c>
      <c r="W9" s="210">
        <f t="shared" ref="W9:W17" si="17">RANK(T9,T$8:T$25,1)</f>
        <v>13</v>
      </c>
      <c r="X9" s="95">
        <f t="shared" si="0"/>
        <v>-0.24174345753325821</v>
      </c>
      <c r="Y9" s="95">
        <f t="shared" si="1"/>
        <v>0.18021477165345745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1">
        <f>SUMIFS('INTERIM REPORT'!C:C,'INTERIM REPORT'!$A:$A,'PAGE 53'!$A10,'INTERIM REPORT'!$B:$B,'PAGE 53'!$A$4)</f>
        <v>92.455726847759706</v>
      </c>
      <c r="E10" s="210">
        <f t="shared" si="3"/>
        <v>3</v>
      </c>
      <c r="F10" s="210">
        <f t="shared" si="4"/>
        <v>3</v>
      </c>
      <c r="G10" s="210">
        <f t="shared" si="5"/>
        <v>4</v>
      </c>
      <c r="H10" s="121">
        <f>SUMIFS('INTERIM REPORT'!D:D,'INTERIM REPORT'!$A:$A,'PAGE 53'!$A10,'INTERIM REPORT'!$B:$B,'PAGE 53'!$A$4)</f>
        <v>240.8460113757076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21">
        <f>SUMIFS('INTERIM REPORT'!E:E,'INTERIM REPORT'!$A:$A,'PAGE 53'!$A10,'INTERIM REPORT'!$B:$B,'PAGE 53'!$A$4)</f>
        <v>162.9510493085626</v>
      </c>
      <c r="M10" s="210">
        <f t="shared" si="9"/>
        <v>6</v>
      </c>
      <c r="N10" s="210">
        <f t="shared" si="10"/>
        <v>6</v>
      </c>
      <c r="O10" s="210">
        <f t="shared" si="11"/>
        <v>8</v>
      </c>
      <c r="P10" s="121">
        <f>SUMIFS('INTERIM REPORT'!F:F,'INTERIM REPORT'!$A:$A,'PAGE 53'!$A10,'INTERIM REPORT'!$B:$B,'PAGE 53'!$A$4)</f>
        <v>233.63542101496967</v>
      </c>
      <c r="Q10" s="210">
        <f t="shared" si="12"/>
        <v>5</v>
      </c>
      <c r="R10" s="210">
        <f t="shared" si="13"/>
        <v>6</v>
      </c>
      <c r="S10" s="210">
        <f t="shared" si="14"/>
        <v>9</v>
      </c>
      <c r="T10" s="121">
        <f>SUMIFS('INTERIM REPORT'!G:G,'INTERIM REPORT'!$A:$A,'PAGE 53'!$A10,'INTERIM REPORT'!$B:$B,'PAGE 53'!$A$4)</f>
        <v>145.38773177201213</v>
      </c>
      <c r="U10" s="210">
        <f t="shared" si="15"/>
        <v>4</v>
      </c>
      <c r="V10" s="210">
        <f t="shared" si="16"/>
        <v>4</v>
      </c>
      <c r="W10" s="210">
        <f t="shared" si="17"/>
        <v>6</v>
      </c>
      <c r="X10" s="95">
        <f t="shared" si="0"/>
        <v>-0.32342226313905109</v>
      </c>
      <c r="Y10" s="95">
        <f t="shared" si="1"/>
        <v>-0.1077827826888843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1">
        <f>SUMIFS('INTERIM REPORT'!C:C,'INTERIM REPORT'!$A:$A,'PAGE 53'!$A11,'INTERIM REPORT'!$B:$B,'PAGE 53'!$A$4)</f>
        <v>144.35965497164563</v>
      </c>
      <c r="E11" s="210">
        <f t="shared" si="3"/>
        <v>6</v>
      </c>
      <c r="F11" s="210">
        <f t="shared" si="4"/>
        <v>6</v>
      </c>
      <c r="G11" s="210">
        <f t="shared" si="5"/>
        <v>8</v>
      </c>
      <c r="H11" s="121">
        <f>SUMIFS('INTERIM REPORT'!D:D,'INTERIM REPORT'!$A:$A,'PAGE 53'!$A11,'INTERIM REPORT'!$B:$B,'PAGE 53'!$A$4)</f>
        <v>206.9818102026174</v>
      </c>
      <c r="I11" s="210">
        <f t="shared" si="6"/>
        <v>5</v>
      </c>
      <c r="J11" s="210">
        <f t="shared" si="7"/>
        <v>5</v>
      </c>
      <c r="K11" s="210">
        <f t="shared" si="8"/>
        <v>8</v>
      </c>
      <c r="L11" s="121">
        <f>SUMIFS('INTERIM REPORT'!E:E,'INTERIM REPORT'!$A:$A,'PAGE 53'!$A11,'INTERIM REPORT'!$B:$B,'PAGE 53'!$A$4)</f>
        <v>142.26054128316127</v>
      </c>
      <c r="M11" s="210">
        <f t="shared" si="9"/>
        <v>5</v>
      </c>
      <c r="N11" s="210">
        <f t="shared" si="10"/>
        <v>5</v>
      </c>
      <c r="O11" s="210">
        <f t="shared" si="11"/>
        <v>7</v>
      </c>
      <c r="P11" s="121">
        <f>SUMIFS('INTERIM REPORT'!F:F,'INTERIM REPORT'!$A:$A,'PAGE 53'!$A11,'INTERIM REPORT'!$B:$B,'PAGE 53'!$A$4)</f>
        <v>246.08936490842609</v>
      </c>
      <c r="Q11" s="210">
        <f t="shared" si="12"/>
        <v>6</v>
      </c>
      <c r="R11" s="210">
        <f t="shared" si="13"/>
        <v>7</v>
      </c>
      <c r="S11" s="210">
        <f t="shared" si="14"/>
        <v>10</v>
      </c>
      <c r="T11" s="121">
        <f>SUMIFS('INTERIM REPORT'!G:G,'INTERIM REPORT'!$A:$A,'PAGE 53'!$A11,'INTERIM REPORT'!$B:$B,'PAGE 53'!$A$4)</f>
        <v>186.85081814435094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-0.31269061206924209</v>
      </c>
      <c r="Y11" s="95">
        <f t="shared" si="1"/>
        <v>0.31344093350829683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1">
        <f>SUMIFS('INTERIM REPORT'!C:C,'INTERIM REPORT'!$A:$A,'PAGE 53'!$A12,'INTERIM REPORT'!$B:$B,'PAGE 53'!$A$4)</f>
        <v>220.4650071301063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21">
        <f>SUMIFS('INTERIM REPORT'!D:D,'INTERIM REPORT'!$A:$A,'PAGE 53'!$A12,'INTERIM REPORT'!$B:$B,'PAGE 53'!$A$4)</f>
        <v>318.07911379494124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21">
        <f>SUMIFS('INTERIM REPORT'!E:E,'INTERIM REPORT'!$A:$A,'PAGE 53'!$A12,'INTERIM REPORT'!$B:$B,'PAGE 53'!$A$4)</f>
        <v>211.68226049318565</v>
      </c>
      <c r="M12" s="210">
        <f t="shared" si="9"/>
        <v>7</v>
      </c>
      <c r="N12" s="210">
        <f t="shared" si="10"/>
        <v>9</v>
      </c>
      <c r="O12" s="210">
        <f t="shared" si="11"/>
        <v>12</v>
      </c>
      <c r="P12" s="121">
        <f>SUMIFS('INTERIM REPORT'!F:F,'INTERIM REPORT'!$A:$A,'PAGE 53'!$A12,'INTERIM REPORT'!$B:$B,'PAGE 53'!$A$4)</f>
        <v>315.25602564897258</v>
      </c>
      <c r="Q12" s="210">
        <f t="shared" si="12"/>
        <v>7</v>
      </c>
      <c r="R12" s="210">
        <f t="shared" si="13"/>
        <v>9</v>
      </c>
      <c r="S12" s="210">
        <f t="shared" si="14"/>
        <v>13</v>
      </c>
      <c r="T12" s="121">
        <f>SUMIFS('INTERIM REPORT'!G:G,'INTERIM REPORT'!$A:$A,'PAGE 53'!$A12,'INTERIM REPORT'!$B:$B,'PAGE 53'!$A$4)</f>
        <v>270.39273310640544</v>
      </c>
      <c r="U12" s="210">
        <f t="shared" si="15"/>
        <v>7</v>
      </c>
      <c r="V12" s="210">
        <f t="shared" si="16"/>
        <v>8</v>
      </c>
      <c r="W12" s="210">
        <f t="shared" si="17"/>
        <v>12</v>
      </c>
      <c r="X12" s="95">
        <f t="shared" si="0"/>
        <v>-0.33449808141237258</v>
      </c>
      <c r="Y12" s="95">
        <f t="shared" si="1"/>
        <v>0.27735187859593813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1">
        <f>SUMIFS('INTERIM REPORT'!C:C,'INTERIM REPORT'!$A:$A,'PAGE 53'!$A13,'INTERIM REPORT'!$B:$B,'PAGE 53'!$A$4)</f>
        <v>107.40661663153021</v>
      </c>
      <c r="E13" s="210">
        <f t="shared" si="3"/>
        <v>4</v>
      </c>
      <c r="F13" s="210">
        <f t="shared" si="4"/>
        <v>4</v>
      </c>
      <c r="G13" s="210">
        <f t="shared" si="5"/>
        <v>6</v>
      </c>
      <c r="H13" s="121">
        <f>SUMIFS('INTERIM REPORT'!D:D,'INTERIM REPORT'!$A:$A,'PAGE 53'!$A13,'INTERIM REPORT'!$B:$B,'PAGE 53'!$A$4)</f>
        <v>206.57582772839839</v>
      </c>
      <c r="I13" s="210">
        <f t="shared" si="6"/>
        <v>4</v>
      </c>
      <c r="J13" s="210">
        <f t="shared" si="7"/>
        <v>4</v>
      </c>
      <c r="K13" s="210">
        <f t="shared" si="8"/>
        <v>7</v>
      </c>
      <c r="L13" s="121">
        <f>SUMIFS('INTERIM REPORT'!E:E,'INTERIM REPORT'!$A:$A,'PAGE 53'!$A13,'INTERIM REPORT'!$B:$B,'PAGE 53'!$A$4)</f>
        <v>110.81593529398742</v>
      </c>
      <c r="M13" s="210">
        <f t="shared" si="9"/>
        <v>3</v>
      </c>
      <c r="N13" s="210">
        <f t="shared" si="10"/>
        <v>3</v>
      </c>
      <c r="O13" s="210">
        <f t="shared" si="11"/>
        <v>5</v>
      </c>
      <c r="P13" s="121">
        <f>SUMIFS('INTERIM REPORT'!F:F,'INTERIM REPORT'!$A:$A,'PAGE 53'!$A13,'INTERIM REPORT'!$B:$B,'PAGE 53'!$A$4)</f>
        <v>189.18486162403443</v>
      </c>
      <c r="Q13" s="210">
        <f t="shared" si="12"/>
        <v>4</v>
      </c>
      <c r="R13" s="210">
        <f t="shared" si="13"/>
        <v>4</v>
      </c>
      <c r="S13" s="210">
        <f t="shared" si="14"/>
        <v>6</v>
      </c>
      <c r="T13" s="121">
        <f>SUMIFS('INTERIM REPORT'!G:G,'INTERIM REPORT'!$A:$A,'PAGE 53'!$A13,'INTERIM REPORT'!$B:$B,'PAGE 53'!$A$4)</f>
        <v>142.95051306171231</v>
      </c>
      <c r="U13" s="210">
        <f t="shared" si="15"/>
        <v>3</v>
      </c>
      <c r="V13" s="210">
        <f t="shared" si="16"/>
        <v>3</v>
      </c>
      <c r="W13" s="210">
        <f t="shared" si="17"/>
        <v>5</v>
      </c>
      <c r="X13" s="95">
        <f t="shared" si="0"/>
        <v>-0.4635580720524286</v>
      </c>
      <c r="Y13" s="95">
        <f t="shared" si="1"/>
        <v>0.2899815598043185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1">
        <f>SUMIFS('INTERIM REPORT'!C:C,'INTERIM REPORT'!$A:$A,'PAGE 53'!$A14,'INTERIM REPORT'!$B:$B,'PAGE 53'!$A$4)</f>
        <v>128.47763329714806</v>
      </c>
      <c r="E14" s="210">
        <f t="shared" si="3"/>
        <v>5</v>
      </c>
      <c r="F14" s="210">
        <f t="shared" si="4"/>
        <v>5</v>
      </c>
      <c r="G14" s="210">
        <f t="shared" si="5"/>
        <v>7</v>
      </c>
      <c r="H14" s="121">
        <f>SUMIFS('INTERIM REPORT'!D:D,'INTERIM REPORT'!$A:$A,'PAGE 53'!$A14,'INTERIM REPORT'!$B:$B,'PAGE 53'!$A$4)</f>
        <v>166.52340063398549</v>
      </c>
      <c r="I14" s="210">
        <f t="shared" si="6"/>
        <v>2</v>
      </c>
      <c r="J14" s="210">
        <f t="shared" si="7"/>
        <v>2</v>
      </c>
      <c r="K14" s="210">
        <f t="shared" si="8"/>
        <v>4</v>
      </c>
      <c r="L14" s="121">
        <f>SUMIFS('INTERIM REPORT'!E:E,'INTERIM REPORT'!$A:$A,'PAGE 53'!$A14,'INTERIM REPORT'!$B:$B,'PAGE 53'!$A$4)</f>
        <v>138.25048875222362</v>
      </c>
      <c r="M14" s="210">
        <f t="shared" si="9"/>
        <v>4</v>
      </c>
      <c r="N14" s="210">
        <f t="shared" si="10"/>
        <v>4</v>
      </c>
      <c r="O14" s="210">
        <f t="shared" si="11"/>
        <v>6</v>
      </c>
      <c r="P14" s="121">
        <f>SUMIFS('INTERIM REPORT'!F:F,'INTERIM REPORT'!$A:$A,'PAGE 53'!$A14,'INTERIM REPORT'!$B:$B,'PAGE 53'!$A$4)</f>
        <v>173.85491220746508</v>
      </c>
      <c r="Q14" s="210">
        <f t="shared" si="12"/>
        <v>3</v>
      </c>
      <c r="R14" s="210">
        <f t="shared" si="13"/>
        <v>3</v>
      </c>
      <c r="S14" s="210">
        <f t="shared" si="14"/>
        <v>5</v>
      </c>
      <c r="T14" s="121">
        <f>SUMIFS('INTERIM REPORT'!G:G,'INTERIM REPORT'!$A:$A,'PAGE 53'!$A14,'INTERIM REPORT'!$B:$B,'PAGE 53'!$A$4)</f>
        <v>147.56043065742784</v>
      </c>
      <c r="U14" s="210">
        <f t="shared" si="15"/>
        <v>5</v>
      </c>
      <c r="V14" s="210">
        <f t="shared" si="16"/>
        <v>5</v>
      </c>
      <c r="W14" s="210">
        <f t="shared" si="17"/>
        <v>7</v>
      </c>
      <c r="X14" s="95">
        <f t="shared" si="0"/>
        <v>-0.1697834164695271</v>
      </c>
      <c r="Y14" s="95">
        <f t="shared" si="1"/>
        <v>6.7341113866799862E-2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3">
        <f>SUMIFS('INTERIM REPORT'!C:C,'INTERIM REPORT'!$A:$A,'PAGE 53'!$A15,'INTERIM REPORT'!$B:$B,'PAGE 53'!$A$4)</f>
        <v>16.575267647482722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3">
        <f>SUMIFS('INTERIM REPORT'!D:D,'INTERIM REPORT'!$A:$A,'PAGE 53'!$A15,'INTERIM REPORT'!$B:$B,'PAGE 53'!$A$4)</f>
        <v>47.684854316991022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3">
        <f>SUMIFS('INTERIM REPORT'!E:E,'INTERIM REPORT'!$A:$A,'PAGE 53'!$A15,'INTERIM REPORT'!$B:$B,'PAGE 53'!$A$4)</f>
        <v>31.906672099874712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3">
        <f>SUMIFS('INTERIM REPORT'!F:F,'INTERIM REPORT'!$A:$A,'PAGE 53'!$A15,'INTERIM REPORT'!$B:$B,'PAGE 53'!$A$4)</f>
        <v>42.236803574373923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3">
        <f>SUMIFS('INTERIM REPORT'!G:G,'INTERIM REPORT'!$A:$A,'PAGE 53'!$A15,'INTERIM REPORT'!$B:$B,'PAGE 53'!$A$4)</f>
        <v>20.346001311174362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-0.33088456372811526</v>
      </c>
      <c r="Y15" s="97">
        <f t="shared" si="1"/>
        <v>-0.36232768972310792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5">
        <f>SUMIFS('INTERIM REPORT'!C:C,'INTERIM REPORT'!$A:$A,'PAGE 53'!$A16,'INTERIM REPORT'!$B:$B,'PAGE 53'!$A$4)</f>
        <v>156.92955775324407</v>
      </c>
      <c r="E16" s="220"/>
      <c r="F16" s="213">
        <f t="shared" si="4"/>
        <v>7</v>
      </c>
      <c r="G16" s="213">
        <f t="shared" si="5"/>
        <v>9</v>
      </c>
      <c r="H16" s="125">
        <f>SUMIFS('INTERIM REPORT'!D:D,'INTERIM REPORT'!$A:$A,'PAGE 53'!$A16,'INTERIM REPORT'!$B:$B,'PAGE 53'!$A$4)</f>
        <v>219.50435310739533</v>
      </c>
      <c r="I16" s="220"/>
      <c r="J16" s="213">
        <f t="shared" si="7"/>
        <v>6</v>
      </c>
      <c r="K16" s="213">
        <f t="shared" si="8"/>
        <v>9</v>
      </c>
      <c r="L16" s="125">
        <f>SUMIFS('INTERIM REPORT'!E:E,'INTERIM REPORT'!$A:$A,'PAGE 53'!$A16,'INTERIM REPORT'!$B:$B,'PAGE 53'!$A$4)</f>
        <v>170.99159940946376</v>
      </c>
      <c r="M16" s="220"/>
      <c r="N16" s="213">
        <f t="shared" si="10"/>
        <v>7</v>
      </c>
      <c r="O16" s="213">
        <f t="shared" si="11"/>
        <v>9</v>
      </c>
      <c r="P16" s="125">
        <f>SUMIFS('INTERIM REPORT'!F:F,'INTERIM REPORT'!$A:$A,'PAGE 53'!$A16,'INTERIM REPORT'!$B:$B,'PAGE 53'!$A$4)</f>
        <v>213.60590036107251</v>
      </c>
      <c r="Q16" s="220"/>
      <c r="R16" s="213">
        <f t="shared" si="13"/>
        <v>5</v>
      </c>
      <c r="S16" s="213">
        <f t="shared" si="14"/>
        <v>8</v>
      </c>
      <c r="T16" s="125">
        <f>SUMIFS('INTERIM REPORT'!G:G,'INTERIM REPORT'!$A:$A,'PAGE 53'!$A16,'INTERIM REPORT'!$B:$B,'PAGE 53'!$A$4)</f>
        <v>160.13195356913687</v>
      </c>
      <c r="U16" s="220"/>
      <c r="V16" s="213">
        <f t="shared" si="16"/>
        <v>6</v>
      </c>
      <c r="W16" s="213">
        <f t="shared" si="17"/>
        <v>8</v>
      </c>
      <c r="X16" s="99">
        <f t="shared" si="0"/>
        <v>-0.22101044016287041</v>
      </c>
      <c r="Y16" s="99">
        <f t="shared" si="1"/>
        <v>-6.3509820820623619E-2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1">
        <f>SUMIFS('INTERIM REPORT'!C:C,'INTERIM REPORT'!$A:$A,'PAGE 53'!$A17,'INTERIM REPORT'!$B:$B,'PAGE 53'!$A$4)</f>
        <v>255.23077106627426</v>
      </c>
      <c r="E17" s="221"/>
      <c r="F17" s="210">
        <f t="shared" si="4"/>
        <v>10</v>
      </c>
      <c r="G17" s="210">
        <f t="shared" si="5"/>
        <v>14</v>
      </c>
      <c r="H17" s="121">
        <f>SUMIFS('INTERIM REPORT'!D:D,'INTERIM REPORT'!$A:$A,'PAGE 53'!$A17,'INTERIM REPORT'!$B:$B,'PAGE 53'!$A$4)</f>
        <v>289.79743201203559</v>
      </c>
      <c r="I17" s="221"/>
      <c r="J17" s="210">
        <f t="shared" si="7"/>
        <v>8</v>
      </c>
      <c r="K17" s="210">
        <f t="shared" si="8"/>
        <v>12</v>
      </c>
      <c r="L17" s="121">
        <f>SUMIFS('INTERIM REPORT'!E:E,'INTERIM REPORT'!$A:$A,'PAGE 53'!$A17,'INTERIM REPORT'!$B:$B,'PAGE 53'!$A$4)</f>
        <v>209.47429643472501</v>
      </c>
      <c r="M17" s="221"/>
      <c r="N17" s="210">
        <f t="shared" si="10"/>
        <v>8</v>
      </c>
      <c r="O17" s="210">
        <f t="shared" si="11"/>
        <v>11</v>
      </c>
      <c r="P17" s="121">
        <f>SUMIFS('INTERIM REPORT'!F:F,'INTERIM REPORT'!$A:$A,'PAGE 53'!$A17,'INTERIM REPORT'!$B:$B,'PAGE 53'!$A$4)</f>
        <v>297.87078985358761</v>
      </c>
      <c r="Q17" s="221"/>
      <c r="R17" s="210">
        <f t="shared" si="13"/>
        <v>8</v>
      </c>
      <c r="S17" s="210">
        <f t="shared" si="14"/>
        <v>12</v>
      </c>
      <c r="T17" s="121">
        <f>SUMIFS('INTERIM REPORT'!G:G,'INTERIM REPORT'!$A:$A,'PAGE 53'!$A17,'INTERIM REPORT'!$B:$B,'PAGE 53'!$A$4)</f>
        <v>321.94847086473305</v>
      </c>
      <c r="U17" s="221"/>
      <c r="V17" s="210">
        <f t="shared" si="16"/>
        <v>10</v>
      </c>
      <c r="W17" s="210">
        <f t="shared" si="17"/>
        <v>14</v>
      </c>
      <c r="X17" s="95">
        <f t="shared" si="0"/>
        <v>-0.27716993563274461</v>
      </c>
      <c r="Y17" s="95">
        <f t="shared" si="1"/>
        <v>0.5369354443210006</v>
      </c>
    </row>
    <row r="18" spans="1:25" ht="28.35" customHeight="1">
      <c r="D18" s="177"/>
      <c r="E18" s="222"/>
      <c r="F18" s="222"/>
      <c r="G18" s="222"/>
      <c r="H18" s="177"/>
      <c r="I18" s="222"/>
      <c r="J18" s="222"/>
      <c r="K18" s="222"/>
      <c r="L18" s="177"/>
      <c r="M18" s="222"/>
      <c r="N18" s="222"/>
      <c r="O18" s="222"/>
      <c r="P18" s="177"/>
      <c r="Q18" s="222"/>
      <c r="R18" s="222"/>
      <c r="S18" s="222"/>
      <c r="T18" s="177"/>
      <c r="U18" s="222"/>
      <c r="V18" s="222"/>
      <c r="W18" s="222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5">
        <f>SUMIFS('INTERIM REPORT'!C:C,'INTERIM REPORT'!$A:$A,'PAGE 53'!$A20,'INTERIM REPORT'!$B:$B,'PAGE 53'!$A$4)</f>
        <v>95.54260177188192</v>
      </c>
      <c r="E20" s="220"/>
      <c r="F20" s="213">
        <f>RANK(D20,D$20:D$22,1)</f>
        <v>2</v>
      </c>
      <c r="G20" s="213">
        <f t="shared" ref="G20:G22" si="19">RANK(D20,D$8:D$25,1)</f>
        <v>5</v>
      </c>
      <c r="H20" s="125">
        <f>SUMIFS('INTERIM REPORT'!D:D,'INTERIM REPORT'!$A:$A,'PAGE 53'!$A20,'INTERIM REPORT'!$B:$B,'PAGE 53'!$A$4)</f>
        <v>131.6035757914409</v>
      </c>
      <c r="I20" s="220"/>
      <c r="J20" s="213">
        <f>RANK(H20,H$20:H$22,1)</f>
        <v>2</v>
      </c>
      <c r="K20" s="213">
        <f t="shared" ref="K20:K22" si="20">RANK(H20,H$8:H$25,1)</f>
        <v>3</v>
      </c>
      <c r="L20" s="125">
        <f>SUMIFS('INTERIM REPORT'!E:E,'INTERIM REPORT'!$A:$A,'PAGE 53'!$A20,'INTERIM REPORT'!$B:$B,'PAGE 53'!$A$4)</f>
        <v>108.28504976281462</v>
      </c>
      <c r="M20" s="220"/>
      <c r="N20" s="213">
        <f>RANK(L20,L$20:L$22,1)</f>
        <v>2</v>
      </c>
      <c r="O20" s="213">
        <f t="shared" ref="O20:O22" si="21">RANK(L20,L$8:L$25,1)</f>
        <v>4</v>
      </c>
      <c r="P20" s="125">
        <f>SUMIFS('INTERIM REPORT'!F:F,'INTERIM REPORT'!$A:$A,'PAGE 53'!$A20,'INTERIM REPORT'!$B:$B,'PAGE 53'!$A$4)</f>
        <v>114.09200241831348</v>
      </c>
      <c r="Q20" s="220"/>
      <c r="R20" s="213">
        <f>RANK(P20,P$20:P$22,1)</f>
        <v>2</v>
      </c>
      <c r="S20" s="213">
        <f t="shared" ref="S20:S22" si="22">RANK(P20,P$8:P$25,1)</f>
        <v>3</v>
      </c>
      <c r="T20" s="125">
        <f>SUMIFS('INTERIM REPORT'!G:G,'INTERIM REPORT'!$A:$A,'PAGE 53'!$A20,'INTERIM REPORT'!$B:$B,'PAGE 53'!$A$4)</f>
        <v>111.3025569834016</v>
      </c>
      <c r="U20" s="220"/>
      <c r="V20" s="213">
        <f>RANK(T20,T$20:T$22,1)</f>
        <v>2</v>
      </c>
      <c r="W20" s="213">
        <f t="shared" ref="W20:W22" si="23">RANK(T20,T$8:T$25,1)</f>
        <v>4</v>
      </c>
      <c r="X20" s="99">
        <f>IF(H20&gt;0,((L20/H20)-1),IF(AND(H20=0,L20&gt;0),100%,IF(AND(H20=0,L20&lt;0),-100%,IF(AND(H20=0,L20=0),0%,((L20/(H20))-1)*-1))))</f>
        <v>-0.17718763254260184</v>
      </c>
      <c r="Y20" s="99">
        <f>IF(L20&gt;0,((T20/L20)-1),IF(AND(L20=0,T20&gt;0),100%,IF(AND(L20=0,T20&lt;0),-100%,IF(AND(L20=0,T20=0),0%,((T20/(L20))-1)*-1))))</f>
        <v>2.7866332676546479E-2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1">
        <f>SUMIFS('INTERIM REPORT'!C:C,'INTERIM REPORT'!$A:$A,'PAGE 53'!$A21,'INTERIM REPORT'!$B:$B,'PAGE 53'!$A$4)</f>
        <v>201.77926215611578</v>
      </c>
      <c r="E21" s="221"/>
      <c r="F21" s="210">
        <f t="shared" ref="F21:F22" si="24">RANK(D21,D$20:D$22,1)</f>
        <v>3</v>
      </c>
      <c r="G21" s="210">
        <f t="shared" si="19"/>
        <v>11</v>
      </c>
      <c r="H21" s="121">
        <f>SUMIFS('INTERIM REPORT'!D:D,'INTERIM REPORT'!$A:$A,'PAGE 53'!$A21,'INTERIM REPORT'!$B:$B,'PAGE 53'!$A$4)</f>
        <v>274.52908863645314</v>
      </c>
      <c r="I21" s="221"/>
      <c r="J21" s="210">
        <f t="shared" ref="J21:J22" si="25">RANK(H21,H$20:H$22,1)</f>
        <v>3</v>
      </c>
      <c r="K21" s="210">
        <f t="shared" si="20"/>
        <v>11</v>
      </c>
      <c r="L21" s="121">
        <f>SUMIFS('INTERIM REPORT'!E:E,'INTERIM REPORT'!$A:$A,'PAGE 53'!$A21,'INTERIM REPORT'!$B:$B,'PAGE 53'!$A$4)</f>
        <v>217.71776239881311</v>
      </c>
      <c r="M21" s="221"/>
      <c r="N21" s="210">
        <f t="shared" ref="N21:N22" si="26">RANK(L21,L$20:L$22,1)</f>
        <v>3</v>
      </c>
      <c r="O21" s="210">
        <f t="shared" si="21"/>
        <v>13</v>
      </c>
      <c r="P21" s="121">
        <f>SUMIFS('INTERIM REPORT'!F:F,'INTERIM REPORT'!$A:$A,'PAGE 53'!$A21,'INTERIM REPORT'!$B:$B,'PAGE 53'!$A$4)</f>
        <v>274.29169508450946</v>
      </c>
      <c r="Q21" s="221"/>
      <c r="R21" s="210">
        <f t="shared" ref="R21:R22" si="27">RANK(P21,P$20:P$22,1)</f>
        <v>3</v>
      </c>
      <c r="S21" s="210">
        <f t="shared" si="22"/>
        <v>11</v>
      </c>
      <c r="T21" s="121">
        <f>SUMIFS('INTERIM REPORT'!G:G,'INTERIM REPORT'!$A:$A,'PAGE 53'!$A21,'INTERIM REPORT'!$B:$B,'PAGE 53'!$A$4)</f>
        <v>254.98292803558289</v>
      </c>
      <c r="U21" s="221"/>
      <c r="V21" s="210">
        <f t="shared" ref="V21:V22" si="28">RANK(T21,T$20:T$22,1)</f>
        <v>3</v>
      </c>
      <c r="W21" s="210">
        <f t="shared" si="23"/>
        <v>11</v>
      </c>
      <c r="X21" s="95">
        <f>IF(H21&gt;0,((L21/H21)-1),IF(AND(H21=0,L21&gt;0),100%,IF(AND(H21=0,L21&lt;0),-100%,IF(AND(H21=0,L21=0),0%,((L21/(H21))-1)*-1))))</f>
        <v>-0.20694100767176915</v>
      </c>
      <c r="Y21" s="95">
        <f>IF(L21&gt;0,((T21/L21)-1),IF(AND(L21=0,T21&gt;0),100%,IF(AND(L21=0,T21&lt;0),-100%,IF(AND(L21=0,T21=0),0%,((T21/(L21))-1)*-1))))</f>
        <v>0.17116272565996637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1">
        <f>SUMIFS('INTERIM REPORT'!C:C,'INTERIM REPORT'!$A:$A,'PAGE 53'!$A22,'INTERIM REPORT'!$B:$B,'PAGE 53'!$A$4)</f>
        <v>40.704160468541403</v>
      </c>
      <c r="E22" s="221"/>
      <c r="F22" s="210">
        <f t="shared" si="24"/>
        <v>1</v>
      </c>
      <c r="G22" s="210">
        <f t="shared" si="19"/>
        <v>2</v>
      </c>
      <c r="H22" s="121">
        <f>SUMIFS('INTERIM REPORT'!D:D,'INTERIM REPORT'!$A:$A,'PAGE 53'!$A22,'INTERIM REPORT'!$B:$B,'PAGE 53'!$A$4)</f>
        <v>69.861699056022275</v>
      </c>
      <c r="I22" s="221"/>
      <c r="J22" s="210">
        <f t="shared" si="25"/>
        <v>1</v>
      </c>
      <c r="K22" s="210">
        <f t="shared" si="20"/>
        <v>2</v>
      </c>
      <c r="L22" s="121">
        <f>SUMIFS('INTERIM REPORT'!E:E,'INTERIM REPORT'!$A:$A,'PAGE 53'!$A22,'INTERIM REPORT'!$B:$B,'PAGE 53'!$A$4)</f>
        <v>37.499360020934425</v>
      </c>
      <c r="M22" s="221"/>
      <c r="N22" s="210">
        <f t="shared" si="26"/>
        <v>1</v>
      </c>
      <c r="O22" s="210">
        <f t="shared" si="21"/>
        <v>2</v>
      </c>
      <c r="P22" s="121">
        <f>SUMIFS('INTERIM REPORT'!F:F,'INTERIM REPORT'!$A:$A,'PAGE 53'!$A22,'INTERIM REPORT'!$B:$B,'PAGE 53'!$A$4)</f>
        <v>52.542387800242381</v>
      </c>
      <c r="Q22" s="221"/>
      <c r="R22" s="210">
        <f t="shared" si="27"/>
        <v>1</v>
      </c>
      <c r="S22" s="210">
        <f t="shared" si="22"/>
        <v>2</v>
      </c>
      <c r="T22" s="121">
        <f>SUMIFS('INTERIM REPORT'!G:G,'INTERIM REPORT'!$A:$A,'PAGE 53'!$A22,'INTERIM REPORT'!$B:$B,'PAGE 53'!$A$4)</f>
        <v>42.937166555125557</v>
      </c>
      <c r="U22" s="221"/>
      <c r="V22" s="210">
        <f t="shared" si="28"/>
        <v>1</v>
      </c>
      <c r="W22" s="210">
        <f t="shared" si="23"/>
        <v>3</v>
      </c>
      <c r="X22" s="95">
        <f>IF(H22&gt;0,((L22/H22)-1),IF(AND(H22=0,L22&gt;0),100%,IF(AND(H22=0,L22&lt;0),-100%,IF(AND(H22=0,L22=0),0%,((L22/(H22))-1)*-1))))</f>
        <v>-0.4632343540505135</v>
      </c>
      <c r="Y22" s="95">
        <f>IF(L22&gt;0,((T22/L22)-1),IF(AND(L22=0,T22&gt;0),100%,IF(AND(L22=0,T22&lt;0),-100%,IF(AND(L22=0,T22=0),0%,((T22/(L22))-1)*-1))))</f>
        <v>0.14501064901255423</v>
      </c>
    </row>
    <row r="23" spans="1:25" ht="28.35" customHeight="1">
      <c r="D23" s="177"/>
      <c r="E23" s="223"/>
      <c r="F23" s="223"/>
      <c r="G23" s="223"/>
      <c r="H23" s="180"/>
      <c r="I23" s="223"/>
      <c r="J23" s="223"/>
      <c r="K23" s="223"/>
      <c r="L23" s="180"/>
      <c r="M23" s="223"/>
      <c r="N23" s="223"/>
      <c r="O23" s="223"/>
      <c r="P23" s="180"/>
      <c r="Q23" s="223"/>
      <c r="R23" s="223"/>
      <c r="S23" s="223"/>
      <c r="T23" s="180"/>
      <c r="U23" s="223"/>
      <c r="V23" s="223"/>
      <c r="W23" s="223"/>
      <c r="X23" s="101"/>
      <c r="Y23" s="101"/>
    </row>
    <row r="24" spans="1:25" s="88" customFormat="1" ht="28.35" customHeight="1">
      <c r="B24" s="89" t="s">
        <v>25</v>
      </c>
      <c r="C24" s="90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5">
        <f>SUMIFS('INTERIM REPORT'!C:C,'INTERIM REPORT'!$A:$A,'PAGE 53'!$A25,'INTERIM REPORT'!$B:$B,'PAGE 53'!$A$4)</f>
        <v>169.37984938551048</v>
      </c>
      <c r="E25" s="220"/>
      <c r="F25" s="220"/>
      <c r="G25" s="213">
        <f>RANK(D25,D$8:D$25,1)</f>
        <v>10</v>
      </c>
      <c r="H25" s="125">
        <f>SUMIFS('INTERIM REPORT'!D:D,'INTERIM REPORT'!$A:$A,'PAGE 53'!$A25,'INTERIM REPORT'!$B:$B,'PAGE 53'!$A$4)</f>
        <v>193.21105094616328</v>
      </c>
      <c r="I25" s="220"/>
      <c r="J25" s="220"/>
      <c r="K25" s="213">
        <f>RANK(H25,H$8:H$25,1)</f>
        <v>5</v>
      </c>
      <c r="L25" s="125">
        <f>SUMIFS('INTERIM REPORT'!E:E,'INTERIM REPORT'!$A:$A,'PAGE 53'!$A25,'INTERIM REPORT'!$B:$B,'PAGE 53'!$A$4)</f>
        <v>185.56731601110596</v>
      </c>
      <c r="M25" s="220"/>
      <c r="N25" s="220"/>
      <c r="O25" s="213">
        <f>RANK(L25,L$8:L$25,1)</f>
        <v>10</v>
      </c>
      <c r="P25" s="125">
        <f>SUMIFS('INTERIM REPORT'!F:F,'INTERIM REPORT'!$A:$A,'PAGE 53'!$A25,'INTERIM REPORT'!$B:$B,'PAGE 53'!$A$4)</f>
        <v>198.81843460956179</v>
      </c>
      <c r="Q25" s="220"/>
      <c r="R25" s="220"/>
      <c r="S25" s="213">
        <f>RANK(P25,P$8:P$25,1)</f>
        <v>7</v>
      </c>
      <c r="T25" s="125">
        <f>SUMIFS('INTERIM REPORT'!G:G,'INTERIM REPORT'!$A:$A,'PAGE 53'!$A25,'INTERIM REPORT'!$B:$B,'PAGE 53'!$A$4)</f>
        <v>184.7963072473521</v>
      </c>
      <c r="U25" s="220"/>
      <c r="V25" s="220"/>
      <c r="W25" s="213">
        <f>RANK(T25,T$8:T$25,1)</f>
        <v>9</v>
      </c>
      <c r="X25" s="99">
        <f>IF(H25&gt;0,((L25/H25)-1),IF(AND(H25=0,L25&gt;0),100%,IF(AND(H25=0,L25&lt;0),-100%,IF(AND(H25=0,L25=0),0%,((L25/(H25))-1)*-1))))</f>
        <v>-3.9561582516246419E-2</v>
      </c>
      <c r="Y25" s="99">
        <f>IF(L25&gt;0,((T25/L25)-1),IF(AND(L25=0,T25&gt;0),100%,IF(AND(L25=0,T25&lt;0),-100%,IF(AND(L25=0,T25=0),0%,((T25/(L25))-1)*-1))))</f>
        <v>-4.1548737155184812E-3</v>
      </c>
    </row>
    <row r="26" spans="1:25" ht="28.35" customHeight="1">
      <c r="D26" s="177"/>
      <c r="E26" s="222"/>
      <c r="F26" s="222"/>
      <c r="G26" s="222"/>
      <c r="H26" s="177"/>
      <c r="I26" s="222"/>
      <c r="J26" s="222"/>
      <c r="K26" s="222"/>
      <c r="L26" s="177"/>
      <c r="M26" s="222"/>
      <c r="N26" s="222"/>
      <c r="O26" s="222"/>
      <c r="P26" s="177"/>
      <c r="Q26" s="222"/>
      <c r="R26" s="222"/>
      <c r="S26" s="222"/>
      <c r="T26" s="177"/>
      <c r="U26" s="222"/>
      <c r="V26" s="222"/>
      <c r="W26" s="222"/>
      <c r="X26" s="102"/>
      <c r="Y26" s="102"/>
    </row>
    <row r="27" spans="1:25" s="88" customFormat="1" ht="28.35" customHeight="1">
      <c r="B27" s="89" t="s">
        <v>26</v>
      </c>
      <c r="C27" s="90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92"/>
      <c r="Y27" s="93"/>
    </row>
    <row r="28" spans="1:25" ht="28.35" customHeight="1">
      <c r="A28" s="74" t="s">
        <v>102</v>
      </c>
      <c r="C28" s="98" t="s">
        <v>27</v>
      </c>
      <c r="D28" s="125">
        <f>SUMIFS('INTERIM REPORT'!C:C,'INTERIM REPORT'!$A:$A,'PAGE 53'!$A28,'INTERIM REPORT'!$B:$B,'PAGE 53'!$A$4)</f>
        <v>154.73360326425407</v>
      </c>
      <c r="E28" s="213"/>
      <c r="F28" s="213"/>
      <c r="G28" s="213"/>
      <c r="H28" s="125">
        <f>SUMIFS('INTERIM REPORT'!D:D,'INTERIM REPORT'!$A:$A,'PAGE 53'!$A28,'INTERIM REPORT'!$B:$B,'PAGE 53'!$A$4)</f>
        <v>197.72599084540511</v>
      </c>
      <c r="I28" s="213"/>
      <c r="J28" s="213"/>
      <c r="K28" s="213"/>
      <c r="L28" s="125">
        <f>SUMIFS('INTERIM REPORT'!E:E,'INTERIM REPORT'!$A:$A,'PAGE 53'!$A28,'INTERIM REPORT'!$B:$B,'PAGE 53'!$A$4)</f>
        <v>165.22317070700646</v>
      </c>
      <c r="M28" s="213"/>
      <c r="N28" s="213"/>
      <c r="O28" s="213"/>
      <c r="P28" s="125">
        <f>SUMIFS('INTERIM REPORT'!F:F,'INTERIM REPORT'!$A:$A,'PAGE 53'!$A28,'INTERIM REPORT'!$B:$B,'PAGE 53'!$A$4)</f>
        <v>196.20323574346608</v>
      </c>
      <c r="Q28" s="213"/>
      <c r="R28" s="213"/>
      <c r="S28" s="213"/>
      <c r="T28" s="125">
        <f>SUMIFS('INTERIM REPORT'!G:G,'INTERIM REPORT'!$A:$A,'PAGE 53'!$A28,'INTERIM REPORT'!$B:$B,'PAGE 53'!$A$4)</f>
        <v>176.1036698557954</v>
      </c>
      <c r="U28" s="213"/>
      <c r="V28" s="213"/>
      <c r="W28" s="213"/>
      <c r="X28" s="103">
        <f>IF(H28&gt;0,((L28/H28)-1),IF(AND(H28=0,L28&gt;0),100%,IF(AND(H28=0,L28&lt;0),-100%,IF(AND(H28=0,L28=0),0%,((L28/(H28))-1)*-1))))</f>
        <v>-0.16438314457006031</v>
      </c>
      <c r="Y28" s="103">
        <f>IF(L28&gt;0,((T28/L28)-1),IF(AND(L28=0,T28&gt;0),100%,IF(AND(L28=0,T28&lt;0),-100%,IF(AND(L28=0,T28=0),0%,((T28/(L28))-1)*-1))))</f>
        <v>6.5853349153331298E-2</v>
      </c>
    </row>
    <row r="29" spans="1:25" ht="28.35" customHeight="1">
      <c r="C29" s="94" t="s">
        <v>28</v>
      </c>
      <c r="D29" s="121">
        <f>MEDIAN(D25,D20:D22,D8:D17)</f>
        <v>136.41864413439686</v>
      </c>
      <c r="E29" s="210"/>
      <c r="F29" s="210"/>
      <c r="G29" s="210"/>
      <c r="H29" s="121">
        <f>MEDIAN(H25,H20:H22,H8:H17)</f>
        <v>206.7788189655079</v>
      </c>
      <c r="I29" s="210"/>
      <c r="J29" s="210"/>
      <c r="K29" s="210"/>
      <c r="L29" s="121">
        <f>MEDIAN(L25,L20:L22,L8:L17)</f>
        <v>152.60579529586192</v>
      </c>
      <c r="M29" s="210"/>
      <c r="N29" s="210"/>
      <c r="O29" s="210"/>
      <c r="P29" s="121">
        <f>MEDIAN(P25,P20:P22,P8:P17)</f>
        <v>206.21216748531714</v>
      </c>
      <c r="Q29" s="210"/>
      <c r="R29" s="210"/>
      <c r="S29" s="210"/>
      <c r="T29" s="121">
        <f>MEDIAN(T25,T20:T22,T8:T17)</f>
        <v>153.84619211328237</v>
      </c>
      <c r="U29" s="210"/>
      <c r="V29" s="210"/>
      <c r="W29" s="210"/>
      <c r="X29" s="104">
        <f>IF(H29&gt;0,((L29/H29)-1),IF(AND(H29=0,L29&gt;0),100%,IF(AND(H29=0,L29&lt;0),-100%,IF(AND(H29=0,L29=0),0%,((L29/(H29))-1)*-1))))</f>
        <v>-0.26198536165680686</v>
      </c>
      <c r="Y29" s="104">
        <f>IF(L29&gt;0,((T29/L29)-1),IF(AND(L29=0,T29&gt;0),100%,IF(AND(L29=0,T29&lt;0),-100%,IF(AND(L29=0,T29=0),0%,((T29/(L29))-1)*-1))))</f>
        <v>8.1281108297077687E-3</v>
      </c>
    </row>
    <row r="30" spans="1:25" ht="28.35" customHeight="1">
      <c r="C30" s="94" t="s">
        <v>29</v>
      </c>
      <c r="D30" s="121">
        <f>MEDIAN(D8:D15)</f>
        <v>117.94212496433914</v>
      </c>
      <c r="E30" s="210"/>
      <c r="F30" s="210"/>
      <c r="G30" s="210"/>
      <c r="H30" s="121">
        <f>MEDIAN(H8:H15)</f>
        <v>206.7788189655079</v>
      </c>
      <c r="I30" s="210"/>
      <c r="J30" s="210"/>
      <c r="K30" s="210"/>
      <c r="L30" s="121">
        <f>MEDIAN(L8:L15)</f>
        <v>140.25551501769246</v>
      </c>
      <c r="M30" s="210"/>
      <c r="N30" s="210"/>
      <c r="O30" s="210"/>
      <c r="P30" s="121">
        <f>MEDIAN(P8:P15)</f>
        <v>211.41014131950203</v>
      </c>
      <c r="Q30" s="210"/>
      <c r="R30" s="210"/>
      <c r="S30" s="210"/>
      <c r="T30" s="121">
        <f>MEDIAN(T8:T15)</f>
        <v>146.47408121472</v>
      </c>
      <c r="U30" s="210"/>
      <c r="V30" s="210"/>
      <c r="W30" s="210"/>
      <c r="X30" s="104">
        <f>IF(H30&gt;0,((L30/H30)-1),IF(AND(H30=0,L30&gt;0),100%,IF(AND(H30=0,L30&lt;0),-100%,IF(AND(H30=0,L30=0),0%,((L30/(H30))-1)*-1))))</f>
        <v>-0.32171237015775767</v>
      </c>
      <c r="Y30" s="104">
        <f>IF(L30&gt;0,((T30/L30)-1),IF(AND(L30=0,T30&gt;0),100%,IF(AND(L30=0,T30&lt;0),-100%,IF(AND(L30=0,T30=0),0%,((T30/(L30))-1)*-1))))</f>
        <v>4.4337409450481147E-2</v>
      </c>
    </row>
    <row r="31" spans="1:25" ht="28.35" customHeight="1"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81"/>
      <c r="V31" s="18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82"/>
      <c r="E32" s="178"/>
      <c r="F32" s="178"/>
      <c r="G32" s="178"/>
      <c r="H32" s="178"/>
      <c r="I32" s="178"/>
      <c r="J32" s="178"/>
      <c r="K32" s="178"/>
      <c r="L32" s="178"/>
      <c r="M32" s="182" t="s">
        <v>213</v>
      </c>
      <c r="N32" s="178"/>
      <c r="O32" s="178"/>
      <c r="P32" s="178"/>
      <c r="Q32" s="178"/>
      <c r="R32" s="178"/>
      <c r="S32" s="178"/>
      <c r="T32" s="178"/>
      <c r="U32" s="179"/>
      <c r="V32" s="179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5">
        <f>IF(SUMIFS('INTERIM REPORT'!C:C,'INTERIM REPORT'!$A:$A,'PAGE 53'!$A33,'INTERIM REPORT'!$B:$B,'PAGE 53'!$A$5)=0,"",SUMIFS('INTERIM REPORT'!C:C,'INTERIM REPORT'!$A:$A,'PAGE 53'!$A33,'INTERIM REPORT'!$B:$B,'PAGE 53'!$A$5))</f>
        <v>87.840000000000018</v>
      </c>
      <c r="E33" s="121"/>
      <c r="F33" s="121"/>
      <c r="G33" s="121"/>
      <c r="H33" s="125" t="str">
        <f>IF(SUMIFS('INTERIM REPORT'!D:D,'INTERIM REPORT'!$A:$A,'PAGE 53'!$A33,'INTERIM REPORT'!$B:$B,'PAGE 53'!$A$5)=0,"",SUMIFS('INTERIM REPORT'!D:D,'INTERIM REPORT'!$A:$A,'PAGE 53'!$A33,'INTERIM REPORT'!$B:$B,'PAGE 53'!$A$5))</f>
        <v/>
      </c>
      <c r="I33" s="121"/>
      <c r="J33" s="121"/>
      <c r="K33" s="121"/>
      <c r="L33" s="125" t="str">
        <f>IF(SUMIFS('INTERIM REPORT'!E:E,'INTERIM REPORT'!$A:$A,'PAGE 53'!$A33,'INTERIM REPORT'!$B:$B,'PAGE 53'!$A$5)=0,"",SUMIFS('INTERIM REPORT'!E:E,'INTERIM REPORT'!$A:$A,'PAGE 53'!$A33,'INTERIM REPORT'!$B:$B,'PAGE 53'!$A$5))</f>
        <v/>
      </c>
      <c r="M33" s="121"/>
      <c r="N33" s="121"/>
      <c r="O33" s="121"/>
      <c r="P33" s="125" t="str">
        <f>IF(SUMIFS('INTERIM REPORT'!F:F,'INTERIM REPORT'!$A:$A,'PAGE 53'!$A33,'INTERIM REPORT'!$B:$B,'PAGE 53'!$A$5)=0,"",SUMIFS('INTERIM REPORT'!F:F,'INTERIM REPORT'!$A:$A,'PAGE 53'!$A33,'INTERIM REPORT'!$B:$B,'PAGE 53'!$A$5))</f>
        <v/>
      </c>
      <c r="Q33" s="121"/>
      <c r="R33" s="121"/>
      <c r="S33" s="121"/>
      <c r="T33" s="125" t="str">
        <f>IF(SUMIFS('INTERIM REPORT'!G:G,'INTERIM REPORT'!$A:$A,'PAGE 53'!$A33,'INTERIM REPORT'!$B:$B,'PAGE 53'!$A$5)=0,"",SUMIFS('INTERIM REPORT'!G:G,'INTERIM REPORT'!$A:$A,'PAGE 53'!$A33,'INTERIM REPORT'!$B:$B,'PAGE 53'!$A$5))</f>
        <v/>
      </c>
      <c r="U33" s="121"/>
      <c r="V33" s="121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5" t="str">
        <f>IF(SUMIFS('INTERIM REPORT'!C:C,'INTERIM REPORT'!$A:$A,'PAGE 53'!$A34,'INTERIM REPORT'!$B:$B,'PAGE 53'!$A$5)=0,"",SUMIFS('INTERIM REPORT'!C:C,'INTERIM REPORT'!$A:$A,'PAGE 53'!$A34,'INTERIM REPORT'!$B:$B,'PAGE 53'!$A$5))</f>
        <v/>
      </c>
      <c r="E34" s="125"/>
      <c r="F34" s="125"/>
      <c r="G34" s="125"/>
      <c r="H34" s="125" t="str">
        <f>IF(SUMIFS('INTERIM REPORT'!D:D,'INTERIM REPORT'!$A:$A,'PAGE 53'!$A34,'INTERIM REPORT'!$B:$B,'PAGE 53'!$A$5)=0,"",SUMIFS('INTERIM REPORT'!D:D,'INTERIM REPORT'!$A:$A,'PAGE 53'!$A34,'INTERIM REPORT'!$B:$B,'PAGE 53'!$A$5))</f>
        <v/>
      </c>
      <c r="I34" s="125"/>
      <c r="J34" s="125"/>
      <c r="K34" s="125"/>
      <c r="L34" s="125" t="str">
        <f>IF(SUMIFS('INTERIM REPORT'!E:E,'INTERIM REPORT'!$A:$A,'PAGE 53'!$A34,'INTERIM REPORT'!$B:$B,'PAGE 53'!$A$5)=0,"",SUMIFS('INTERIM REPORT'!E:E,'INTERIM REPORT'!$A:$A,'PAGE 53'!$A34,'INTERIM REPORT'!$B:$B,'PAGE 53'!$A$5))</f>
        <v/>
      </c>
      <c r="M34" s="125"/>
      <c r="N34" s="125"/>
      <c r="O34" s="125"/>
      <c r="P34" s="125" t="str">
        <f>IF(SUMIFS('INTERIM REPORT'!F:F,'INTERIM REPORT'!$A:$A,'PAGE 53'!$A34,'INTERIM REPORT'!$B:$B,'PAGE 53'!$A$5)=0,"",SUMIFS('INTERIM REPORT'!F:F,'INTERIM REPORT'!$A:$A,'PAGE 53'!$A34,'INTERIM REPORT'!$B:$B,'PAGE 53'!$A$5))</f>
        <v/>
      </c>
      <c r="Q34" s="125"/>
      <c r="R34" s="125"/>
      <c r="S34" s="125"/>
      <c r="T34" s="125" t="str">
        <f>IF(SUMIFS('INTERIM REPORT'!G:G,'INTERIM REPORT'!$A:$A,'PAGE 53'!$A34,'INTERIM REPORT'!$B:$B,'PAGE 53'!$A$5)=0,"",SUMIFS('INTERIM REPORT'!G:G,'INTERIM REPORT'!$A:$A,'PAGE 53'!$A34,'INTERIM REPORT'!$B:$B,'PAGE 53'!$A$5))</f>
        <v/>
      </c>
      <c r="U34" s="125"/>
      <c r="V34" s="125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5" t="str">
        <f>IF(SUMIFS('INTERIM REPORT'!C:C,'INTERIM REPORT'!$A:$A,'PAGE 53'!$A35,'INTERIM REPORT'!$B:$B,'PAGE 53'!$A$5)=0,"",SUMIFS('INTERIM REPORT'!C:C,'INTERIM REPORT'!$A:$A,'PAGE 53'!$A35,'INTERIM REPORT'!$B:$B,'PAGE 53'!$A$5))</f>
        <v/>
      </c>
      <c r="E35" s="125"/>
      <c r="F35" s="125"/>
      <c r="G35" s="125"/>
      <c r="H35" s="125" t="str">
        <f>IF(SUMIFS('INTERIM REPORT'!D:D,'INTERIM REPORT'!$A:$A,'PAGE 53'!$A35,'INTERIM REPORT'!$B:$B,'PAGE 53'!$A$5)=0,"",SUMIFS('INTERIM REPORT'!D:D,'INTERIM REPORT'!$A:$A,'PAGE 53'!$A35,'INTERIM REPORT'!$B:$B,'PAGE 53'!$A$5))</f>
        <v/>
      </c>
      <c r="I35" s="125"/>
      <c r="J35" s="125"/>
      <c r="K35" s="125"/>
      <c r="L35" s="125" t="str">
        <f>IF(SUMIFS('INTERIM REPORT'!E:E,'INTERIM REPORT'!$A:$A,'PAGE 53'!$A35,'INTERIM REPORT'!$B:$B,'PAGE 53'!$A$5)=0,"",SUMIFS('INTERIM REPORT'!E:E,'INTERIM REPORT'!$A:$A,'PAGE 53'!$A35,'INTERIM REPORT'!$B:$B,'PAGE 53'!$A$5))</f>
        <v/>
      </c>
      <c r="M35" s="125"/>
      <c r="N35" s="125"/>
      <c r="O35" s="125"/>
      <c r="P35" s="125" t="str">
        <f>IF(SUMIFS('INTERIM REPORT'!F:F,'INTERIM REPORT'!$A:$A,'PAGE 53'!$A35,'INTERIM REPORT'!$B:$B,'PAGE 53'!$A$5)=0,"",SUMIFS('INTERIM REPORT'!F:F,'INTERIM REPORT'!$A:$A,'PAGE 53'!$A35,'INTERIM REPORT'!$B:$B,'PAGE 53'!$A$5))</f>
        <v/>
      </c>
      <c r="Q35" s="125"/>
      <c r="R35" s="125"/>
      <c r="S35" s="125"/>
      <c r="T35" s="125" t="str">
        <f>IF(SUMIFS('INTERIM REPORT'!G:G,'INTERIM REPORT'!$A:$A,'PAGE 53'!$A35,'INTERIM REPORT'!$B:$B,'PAGE 53'!$A$5)=0,"",SUMIFS('INTERIM REPORT'!G:G,'INTERIM REPORT'!$A:$A,'PAGE 53'!$A35,'INTERIM REPORT'!$B:$B,'PAGE 53'!$A$5))</f>
        <v/>
      </c>
      <c r="U35" s="125"/>
      <c r="V35" s="125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5" t="str">
        <f>IF(SUMIFS('INTERIM REPORT'!C:C,'INTERIM REPORT'!$A:$A,'PAGE 53'!$A36,'INTERIM REPORT'!$B:$B,'PAGE 53'!$A$5)=0,"",SUMIFS('INTERIM REPORT'!C:C,'INTERIM REPORT'!$A:$A,'PAGE 53'!$A36,'INTERIM REPORT'!$B:$B,'PAGE 53'!$A$5))</f>
        <v/>
      </c>
      <c r="E36" s="125"/>
      <c r="F36" s="125"/>
      <c r="G36" s="125"/>
      <c r="H36" s="125" t="str">
        <f>IF(SUMIFS('INTERIM REPORT'!D:D,'INTERIM REPORT'!$A:$A,'PAGE 53'!$A36,'INTERIM REPORT'!$B:$B,'PAGE 53'!$A$5)=0,"",SUMIFS('INTERIM REPORT'!D:D,'INTERIM REPORT'!$A:$A,'PAGE 53'!$A36,'INTERIM REPORT'!$B:$B,'PAGE 53'!$A$5))</f>
        <v/>
      </c>
      <c r="I36" s="125"/>
      <c r="J36" s="125"/>
      <c r="K36" s="125"/>
      <c r="L36" s="125" t="str">
        <f>IF(SUMIFS('INTERIM REPORT'!E:E,'INTERIM REPORT'!$A:$A,'PAGE 53'!$A36,'INTERIM REPORT'!$B:$B,'PAGE 53'!$A$5)=0,"",SUMIFS('INTERIM REPORT'!E:E,'INTERIM REPORT'!$A:$A,'PAGE 53'!$A36,'INTERIM REPORT'!$B:$B,'PAGE 53'!$A$5))</f>
        <v/>
      </c>
      <c r="M36" s="125"/>
      <c r="N36" s="125"/>
      <c r="O36" s="125"/>
      <c r="P36" s="125" t="str">
        <f>IF(SUMIFS('INTERIM REPORT'!F:F,'INTERIM REPORT'!$A:$A,'PAGE 53'!$A36,'INTERIM REPORT'!$B:$B,'PAGE 53'!$A$5)=0,"",SUMIFS('INTERIM REPORT'!F:F,'INTERIM REPORT'!$A:$A,'PAGE 53'!$A36,'INTERIM REPORT'!$B:$B,'PAGE 53'!$A$5))</f>
        <v/>
      </c>
      <c r="Q36" s="125"/>
      <c r="R36" s="125"/>
      <c r="S36" s="125"/>
      <c r="T36" s="125" t="str">
        <f>IF(SUMIFS('INTERIM REPORT'!G:G,'INTERIM REPORT'!$A:$A,'PAGE 53'!$A36,'INTERIM REPORT'!$B:$B,'PAGE 53'!$A$5)=0,"",SUMIFS('INTERIM REPORT'!G:G,'INTERIM REPORT'!$A:$A,'PAGE 53'!$A36,'INTERIM REPORT'!$B:$B,'PAGE 53'!$A$5))</f>
        <v/>
      </c>
      <c r="U36" s="125"/>
      <c r="V36" s="125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5" t="str">
        <f>IF(SUMIFS('INTERIM REPORT'!C:C,'INTERIM REPORT'!$A:$A,'PAGE 53'!$A37,'INTERIM REPORT'!$B:$B,'PAGE 53'!$A$5)=0,"",SUMIFS('INTERIM REPORT'!C:C,'INTERIM REPORT'!$A:$A,'PAGE 53'!$A37,'INTERIM REPORT'!$B:$B,'PAGE 53'!$A$5))</f>
        <v/>
      </c>
      <c r="E37" s="125"/>
      <c r="F37" s="125"/>
      <c r="G37" s="125"/>
      <c r="H37" s="125" t="str">
        <f>IF(SUMIFS('INTERIM REPORT'!D:D,'INTERIM REPORT'!$A:$A,'PAGE 53'!$A37,'INTERIM REPORT'!$B:$B,'PAGE 53'!$A$5)=0,"",SUMIFS('INTERIM REPORT'!D:D,'INTERIM REPORT'!$A:$A,'PAGE 53'!$A37,'INTERIM REPORT'!$B:$B,'PAGE 53'!$A$5))</f>
        <v/>
      </c>
      <c r="I37" s="125"/>
      <c r="J37" s="125"/>
      <c r="K37" s="125"/>
      <c r="L37" s="125" t="str">
        <f>IF(SUMIFS('INTERIM REPORT'!E:E,'INTERIM REPORT'!$A:$A,'PAGE 53'!$A37,'INTERIM REPORT'!$B:$B,'PAGE 53'!$A$5)=0,"",SUMIFS('INTERIM REPORT'!E:E,'INTERIM REPORT'!$A:$A,'PAGE 53'!$A37,'INTERIM REPORT'!$B:$B,'PAGE 53'!$A$5))</f>
        <v/>
      </c>
      <c r="M37" s="125"/>
      <c r="N37" s="125"/>
      <c r="O37" s="125"/>
      <c r="P37" s="125" t="str">
        <f>IF(SUMIFS('INTERIM REPORT'!F:F,'INTERIM REPORT'!$A:$A,'PAGE 53'!$A37,'INTERIM REPORT'!$B:$B,'PAGE 53'!$A$5)=0,"",SUMIFS('INTERIM REPORT'!F:F,'INTERIM REPORT'!$A:$A,'PAGE 53'!$A37,'INTERIM REPORT'!$B:$B,'PAGE 53'!$A$5))</f>
        <v/>
      </c>
      <c r="Q37" s="125"/>
      <c r="R37" s="125"/>
      <c r="S37" s="125"/>
      <c r="T37" s="125" t="str">
        <f>IF(SUMIFS('INTERIM REPORT'!G:G,'INTERIM REPORT'!$A:$A,'PAGE 53'!$A37,'INTERIM REPORT'!$B:$B,'PAGE 53'!$A$5)=0,"",SUMIFS('INTERIM REPORT'!G:G,'INTERIM REPORT'!$A:$A,'PAGE 53'!$A37,'INTERIM REPORT'!$B:$B,'PAGE 53'!$A$5))</f>
        <v/>
      </c>
      <c r="U37" s="125"/>
      <c r="V37" s="125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5" t="str">
        <f>IF(SUMIFS('INTERIM REPORT'!C:C,'INTERIM REPORT'!$A:$A,'PAGE 53'!$A38,'INTERIM REPORT'!$B:$B,'PAGE 53'!$A$5)=0,"",SUMIFS('INTERIM REPORT'!C:C,'INTERIM REPORT'!$A:$A,'PAGE 53'!$A38,'INTERIM REPORT'!$B:$B,'PAGE 53'!$A$5))</f>
        <v/>
      </c>
      <c r="E38" s="125"/>
      <c r="F38" s="125"/>
      <c r="G38" s="125"/>
      <c r="H38" s="125" t="str">
        <f>IF(SUMIFS('INTERIM REPORT'!D:D,'INTERIM REPORT'!$A:$A,'PAGE 53'!$A38,'INTERIM REPORT'!$B:$B,'PAGE 53'!$A$5)=0,"",SUMIFS('INTERIM REPORT'!D:D,'INTERIM REPORT'!$A:$A,'PAGE 53'!$A38,'INTERIM REPORT'!$B:$B,'PAGE 53'!$A$5))</f>
        <v/>
      </c>
      <c r="I38" s="125"/>
      <c r="J38" s="125"/>
      <c r="K38" s="125"/>
      <c r="L38" s="125" t="str">
        <f>IF(SUMIFS('INTERIM REPORT'!E:E,'INTERIM REPORT'!$A:$A,'PAGE 53'!$A38,'INTERIM REPORT'!$B:$B,'PAGE 53'!$A$5)=0,"",SUMIFS('INTERIM REPORT'!E:E,'INTERIM REPORT'!$A:$A,'PAGE 53'!$A38,'INTERIM REPORT'!$B:$B,'PAGE 53'!$A$5))</f>
        <v/>
      </c>
      <c r="M38" s="125"/>
      <c r="N38" s="125"/>
      <c r="O38" s="125"/>
      <c r="P38" s="125" t="str">
        <f>IF(SUMIFS('INTERIM REPORT'!F:F,'INTERIM REPORT'!$A:$A,'PAGE 53'!$A38,'INTERIM REPORT'!$B:$B,'PAGE 53'!$A$5)=0,"",SUMIFS('INTERIM REPORT'!F:F,'INTERIM REPORT'!$A:$A,'PAGE 53'!$A38,'INTERIM REPORT'!$B:$B,'PAGE 53'!$A$5))</f>
        <v/>
      </c>
      <c r="Q38" s="125"/>
      <c r="R38" s="125"/>
      <c r="S38" s="125"/>
      <c r="T38" s="125" t="str">
        <f>IF(SUMIFS('INTERIM REPORT'!G:G,'INTERIM REPORT'!$A:$A,'PAGE 53'!$A38,'INTERIM REPORT'!$B:$B,'PAGE 53'!$A$5)=0,"",SUMIFS('INTERIM REPORT'!G:G,'INTERIM REPORT'!$A:$A,'PAGE 53'!$A38,'INTERIM REPORT'!$B:$B,'PAGE 53'!$A$5))</f>
        <v/>
      </c>
      <c r="U38" s="125"/>
      <c r="V38" s="125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4"/>
      <c r="V39" s="184"/>
    </row>
    <row r="40" spans="1:25">
      <c r="C40" s="168" t="s">
        <v>349</v>
      </c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4"/>
      <c r="V40" s="184"/>
    </row>
    <row r="41" spans="1:25">
      <c r="C41" s="168" t="s">
        <v>352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4"/>
      <c r="V41" s="184"/>
    </row>
    <row r="42" spans="1:25">
      <c r="C42" s="168" t="s">
        <v>350</v>
      </c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4"/>
      <c r="V42" s="1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21" priority="1" operator="notEqual">
      <formula>""" """</formula>
    </cfRule>
    <cfRule type="cellIs" dxfId="2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2"/>
  <sheetViews>
    <sheetView view="pageBreakPreview" topLeftCell="B1" zoomScale="60" zoomScaleNormal="100" workbookViewId="0">
      <selection activeCell="X5" sqref="X5:X6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3.42578125" style="80" bestFit="1" customWidth="1"/>
    <col min="25" max="25" width="17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Cash Flow Margin</v>
      </c>
    </row>
    <row r="3" spans="1:25" ht="15.75">
      <c r="A3" s="82" t="s">
        <v>104</v>
      </c>
    </row>
    <row r="4" spans="1:25" ht="15.75">
      <c r="A4" s="85" t="s">
        <v>92</v>
      </c>
      <c r="B4" s="324" t="str">
        <f>MID(A4,FIND("]",A4)+2,LEN(A4)-FIND("]",A4)+2)</f>
        <v>Cash Flow Margin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2" t="s">
        <v>265</v>
      </c>
      <c r="D5" s="334"/>
      <c r="E5" s="323" t="s">
        <v>36</v>
      </c>
      <c r="F5" s="323"/>
      <c r="G5" s="323"/>
      <c r="H5" s="334"/>
      <c r="I5" s="323" t="s">
        <v>36</v>
      </c>
      <c r="J5" s="323"/>
      <c r="K5" s="323"/>
      <c r="L5" s="334"/>
      <c r="M5" s="323" t="s">
        <v>36</v>
      </c>
      <c r="N5" s="323"/>
      <c r="O5" s="323"/>
      <c r="P5" s="334"/>
      <c r="Q5" s="323" t="s">
        <v>36</v>
      </c>
      <c r="R5" s="323"/>
      <c r="S5" s="323"/>
      <c r="T5" s="334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4"/>
      <c r="E6" s="8" t="s">
        <v>37</v>
      </c>
      <c r="F6" s="8" t="s">
        <v>38</v>
      </c>
      <c r="G6" s="8" t="s">
        <v>39</v>
      </c>
      <c r="H6" s="334"/>
      <c r="I6" s="8" t="s">
        <v>37</v>
      </c>
      <c r="J6" s="8" t="s">
        <v>38</v>
      </c>
      <c r="K6" s="8" t="s">
        <v>39</v>
      </c>
      <c r="L6" s="334"/>
      <c r="M6" s="8" t="s">
        <v>37</v>
      </c>
      <c r="N6" s="8" t="s">
        <v>38</v>
      </c>
      <c r="O6" s="8" t="s">
        <v>39</v>
      </c>
      <c r="P6" s="334"/>
      <c r="Q6" s="8" t="s">
        <v>37</v>
      </c>
      <c r="R6" s="8" t="s">
        <v>38</v>
      </c>
      <c r="S6" s="8" t="s">
        <v>39</v>
      </c>
      <c r="T6" s="334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45">
        <f>SUMIFS('INTERIM REPORT'!C:C,'INTERIM REPORT'!$A:$A,'PAGE 54'!$A8,'INTERIM REPORT'!$B:$B,'PAGE 54'!$A$4)</f>
        <v>9.7097670419068177E-3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45">
        <f>SUMIFS('INTERIM REPORT'!D:D,'INTERIM REPORT'!$A:$A,'PAGE 54'!$A8,'INTERIM REPORT'!$B:$B,'PAGE 54'!$A$4)</f>
        <v>2.2389356116568593E-3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54'!$A8,'INTERIM REPORT'!$B:$B,'PAGE 54'!$A$4)</f>
        <v>4.3462899224043443E-2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54'!$A8,'INTERIM REPORT'!$B:$B,'PAGE 54'!$A$4)</f>
        <v>9.7730977939324504E-2</v>
      </c>
      <c r="Q8" s="210">
        <f>RANK(P8,P$8:P$15,1)</f>
        <v>4</v>
      </c>
      <c r="R8" s="210">
        <f>RANK(P8,P$8:P$17,1)</f>
        <v>5</v>
      </c>
      <c r="S8" s="210">
        <f>RANK(P8,P$8:P$25,1)</f>
        <v>9</v>
      </c>
      <c r="T8" s="145">
        <f>SUMIFS('INTERIM REPORT'!G:G,'INTERIM REPORT'!$A:$A,'PAGE 54'!$A8,'INTERIM REPORT'!$B:$B,'PAGE 54'!$A$4)</f>
        <v>4.3118002290903644E-2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18.412304220700651</v>
      </c>
      <c r="Y8" s="95">
        <f t="shared" ref="Y8:Y17" si="1">IF(L8&gt;0,((T8/L8)-1),IF(AND(L8=0,T8&gt;0),100%,IF(AND(L8=0,T8&lt;0),-100%,IF(AND(L8=0,T8=0),0%,((T8/(L8))-1)*-1))))</f>
        <v>-7.9354331923858767E-3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45">
        <f>SUMIFS('INTERIM REPORT'!C:C,'INTERIM REPORT'!$A:$A,'PAGE 54'!$A9,'INTERIM REPORT'!$B:$B,'PAGE 54'!$A$4)</f>
        <v>5.9392658582693318E-2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10</v>
      </c>
      <c r="H9" s="145">
        <f>SUMIFS('INTERIM REPORT'!D:D,'INTERIM REPORT'!$A:$A,'PAGE 54'!$A9,'INTERIM REPORT'!$B:$B,'PAGE 54'!$A$4)</f>
        <v>9.2588853985296649E-2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45">
        <f>SUMIFS('INTERIM REPORT'!E:E,'INTERIM REPORT'!$A:$A,'PAGE 54'!$A9,'INTERIM REPORT'!$B:$B,'PAGE 54'!$A$4)</f>
        <v>7.7325085467498944E-2</v>
      </c>
      <c r="M9" s="210">
        <f t="shared" ref="M9:M15" si="9">RANK(L9,L$8:L$15,1)</f>
        <v>7</v>
      </c>
      <c r="N9" s="210">
        <f t="shared" ref="N9:N17" si="10">RANK(L9,L$8:L$17,1)</f>
        <v>9</v>
      </c>
      <c r="O9" s="210">
        <f t="shared" ref="O9:O17" si="11">RANK(L9,L$8:L$25,1)</f>
        <v>13</v>
      </c>
      <c r="P9" s="145">
        <f>SUMIFS('INTERIM REPORT'!F:F,'INTERIM REPORT'!$A:$A,'PAGE 54'!$A9,'INTERIM REPORT'!$B:$B,'PAGE 54'!$A$4)</f>
        <v>0.14939304737562201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45">
        <f>SUMIFS('INTERIM REPORT'!G:G,'INTERIM REPORT'!$A:$A,'PAGE 54'!$A9,'INTERIM REPORT'!$B:$B,'PAGE 54'!$A$4)</f>
        <v>0.13062172924148496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-0.16485535635014592</v>
      </c>
      <c r="Y9" s="95">
        <f t="shared" si="1"/>
        <v>0.68925424979177685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45">
        <f>SUMIFS('INTERIM REPORT'!C:C,'INTERIM REPORT'!$A:$A,'PAGE 54'!$A10,'INTERIM REPORT'!$B:$B,'PAGE 54'!$A$4)</f>
        <v>-2.7457487177202287E-2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45">
        <f>SUMIFS('INTERIM REPORT'!D:D,'INTERIM REPORT'!$A:$A,'PAGE 54'!$A10,'INTERIM REPORT'!$B:$B,'PAGE 54'!$A$4)</f>
        <v>4.5558271984684699E-2</v>
      </c>
      <c r="I10" s="210">
        <f t="shared" si="6"/>
        <v>3</v>
      </c>
      <c r="J10" s="210">
        <f t="shared" si="7"/>
        <v>4</v>
      </c>
      <c r="K10" s="210">
        <f t="shared" si="8"/>
        <v>5</v>
      </c>
      <c r="L10" s="145">
        <f>SUMIFS('INTERIM REPORT'!E:E,'INTERIM REPORT'!$A:$A,'PAGE 54'!$A10,'INTERIM REPORT'!$B:$B,'PAGE 54'!$A$4)</f>
        <v>3.8942626984977413E-2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54'!$A10,'INTERIM REPORT'!$B:$B,'PAGE 54'!$A$4)</f>
        <v>9.9906500364705053E-2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54'!$A10,'INTERIM REPORT'!$B:$B,'PAGE 54'!$A$4)</f>
        <v>-6.9744070860947062E-3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-0.14521281671814212</v>
      </c>
      <c r="Y10" s="95">
        <f t="shared" si="1"/>
        <v>-1.1790944172509257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45">
        <f>SUMIFS('INTERIM REPORT'!C:C,'INTERIM REPORT'!$A:$A,'PAGE 54'!$A11,'INTERIM REPORT'!$B:$B,'PAGE 54'!$A$4)</f>
        <v>4.7221815007711263E-2</v>
      </c>
      <c r="E11" s="210">
        <f t="shared" si="3"/>
        <v>4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54'!$A11,'INTERIM REPORT'!$B:$B,'PAGE 54'!$A$4)</f>
        <v>5.9943343653718124E-2</v>
      </c>
      <c r="I11" s="210">
        <f t="shared" si="6"/>
        <v>5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54'!$A11,'INTERIM REPORT'!$B:$B,'PAGE 54'!$A$4)</f>
        <v>5.8533547961805307E-2</v>
      </c>
      <c r="M11" s="210">
        <f t="shared" si="9"/>
        <v>5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54'!$A11,'INTERIM REPORT'!$B:$B,'PAGE 54'!$A$4)</f>
        <v>0.13743473776897222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54'!$A11,'INTERIM REPORT'!$B:$B,'PAGE 54'!$A$4)</f>
        <v>6.8950049084713597E-2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-2.3518803022683388E-2</v>
      </c>
      <c r="Y11" s="95">
        <f t="shared" si="1"/>
        <v>0.1779577948991804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45">
        <f>SUMIFS('INTERIM REPORT'!C:C,'INTERIM REPORT'!$A:$A,'PAGE 54'!$A12,'INTERIM REPORT'!$B:$B,'PAGE 54'!$A$4)</f>
        <v>7.3518471836926419E-2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54'!$A12,'INTERIM REPORT'!$B:$B,'PAGE 54'!$A$4)</f>
        <v>8.6517984560879072E-2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45">
        <f>SUMIFS('INTERIM REPORT'!E:E,'INTERIM REPORT'!$A:$A,'PAGE 54'!$A12,'INTERIM REPORT'!$B:$B,'PAGE 54'!$A$4)</f>
        <v>6.679609769037094E-2</v>
      </c>
      <c r="M12" s="210">
        <f t="shared" si="9"/>
        <v>6</v>
      </c>
      <c r="N12" s="210">
        <f t="shared" si="10"/>
        <v>8</v>
      </c>
      <c r="O12" s="210">
        <f t="shared" si="11"/>
        <v>11</v>
      </c>
      <c r="P12" s="145">
        <f>SUMIFS('INTERIM REPORT'!F:F,'INTERIM REPORT'!$A:$A,'PAGE 54'!$A12,'INTERIM REPORT'!$B:$B,'PAGE 54'!$A$4)</f>
        <v>8.6492556420863315E-2</v>
      </c>
      <c r="Q12" s="210">
        <f t="shared" si="12"/>
        <v>3</v>
      </c>
      <c r="R12" s="210">
        <f t="shared" si="13"/>
        <v>4</v>
      </c>
      <c r="S12" s="210">
        <f t="shared" si="14"/>
        <v>8</v>
      </c>
      <c r="T12" s="145">
        <f>SUMIFS('INTERIM REPORT'!G:G,'INTERIM REPORT'!$A:$A,'PAGE 54'!$A12,'INTERIM REPORT'!$B:$B,'PAGE 54'!$A$4)</f>
        <v>5.3329821627562564E-2</v>
      </c>
      <c r="U12" s="210">
        <f t="shared" si="15"/>
        <v>3</v>
      </c>
      <c r="V12" s="210">
        <f t="shared" si="16"/>
        <v>3</v>
      </c>
      <c r="W12" s="210">
        <f t="shared" si="17"/>
        <v>5</v>
      </c>
      <c r="X12" s="95">
        <f t="shared" si="0"/>
        <v>-0.22795129787877422</v>
      </c>
      <c r="Y12" s="95">
        <f t="shared" si="1"/>
        <v>-0.2016027362141789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45">
        <f>SUMIFS('INTERIM REPORT'!C:C,'INTERIM REPORT'!$A:$A,'PAGE 54'!$A13,'INTERIM REPORT'!$B:$B,'PAGE 54'!$A$4)</f>
        <v>5.8351590092500773E-2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54'!$A13,'INTERIM REPORT'!$B:$B,'PAGE 54'!$A$4)</f>
        <v>5.0169152987439028E-2</v>
      </c>
      <c r="I13" s="210">
        <f t="shared" si="6"/>
        <v>4</v>
      </c>
      <c r="J13" s="210">
        <f t="shared" si="7"/>
        <v>5</v>
      </c>
      <c r="K13" s="210">
        <f t="shared" si="8"/>
        <v>6</v>
      </c>
      <c r="L13" s="145">
        <f>SUMIFS('INTERIM REPORT'!E:E,'INTERIM REPORT'!$A:$A,'PAGE 54'!$A13,'INTERIM REPORT'!$B:$B,'PAGE 54'!$A$4)</f>
        <v>5.5069174402484225E-2</v>
      </c>
      <c r="M13" s="210">
        <f t="shared" si="9"/>
        <v>4</v>
      </c>
      <c r="N13" s="210">
        <f t="shared" si="10"/>
        <v>5</v>
      </c>
      <c r="O13" s="210">
        <f t="shared" si="11"/>
        <v>7</v>
      </c>
      <c r="P13" s="145">
        <f>SUMIFS('INTERIM REPORT'!F:F,'INTERIM REPORT'!$A:$A,'PAGE 54'!$A13,'INTERIM REPORT'!$B:$B,'PAGE 54'!$A$4)</f>
        <v>6.4693992327715666E-2</v>
      </c>
      <c r="Q13" s="210">
        <f t="shared" si="12"/>
        <v>2</v>
      </c>
      <c r="R13" s="210">
        <f t="shared" si="13"/>
        <v>3</v>
      </c>
      <c r="S13" s="210">
        <f t="shared" si="14"/>
        <v>4</v>
      </c>
      <c r="T13" s="145">
        <f>SUMIFS('INTERIM REPORT'!G:G,'INTERIM REPORT'!$A:$A,'PAGE 54'!$A13,'INTERIM REPORT'!$B:$B,'PAGE 54'!$A$4)</f>
        <v>5.6466841372097919E-2</v>
      </c>
      <c r="U13" s="210">
        <f t="shared" si="15"/>
        <v>4</v>
      </c>
      <c r="V13" s="210">
        <f t="shared" si="16"/>
        <v>5</v>
      </c>
      <c r="W13" s="210">
        <f t="shared" si="17"/>
        <v>8</v>
      </c>
      <c r="X13" s="95">
        <f t="shared" si="0"/>
        <v>9.7670004838870339E-2</v>
      </c>
      <c r="Y13" s="95">
        <f t="shared" si="1"/>
        <v>2.5380205619182972E-2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45">
        <f>SUMIFS('INTERIM REPORT'!C:C,'INTERIM REPORT'!$A:$A,'PAGE 54'!$A14,'INTERIM REPORT'!$B:$B,'PAGE 54'!$A$4)</f>
        <v>8.645530869688009E-2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54'!$A14,'INTERIM REPORT'!$B:$B,'PAGE 54'!$A$4)</f>
        <v>7.7193884094627116E-2</v>
      </c>
      <c r="I14" s="210">
        <f t="shared" si="6"/>
        <v>6</v>
      </c>
      <c r="J14" s="210">
        <f t="shared" si="7"/>
        <v>8</v>
      </c>
      <c r="K14" s="210">
        <f t="shared" si="8"/>
        <v>12</v>
      </c>
      <c r="L14" s="145">
        <f>SUMIFS('INTERIM REPORT'!E:E,'INTERIM REPORT'!$A:$A,'PAGE 54'!$A14,'INTERIM REPORT'!$B:$B,'PAGE 54'!$A$4)</f>
        <v>8.0185792737121578E-2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54'!$A14,'INTERIM REPORT'!$B:$B,'PAGE 54'!$A$4)</f>
        <v>0.10892274201934626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54'!$A14,'INTERIM REPORT'!$B:$B,'PAGE 54'!$A$4)</f>
        <v>8.5306340536748571E-2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3.875836379507569E-2</v>
      </c>
      <c r="Y14" s="95">
        <f t="shared" si="1"/>
        <v>6.3858541829398874E-2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46">
        <f>SUMIFS('INTERIM REPORT'!C:C,'INTERIM REPORT'!$A:$A,'PAGE 54'!$A15,'INTERIM REPORT'!$B:$B,'PAGE 54'!$A$4)</f>
        <v>-0.13763539805590927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54'!$A15,'INTERIM REPORT'!$B:$B,'PAGE 54'!$A$4)</f>
        <v>-6.9380437987452651E-2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54'!$A15,'INTERIM REPORT'!$B:$B,'PAGE 54'!$A$4)</f>
        <v>5.1882726794897589E-2</v>
      </c>
      <c r="M15" s="211">
        <f t="shared" si="9"/>
        <v>3</v>
      </c>
      <c r="N15" s="211">
        <f t="shared" si="10"/>
        <v>4</v>
      </c>
      <c r="O15" s="211">
        <f t="shared" si="11"/>
        <v>6</v>
      </c>
      <c r="P15" s="146">
        <f>SUMIFS('INTERIM REPORT'!F:F,'INTERIM REPORT'!$A:$A,'PAGE 54'!$A15,'INTERIM REPORT'!$B:$B,'PAGE 54'!$A$4)</f>
        <v>4.3194592243349705E-2</v>
      </c>
      <c r="Q15" s="211">
        <f t="shared" si="12"/>
        <v>1</v>
      </c>
      <c r="R15" s="211">
        <f t="shared" si="13"/>
        <v>2</v>
      </c>
      <c r="S15" s="211">
        <f t="shared" si="14"/>
        <v>3</v>
      </c>
      <c r="T15" s="146">
        <f>SUMIFS('INTERIM REPORT'!G:G,'INTERIM REPORT'!$A:$A,'PAGE 54'!$A15,'INTERIM REPORT'!$B:$B,'PAGE 54'!$A$4)</f>
        <v>5.9298387621044578E-2</v>
      </c>
      <c r="U15" s="211">
        <f t="shared" si="15"/>
        <v>5</v>
      </c>
      <c r="V15" s="211">
        <f t="shared" si="16"/>
        <v>6</v>
      </c>
      <c r="W15" s="211">
        <f t="shared" si="17"/>
        <v>9</v>
      </c>
      <c r="X15" s="97">
        <f t="shared" si="0"/>
        <v>1.7478005083259998</v>
      </c>
      <c r="Y15" s="97">
        <f t="shared" si="1"/>
        <v>0.14293120821236949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54'!$A16,'INTERIM REPORT'!$B:$B,'PAGE 54'!$A$4)</f>
        <v>5.7088679663368662E-2</v>
      </c>
      <c r="E16" s="212"/>
      <c r="F16" s="213">
        <f t="shared" si="4"/>
        <v>6</v>
      </c>
      <c r="G16" s="213">
        <f t="shared" si="5"/>
        <v>8</v>
      </c>
      <c r="H16" s="147">
        <f>SUMIFS('INTERIM REPORT'!D:D,'INTERIM REPORT'!$A:$A,'PAGE 54'!$A16,'INTERIM REPORT'!$B:$B,'PAGE 54'!$A$4)</f>
        <v>5.2470821705278517E-2</v>
      </c>
      <c r="I16" s="212"/>
      <c r="J16" s="213">
        <f t="shared" si="7"/>
        <v>6</v>
      </c>
      <c r="K16" s="213">
        <f t="shared" si="8"/>
        <v>8</v>
      </c>
      <c r="L16" s="147">
        <f>SUMIFS('INTERIM REPORT'!E:E,'INTERIM REPORT'!$A:$A,'PAGE 54'!$A16,'INTERIM REPORT'!$B:$B,'PAGE 54'!$A$4)</f>
        <v>5.6020686095379343E-2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54'!$A16,'INTERIM REPORT'!$B:$B,'PAGE 54'!$A$4)</f>
        <v>2.6228997176091479E-2</v>
      </c>
      <c r="Q16" s="212"/>
      <c r="R16" s="213">
        <f t="shared" si="13"/>
        <v>1</v>
      </c>
      <c r="S16" s="213">
        <f t="shared" si="14"/>
        <v>2</v>
      </c>
      <c r="T16" s="147">
        <f>SUMIFS('INTERIM REPORT'!G:G,'INTERIM REPORT'!$A:$A,'PAGE 54'!$A16,'INTERIM REPORT'!$B:$B,'PAGE 54'!$A$4)</f>
        <v>5.525470396160248E-2</v>
      </c>
      <c r="U16" s="212"/>
      <c r="V16" s="213">
        <f t="shared" si="16"/>
        <v>4</v>
      </c>
      <c r="W16" s="213">
        <f t="shared" si="17"/>
        <v>6</v>
      </c>
      <c r="X16" s="99">
        <f t="shared" si="0"/>
        <v>6.7654065149578502E-2</v>
      </c>
      <c r="Y16" s="99">
        <f t="shared" si="1"/>
        <v>-1.3673201582585448E-2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54'!$A17,'INTERIM REPORT'!$B:$B,'PAGE 54'!$A$4)</f>
        <v>-2.1995925309289982E-2</v>
      </c>
      <c r="E17" s="214"/>
      <c r="F17" s="210">
        <f t="shared" si="4"/>
        <v>3</v>
      </c>
      <c r="G17" s="210">
        <f t="shared" si="5"/>
        <v>3</v>
      </c>
      <c r="H17" s="145">
        <f>SUMIFS('INTERIM REPORT'!D:D,'INTERIM REPORT'!$A:$A,'PAGE 54'!$A17,'INTERIM REPORT'!$B:$B,'PAGE 54'!$A$4)</f>
        <v>4.4904817592954109E-2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54'!$A17,'INTERIM REPORT'!$B:$B,'PAGE 54'!$A$4)</f>
        <v>4.4353283081108336E-2</v>
      </c>
      <c r="M17" s="214"/>
      <c r="N17" s="210">
        <f t="shared" si="10"/>
        <v>3</v>
      </c>
      <c r="O17" s="210">
        <f t="shared" si="11"/>
        <v>5</v>
      </c>
      <c r="P17" s="145">
        <f>SUMIFS('INTERIM REPORT'!F:F,'INTERIM REPORT'!$A:$A,'PAGE 54'!$A17,'INTERIM REPORT'!$B:$B,'PAGE 54'!$A$4)</f>
        <v>9.9841146654074259E-2</v>
      </c>
      <c r="Q17" s="214"/>
      <c r="R17" s="210">
        <f t="shared" si="13"/>
        <v>6</v>
      </c>
      <c r="S17" s="210">
        <f t="shared" si="14"/>
        <v>10</v>
      </c>
      <c r="T17" s="145">
        <f>SUMIFS('INTERIM REPORT'!G:G,'INTERIM REPORT'!$A:$A,'PAGE 54'!$A17,'INTERIM REPORT'!$B:$B,'PAGE 54'!$A$4)</f>
        <v>6.9347183482518421E-2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-1.228230157497201E-2</v>
      </c>
      <c r="Y17" s="95">
        <f t="shared" si="1"/>
        <v>0.56351860933730724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54'!$A20,'INTERIM REPORT'!$B:$B,'PAGE 54'!$A$4)</f>
        <v>2.2129578301937694E-2</v>
      </c>
      <c r="E20" s="212"/>
      <c r="F20" s="213">
        <f>RANK(D20,D$20:D$22,1)</f>
        <v>1</v>
      </c>
      <c r="G20" s="213">
        <f t="shared" ref="G20:G22" si="19">RANK(D20,D$8:D$25,1)</f>
        <v>5</v>
      </c>
      <c r="H20" s="147">
        <f>SUMIFS('INTERIM REPORT'!D:D,'INTERIM REPORT'!$A:$A,'PAGE 54'!$A20,'INTERIM REPORT'!$B:$B,'PAGE 54'!$A$4)</f>
        <v>3.1439381983746094E-2</v>
      </c>
      <c r="I20" s="212"/>
      <c r="J20" s="213">
        <f>RANK(H20,H$20:H$22,1)</f>
        <v>1</v>
      </c>
      <c r="K20" s="213">
        <f t="shared" ref="K20:K22" si="20">RANK(H20,H$8:H$25,1)</f>
        <v>3</v>
      </c>
      <c r="L20" s="147">
        <f>SUMIFS('INTERIM REPORT'!E:E,'INTERIM REPORT'!$A:$A,'PAGE 54'!$A20,'INTERIM REPORT'!$B:$B,'PAGE 54'!$A$4)</f>
        <v>3.8996209699739902E-2</v>
      </c>
      <c r="M20" s="212"/>
      <c r="N20" s="213">
        <f>RANK(L20,L$20:L$22,1)</f>
        <v>1</v>
      </c>
      <c r="O20" s="213">
        <f t="shared" ref="O20:O22" si="21">RANK(L20,L$8:L$25,1)</f>
        <v>2</v>
      </c>
      <c r="P20" s="147">
        <f>SUMIFS('INTERIM REPORT'!F:F,'INTERIM REPORT'!$A:$A,'PAGE 54'!$A20,'INTERIM REPORT'!$B:$B,'PAGE 54'!$A$4)</f>
        <v>2.3416405499378151E-2</v>
      </c>
      <c r="Q20" s="212"/>
      <c r="R20" s="213">
        <f>RANK(P20,P$20:P$22,1)</f>
        <v>1</v>
      </c>
      <c r="S20" s="213">
        <f t="shared" ref="S20:S22" si="22">RANK(P20,P$8:P$25,1)</f>
        <v>1</v>
      </c>
      <c r="T20" s="147">
        <f>SUMIFS('INTERIM REPORT'!G:G,'INTERIM REPORT'!$A:$A,'PAGE 54'!$A20,'INTERIM REPORT'!$B:$B,'PAGE 54'!$A$4)</f>
        <v>4.1828086538855412E-2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0.24036184044268505</v>
      </c>
      <c r="Y20" s="99">
        <f>IF(L20&gt;0,((T20/L20)-1),IF(AND(L20=0,T20&gt;0),100%,IF(AND(L20=0,T20&lt;0),-100%,IF(AND(L20=0,T20=0),0%,((T20/(L20))-1)*-1))))</f>
        <v>7.2619284307890108E-2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54'!$A21,'INTERIM REPORT'!$B:$B,'PAGE 54'!$A$4)</f>
        <v>5.3441538603930236E-2</v>
      </c>
      <c r="E21" s="214"/>
      <c r="F21" s="210">
        <f t="shared" ref="F21:F22" si="24">RANK(D21,D$20:D$22,1)</f>
        <v>2</v>
      </c>
      <c r="G21" s="210">
        <f t="shared" si="19"/>
        <v>7</v>
      </c>
      <c r="H21" s="145">
        <f>SUMIFS('INTERIM REPORT'!D:D,'INTERIM REPORT'!$A:$A,'PAGE 54'!$A21,'INTERIM REPORT'!$B:$B,'PAGE 54'!$A$4)</f>
        <v>5.1225714683877953E-2</v>
      </c>
      <c r="I21" s="214"/>
      <c r="J21" s="210">
        <f t="shared" ref="J21:J22" si="25">RANK(H21,H$20:H$22,1)</f>
        <v>2</v>
      </c>
      <c r="K21" s="210">
        <f t="shared" si="20"/>
        <v>7</v>
      </c>
      <c r="L21" s="145">
        <f>SUMIFS('INTERIM REPORT'!E:E,'INTERIM REPORT'!$A:$A,'PAGE 54'!$A21,'INTERIM REPORT'!$B:$B,'PAGE 54'!$A$4)</f>
        <v>5.8867079853187357E-2</v>
      </c>
      <c r="M21" s="214"/>
      <c r="N21" s="210">
        <f t="shared" ref="N21:N22" si="26">RANK(L21,L$20:L$22,1)</f>
        <v>3</v>
      </c>
      <c r="O21" s="210">
        <f t="shared" si="21"/>
        <v>10</v>
      </c>
      <c r="P21" s="145">
        <f>SUMIFS('INTERIM REPORT'!F:F,'INTERIM REPORT'!$A:$A,'PAGE 54'!$A21,'INTERIM REPORT'!$B:$B,'PAGE 54'!$A$4)</f>
        <v>6.6756672350931634E-2</v>
      </c>
      <c r="Q21" s="214"/>
      <c r="R21" s="210">
        <f t="shared" ref="R21:R22" si="27">RANK(P21,P$20:P$22,1)</f>
        <v>2</v>
      </c>
      <c r="S21" s="210">
        <f t="shared" si="22"/>
        <v>5</v>
      </c>
      <c r="T21" s="145">
        <f>SUMIFS('INTERIM REPORT'!G:G,'INTERIM REPORT'!$A:$A,'PAGE 54'!$A21,'INTERIM REPORT'!$B:$B,'PAGE 54'!$A$4)</f>
        <v>4.9451424586327231E-2</v>
      </c>
      <c r="U21" s="214"/>
      <c r="V21" s="210">
        <f t="shared" ref="V21:V22" si="28">RANK(T21,T$20:T$22,1)</f>
        <v>2</v>
      </c>
      <c r="W21" s="210">
        <f t="shared" si="23"/>
        <v>4</v>
      </c>
      <c r="X21" s="95">
        <f>IF(H21&gt;0,((L21/H21)-1),IF(AND(H21=0,L21&gt;0),100%,IF(AND(H21=0,L21&lt;0),-100%,IF(AND(H21=0,L21=0),0%,((L21/(H21))-1)*-1))))</f>
        <v>0.14917049408613403</v>
      </c>
      <c r="Y21" s="95">
        <f>IF(L21&gt;0,((T21/L21)-1),IF(AND(L21=0,T21&gt;0),100%,IF(AND(L21=0,T21&lt;0),-100%,IF(AND(L21=0,T21=0),0%,((T21/(L21))-1)*-1))))</f>
        <v>-0.15994772104107213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54'!$A22,'INTERIM REPORT'!$B:$B,'PAGE 54'!$A$4)</f>
        <v>7.1415903529356103E-2</v>
      </c>
      <c r="E22" s="214"/>
      <c r="F22" s="210">
        <f t="shared" si="24"/>
        <v>3</v>
      </c>
      <c r="G22" s="210">
        <f t="shared" si="19"/>
        <v>12</v>
      </c>
      <c r="H22" s="145">
        <f>SUMIFS('INTERIM REPORT'!D:D,'INTERIM REPORT'!$A:$A,'PAGE 54'!$A22,'INTERIM REPORT'!$B:$B,'PAGE 54'!$A$4)</f>
        <v>6.6199645918187278E-2</v>
      </c>
      <c r="I22" s="214"/>
      <c r="J22" s="210">
        <f t="shared" si="25"/>
        <v>3</v>
      </c>
      <c r="K22" s="210">
        <f t="shared" si="20"/>
        <v>11</v>
      </c>
      <c r="L22" s="145">
        <f>SUMIFS('INTERIM REPORT'!E:E,'INTERIM REPORT'!$A:$A,'PAGE 54'!$A22,'INTERIM REPORT'!$B:$B,'PAGE 54'!$A$4)</f>
        <v>4.176499414053042E-2</v>
      </c>
      <c r="M22" s="214"/>
      <c r="N22" s="210">
        <f t="shared" si="26"/>
        <v>2</v>
      </c>
      <c r="O22" s="210">
        <f t="shared" si="21"/>
        <v>3</v>
      </c>
      <c r="P22" s="145">
        <f>SUMIFS('INTERIM REPORT'!F:F,'INTERIM REPORT'!$A:$A,'PAGE 54'!$A22,'INTERIM REPORT'!$B:$B,'PAGE 54'!$A$4)</f>
        <v>8.0682124340478847E-2</v>
      </c>
      <c r="Q22" s="214"/>
      <c r="R22" s="210">
        <f t="shared" si="27"/>
        <v>3</v>
      </c>
      <c r="S22" s="210">
        <f t="shared" si="22"/>
        <v>7</v>
      </c>
      <c r="T22" s="145">
        <f>SUMIFS('INTERIM REPORT'!G:G,'INTERIM REPORT'!$A:$A,'PAGE 54'!$A22,'INTERIM REPORT'!$B:$B,'PAGE 54'!$A$4)</f>
        <v>5.5485842041560422E-2</v>
      </c>
      <c r="U22" s="214"/>
      <c r="V22" s="210">
        <f t="shared" si="28"/>
        <v>3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-0.36910547539565963</v>
      </c>
      <c r="Y22" s="95">
        <f>IF(L22&gt;0,((T22/L22)-1),IF(AND(L22=0,T22&gt;0),100%,IF(AND(L22=0,T22&lt;0),-100%,IF(AND(L22=0,T22=0),0%,((T22/(L22))-1)*-1))))</f>
        <v>0.32852507664342623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54'!$A25,'INTERIM REPORT'!$B:$B,'PAGE 54'!$A$4)</f>
        <v>6.8606995165605325E-2</v>
      </c>
      <c r="E25" s="212"/>
      <c r="F25" s="212"/>
      <c r="G25" s="213">
        <f>RANK(D25,D$8:D$25,1)</f>
        <v>11</v>
      </c>
      <c r="H25" s="147">
        <f>SUMIFS('INTERIM REPORT'!D:D,'INTERIM REPORT'!$A:$A,'PAGE 54'!$A25,'INTERIM REPORT'!$B:$B,'PAGE 54'!$A$4)</f>
        <v>5.445232643591244E-2</v>
      </c>
      <c r="I25" s="212"/>
      <c r="J25" s="212"/>
      <c r="K25" s="213">
        <f>RANK(H25,H$8:H$25,1)</f>
        <v>9</v>
      </c>
      <c r="L25" s="147">
        <f>SUMIFS('INTERIM REPORT'!E:E,'INTERIM REPORT'!$A:$A,'PAGE 54'!$A25,'INTERIM REPORT'!$B:$B,'PAGE 54'!$A$4)</f>
        <v>7.5709807427862735E-2</v>
      </c>
      <c r="M25" s="212"/>
      <c r="N25" s="212"/>
      <c r="O25" s="213">
        <f>RANK(L25,L$8:L$25,1)</f>
        <v>12</v>
      </c>
      <c r="P25" s="147">
        <f>SUMIFS('INTERIM REPORT'!F:F,'INTERIM REPORT'!$A:$A,'PAGE 54'!$A25,'INTERIM REPORT'!$B:$B,'PAGE 54'!$A$4)</f>
        <v>7.1350697493365839E-2</v>
      </c>
      <c r="Q25" s="212"/>
      <c r="R25" s="212"/>
      <c r="S25" s="213">
        <f>RANK(P25,P$8:P$25,1)</f>
        <v>6</v>
      </c>
      <c r="T25" s="147">
        <f>SUMIFS('INTERIM REPORT'!G:G,'INTERIM REPORT'!$A:$A,'PAGE 54'!$A25,'INTERIM REPORT'!$B:$B,'PAGE 54'!$A$4)</f>
        <v>8.0626021831720365E-2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0.39038701159938949</v>
      </c>
      <c r="Y25" s="99">
        <f>IF(L25&gt;0,((T25/L25)-1),IF(AND(L25=0,T25&gt;0),100%,IF(AND(L25=0,T25&lt;0),-100%,IF(AND(L25=0,T25=0),0%,((T25/(L25))-1)*-1))))</f>
        <v>6.4934974356418262E-2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54'!$A28,'INTERIM REPORT'!$B:$B,'PAGE 54'!$A$4)</f>
        <v>5.3821625479235365E-2</v>
      </c>
      <c r="E28" s="218"/>
      <c r="F28" s="218"/>
      <c r="G28" s="218"/>
      <c r="H28" s="147">
        <f>SUMIFS('INTERIM REPORT'!D:D,'INTERIM REPORT'!$A:$A,'PAGE 54'!$A28,'INTERIM REPORT'!$B:$B,'PAGE 54'!$A$4)</f>
        <v>5.1537681574640351E-2</v>
      </c>
      <c r="I28" s="218"/>
      <c r="J28" s="218"/>
      <c r="K28" s="218"/>
      <c r="L28" s="147">
        <f>SUMIFS('INTERIM REPORT'!E:E,'INTERIM REPORT'!$A:$A,'PAGE 54'!$A28,'INTERIM REPORT'!$B:$B,'PAGE 54'!$A$4)</f>
        <v>6.486672742580353E-2</v>
      </c>
      <c r="M28" s="218"/>
      <c r="N28" s="218"/>
      <c r="O28" s="218"/>
      <c r="P28" s="147">
        <f>SUMIFS('INTERIM REPORT'!F:F,'INTERIM REPORT'!$A:$A,'PAGE 54'!$A28,'INTERIM REPORT'!$B:$B,'PAGE 54'!$A$4)</f>
        <v>7.2410177481633142E-2</v>
      </c>
      <c r="Q28" s="218"/>
      <c r="R28" s="218"/>
      <c r="S28" s="218"/>
      <c r="T28" s="147">
        <f>SUMIFS('INTERIM REPORT'!G:G,'INTERIM REPORT'!$A:$A,'PAGE 54'!$A28,'INTERIM REPORT'!$B:$B,'PAGE 54'!$A$4)</f>
        <v>6.9301199905021066E-2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0.25862719167642712</v>
      </c>
      <c r="Y28" s="103">
        <f>IF(L28&gt;0,((T28/L28)-1),IF(AND(L28=0,T28&gt;0),100%,IF(AND(L28=0,T28&lt;0),-100%,IF(AND(L28=0,T28=0),0%,((T28/(L28))-1)*-1))))</f>
        <v>6.8362821051668021E-2</v>
      </c>
    </row>
    <row r="29" spans="1:25" ht="28.35" customHeight="1">
      <c r="C29" s="94" t="s">
        <v>28</v>
      </c>
      <c r="D29" s="145">
        <f>MEDIAN(D25,D20:D22,D8:D17)</f>
        <v>5.5265109133649445E-2</v>
      </c>
      <c r="E29" s="219"/>
      <c r="F29" s="219"/>
      <c r="G29" s="219"/>
      <c r="H29" s="145">
        <f>MEDIAN(H25,H20:H22,H8:H17)</f>
        <v>5.1848268194578231E-2</v>
      </c>
      <c r="I29" s="219"/>
      <c r="J29" s="219"/>
      <c r="K29" s="219"/>
      <c r="L29" s="145">
        <f>MEDIAN(L25,L20:L22,L8:L17)</f>
        <v>5.5544930248931784E-2</v>
      </c>
      <c r="M29" s="219"/>
      <c r="N29" s="219"/>
      <c r="O29" s="219"/>
      <c r="P29" s="145">
        <f>MEDIAN(P25,P20:P22,P8:P17)</f>
        <v>8.3587340380671088E-2</v>
      </c>
      <c r="Q29" s="219"/>
      <c r="R29" s="219"/>
      <c r="S29" s="219"/>
      <c r="T29" s="145">
        <f>MEDIAN(T25,T20:T22,T8:T17)</f>
        <v>5.597634170682917E-2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7.1297695816580964E-2</v>
      </c>
      <c r="Y29" s="104">
        <f>IF(L29&gt;0,((T29/L29)-1),IF(AND(L29=0,T29&gt;0),100%,IF(AND(L29=0,T29&lt;0),-100%,IF(AND(L29=0,T29=0),0%,((T29/(L29))-1)*-1))))</f>
        <v>7.7668917030584428E-3</v>
      </c>
    </row>
    <row r="30" spans="1:25" ht="28.35" customHeight="1">
      <c r="C30" s="94" t="s">
        <v>29</v>
      </c>
      <c r="D30" s="145">
        <f>MEDIAN(D8:D15)</f>
        <v>5.2786702550106021E-2</v>
      </c>
      <c r="E30" s="219"/>
      <c r="F30" s="219"/>
      <c r="G30" s="219"/>
      <c r="H30" s="145">
        <f>MEDIAN(H8:H15)</f>
        <v>5.505624832057858E-2</v>
      </c>
      <c r="I30" s="219"/>
      <c r="J30" s="219"/>
      <c r="K30" s="219"/>
      <c r="L30" s="145">
        <f>MEDIAN(L8:L15)</f>
        <v>5.6801361182144766E-2</v>
      </c>
      <c r="M30" s="219"/>
      <c r="N30" s="219"/>
      <c r="O30" s="219"/>
      <c r="P30" s="145">
        <f>MEDIAN(P8:P15)</f>
        <v>9.8818739152014778E-2</v>
      </c>
      <c r="Q30" s="219"/>
      <c r="R30" s="219"/>
      <c r="S30" s="219"/>
      <c r="T30" s="145">
        <f>MEDIAN(T8:T15)</f>
        <v>5.7882614496571248E-2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3.1696908430898452E-2</v>
      </c>
      <c r="Y30" s="104">
        <f>IF(L30&gt;0,((T30/L30)-1),IF(AND(L30=0,T30&gt;0),100%,IF(AND(L30=0,T30&lt;0),-100%,IF(AND(L30=0,T30=0),0%,((T30/(L30))-1)*-1))))</f>
        <v>1.9035693721480174E-2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54'!$A33,'INTERIM REPORT'!$B:$B,'PAGE 54'!$A$5)=0,"",SUMIFS('INTERIM REPORT'!C:C,'INTERIM REPORT'!$A:$A,'PAGE 54'!$A33,'INTERIM REPORT'!$B:$B,'PAGE 54'!$A$5))</f>
        <v/>
      </c>
      <c r="E33" s="120"/>
      <c r="F33" s="120"/>
      <c r="G33" s="121"/>
      <c r="H33" s="147" t="str">
        <f>IF(SUMIFS('INTERIM REPORT'!D:D,'INTERIM REPORT'!$A:$A,'PAGE 54'!$A33,'INTERIM REPORT'!$B:$B,'PAGE 54'!$A$5)=0,"",SUMIFS('INTERIM REPORT'!D:D,'INTERIM REPORT'!$A:$A,'PAGE 54'!$A33,'INTERIM REPORT'!$B:$B,'PAGE 54'!$A$5))</f>
        <v/>
      </c>
      <c r="I33" s="120"/>
      <c r="J33" s="120"/>
      <c r="K33" s="121"/>
      <c r="L33" s="147" t="str">
        <f>IF(SUMIFS('INTERIM REPORT'!E:E,'INTERIM REPORT'!$A:$A,'PAGE 54'!$A33,'INTERIM REPORT'!$B:$B,'PAGE 54'!$A$5)=0,"",SUMIFS('INTERIM REPORT'!E:E,'INTERIM REPORT'!$A:$A,'PAGE 54'!$A33,'INTERIM REPORT'!$B:$B,'PAGE 54'!$A$5))</f>
        <v/>
      </c>
      <c r="M33" s="120"/>
      <c r="N33" s="120"/>
      <c r="O33" s="121"/>
      <c r="P33" s="147" t="str">
        <f>IF(SUMIFS('INTERIM REPORT'!F:F,'INTERIM REPORT'!$A:$A,'PAGE 54'!$A33,'INTERIM REPORT'!$B:$B,'PAGE 54'!$A$5)=0,"",SUMIFS('INTERIM REPORT'!F:F,'INTERIM REPORT'!$A:$A,'PAGE 54'!$A33,'INTERIM REPORT'!$B:$B,'PAGE 54'!$A$5))</f>
        <v/>
      </c>
      <c r="Q33" s="120"/>
      <c r="R33" s="120"/>
      <c r="S33" s="121"/>
      <c r="T33" s="147" t="str">
        <f>IF(SUMIFS('INTERIM REPORT'!G:G,'INTERIM REPORT'!$A:$A,'PAGE 54'!$A33,'INTERIM REPORT'!$B:$B,'PAGE 54'!$A$5)=0,"",SUMIFS('INTERIM REPORT'!G:G,'INTERIM REPORT'!$A:$A,'PAGE 54'!$A33,'INTERIM REPORT'!$B:$B,'PAGE 54'!$A$5))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54'!$A34,'INTERIM REPORT'!$B:$B,'PAGE 54'!$A$5)=0,"",SUMIFS('INTERIM REPORT'!C:C,'INTERIM REPORT'!$A:$A,'PAGE 54'!$A34,'INTERIM REPORT'!$B:$B,'PAGE 54'!$A$5))</f>
        <v/>
      </c>
      <c r="E34" s="124"/>
      <c r="F34" s="124"/>
      <c r="G34" s="125"/>
      <c r="H34" s="147" t="str">
        <f>IF(SUMIFS('INTERIM REPORT'!D:D,'INTERIM REPORT'!$A:$A,'PAGE 54'!$A34,'INTERIM REPORT'!$B:$B,'PAGE 54'!$A$5)=0,"",SUMIFS('INTERIM REPORT'!D:D,'INTERIM REPORT'!$A:$A,'PAGE 54'!$A34,'INTERIM REPORT'!$B:$B,'PAGE 54'!$A$5))</f>
        <v/>
      </c>
      <c r="I34" s="124"/>
      <c r="J34" s="124"/>
      <c r="K34" s="125"/>
      <c r="L34" s="147" t="str">
        <f>IF(SUMIFS('INTERIM REPORT'!E:E,'INTERIM REPORT'!$A:$A,'PAGE 54'!$A34,'INTERIM REPORT'!$B:$B,'PAGE 54'!$A$5)=0,"",SUMIFS('INTERIM REPORT'!E:E,'INTERIM REPORT'!$A:$A,'PAGE 54'!$A34,'INTERIM REPORT'!$B:$B,'PAGE 54'!$A$5))</f>
        <v/>
      </c>
      <c r="M34" s="124"/>
      <c r="N34" s="124"/>
      <c r="O34" s="125"/>
      <c r="P34" s="147" t="str">
        <f>IF(SUMIFS('INTERIM REPORT'!F:F,'INTERIM REPORT'!$A:$A,'PAGE 54'!$A34,'INTERIM REPORT'!$B:$B,'PAGE 54'!$A$5)=0,"",SUMIFS('INTERIM REPORT'!F:F,'INTERIM REPORT'!$A:$A,'PAGE 54'!$A34,'INTERIM REPORT'!$B:$B,'PAGE 54'!$A$5))</f>
        <v/>
      </c>
      <c r="Q34" s="124"/>
      <c r="R34" s="124"/>
      <c r="S34" s="125"/>
      <c r="T34" s="147" t="str">
        <f>IF(SUMIFS('INTERIM REPORT'!G:G,'INTERIM REPORT'!$A:$A,'PAGE 54'!$A34,'INTERIM REPORT'!$B:$B,'PAGE 54'!$A$5)=0,"",SUMIFS('INTERIM REPORT'!G:G,'INTERIM REPORT'!$A:$A,'PAGE 54'!$A34,'INTERIM REPORT'!$B:$B,'PAGE 54'!$A$5))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54'!$A35,'INTERIM REPORT'!$B:$B,'PAGE 54'!$A$5)=0,"",SUMIFS('INTERIM REPORT'!C:C,'INTERIM REPORT'!$A:$A,'PAGE 54'!$A35,'INTERIM REPORT'!$B:$B,'PAGE 54'!$A$5))</f>
        <v/>
      </c>
      <c r="E35" s="124"/>
      <c r="F35" s="124"/>
      <c r="G35" s="125"/>
      <c r="H35" s="147" t="str">
        <f>IF(SUMIFS('INTERIM REPORT'!D:D,'INTERIM REPORT'!$A:$A,'PAGE 54'!$A35,'INTERIM REPORT'!$B:$B,'PAGE 54'!$A$5)=0,"",SUMIFS('INTERIM REPORT'!D:D,'INTERIM REPORT'!$A:$A,'PAGE 54'!$A35,'INTERIM REPORT'!$B:$B,'PAGE 54'!$A$5))</f>
        <v/>
      </c>
      <c r="I35" s="124"/>
      <c r="J35" s="124"/>
      <c r="K35" s="125"/>
      <c r="L35" s="147" t="str">
        <f>IF(SUMIFS('INTERIM REPORT'!E:E,'INTERIM REPORT'!$A:$A,'PAGE 54'!$A35,'INTERIM REPORT'!$B:$B,'PAGE 54'!$A$5)=0,"",SUMIFS('INTERIM REPORT'!E:E,'INTERIM REPORT'!$A:$A,'PAGE 54'!$A35,'INTERIM REPORT'!$B:$B,'PAGE 54'!$A$5))</f>
        <v/>
      </c>
      <c r="M35" s="124"/>
      <c r="N35" s="124"/>
      <c r="O35" s="125"/>
      <c r="P35" s="147" t="str">
        <f>IF(SUMIFS('INTERIM REPORT'!F:F,'INTERIM REPORT'!$A:$A,'PAGE 54'!$A35,'INTERIM REPORT'!$B:$B,'PAGE 54'!$A$5)=0,"",SUMIFS('INTERIM REPORT'!F:F,'INTERIM REPORT'!$A:$A,'PAGE 54'!$A35,'INTERIM REPORT'!$B:$B,'PAGE 54'!$A$5))</f>
        <v/>
      </c>
      <c r="Q35" s="124"/>
      <c r="R35" s="124"/>
      <c r="S35" s="125"/>
      <c r="T35" s="147" t="str">
        <f>IF(SUMIFS('INTERIM REPORT'!G:G,'INTERIM REPORT'!$A:$A,'PAGE 54'!$A35,'INTERIM REPORT'!$B:$B,'PAGE 54'!$A$5)=0,"",SUMIFS('INTERIM REPORT'!G:G,'INTERIM REPORT'!$A:$A,'PAGE 54'!$A35,'INTERIM REPORT'!$B:$B,'PAGE 54'!$A$5))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54'!$A36,'INTERIM REPORT'!$B:$B,'PAGE 54'!$A$5)=0,"",SUMIFS('INTERIM REPORT'!C:C,'INTERIM REPORT'!$A:$A,'PAGE 54'!$A36,'INTERIM REPORT'!$B:$B,'PAGE 54'!$A$5))</f>
        <v/>
      </c>
      <c r="E36" s="124"/>
      <c r="F36" s="124"/>
      <c r="G36" s="125"/>
      <c r="H36" s="147" t="str">
        <f>IF(SUMIFS('INTERIM REPORT'!D:D,'INTERIM REPORT'!$A:$A,'PAGE 54'!$A36,'INTERIM REPORT'!$B:$B,'PAGE 54'!$A$5)=0,"",SUMIFS('INTERIM REPORT'!D:D,'INTERIM REPORT'!$A:$A,'PAGE 54'!$A36,'INTERIM REPORT'!$B:$B,'PAGE 54'!$A$5))</f>
        <v/>
      </c>
      <c r="I36" s="124"/>
      <c r="J36" s="124"/>
      <c r="K36" s="125"/>
      <c r="L36" s="147" t="str">
        <f>IF(SUMIFS('INTERIM REPORT'!E:E,'INTERIM REPORT'!$A:$A,'PAGE 54'!$A36,'INTERIM REPORT'!$B:$B,'PAGE 54'!$A$5)=0,"",SUMIFS('INTERIM REPORT'!E:E,'INTERIM REPORT'!$A:$A,'PAGE 54'!$A36,'INTERIM REPORT'!$B:$B,'PAGE 54'!$A$5))</f>
        <v/>
      </c>
      <c r="M36" s="124"/>
      <c r="N36" s="124"/>
      <c r="O36" s="125"/>
      <c r="P36" s="147" t="str">
        <f>IF(SUMIFS('INTERIM REPORT'!F:F,'INTERIM REPORT'!$A:$A,'PAGE 54'!$A36,'INTERIM REPORT'!$B:$B,'PAGE 54'!$A$5)=0,"",SUMIFS('INTERIM REPORT'!F:F,'INTERIM REPORT'!$A:$A,'PAGE 54'!$A36,'INTERIM REPORT'!$B:$B,'PAGE 54'!$A$5))</f>
        <v/>
      </c>
      <c r="Q36" s="124"/>
      <c r="R36" s="124"/>
      <c r="S36" s="125"/>
      <c r="T36" s="147" t="str">
        <f>IF(SUMIFS('INTERIM REPORT'!G:G,'INTERIM REPORT'!$A:$A,'PAGE 54'!$A36,'INTERIM REPORT'!$B:$B,'PAGE 54'!$A$5)=0,"",SUMIFS('INTERIM REPORT'!G:G,'INTERIM REPORT'!$A:$A,'PAGE 54'!$A36,'INTERIM REPORT'!$B:$B,'PAGE 54'!$A$5))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54'!$A37,'INTERIM REPORT'!$B:$B,'PAGE 54'!$A$5)=0,"",SUMIFS('INTERIM REPORT'!C:C,'INTERIM REPORT'!$A:$A,'PAGE 54'!$A37,'INTERIM REPORT'!$B:$B,'PAGE 54'!$A$5))</f>
        <v/>
      </c>
      <c r="E37" s="124"/>
      <c r="F37" s="124"/>
      <c r="G37" s="125"/>
      <c r="H37" s="147" t="str">
        <f>IF(SUMIFS('INTERIM REPORT'!D:D,'INTERIM REPORT'!$A:$A,'PAGE 54'!$A37,'INTERIM REPORT'!$B:$B,'PAGE 54'!$A$5)=0,"",SUMIFS('INTERIM REPORT'!D:D,'INTERIM REPORT'!$A:$A,'PAGE 54'!$A37,'INTERIM REPORT'!$B:$B,'PAGE 54'!$A$5))</f>
        <v/>
      </c>
      <c r="I37" s="124"/>
      <c r="J37" s="124"/>
      <c r="K37" s="125"/>
      <c r="L37" s="147" t="str">
        <f>IF(SUMIFS('INTERIM REPORT'!E:E,'INTERIM REPORT'!$A:$A,'PAGE 54'!$A37,'INTERIM REPORT'!$B:$B,'PAGE 54'!$A$5)=0,"",SUMIFS('INTERIM REPORT'!E:E,'INTERIM REPORT'!$A:$A,'PAGE 54'!$A37,'INTERIM REPORT'!$B:$B,'PAGE 54'!$A$5))</f>
        <v/>
      </c>
      <c r="M37" s="124"/>
      <c r="N37" s="124"/>
      <c r="O37" s="125"/>
      <c r="P37" s="147" t="str">
        <f>IF(SUMIFS('INTERIM REPORT'!F:F,'INTERIM REPORT'!$A:$A,'PAGE 54'!$A37,'INTERIM REPORT'!$B:$B,'PAGE 54'!$A$5)=0,"",SUMIFS('INTERIM REPORT'!F:F,'INTERIM REPORT'!$A:$A,'PAGE 54'!$A37,'INTERIM REPORT'!$B:$B,'PAGE 54'!$A$5))</f>
        <v/>
      </c>
      <c r="Q37" s="124"/>
      <c r="R37" s="124"/>
      <c r="S37" s="125"/>
      <c r="T37" s="147" t="str">
        <f>IF(SUMIFS('INTERIM REPORT'!G:G,'INTERIM REPORT'!$A:$A,'PAGE 54'!$A37,'INTERIM REPORT'!$B:$B,'PAGE 54'!$A$5)=0,"",SUMIFS('INTERIM REPORT'!G:G,'INTERIM REPORT'!$A:$A,'PAGE 54'!$A37,'INTERIM REPORT'!$B:$B,'PAGE 54'!$A$5))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54'!$A38,'INTERIM REPORT'!$B:$B,'PAGE 54'!$A$5)=0,"",SUMIFS('INTERIM REPORT'!C:C,'INTERIM REPORT'!$A:$A,'PAGE 54'!$A38,'INTERIM REPORT'!$B:$B,'PAGE 54'!$A$5))</f>
        <v/>
      </c>
      <c r="E38" s="124"/>
      <c r="F38" s="124"/>
      <c r="G38" s="125"/>
      <c r="H38" s="147" t="str">
        <f>IF(SUMIFS('INTERIM REPORT'!D:D,'INTERIM REPORT'!$A:$A,'PAGE 54'!$A38,'INTERIM REPORT'!$B:$B,'PAGE 54'!$A$5)=0,"",SUMIFS('INTERIM REPORT'!D:D,'INTERIM REPORT'!$A:$A,'PAGE 54'!$A38,'INTERIM REPORT'!$B:$B,'PAGE 54'!$A$5))</f>
        <v/>
      </c>
      <c r="I38" s="124"/>
      <c r="J38" s="124"/>
      <c r="K38" s="125"/>
      <c r="L38" s="147" t="str">
        <f>IF(SUMIFS('INTERIM REPORT'!E:E,'INTERIM REPORT'!$A:$A,'PAGE 54'!$A38,'INTERIM REPORT'!$B:$B,'PAGE 54'!$A$5)=0,"",SUMIFS('INTERIM REPORT'!E:E,'INTERIM REPORT'!$A:$A,'PAGE 54'!$A38,'INTERIM REPORT'!$B:$B,'PAGE 54'!$A$5))</f>
        <v/>
      </c>
      <c r="M38" s="124"/>
      <c r="N38" s="124"/>
      <c r="O38" s="125"/>
      <c r="P38" s="147" t="str">
        <f>IF(SUMIFS('INTERIM REPORT'!F:F,'INTERIM REPORT'!$A:$A,'PAGE 54'!$A38,'INTERIM REPORT'!$B:$B,'PAGE 54'!$A$5)=0,"",SUMIFS('INTERIM REPORT'!F:F,'INTERIM REPORT'!$A:$A,'PAGE 54'!$A38,'INTERIM REPORT'!$B:$B,'PAGE 54'!$A$5))</f>
        <v/>
      </c>
      <c r="Q38" s="124"/>
      <c r="R38" s="124"/>
      <c r="S38" s="125"/>
      <c r="T38" s="147" t="str">
        <f>IF(SUMIFS('INTERIM REPORT'!G:G,'INTERIM REPORT'!$A:$A,'PAGE 54'!$A38,'INTERIM REPORT'!$B:$B,'PAGE 54'!$A$5)=0,"",SUMIFS('INTERIM REPORT'!G:G,'INTERIM REPORT'!$A:$A,'PAGE 54'!$A38,'INTERIM REPORT'!$B:$B,'PAGE 54'!$A$5))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9" priority="3" operator="notEqual">
      <formula>""" """</formula>
    </cfRule>
    <cfRule type="cellIs" dxfId="18" priority="4" operator="equal">
      <formula>" "</formula>
    </cfRule>
  </conditionalFormatting>
  <conditionalFormatting sqref="A5">
    <cfRule type="cellIs" dxfId="17" priority="1" operator="notEqual">
      <formula>""" """</formula>
    </cfRule>
    <cfRule type="cellIs" dxfId="16" priority="2" operator="equal">
      <formula>" "</formula>
    </cfRule>
  </conditionalFormatting>
  <pageMargins left="0.7" right="0.7" top="0.75" bottom="0.75" header="0.3" footer="0.3"/>
  <pageSetup scale="47" orientation="landscape" r:id="rId1"/>
  <headerFooter differentFirst="1">
    <oddFooter xml:space="preserve">&amp;L&amp;D&amp;CGreen Mountain Care Board&amp;R&amp;P 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2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Cash to Long Term Debt</v>
      </c>
    </row>
    <row r="3" spans="1:25" ht="15.75">
      <c r="A3" s="82" t="s">
        <v>104</v>
      </c>
    </row>
    <row r="4" spans="1:25" ht="15.75">
      <c r="A4" s="85" t="s">
        <v>93</v>
      </c>
      <c r="B4" s="324" t="str">
        <f>MID(A4,FIND("]",A4)+2,LEN(A4)-FIND("]",A4)+2)</f>
        <v>Cash to Long Term Debt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266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55'!$A8,'INTERIM REPORT'!$B:$B,'PAGE 55'!$A$4)</f>
        <v>1.1631722576334653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20">
        <f>SUMIFS('INTERIM REPORT'!D:D,'INTERIM REPORT'!$A:$A,'PAGE 55'!$A8,'INTERIM REPORT'!$B:$B,'PAGE 55'!$A$4)</f>
        <v>3.9101415259426013</v>
      </c>
      <c r="I8" s="210">
        <f>RANK(H8,H$8:H$15,1)</f>
        <v>7</v>
      </c>
      <c r="J8" s="210">
        <f>RANK(H8,H$8:H$17,1)</f>
        <v>8</v>
      </c>
      <c r="K8" s="210">
        <f>RANK(H8,H$8:H$25,1)</f>
        <v>10</v>
      </c>
      <c r="L8" s="120">
        <f>SUMIFS('INTERIM REPORT'!E:E,'INTERIM REPORT'!$A:$A,'PAGE 55'!$A8,'INTERIM REPORT'!$B:$B,'PAGE 55'!$A$4)</f>
        <v>1.5325633484240462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20">
        <f>SUMIFS('INTERIM REPORT'!F:F,'INTERIM REPORT'!$A:$A,'PAGE 55'!$A8,'INTERIM REPORT'!$B:$B,'PAGE 55'!$A$4)</f>
        <v>2.7504409934129597</v>
      </c>
      <c r="Q8" s="210">
        <f>RANK(P8,P$8:P$15,1)</f>
        <v>3</v>
      </c>
      <c r="R8" s="210">
        <f>RANK(P8,P$8:P$17,1)</f>
        <v>3</v>
      </c>
      <c r="S8" s="210">
        <f>RANK(P8,P$8:P$25,1)</f>
        <v>4</v>
      </c>
      <c r="T8" s="120">
        <f>SUMIFS('INTERIM REPORT'!G:G,'INTERIM REPORT'!$A:$A,'PAGE 55'!$A8,'INTERIM REPORT'!$B:$B,'PAGE 55'!$A$4)</f>
        <v>1.0483548775688678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-0.60805425116816014</v>
      </c>
      <c r="Y8" s="95">
        <f t="shared" ref="Y8:Y17" si="1">IF(L8&gt;0,((T8/L8)-1),IF(AND(L8=0,T8&gt;0),100%,IF(AND(L8=0,T8&lt;0),-100%,IF(AND(L8=0,T8=0),0%,((T8/(L8))-1)*-1))))</f>
        <v>-0.31594679029294026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55'!$A9,'INTERIM REPORT'!$B:$B,'PAGE 55'!$A$4)</f>
        <v>1.8014035327132758</v>
      </c>
      <c r="E9" s="210">
        <f t="shared" ref="E9:E15" si="3">RANK(D9,D$8:D$15,1)</f>
        <v>3</v>
      </c>
      <c r="F9" s="210">
        <f t="shared" ref="F9:F17" si="4">RANK(D9,D$8:D$17,1)</f>
        <v>3</v>
      </c>
      <c r="G9" s="210">
        <f t="shared" ref="G9:G17" si="5">RANK(D9,D$8:D$25,1)</f>
        <v>4</v>
      </c>
      <c r="H9" s="120">
        <f>SUMIFS('INTERIM REPORT'!D:D,'INTERIM REPORT'!$A:$A,'PAGE 55'!$A9,'INTERIM REPORT'!$B:$B,'PAGE 55'!$A$4)</f>
        <v>2.1758451320506822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6</v>
      </c>
      <c r="L9" s="120">
        <f>SUMIFS('INTERIM REPORT'!E:E,'INTERIM REPORT'!$A:$A,'PAGE 55'!$A9,'INTERIM REPORT'!$B:$B,'PAGE 55'!$A$4)</f>
        <v>2.1520027337340437</v>
      </c>
      <c r="M9" s="210">
        <f t="shared" ref="M9:M15" si="9">RANK(L9,L$8:L$15,1)</f>
        <v>4</v>
      </c>
      <c r="N9" s="210">
        <f t="shared" ref="N9:N17" si="10">RANK(L9,L$8:L$17,1)</f>
        <v>4</v>
      </c>
      <c r="O9" s="210">
        <f t="shared" ref="O9:O17" si="11">RANK(L9,L$8:L$25,1)</f>
        <v>6</v>
      </c>
      <c r="P9" s="120">
        <f>SUMIFS('INTERIM REPORT'!F:F,'INTERIM REPORT'!$A:$A,'PAGE 55'!$A9,'INTERIM REPORT'!$B:$B,'PAGE 55'!$A$4)</f>
        <v>2.9686186874348359</v>
      </c>
      <c r="Q9" s="210">
        <f t="shared" ref="Q9:Q15" si="12">RANK(P9,P$8:P$15,1)</f>
        <v>4</v>
      </c>
      <c r="R9" s="210">
        <f t="shared" ref="R9:R17" si="13">RANK(P9,P$8:P$17,1)</f>
        <v>4</v>
      </c>
      <c r="S9" s="210">
        <f t="shared" ref="S9:S17" si="14">RANK(P9,P$8:P$25,1)</f>
        <v>6</v>
      </c>
      <c r="T9" s="120">
        <f>SUMIFS('INTERIM REPORT'!G:G,'INTERIM REPORT'!$A:$A,'PAGE 55'!$A9,'INTERIM REPORT'!$B:$B,'PAGE 55'!$A$4)</f>
        <v>2.5720594821170759</v>
      </c>
      <c r="U9" s="210">
        <f t="shared" ref="U9:U15" si="15">RANK(T9,T$8:T$15,1)</f>
        <v>4</v>
      </c>
      <c r="V9" s="210">
        <f t="shared" ref="V9:V17" si="16">RANK(T9,T$8:T$17,1)</f>
        <v>4</v>
      </c>
      <c r="W9" s="210">
        <f t="shared" ref="W9:W17" si="17">RANK(T9,T$8:T$25,1)</f>
        <v>6</v>
      </c>
      <c r="X9" s="95">
        <f t="shared" si="0"/>
        <v>-1.0957764394825098E-2</v>
      </c>
      <c r="Y9" s="95">
        <f t="shared" si="1"/>
        <v>0.1951934083532374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55'!$A10,'INTERIM REPORT'!$B:$B,'PAGE 55'!$A$4)</f>
        <v>6.1433984222523144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20">
        <f>SUMIFS('INTERIM REPORT'!D:D,'INTERIM REPORT'!$A:$A,'PAGE 55'!$A10,'INTERIM REPORT'!$B:$B,'PAGE 55'!$A$4)</f>
        <v>1.4611083627315296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20">
        <f>SUMIFS('INTERIM REPORT'!E:E,'INTERIM REPORT'!$A:$A,'PAGE 55'!$A10,'INTERIM REPORT'!$B:$B,'PAGE 55'!$A$4)</f>
        <v>8.0044486622877482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20">
        <f>SUMIFS('INTERIM REPORT'!F:F,'INTERIM REPORT'!$A:$A,'PAGE 55'!$A10,'INTERIM REPORT'!$B:$B,'PAGE 55'!$A$4)</f>
        <v>3.0651649262314846</v>
      </c>
      <c r="Q10" s="210">
        <f t="shared" si="12"/>
        <v>5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55'!$A10,'INTERIM REPORT'!$B:$B,'PAGE 55'!$A$4)</f>
        <v>3.9800840862179814</v>
      </c>
      <c r="U10" s="210">
        <f t="shared" si="15"/>
        <v>6</v>
      </c>
      <c r="V10" s="210">
        <f t="shared" si="16"/>
        <v>8</v>
      </c>
      <c r="W10" s="210">
        <f t="shared" si="17"/>
        <v>10</v>
      </c>
      <c r="X10" s="95">
        <f t="shared" si="0"/>
        <v>4.4783401878033882</v>
      </c>
      <c r="Y10" s="95">
        <f t="shared" si="1"/>
        <v>-0.50276599249492404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55'!$A11,'INTERIM REPORT'!$B:$B,'PAGE 55'!$A$4)</f>
        <v>1.8113827089946812</v>
      </c>
      <c r="E11" s="210">
        <f t="shared" si="3"/>
        <v>4</v>
      </c>
      <c r="F11" s="210">
        <f t="shared" si="4"/>
        <v>4</v>
      </c>
      <c r="G11" s="210">
        <f t="shared" si="5"/>
        <v>5</v>
      </c>
      <c r="H11" s="120">
        <f>SUMIFS('INTERIM REPORT'!D:D,'INTERIM REPORT'!$A:$A,'PAGE 55'!$A11,'INTERIM REPORT'!$B:$B,'PAGE 55'!$A$4)</f>
        <v>1.567914282811995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20">
        <f>SUMIFS('INTERIM REPORT'!E:E,'INTERIM REPORT'!$A:$A,'PAGE 55'!$A11,'INTERIM REPORT'!$B:$B,'PAGE 55'!$A$4)</f>
        <v>1.2112994005449591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20">
        <f>SUMIFS('INTERIM REPORT'!F:F,'INTERIM REPORT'!$A:$A,'PAGE 55'!$A11,'INTERIM REPORT'!$B:$B,'PAGE 55'!$A$4)</f>
        <v>1.7389081943039071</v>
      </c>
      <c r="Q11" s="210">
        <f t="shared" si="12"/>
        <v>2</v>
      </c>
      <c r="R11" s="210">
        <f t="shared" si="13"/>
        <v>2</v>
      </c>
      <c r="S11" s="210">
        <f t="shared" si="14"/>
        <v>2</v>
      </c>
      <c r="T11" s="120">
        <f>SUMIFS('INTERIM REPORT'!G:G,'INTERIM REPORT'!$A:$A,'PAGE 55'!$A11,'INTERIM REPORT'!$B:$B,'PAGE 55'!$A$4)</f>
        <v>1.3699465506198119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-0.22744539428996113</v>
      </c>
      <c r="Y11" s="95">
        <f t="shared" si="1"/>
        <v>0.13097269758696983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55'!$A12,'INTERIM REPORT'!$B:$B,'PAGE 55'!$A$4)</f>
        <v>2.8119944018029712</v>
      </c>
      <c r="E12" s="210">
        <f t="shared" si="3"/>
        <v>6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55'!$A12,'INTERIM REPORT'!$B:$B,'PAGE 55'!$A$4)</f>
        <v>2.6479422934278789</v>
      </c>
      <c r="I12" s="210">
        <f t="shared" si="6"/>
        <v>6</v>
      </c>
      <c r="J12" s="210">
        <f t="shared" si="7"/>
        <v>6</v>
      </c>
      <c r="K12" s="210">
        <f t="shared" si="8"/>
        <v>8</v>
      </c>
      <c r="L12" s="120">
        <f>SUMIFS('INTERIM REPORT'!E:E,'INTERIM REPORT'!$A:$A,'PAGE 55'!$A12,'INTERIM REPORT'!$B:$B,'PAGE 55'!$A$4)</f>
        <v>2.863958953488372</v>
      </c>
      <c r="M12" s="210">
        <f t="shared" si="9"/>
        <v>5</v>
      </c>
      <c r="N12" s="210">
        <f t="shared" si="10"/>
        <v>6</v>
      </c>
      <c r="O12" s="210">
        <f t="shared" si="11"/>
        <v>8</v>
      </c>
      <c r="P12" s="120">
        <f>SUMIFS('INTERIM REPORT'!F:F,'INTERIM REPORT'!$A:$A,'PAGE 55'!$A12,'INTERIM REPORT'!$B:$B,'PAGE 55'!$A$4)</f>
        <v>3.2600032490471422</v>
      </c>
      <c r="Q12" s="210">
        <f t="shared" si="12"/>
        <v>6</v>
      </c>
      <c r="R12" s="210">
        <f t="shared" si="13"/>
        <v>6</v>
      </c>
      <c r="S12" s="210">
        <f t="shared" si="14"/>
        <v>8</v>
      </c>
      <c r="T12" s="120">
        <f>SUMIFS('INTERIM REPORT'!G:G,'INTERIM REPORT'!$A:$A,'PAGE 55'!$A12,'INTERIM REPORT'!$B:$B,'PAGE 55'!$A$4)</f>
        <v>3.7538403988559672</v>
      </c>
      <c r="U12" s="210">
        <f t="shared" si="15"/>
        <v>5</v>
      </c>
      <c r="V12" s="210">
        <f t="shared" si="16"/>
        <v>7</v>
      </c>
      <c r="W12" s="210">
        <f t="shared" si="17"/>
        <v>9</v>
      </c>
      <c r="X12" s="95">
        <f t="shared" si="0"/>
        <v>8.1579066355275343E-2</v>
      </c>
      <c r="Y12" s="95">
        <f t="shared" si="1"/>
        <v>0.31071724833335956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55'!$A13,'INTERIM REPORT'!$B:$B,'PAGE 55'!$A$4)</f>
        <v>2.3767759975888976</v>
      </c>
      <c r="E13" s="210">
        <f t="shared" si="3"/>
        <v>5</v>
      </c>
      <c r="F13" s="210">
        <f t="shared" si="4"/>
        <v>5</v>
      </c>
      <c r="G13" s="210">
        <f t="shared" si="5"/>
        <v>7</v>
      </c>
      <c r="H13" s="120">
        <f>SUMIFS('INTERIM REPORT'!D:D,'INTERIM REPORT'!$A:$A,'PAGE 55'!$A13,'INTERIM REPORT'!$B:$B,'PAGE 55'!$A$4)</f>
        <v>2.378188605546919</v>
      </c>
      <c r="I13" s="210">
        <f t="shared" si="6"/>
        <v>5</v>
      </c>
      <c r="J13" s="210">
        <f t="shared" si="7"/>
        <v>5</v>
      </c>
      <c r="K13" s="210">
        <f t="shared" si="8"/>
        <v>7</v>
      </c>
      <c r="L13" s="120">
        <f>SUMIFS('INTERIM REPORT'!E:E,'INTERIM REPORT'!$A:$A,'PAGE 55'!$A13,'INTERIM REPORT'!$B:$B,'PAGE 55'!$A$4)</f>
        <v>3.530048050636494</v>
      </c>
      <c r="M13" s="210">
        <f t="shared" si="9"/>
        <v>6</v>
      </c>
      <c r="N13" s="210">
        <f t="shared" si="10"/>
        <v>7</v>
      </c>
      <c r="O13" s="210">
        <f t="shared" si="11"/>
        <v>10</v>
      </c>
      <c r="P13" s="120">
        <f>SUMIFS('INTERIM REPORT'!F:F,'INTERIM REPORT'!$A:$A,'PAGE 55'!$A13,'INTERIM REPORT'!$B:$B,'PAGE 55'!$A$4)</f>
        <v>4.3106587911490779</v>
      </c>
      <c r="Q13" s="210">
        <f t="shared" si="12"/>
        <v>7</v>
      </c>
      <c r="R13" s="210">
        <f t="shared" si="13"/>
        <v>8</v>
      </c>
      <c r="S13" s="210">
        <f t="shared" si="14"/>
        <v>10</v>
      </c>
      <c r="T13" s="120">
        <f>SUMIFS('INTERIM REPORT'!G:G,'INTERIM REPORT'!$A:$A,'PAGE 55'!$A13,'INTERIM REPORT'!$B:$B,'PAGE 55'!$A$4)</f>
        <v>5.4693017643111084</v>
      </c>
      <c r="U13" s="210">
        <f t="shared" si="15"/>
        <v>8</v>
      </c>
      <c r="V13" s="210">
        <f t="shared" si="16"/>
        <v>10</v>
      </c>
      <c r="W13" s="210">
        <f t="shared" si="17"/>
        <v>13</v>
      </c>
      <c r="X13" s="95">
        <f t="shared" si="0"/>
        <v>0.48434318556693223</v>
      </c>
      <c r="Y13" s="95">
        <f t="shared" si="1"/>
        <v>0.54935618038540657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55'!$A14,'INTERIM REPORT'!$B:$B,'PAGE 55'!$A$4)</f>
        <v>2.9207589611606717</v>
      </c>
      <c r="E14" s="210">
        <f t="shared" si="3"/>
        <v>7</v>
      </c>
      <c r="F14" s="210">
        <f t="shared" si="4"/>
        <v>8</v>
      </c>
      <c r="G14" s="210">
        <f t="shared" si="5"/>
        <v>10</v>
      </c>
      <c r="H14" s="120">
        <f>SUMIFS('INTERIM REPORT'!D:D,'INTERIM REPORT'!$A:$A,'PAGE 55'!$A14,'INTERIM REPORT'!$B:$B,'PAGE 55'!$A$4)</f>
        <v>3.9764181929641209</v>
      </c>
      <c r="I14" s="210">
        <f t="shared" si="6"/>
        <v>8</v>
      </c>
      <c r="J14" s="210">
        <f t="shared" si="7"/>
        <v>9</v>
      </c>
      <c r="K14" s="210">
        <f t="shared" si="8"/>
        <v>11</v>
      </c>
      <c r="L14" s="120">
        <f>SUMIFS('INTERIM REPORT'!E:E,'INTERIM REPORT'!$A:$A,'PAGE 55'!$A14,'INTERIM REPORT'!$B:$B,'PAGE 55'!$A$4)</f>
        <v>3.790006482613657</v>
      </c>
      <c r="M14" s="210">
        <f t="shared" si="9"/>
        <v>7</v>
      </c>
      <c r="N14" s="210">
        <f t="shared" si="10"/>
        <v>8</v>
      </c>
      <c r="O14" s="210">
        <f t="shared" si="11"/>
        <v>11</v>
      </c>
      <c r="P14" s="120">
        <f>SUMIFS('INTERIM REPORT'!F:F,'INTERIM REPORT'!$A:$A,'PAGE 55'!$A14,'INTERIM REPORT'!$B:$B,'PAGE 55'!$A$4)</f>
        <v>4.6989689855932433</v>
      </c>
      <c r="Q14" s="210">
        <f t="shared" si="12"/>
        <v>8</v>
      </c>
      <c r="R14" s="210">
        <f t="shared" si="13"/>
        <v>9</v>
      </c>
      <c r="S14" s="210">
        <f t="shared" si="14"/>
        <v>11</v>
      </c>
      <c r="T14" s="120">
        <f>SUMIFS('INTERIM REPORT'!G:G,'INTERIM REPORT'!$A:$A,'PAGE 55'!$A14,'INTERIM REPORT'!$B:$B,'PAGE 55'!$A$4)</f>
        <v>4.4319742760901182</v>
      </c>
      <c r="U14" s="210">
        <f t="shared" si="15"/>
        <v>7</v>
      </c>
      <c r="V14" s="210">
        <f t="shared" si="16"/>
        <v>9</v>
      </c>
      <c r="W14" s="210">
        <f t="shared" si="17"/>
        <v>12</v>
      </c>
      <c r="X14" s="95">
        <f t="shared" si="0"/>
        <v>-4.687930225254E-2</v>
      </c>
      <c r="Y14" s="95">
        <f t="shared" si="1"/>
        <v>0.16938435235439186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55'!$A15,'INTERIM REPORT'!$B:$B,'PAGE 55'!$A$4)</f>
        <v>0.76565386213365583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55'!$A15,'INTERIM REPORT'!$B:$B,'PAGE 55'!$A$4)</f>
        <v>1.1695487351051954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55'!$A15,'INTERIM REPORT'!$B:$B,'PAGE 55'!$A$4)</f>
        <v>0.93626306464165665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55'!$A15,'INTERIM REPORT'!$B:$B,'PAGE 55'!$A$4)</f>
        <v>0.54597721568909385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55'!$A15,'INTERIM REPORT'!$B:$B,'PAGE 55'!$A$4)</f>
        <v>0.254841997961264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-0.19946639542349287</v>
      </c>
      <c r="Y15" s="97">
        <f t="shared" si="1"/>
        <v>-0.72780940786252024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55'!$A16,'INTERIM REPORT'!$B:$B,'PAGE 55'!$A$4)</f>
        <v>5.4371170720281858</v>
      </c>
      <c r="E16" s="212"/>
      <c r="F16" s="213">
        <f t="shared" si="4"/>
        <v>9</v>
      </c>
      <c r="G16" s="213">
        <f t="shared" si="5"/>
        <v>12</v>
      </c>
      <c r="H16" s="124">
        <f>SUMIFS('INTERIM REPORT'!D:D,'INTERIM REPORT'!$A:$A,'PAGE 55'!$A16,'INTERIM REPORT'!$B:$B,'PAGE 55'!$A$4)</f>
        <v>7.261339790219461</v>
      </c>
      <c r="I16" s="212"/>
      <c r="J16" s="213">
        <f t="shared" si="7"/>
        <v>10</v>
      </c>
      <c r="K16" s="213">
        <f t="shared" si="8"/>
        <v>14</v>
      </c>
      <c r="L16" s="124">
        <f>SUMIFS('INTERIM REPORT'!E:E,'INTERIM REPORT'!$A:$A,'PAGE 55'!$A16,'INTERIM REPORT'!$B:$B,'PAGE 55'!$A$4)</f>
        <v>4.5974169329157384</v>
      </c>
      <c r="M16" s="212"/>
      <c r="N16" s="213">
        <f t="shared" si="10"/>
        <v>9</v>
      </c>
      <c r="O16" s="213">
        <f t="shared" si="11"/>
        <v>12</v>
      </c>
      <c r="P16" s="124">
        <f>SUMIFS('INTERIM REPORT'!F:F,'INTERIM REPORT'!$A:$A,'PAGE 55'!$A16,'INTERIM REPORT'!$B:$B,'PAGE 55'!$A$4)</f>
        <v>7.3058600580900119</v>
      </c>
      <c r="Q16" s="212"/>
      <c r="R16" s="213">
        <f t="shared" si="13"/>
        <v>10</v>
      </c>
      <c r="S16" s="213">
        <f t="shared" si="14"/>
        <v>14</v>
      </c>
      <c r="T16" s="124">
        <f>SUMIFS('INTERIM REPORT'!G:G,'INTERIM REPORT'!$A:$A,'PAGE 55'!$A16,'INTERIM REPORT'!$B:$B,'PAGE 55'!$A$4)</f>
        <v>2.6586101665119113</v>
      </c>
      <c r="U16" s="212"/>
      <c r="V16" s="213">
        <f t="shared" si="16"/>
        <v>5</v>
      </c>
      <c r="W16" s="213">
        <f t="shared" si="17"/>
        <v>7</v>
      </c>
      <c r="X16" s="99">
        <f t="shared" si="0"/>
        <v>-0.36686382048831379</v>
      </c>
      <c r="Y16" s="99">
        <f t="shared" si="1"/>
        <v>-0.42171654098254951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55'!$A17,'INTERIM REPORT'!$B:$B,'PAGE 55'!$A$4)</f>
        <v>2.6831943327832266</v>
      </c>
      <c r="E17" s="214"/>
      <c r="F17" s="210">
        <f t="shared" si="4"/>
        <v>6</v>
      </c>
      <c r="G17" s="210">
        <f t="shared" si="5"/>
        <v>8</v>
      </c>
      <c r="H17" s="120">
        <f>SUMIFS('INTERIM REPORT'!D:D,'INTERIM REPORT'!$A:$A,'PAGE 55'!$A17,'INTERIM REPORT'!$B:$B,'PAGE 55'!$A$4)</f>
        <v>3.2436614200180318</v>
      </c>
      <c r="I17" s="214"/>
      <c r="J17" s="210">
        <f t="shared" si="7"/>
        <v>7</v>
      </c>
      <c r="K17" s="210">
        <f t="shared" si="8"/>
        <v>9</v>
      </c>
      <c r="L17" s="120">
        <f>SUMIFS('INTERIM REPORT'!E:E,'INTERIM REPORT'!$A:$A,'PAGE 55'!$A17,'INTERIM REPORT'!$B:$B,'PAGE 55'!$A$4)</f>
        <v>2.1690925604528664</v>
      </c>
      <c r="M17" s="214"/>
      <c r="N17" s="210">
        <f t="shared" si="10"/>
        <v>5</v>
      </c>
      <c r="O17" s="210">
        <f t="shared" si="11"/>
        <v>7</v>
      </c>
      <c r="P17" s="120">
        <f>SUMIFS('INTERIM REPORT'!F:F,'INTERIM REPORT'!$A:$A,'PAGE 55'!$A17,'INTERIM REPORT'!$B:$B,'PAGE 55'!$A$4)</f>
        <v>3.6094712451909339</v>
      </c>
      <c r="Q17" s="214"/>
      <c r="R17" s="210">
        <f t="shared" si="13"/>
        <v>7</v>
      </c>
      <c r="S17" s="210">
        <f t="shared" si="14"/>
        <v>9</v>
      </c>
      <c r="T17" s="120">
        <f>SUMIFS('INTERIM REPORT'!G:G,'INTERIM REPORT'!$A:$A,'PAGE 55'!$A17,'INTERIM REPORT'!$B:$B,'PAGE 55'!$A$4)</f>
        <v>3.6237447078820861</v>
      </c>
      <c r="U17" s="214"/>
      <c r="V17" s="210">
        <f t="shared" si="16"/>
        <v>6</v>
      </c>
      <c r="W17" s="210">
        <f t="shared" si="17"/>
        <v>8</v>
      </c>
      <c r="X17" s="95">
        <f t="shared" si="0"/>
        <v>-0.33128268349265377</v>
      </c>
      <c r="Y17" s="95">
        <f t="shared" si="1"/>
        <v>0.67062705112294307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55'!$A20,'INTERIM REPORT'!$B:$B,'PAGE 55'!$A$4)</f>
        <v>6.0354101990225546</v>
      </c>
      <c r="E20" s="212"/>
      <c r="F20" s="213">
        <f>RANK(D20,D$20:D$22,1)</f>
        <v>3</v>
      </c>
      <c r="G20" s="213">
        <f t="shared" ref="G20:G22" si="19">RANK(D20,D$8:D$25,1)</f>
        <v>13</v>
      </c>
      <c r="H20" s="124">
        <f>SUMIFS('INTERIM REPORT'!D:D,'INTERIM REPORT'!$A:$A,'PAGE 55'!$A20,'INTERIM REPORT'!$B:$B,'PAGE 55'!$A$4)</f>
        <v>4.159257735538505</v>
      </c>
      <c r="I20" s="212"/>
      <c r="J20" s="213">
        <f>RANK(H20,H$20:H$22,1)</f>
        <v>2</v>
      </c>
      <c r="K20" s="213">
        <f t="shared" ref="K20:K22" si="20">RANK(H20,H$8:H$25,1)</f>
        <v>12</v>
      </c>
      <c r="L20" s="124">
        <f>SUMIFS('INTERIM REPORT'!E:E,'INTERIM REPORT'!$A:$A,'PAGE 55'!$A20,'INTERIM REPORT'!$B:$B,'PAGE 55'!$A$4)</f>
        <v>4.735207497860392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55'!$A20,'INTERIM REPORT'!$B:$B,'PAGE 55'!$A$4)</f>
        <v>4.9378165810711625</v>
      </c>
      <c r="Q20" s="212"/>
      <c r="R20" s="213">
        <f>RANK(P20,P$20:P$22,1)</f>
        <v>3</v>
      </c>
      <c r="S20" s="213">
        <f t="shared" ref="S20:S22" si="22">RANK(P20,P$8:P$25,1)</f>
        <v>13</v>
      </c>
      <c r="T20" s="124">
        <f>SUMIFS('INTERIM REPORT'!G:G,'INTERIM REPORT'!$A:$A,'PAGE 55'!$A20,'INTERIM REPORT'!$B:$B,'PAGE 55'!$A$4)</f>
        <v>6.6619514024997697</v>
      </c>
      <c r="U20" s="212"/>
      <c r="V20" s="213">
        <f>RANK(T20,T$20:T$22,1)</f>
        <v>3</v>
      </c>
      <c r="W20" s="213">
        <f t="shared" ref="W20:W22" si="23">RANK(T20,T$8:T$25,1)</f>
        <v>14</v>
      </c>
      <c r="X20" s="99">
        <f>IF(H20&gt;0,((L20/H20)-1),IF(AND(H20=0,L20&gt;0),100%,IF(AND(H20=0,L20&lt;0),-100%,IF(AND(H20=0,L20=0),0%,((L20/(H20))-1)*-1))))</f>
        <v>0.13847416989832628</v>
      </c>
      <c r="Y20" s="99">
        <f>IF(L20&gt;0,((T20/L20)-1),IF(AND(L20=0,T20&gt;0),100%,IF(AND(L20=0,T20&lt;0),-100%,IF(AND(L20=0,T20=0),0%,((T20/(L20))-1)*-1))))</f>
        <v>0.40689746025068141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55'!$A21,'INTERIM REPORT'!$B:$B,'PAGE 55'!$A$4)</f>
        <v>4.0193418690877918</v>
      </c>
      <c r="E21" s="214"/>
      <c r="F21" s="210">
        <f t="shared" ref="F21:F22" si="24">RANK(D21,D$20:D$22,1)</f>
        <v>2</v>
      </c>
      <c r="G21" s="210">
        <f t="shared" si="19"/>
        <v>11</v>
      </c>
      <c r="H21" s="120">
        <f>SUMIFS('INTERIM REPORT'!D:D,'INTERIM REPORT'!$A:$A,'PAGE 55'!$A21,'INTERIM REPORT'!$B:$B,'PAGE 55'!$A$4)</f>
        <v>4.7250679466988208</v>
      </c>
      <c r="I21" s="214"/>
      <c r="J21" s="210">
        <f t="shared" ref="J21:J22" si="25">RANK(H21,H$20:H$22,1)</f>
        <v>3</v>
      </c>
      <c r="K21" s="210">
        <f t="shared" si="20"/>
        <v>13</v>
      </c>
      <c r="L21" s="120">
        <f>SUMIFS('INTERIM REPORT'!E:E,'INTERIM REPORT'!$A:$A,'PAGE 55'!$A21,'INTERIM REPORT'!$B:$B,'PAGE 55'!$A$4)</f>
        <v>2.983656547113513</v>
      </c>
      <c r="M21" s="214"/>
      <c r="N21" s="210">
        <f t="shared" ref="N21:N22" si="26">RANK(L21,L$20:L$22,1)</f>
        <v>2</v>
      </c>
      <c r="O21" s="210">
        <f t="shared" si="21"/>
        <v>9</v>
      </c>
      <c r="P21" s="120">
        <f>SUMIFS('INTERIM REPORT'!F:F,'INTERIM REPORT'!$A:$A,'PAGE 55'!$A21,'INTERIM REPORT'!$B:$B,'PAGE 55'!$A$4)</f>
        <v>4.8110669063107485</v>
      </c>
      <c r="Q21" s="214"/>
      <c r="R21" s="210">
        <f t="shared" ref="R21:R22" si="27">RANK(P21,P$20:P$22,1)</f>
        <v>2</v>
      </c>
      <c r="S21" s="210">
        <f t="shared" si="22"/>
        <v>12</v>
      </c>
      <c r="T21" s="120">
        <f>SUMIFS('INTERIM REPORT'!G:G,'INTERIM REPORT'!$A:$A,'PAGE 55'!$A21,'INTERIM REPORT'!$B:$B,'PAGE 55'!$A$4)</f>
        <v>4.3844004414865561</v>
      </c>
      <c r="U21" s="214"/>
      <c r="V21" s="210">
        <f t="shared" ref="V21:V22" si="28">RANK(T21,T$20:T$22,1)</f>
        <v>2</v>
      </c>
      <c r="W21" s="210">
        <f t="shared" si="23"/>
        <v>11</v>
      </c>
      <c r="X21" s="95">
        <f>IF(H21&gt;0,((L21/H21)-1),IF(AND(H21=0,L21&gt;0),100%,IF(AND(H21=0,L21&lt;0),-100%,IF(AND(H21=0,L21=0),0%,((L21/(H21))-1)*-1))))</f>
        <v>-0.36854737735611798</v>
      </c>
      <c r="Y21" s="95">
        <f>IF(L21&gt;0,((T21/L21)-1),IF(AND(L21=0,T21&gt;0),100%,IF(AND(L21=0,T21&lt;0),-100%,IF(AND(L21=0,T21=0),0%,((T21/(L21))-1)*-1))))</f>
        <v>0.46947223055152532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55'!$A22,'INTERIM REPORT'!$B:$B,'PAGE 55'!$A$4)</f>
        <v>1.9187039243679227</v>
      </c>
      <c r="E22" s="214"/>
      <c r="F22" s="210">
        <f t="shared" si="24"/>
        <v>1</v>
      </c>
      <c r="G22" s="210">
        <f t="shared" si="19"/>
        <v>6</v>
      </c>
      <c r="H22" s="120">
        <f>SUMIFS('INTERIM REPORT'!D:D,'INTERIM REPORT'!$A:$A,'PAGE 55'!$A22,'INTERIM REPORT'!$B:$B,'PAGE 55'!$A$4)</f>
        <v>1.9981562447357155</v>
      </c>
      <c r="I22" s="214"/>
      <c r="J22" s="210">
        <f t="shared" si="25"/>
        <v>1</v>
      </c>
      <c r="K22" s="210">
        <f t="shared" si="20"/>
        <v>5</v>
      </c>
      <c r="L22" s="120">
        <f>SUMIFS('INTERIM REPORT'!E:E,'INTERIM REPORT'!$A:$A,'PAGE 55'!$A22,'INTERIM REPORT'!$B:$B,'PAGE 55'!$A$4)</f>
        <v>2.018615302035959</v>
      </c>
      <c r="M22" s="214"/>
      <c r="N22" s="210">
        <f t="shared" si="26"/>
        <v>1</v>
      </c>
      <c r="O22" s="210">
        <f t="shared" si="21"/>
        <v>5</v>
      </c>
      <c r="P22" s="120">
        <f>SUMIFS('INTERIM REPORT'!F:F,'INTERIM REPORT'!$A:$A,'PAGE 55'!$A22,'INTERIM REPORT'!$B:$B,'PAGE 55'!$A$4)</f>
        <v>2.8539638076067209</v>
      </c>
      <c r="Q22" s="214"/>
      <c r="R22" s="210">
        <f t="shared" si="27"/>
        <v>1</v>
      </c>
      <c r="S22" s="210">
        <f t="shared" si="22"/>
        <v>5</v>
      </c>
      <c r="T22" s="120">
        <f>SUMIFS('INTERIM REPORT'!G:G,'INTERIM REPORT'!$A:$A,'PAGE 55'!$A22,'INTERIM REPORT'!$B:$B,'PAGE 55'!$A$4)</f>
        <v>2.4465381381599971</v>
      </c>
      <c r="U22" s="214"/>
      <c r="V22" s="210">
        <f t="shared" si="28"/>
        <v>1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1.023896772544397E-2</v>
      </c>
      <c r="Y22" s="95">
        <f>IF(L22&gt;0,((T22/L22)-1),IF(AND(L22=0,T22&gt;0),100%,IF(AND(L22=0,T22&lt;0),-100%,IF(AND(L22=0,T22=0),0%,((T22/(L22))-1)*-1))))</f>
        <v>0.21198830490011566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55'!$A25,'INTERIM REPORT'!$B:$B,'PAGE 55'!$A$4)</f>
        <v>1.3859407027100399</v>
      </c>
      <c r="E25" s="212"/>
      <c r="F25" s="212"/>
      <c r="G25" s="213">
        <f>RANK(D25,D$8:D$25,1)</f>
        <v>3</v>
      </c>
      <c r="H25" s="124">
        <f>SUMIFS('INTERIM REPORT'!D:D,'INTERIM REPORT'!$A:$A,'PAGE 55'!$A25,'INTERIM REPORT'!$B:$B,'PAGE 55'!$A$4)</f>
        <v>1.6848046420411193</v>
      </c>
      <c r="I25" s="212"/>
      <c r="J25" s="212"/>
      <c r="K25" s="213">
        <f>RANK(H25,H$8:H$25,1)</f>
        <v>4</v>
      </c>
      <c r="L25" s="124">
        <f>SUMIFS('INTERIM REPORT'!E:E,'INTERIM REPORT'!$A:$A,'PAGE 55'!$A25,'INTERIM REPORT'!$B:$B,'PAGE 55'!$A$4)</f>
        <v>1.8186199021675087</v>
      </c>
      <c r="M25" s="212"/>
      <c r="N25" s="212"/>
      <c r="O25" s="213">
        <f>RANK(L25,L$8:L$25,1)</f>
        <v>4</v>
      </c>
      <c r="P25" s="124">
        <f>SUMIFS('INTERIM REPORT'!F:F,'INTERIM REPORT'!$A:$A,'PAGE 55'!$A25,'INTERIM REPORT'!$B:$B,'PAGE 55'!$A$4)</f>
        <v>1.9704682796684472</v>
      </c>
      <c r="Q25" s="212"/>
      <c r="R25" s="212"/>
      <c r="S25" s="213">
        <f>RANK(P25,P$8:P$25,1)</f>
        <v>3</v>
      </c>
      <c r="T25" s="124">
        <f>SUMIFS('INTERIM REPORT'!G:G,'INTERIM REPORT'!$A:$A,'PAGE 55'!$A25,'INTERIM REPORT'!$B:$B,'PAGE 55'!$A$4)</f>
        <v>2.0357129067583353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7.9424793110893788E-2</v>
      </c>
      <c r="Y25" s="99">
        <f>IF(L25&gt;0,((T25/L25)-1),IF(AND(L25=0,T25&gt;0),100%,IF(AND(L25=0,T25&lt;0),-100%,IF(AND(L25=0,T25=0),0%,((T25/(L25))-1)*-1))))</f>
        <v>0.11937239020209001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55'!$A28,'INTERIM REPORT'!$B:$B,'PAGE 55'!$A$4)</f>
        <v>1.8207368429520174</v>
      </c>
      <c r="E28" s="218"/>
      <c r="F28" s="218"/>
      <c r="G28" s="218"/>
      <c r="H28" s="124">
        <f>SUMIFS('INTERIM REPORT'!D:D,'INTERIM REPORT'!$A:$A,'PAGE 55'!$A28,'INTERIM REPORT'!$B:$B,'PAGE 55'!$A$4)</f>
        <v>2.2118896222203235</v>
      </c>
      <c r="I28" s="218"/>
      <c r="J28" s="218"/>
      <c r="K28" s="218"/>
      <c r="L28" s="124">
        <f>SUMIFS('INTERIM REPORT'!E:E,'INTERIM REPORT'!$A:$A,'PAGE 55'!$A28,'INTERIM REPORT'!$B:$B,'PAGE 55'!$A$4)</f>
        <v>2.1200537819487897</v>
      </c>
      <c r="M28" s="218"/>
      <c r="N28" s="218"/>
      <c r="O28" s="218"/>
      <c r="P28" s="124">
        <f>SUMIFS('INTERIM REPORT'!F:F,'INTERIM REPORT'!$A:$A,'PAGE 55'!$A28,'INTERIM REPORT'!$B:$B,'PAGE 55'!$A$4)</f>
        <v>2.5352860089839719</v>
      </c>
      <c r="Q28" s="218"/>
      <c r="R28" s="218"/>
      <c r="S28" s="218"/>
      <c r="T28" s="124">
        <f>SUMIFS('INTERIM REPORT'!G:G,'INTERIM REPORT'!$A:$A,'PAGE 55'!$A28,'INTERIM REPORT'!$B:$B,'PAGE 55'!$A$4)</f>
        <v>2.4674676102362234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-4.1519178601393203E-2</v>
      </c>
      <c r="Y28" s="103">
        <f>IF(L28&gt;0,((T28/L28)-1),IF(AND(L28=0,T28&gt;0),100%,IF(AND(L28=0,T28&lt;0),-100%,IF(AND(L28=0,T28=0),0%,((T28/(L28))-1)*-1))))</f>
        <v>0.16387029010560528</v>
      </c>
    </row>
    <row r="29" spans="1:25" ht="28.35" customHeight="1">
      <c r="C29" s="94" t="s">
        <v>28</v>
      </c>
      <c r="D29" s="120">
        <f>MEDIAN(D25,D20:D22,D8:D17)</f>
        <v>2.5299851651860621</v>
      </c>
      <c r="E29" s="219"/>
      <c r="F29" s="219"/>
      <c r="G29" s="219"/>
      <c r="H29" s="120">
        <f>MEDIAN(H25,H20:H22,H8:H17)</f>
        <v>2.513065449487399</v>
      </c>
      <c r="I29" s="219"/>
      <c r="J29" s="219"/>
      <c r="K29" s="219"/>
      <c r="L29" s="120">
        <f>MEDIAN(L25,L20:L22,L8:L17)</f>
        <v>2.5165257569706192</v>
      </c>
      <c r="M29" s="219"/>
      <c r="N29" s="219"/>
      <c r="O29" s="219"/>
      <c r="P29" s="120">
        <f>MEDIAN(P25,P20:P22,P8:P17)</f>
        <v>3.1625840876393134</v>
      </c>
      <c r="Q29" s="219"/>
      <c r="R29" s="219"/>
      <c r="S29" s="219"/>
      <c r="T29" s="120">
        <f>MEDIAN(T25,T20:T22,T8:T17)</f>
        <v>3.1411774371969985</v>
      </c>
      <c r="U29" s="219"/>
      <c r="V29" s="219"/>
      <c r="W29" s="219"/>
      <c r="X29" s="104">
        <f>IF(H29&gt;0,((L29/H29)-1),IF(AND(H29=0,L29&gt;0),100%,IF(AND(H29=0,L29&lt;0),-100%,IF(AND(H29=0,L29=0),0%,((L29/(H29))-1)*-1))))</f>
        <v>1.3769269256103112E-3</v>
      </c>
      <c r="Y29" s="104">
        <f>IF(L29&gt;0,((T29/L29)-1),IF(AND(L29=0,T29&gt;0),100%,IF(AND(L29=0,T29&lt;0),-100%,IF(AND(L29=0,T29=0),0%,((T29/(L29))-1)*-1))))</f>
        <v>0.24821986363387416</v>
      </c>
    </row>
    <row r="30" spans="1:25" ht="28.35" customHeight="1">
      <c r="C30" s="94" t="s">
        <v>29</v>
      </c>
      <c r="D30" s="120">
        <f>MEDIAN(D8:D15)</f>
        <v>2.0940793532917894</v>
      </c>
      <c r="E30" s="219"/>
      <c r="F30" s="219"/>
      <c r="G30" s="219"/>
      <c r="H30" s="120">
        <f>MEDIAN(H8:H15)</f>
        <v>2.2770168687988006</v>
      </c>
      <c r="I30" s="219"/>
      <c r="J30" s="219"/>
      <c r="K30" s="219"/>
      <c r="L30" s="120">
        <f>MEDIAN(L8:L15)</f>
        <v>2.5079808436112079</v>
      </c>
      <c r="M30" s="219"/>
      <c r="N30" s="219"/>
      <c r="O30" s="219"/>
      <c r="P30" s="120">
        <f>MEDIAN(P8:P15)</f>
        <v>3.0168918068331605</v>
      </c>
      <c r="Q30" s="219"/>
      <c r="R30" s="219"/>
      <c r="S30" s="219"/>
      <c r="T30" s="120">
        <f>MEDIAN(T8:T15)</f>
        <v>3.1629499404865218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0.10143270257556236</v>
      </c>
      <c r="Y30" s="104">
        <f>IF(L30&gt;0,((T30/L30)-1),IF(AND(L30=0,T30&gt;0),100%,IF(AND(L30=0,T30&lt;0),-100%,IF(AND(L30=0,T30=0),0%,((T30/(L30))-1)*-1))))</f>
        <v>0.26115394722562257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55'!$A33,'INTERIM REPORT'!$B:$B,'PAGE 55'!$A$5)=0,"",SUMIFS('INTERIM REPORT'!C:C,'INTERIM REPORT'!$A:$A,'PAGE 55'!$A33,'INTERIM REPORT'!$B:$B,'PAGE 55'!$A$5))</f>
        <v/>
      </c>
      <c r="E33" s="120"/>
      <c r="F33" s="120"/>
      <c r="G33" s="121"/>
      <c r="H33" s="124" t="str">
        <f>IF(SUMIFS('INTERIM REPORT'!D:D,'INTERIM REPORT'!$A:$A,'PAGE 55'!$A33,'INTERIM REPORT'!$B:$B,'PAGE 55'!$A$5)=0,"",SUMIFS('INTERIM REPORT'!D:D,'INTERIM REPORT'!$A:$A,'PAGE 55'!$A33,'INTERIM REPORT'!$B:$B,'PAGE 55'!$A$5))</f>
        <v/>
      </c>
      <c r="I33" s="120"/>
      <c r="J33" s="120"/>
      <c r="K33" s="121"/>
      <c r="L33" s="124" t="str">
        <f>IF(SUMIFS('INTERIM REPORT'!E:E,'INTERIM REPORT'!$A:$A,'PAGE 55'!$A33,'INTERIM REPORT'!$B:$B,'PAGE 55'!$A$5)=0,"",SUMIFS('INTERIM REPORT'!E:E,'INTERIM REPORT'!$A:$A,'PAGE 55'!$A33,'INTERIM REPORT'!$B:$B,'PAGE 55'!$A$5))</f>
        <v/>
      </c>
      <c r="M33" s="120"/>
      <c r="N33" s="120"/>
      <c r="O33" s="121"/>
      <c r="P33" s="124" t="str">
        <f>IF(SUMIFS('INTERIM REPORT'!F:F,'INTERIM REPORT'!$A:$A,'PAGE 55'!$A33,'INTERIM REPORT'!$B:$B,'PAGE 55'!$A$5)=0,"",SUMIFS('INTERIM REPORT'!F:F,'INTERIM REPORT'!$A:$A,'PAGE 55'!$A33,'INTERIM REPORT'!$B:$B,'PAGE 55'!$A$5))</f>
        <v/>
      </c>
      <c r="Q33" s="120"/>
      <c r="R33" s="120"/>
      <c r="S33" s="121"/>
      <c r="T33" s="124" t="str">
        <f>IF(SUMIFS('INTERIM REPORT'!G:G,'INTERIM REPORT'!$A:$A,'PAGE 55'!$A33,'INTERIM REPORT'!$B:$B,'PAGE 55'!$A$5)=0,"",SUMIFS('INTERIM REPORT'!G:G,'INTERIM REPORT'!$A:$A,'PAGE 55'!$A33,'INTERIM REPORT'!$B:$B,'PAGE 55'!$A$5))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55'!$A34,'INTERIM REPORT'!$B:$B,'PAGE 55'!$A$5)=0,"",SUMIFS('INTERIM REPORT'!C:C,'INTERIM REPORT'!$A:$A,'PAGE 55'!$A34,'INTERIM REPORT'!$B:$B,'PAGE 55'!$A$5))</f>
        <v/>
      </c>
      <c r="E34" s="124"/>
      <c r="F34" s="124"/>
      <c r="G34" s="125"/>
      <c r="H34" s="124" t="str">
        <f>IF(SUMIFS('INTERIM REPORT'!D:D,'INTERIM REPORT'!$A:$A,'PAGE 55'!$A34,'INTERIM REPORT'!$B:$B,'PAGE 55'!$A$5)=0,"",SUMIFS('INTERIM REPORT'!D:D,'INTERIM REPORT'!$A:$A,'PAGE 55'!$A34,'INTERIM REPORT'!$B:$B,'PAGE 55'!$A$5))</f>
        <v/>
      </c>
      <c r="I34" s="124"/>
      <c r="J34" s="124"/>
      <c r="K34" s="125"/>
      <c r="L34" s="124" t="str">
        <f>IF(SUMIFS('INTERIM REPORT'!E:E,'INTERIM REPORT'!$A:$A,'PAGE 55'!$A34,'INTERIM REPORT'!$B:$B,'PAGE 55'!$A$5)=0,"",SUMIFS('INTERIM REPORT'!E:E,'INTERIM REPORT'!$A:$A,'PAGE 55'!$A34,'INTERIM REPORT'!$B:$B,'PAGE 55'!$A$5))</f>
        <v/>
      </c>
      <c r="M34" s="124"/>
      <c r="N34" s="124"/>
      <c r="O34" s="125"/>
      <c r="P34" s="124" t="str">
        <f>IF(SUMIFS('INTERIM REPORT'!F:F,'INTERIM REPORT'!$A:$A,'PAGE 55'!$A34,'INTERIM REPORT'!$B:$B,'PAGE 55'!$A$5)=0,"",SUMIFS('INTERIM REPORT'!F:F,'INTERIM REPORT'!$A:$A,'PAGE 55'!$A34,'INTERIM REPORT'!$B:$B,'PAGE 55'!$A$5))</f>
        <v/>
      </c>
      <c r="Q34" s="124"/>
      <c r="R34" s="124"/>
      <c r="S34" s="125"/>
      <c r="T34" s="124" t="str">
        <f>IF(SUMIFS('INTERIM REPORT'!G:G,'INTERIM REPORT'!$A:$A,'PAGE 55'!$A34,'INTERIM REPORT'!$B:$B,'PAGE 55'!$A$5)=0,"",SUMIFS('INTERIM REPORT'!G:G,'INTERIM REPORT'!$A:$A,'PAGE 55'!$A34,'INTERIM REPORT'!$B:$B,'PAGE 55'!$A$5))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55'!$A35,'INTERIM REPORT'!$B:$B,'PAGE 55'!$A$5)=0,"",SUMIFS('INTERIM REPORT'!C:C,'INTERIM REPORT'!$A:$A,'PAGE 55'!$A35,'INTERIM REPORT'!$B:$B,'PAGE 55'!$A$5))</f>
        <v/>
      </c>
      <c r="E35" s="124"/>
      <c r="F35" s="124"/>
      <c r="G35" s="125"/>
      <c r="H35" s="124" t="str">
        <f>IF(SUMIFS('INTERIM REPORT'!D:D,'INTERIM REPORT'!$A:$A,'PAGE 55'!$A35,'INTERIM REPORT'!$B:$B,'PAGE 55'!$A$5)=0,"",SUMIFS('INTERIM REPORT'!D:D,'INTERIM REPORT'!$A:$A,'PAGE 55'!$A35,'INTERIM REPORT'!$B:$B,'PAGE 55'!$A$5))</f>
        <v/>
      </c>
      <c r="I35" s="124"/>
      <c r="J35" s="124"/>
      <c r="K35" s="125"/>
      <c r="L35" s="124" t="str">
        <f>IF(SUMIFS('INTERIM REPORT'!E:E,'INTERIM REPORT'!$A:$A,'PAGE 55'!$A35,'INTERIM REPORT'!$B:$B,'PAGE 55'!$A$5)=0,"",SUMIFS('INTERIM REPORT'!E:E,'INTERIM REPORT'!$A:$A,'PAGE 55'!$A35,'INTERIM REPORT'!$B:$B,'PAGE 55'!$A$5))</f>
        <v/>
      </c>
      <c r="M35" s="124"/>
      <c r="N35" s="124"/>
      <c r="O35" s="125"/>
      <c r="P35" s="124" t="str">
        <f>IF(SUMIFS('INTERIM REPORT'!F:F,'INTERIM REPORT'!$A:$A,'PAGE 55'!$A35,'INTERIM REPORT'!$B:$B,'PAGE 55'!$A$5)=0,"",SUMIFS('INTERIM REPORT'!F:F,'INTERIM REPORT'!$A:$A,'PAGE 55'!$A35,'INTERIM REPORT'!$B:$B,'PAGE 55'!$A$5))</f>
        <v/>
      </c>
      <c r="Q35" s="124"/>
      <c r="R35" s="124"/>
      <c r="S35" s="125"/>
      <c r="T35" s="124" t="str">
        <f>IF(SUMIFS('INTERIM REPORT'!G:G,'INTERIM REPORT'!$A:$A,'PAGE 55'!$A35,'INTERIM REPORT'!$B:$B,'PAGE 55'!$A$5)=0,"",SUMIFS('INTERIM REPORT'!G:G,'INTERIM REPORT'!$A:$A,'PAGE 55'!$A35,'INTERIM REPORT'!$B:$B,'PAGE 55'!$A$5))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55'!$A36,'INTERIM REPORT'!$B:$B,'PAGE 55'!$A$5)=0,"",SUMIFS('INTERIM REPORT'!C:C,'INTERIM REPORT'!$A:$A,'PAGE 55'!$A36,'INTERIM REPORT'!$B:$B,'PAGE 55'!$A$5))</f>
        <v/>
      </c>
      <c r="E36" s="124"/>
      <c r="F36" s="124"/>
      <c r="G36" s="125"/>
      <c r="H36" s="124" t="str">
        <f>IF(SUMIFS('INTERIM REPORT'!D:D,'INTERIM REPORT'!$A:$A,'PAGE 55'!$A36,'INTERIM REPORT'!$B:$B,'PAGE 55'!$A$5)=0,"",SUMIFS('INTERIM REPORT'!D:D,'INTERIM REPORT'!$A:$A,'PAGE 55'!$A36,'INTERIM REPORT'!$B:$B,'PAGE 55'!$A$5))</f>
        <v/>
      </c>
      <c r="I36" s="124"/>
      <c r="J36" s="124"/>
      <c r="K36" s="125"/>
      <c r="L36" s="124" t="str">
        <f>IF(SUMIFS('INTERIM REPORT'!E:E,'INTERIM REPORT'!$A:$A,'PAGE 55'!$A36,'INTERIM REPORT'!$B:$B,'PAGE 55'!$A$5)=0,"",SUMIFS('INTERIM REPORT'!E:E,'INTERIM REPORT'!$A:$A,'PAGE 55'!$A36,'INTERIM REPORT'!$B:$B,'PAGE 55'!$A$5))</f>
        <v/>
      </c>
      <c r="M36" s="124"/>
      <c r="N36" s="124"/>
      <c r="O36" s="125"/>
      <c r="P36" s="124" t="str">
        <f>IF(SUMIFS('INTERIM REPORT'!F:F,'INTERIM REPORT'!$A:$A,'PAGE 55'!$A36,'INTERIM REPORT'!$B:$B,'PAGE 55'!$A$5)=0,"",SUMIFS('INTERIM REPORT'!F:F,'INTERIM REPORT'!$A:$A,'PAGE 55'!$A36,'INTERIM REPORT'!$B:$B,'PAGE 55'!$A$5))</f>
        <v/>
      </c>
      <c r="Q36" s="124"/>
      <c r="R36" s="124"/>
      <c r="S36" s="125"/>
      <c r="T36" s="124" t="str">
        <f>IF(SUMIFS('INTERIM REPORT'!G:G,'INTERIM REPORT'!$A:$A,'PAGE 55'!$A36,'INTERIM REPORT'!$B:$B,'PAGE 55'!$A$5)=0,"",SUMIFS('INTERIM REPORT'!G:G,'INTERIM REPORT'!$A:$A,'PAGE 55'!$A36,'INTERIM REPORT'!$B:$B,'PAGE 55'!$A$5))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55'!$A37,'INTERIM REPORT'!$B:$B,'PAGE 55'!$A$5)=0,"",SUMIFS('INTERIM REPORT'!C:C,'INTERIM REPORT'!$A:$A,'PAGE 55'!$A37,'INTERIM REPORT'!$B:$B,'PAGE 55'!$A$5))</f>
        <v/>
      </c>
      <c r="E37" s="124"/>
      <c r="F37" s="124"/>
      <c r="G37" s="125"/>
      <c r="H37" s="124" t="str">
        <f>IF(SUMIFS('INTERIM REPORT'!D:D,'INTERIM REPORT'!$A:$A,'PAGE 55'!$A37,'INTERIM REPORT'!$B:$B,'PAGE 55'!$A$5)=0,"",SUMIFS('INTERIM REPORT'!D:D,'INTERIM REPORT'!$A:$A,'PAGE 55'!$A37,'INTERIM REPORT'!$B:$B,'PAGE 55'!$A$5))</f>
        <v/>
      </c>
      <c r="I37" s="124"/>
      <c r="J37" s="124"/>
      <c r="K37" s="125"/>
      <c r="L37" s="124" t="str">
        <f>IF(SUMIFS('INTERIM REPORT'!E:E,'INTERIM REPORT'!$A:$A,'PAGE 55'!$A37,'INTERIM REPORT'!$B:$B,'PAGE 55'!$A$5)=0,"",SUMIFS('INTERIM REPORT'!E:E,'INTERIM REPORT'!$A:$A,'PAGE 55'!$A37,'INTERIM REPORT'!$B:$B,'PAGE 55'!$A$5))</f>
        <v/>
      </c>
      <c r="M37" s="124"/>
      <c r="N37" s="124"/>
      <c r="O37" s="125"/>
      <c r="P37" s="124" t="str">
        <f>IF(SUMIFS('INTERIM REPORT'!F:F,'INTERIM REPORT'!$A:$A,'PAGE 55'!$A37,'INTERIM REPORT'!$B:$B,'PAGE 55'!$A$5)=0,"",SUMIFS('INTERIM REPORT'!F:F,'INTERIM REPORT'!$A:$A,'PAGE 55'!$A37,'INTERIM REPORT'!$B:$B,'PAGE 55'!$A$5))</f>
        <v/>
      </c>
      <c r="Q37" s="124"/>
      <c r="R37" s="124"/>
      <c r="S37" s="125"/>
      <c r="T37" s="124" t="str">
        <f>IF(SUMIFS('INTERIM REPORT'!G:G,'INTERIM REPORT'!$A:$A,'PAGE 55'!$A37,'INTERIM REPORT'!$B:$B,'PAGE 55'!$A$5)=0,"",SUMIFS('INTERIM REPORT'!G:G,'INTERIM REPORT'!$A:$A,'PAGE 55'!$A37,'INTERIM REPORT'!$B:$B,'PAGE 55'!$A$5))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55'!$A38,'INTERIM REPORT'!$B:$B,'PAGE 55'!$A$5)=0,"",SUMIFS('INTERIM REPORT'!C:C,'INTERIM REPORT'!$A:$A,'PAGE 55'!$A38,'INTERIM REPORT'!$B:$B,'PAGE 55'!$A$5))</f>
        <v/>
      </c>
      <c r="E38" s="124"/>
      <c r="F38" s="124"/>
      <c r="G38" s="125"/>
      <c r="H38" s="124" t="str">
        <f>IF(SUMIFS('INTERIM REPORT'!D:D,'INTERIM REPORT'!$A:$A,'PAGE 55'!$A38,'INTERIM REPORT'!$B:$B,'PAGE 55'!$A$5)=0,"",SUMIFS('INTERIM REPORT'!D:D,'INTERIM REPORT'!$A:$A,'PAGE 55'!$A38,'INTERIM REPORT'!$B:$B,'PAGE 55'!$A$5))</f>
        <v/>
      </c>
      <c r="I38" s="124"/>
      <c r="J38" s="124"/>
      <c r="K38" s="125"/>
      <c r="L38" s="124" t="str">
        <f>IF(SUMIFS('INTERIM REPORT'!E:E,'INTERIM REPORT'!$A:$A,'PAGE 55'!$A38,'INTERIM REPORT'!$B:$B,'PAGE 55'!$A$5)=0,"",SUMIFS('INTERIM REPORT'!E:E,'INTERIM REPORT'!$A:$A,'PAGE 55'!$A38,'INTERIM REPORT'!$B:$B,'PAGE 55'!$A$5))</f>
        <v/>
      </c>
      <c r="M38" s="124"/>
      <c r="N38" s="124"/>
      <c r="O38" s="125"/>
      <c r="P38" s="124" t="str">
        <f>IF(SUMIFS('INTERIM REPORT'!F:F,'INTERIM REPORT'!$A:$A,'PAGE 55'!$A38,'INTERIM REPORT'!$B:$B,'PAGE 55'!$A$5)=0,"",SUMIFS('INTERIM REPORT'!F:F,'INTERIM REPORT'!$A:$A,'PAGE 55'!$A38,'INTERIM REPORT'!$B:$B,'PAGE 55'!$A$5))</f>
        <v/>
      </c>
      <c r="Q38" s="124"/>
      <c r="R38" s="124"/>
      <c r="S38" s="125"/>
      <c r="T38" s="124" t="str">
        <f>IF(SUMIFS('INTERIM REPORT'!G:G,'INTERIM REPORT'!$A:$A,'PAGE 55'!$A38,'INTERIM REPORT'!$B:$B,'PAGE 55'!$A$5)=0,"",SUMIFS('INTERIM REPORT'!G:G,'INTERIM REPORT'!$A:$A,'PAGE 55'!$A38,'INTERIM REPORT'!$B:$B,'PAGE 55'!$A$5))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5" priority="1" operator="notEqual">
      <formula>""" """</formula>
    </cfRule>
    <cfRule type="cellIs" dxfId="1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111" bestFit="1" customWidth="1"/>
    <col min="5" max="7" width="7.7109375" style="84" customWidth="1"/>
    <col min="8" max="8" width="10.140625" style="111" bestFit="1" customWidth="1"/>
    <col min="9" max="11" width="7.7109375" style="84" customWidth="1"/>
    <col min="12" max="12" width="10.140625" style="111" bestFit="1" customWidth="1"/>
    <col min="13" max="15" width="7.7109375" style="84" customWidth="1"/>
    <col min="16" max="16" width="10.140625" style="111" bestFit="1" customWidth="1"/>
    <col min="17" max="19" width="7.7109375" style="84" customWidth="1"/>
    <col min="20" max="20" width="10.140625" style="111" bestFit="1" customWidth="1"/>
    <col min="21" max="23" width="7.7109375" style="83" customWidth="1"/>
    <col min="24" max="24" width="10.28515625" style="80" bestFit="1" customWidth="1"/>
    <col min="25" max="25" width="11.42578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9"/>
      <c r="E1" s="76"/>
      <c r="F1" s="76"/>
      <c r="G1" s="76"/>
      <c r="H1" s="109"/>
      <c r="I1" s="76"/>
      <c r="J1" s="76"/>
      <c r="K1" s="76"/>
      <c r="L1" s="109"/>
      <c r="M1" s="76"/>
      <c r="N1" s="76"/>
      <c r="O1" s="76"/>
      <c r="P1" s="109"/>
      <c r="Q1" s="76"/>
      <c r="R1" s="76"/>
      <c r="S1" s="76"/>
      <c r="T1" s="109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0"/>
      <c r="E2" s="79"/>
      <c r="F2" s="79"/>
      <c r="G2" s="79"/>
      <c r="H2" s="110"/>
      <c r="I2" s="79"/>
      <c r="J2" s="79"/>
      <c r="K2" s="79"/>
      <c r="L2" s="110"/>
      <c r="M2" s="79"/>
      <c r="N2" s="79"/>
      <c r="O2" s="79"/>
      <c r="P2" s="110"/>
      <c r="Q2" s="79"/>
      <c r="R2" s="79"/>
      <c r="S2" s="79"/>
      <c r="T2" s="110"/>
      <c r="U2" s="78"/>
      <c r="V2" s="78"/>
      <c r="W2" s="74"/>
      <c r="Y2" s="81" t="str">
        <f>B4</f>
        <v>Cash Flow to Total Debt</v>
      </c>
    </row>
    <row r="3" spans="1:25" ht="15.75">
      <c r="A3" s="82" t="s">
        <v>104</v>
      </c>
    </row>
    <row r="4" spans="1:25" ht="15.75">
      <c r="A4" s="85" t="s">
        <v>94</v>
      </c>
      <c r="B4" s="324" t="str">
        <f>MID(A4,FIND("]",A4)+2,LEN(A4)-FIND("]",A4)+2)</f>
        <v>Cash Flow to Total Debt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267</v>
      </c>
      <c r="D5" s="336"/>
      <c r="E5" s="323" t="s">
        <v>36</v>
      </c>
      <c r="F5" s="323"/>
      <c r="G5" s="323"/>
      <c r="H5" s="336"/>
      <c r="I5" s="323" t="s">
        <v>36</v>
      </c>
      <c r="J5" s="323"/>
      <c r="K5" s="323"/>
      <c r="L5" s="336"/>
      <c r="M5" s="323" t="s">
        <v>36</v>
      </c>
      <c r="N5" s="323"/>
      <c r="O5" s="323"/>
      <c r="P5" s="336"/>
      <c r="Q5" s="323" t="s">
        <v>36</v>
      </c>
      <c r="R5" s="323"/>
      <c r="S5" s="323"/>
      <c r="T5" s="33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2"/>
      <c r="E7" s="91"/>
      <c r="F7" s="91"/>
      <c r="G7" s="91"/>
      <c r="H7" s="112"/>
      <c r="I7" s="91"/>
      <c r="J7" s="91"/>
      <c r="K7" s="91"/>
      <c r="L7" s="112"/>
      <c r="M7" s="91"/>
      <c r="N7" s="91"/>
      <c r="O7" s="91"/>
      <c r="P7" s="112"/>
      <c r="Q7" s="91"/>
      <c r="R7" s="91"/>
      <c r="S7" s="91"/>
      <c r="T7" s="112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56'!$A8,'INTERIM REPORT'!$B:$B,'PAGE 56'!$A$4)</f>
        <v>0.16516585869606287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20">
        <f>SUMIFS('INTERIM REPORT'!D:D,'INTERIM REPORT'!$A:$A,'PAGE 56'!$A8,'INTERIM REPORT'!$B:$B,'PAGE 56'!$A$4)</f>
        <v>7.4812573280130426E-2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20">
        <f>SUMIFS('INTERIM REPORT'!E:E,'INTERIM REPORT'!$A:$A,'PAGE 56'!$A8,'INTERIM REPORT'!$B:$B,'PAGE 56'!$A$4)</f>
        <v>0.33967600853603047</v>
      </c>
      <c r="M8" s="210">
        <f>RANK(L8,L$8:L$15,1)</f>
        <v>6</v>
      </c>
      <c r="N8" s="210">
        <f>RANK(L8,L$8:L$17,1)</f>
        <v>8</v>
      </c>
      <c r="O8" s="210">
        <f>RANK(L8,L$8:L$25,1)</f>
        <v>10</v>
      </c>
      <c r="P8" s="120">
        <f>SUMIFS('INTERIM REPORT'!F:F,'INTERIM REPORT'!$A:$A,'PAGE 56'!$A8,'INTERIM REPORT'!$B:$B,'PAGE 56'!$A$4)</f>
        <v>0.4523728921554665</v>
      </c>
      <c r="Q8" s="210">
        <f>RANK(P8,P$8:P$15,1)</f>
        <v>4</v>
      </c>
      <c r="R8" s="210">
        <f>RANK(P8,P$8:P$17,1)</f>
        <v>5</v>
      </c>
      <c r="S8" s="210">
        <f>RANK(P8,P$8:P$25,1)</f>
        <v>7</v>
      </c>
      <c r="T8" s="120">
        <f>SUMIFS('INTERIM REPORT'!G:G,'INTERIM REPORT'!$A:$A,'PAGE 56'!$A8,'INTERIM REPORT'!$B:$B,'PAGE 56'!$A$4)</f>
        <v>0.40744468544004486</v>
      </c>
      <c r="U8" s="210">
        <f>RANK(T8,T$8:T$15,1)</f>
        <v>6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3.5403599106815573</v>
      </c>
      <c r="Y8" s="95">
        <f t="shared" ref="Y8:Y17" si="1">IF(L8&gt;0,((T8/L8)-1),IF(AND(L8=0,T8&gt;0),100%,IF(AND(L8=0,T8&lt;0),-100%,IF(AND(L8=0,T8=0),0%,((T8/(L8))-1)*-1))))</f>
        <v>0.19950975400379489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56'!$A9,'INTERIM REPORT'!$B:$B,'PAGE 56'!$A$4)</f>
        <v>0.31096277839476638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8</v>
      </c>
      <c r="H9" s="120">
        <f>SUMIFS('INTERIM REPORT'!D:D,'INTERIM REPORT'!$A:$A,'PAGE 56'!$A9,'INTERIM REPORT'!$B:$B,'PAGE 56'!$A$4)</f>
        <v>0.20086180748575358</v>
      </c>
      <c r="I9" s="210">
        <f t="shared" ref="I9:I15" si="6">RANK(H9,H$8:H$15,1)</f>
        <v>4</v>
      </c>
      <c r="J9" s="210">
        <f t="shared" ref="J9:J17" si="7">RANK(H9,H$8:H$17,1)</f>
        <v>5</v>
      </c>
      <c r="K9" s="210">
        <f t="shared" ref="K9:K17" si="8">RANK(H9,H$8:H$25,1)</f>
        <v>6</v>
      </c>
      <c r="L9" s="120">
        <f>SUMIFS('INTERIM REPORT'!E:E,'INTERIM REPORT'!$A:$A,'PAGE 56'!$A9,'INTERIM REPORT'!$B:$B,'PAGE 56'!$A$4)</f>
        <v>0.31118458435980373</v>
      </c>
      <c r="M9" s="210">
        <f t="shared" ref="M9:M15" si="9">RANK(L9,L$8:L$15,1)</f>
        <v>5</v>
      </c>
      <c r="N9" s="210">
        <f t="shared" ref="N9:N17" si="10">RANK(L9,L$8:L$17,1)</f>
        <v>6</v>
      </c>
      <c r="O9" s="210">
        <f t="shared" ref="O9:O17" si="11">RANK(L9,L$8:L$25,1)</f>
        <v>7</v>
      </c>
      <c r="P9" s="120">
        <f>SUMIFS('INTERIM REPORT'!F:F,'INTERIM REPORT'!$A:$A,'PAGE 56'!$A9,'INTERIM REPORT'!$B:$B,'PAGE 56'!$A$4)</f>
        <v>0.51115628036037764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9</v>
      </c>
      <c r="T9" s="120">
        <f>SUMIFS('INTERIM REPORT'!G:G,'INTERIM REPORT'!$A:$A,'PAGE 56'!$A9,'INTERIM REPORT'!$B:$B,'PAGE 56'!$A$4)</f>
        <v>0.41151911247685813</v>
      </c>
      <c r="U9" s="210">
        <f t="shared" ref="U9:U15" si="15">RANK(T9,T$8:T$15,1)</f>
        <v>7</v>
      </c>
      <c r="V9" s="210">
        <f t="shared" ref="V9:V17" si="16">RANK(T9,T$8:T$17,1)</f>
        <v>9</v>
      </c>
      <c r="W9" s="210">
        <f t="shared" ref="W9:W17" si="17">RANK(T9,T$8:T$25,1)</f>
        <v>12</v>
      </c>
      <c r="X9" s="95">
        <f t="shared" si="0"/>
        <v>0.54924715780960476</v>
      </c>
      <c r="Y9" s="95">
        <f t="shared" si="1"/>
        <v>0.32242769455778597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224">
        <f>SUMIFS('INTERIM REPORT'!C:C,'INTERIM REPORT'!$A:$A,'PAGE 56'!$A10,'INTERIM REPORT'!$B:$B,'PAGE 56'!$A$4)</f>
        <v>0.17769792959653855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20">
        <f>SUMIFS('INTERIM REPORT'!D:D,'INTERIM REPORT'!$A:$A,'PAGE 56'!$A10,'INTERIM REPORT'!$B:$B,'PAGE 56'!$A$4)</f>
        <v>0.18663434201046405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56'!$A10,'INTERIM REPORT'!$B:$B,'PAGE 56'!$A$4)</f>
        <v>0.26854838008736337</v>
      </c>
      <c r="M10" s="210">
        <f t="shared" si="9"/>
        <v>3</v>
      </c>
      <c r="N10" s="210">
        <f t="shared" si="10"/>
        <v>4</v>
      </c>
      <c r="O10" s="210">
        <f t="shared" si="11"/>
        <v>5</v>
      </c>
      <c r="P10" s="120">
        <f>SUMIFS('INTERIM REPORT'!F:F,'INTERIM REPORT'!$A:$A,'PAGE 56'!$A10,'INTERIM REPORT'!$B:$B,'PAGE 56'!$A$4)</f>
        <v>0.51830261010749901</v>
      </c>
      <c r="Q10" s="210">
        <f t="shared" si="12"/>
        <v>6</v>
      </c>
      <c r="R10" s="210">
        <f t="shared" si="13"/>
        <v>7</v>
      </c>
      <c r="S10" s="210">
        <f t="shared" si="14"/>
        <v>10</v>
      </c>
      <c r="T10" s="120">
        <f>SUMIFS('INTERIM REPORT'!G:G,'INTERIM REPORT'!$A:$A,'PAGE 56'!$A10,'INTERIM REPORT'!$B:$B,'PAGE 56'!$A$4)</f>
        <v>0.23940962998020016</v>
      </c>
      <c r="U10" s="210">
        <f t="shared" si="15"/>
        <v>3</v>
      </c>
      <c r="V10" s="210">
        <f t="shared" si="16"/>
        <v>3</v>
      </c>
      <c r="W10" s="210">
        <f t="shared" si="17"/>
        <v>4</v>
      </c>
      <c r="X10" s="95">
        <f t="shared" si="0"/>
        <v>0.43890120754039263</v>
      </c>
      <c r="Y10" s="95">
        <f t="shared" si="1"/>
        <v>-0.10850465788579278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224">
        <f>SUMIFS('INTERIM REPORT'!C:C,'INTERIM REPORT'!$A:$A,'PAGE 56'!$A11,'INTERIM REPORT'!$B:$B,'PAGE 56'!$A$4)</f>
        <v>0.10580394632128687</v>
      </c>
      <c r="E11" s="210">
        <f t="shared" si="3"/>
        <v>2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56'!$A11,'INTERIM REPORT'!$B:$B,'PAGE 56'!$A$4)</f>
        <v>0.28949714500412294</v>
      </c>
      <c r="I11" s="210">
        <f t="shared" si="6"/>
        <v>6</v>
      </c>
      <c r="J11" s="210">
        <f t="shared" si="7"/>
        <v>7</v>
      </c>
      <c r="K11" s="210">
        <f t="shared" si="8"/>
        <v>8</v>
      </c>
      <c r="L11" s="120">
        <f>SUMIFS('INTERIM REPORT'!E:E,'INTERIM REPORT'!$A:$A,'PAGE 56'!$A11,'INTERIM REPORT'!$B:$B,'PAGE 56'!$A$4)</f>
        <v>0.19295765591712524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56'!$A11,'INTERIM REPORT'!$B:$B,'PAGE 56'!$A$4)</f>
        <v>0.38251503262500891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20">
        <f>SUMIFS('INTERIM REPORT'!G:G,'INTERIM REPORT'!$A:$A,'PAGE 56'!$A11,'INTERIM REPORT'!$B:$B,'PAGE 56'!$A$4)</f>
        <v>0.18179047152426767</v>
      </c>
      <c r="U11" s="210">
        <f t="shared" si="15"/>
        <v>1</v>
      </c>
      <c r="V11" s="210">
        <f t="shared" si="16"/>
        <v>1</v>
      </c>
      <c r="W11" s="210">
        <f t="shared" si="17"/>
        <v>2</v>
      </c>
      <c r="X11" s="95">
        <f t="shared" si="0"/>
        <v>-0.3334730264287159</v>
      </c>
      <c r="Y11" s="95">
        <f t="shared" si="1"/>
        <v>-5.7873756497404005E-2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224">
        <f>SUMIFS('INTERIM REPORT'!C:C,'INTERIM REPORT'!$A:$A,'PAGE 56'!$A12,'INTERIM REPORT'!$B:$B,'PAGE 56'!$A$4)</f>
        <v>0.33450484436327571</v>
      </c>
      <c r="E12" s="210">
        <f t="shared" si="3"/>
        <v>6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56'!$A12,'INTERIM REPORT'!$B:$B,'PAGE 56'!$A$4)</f>
        <v>0.31022845642366337</v>
      </c>
      <c r="I12" s="210">
        <f t="shared" si="6"/>
        <v>7</v>
      </c>
      <c r="J12" s="210">
        <f t="shared" si="7"/>
        <v>8</v>
      </c>
      <c r="K12" s="210">
        <f t="shared" si="8"/>
        <v>9</v>
      </c>
      <c r="L12" s="120">
        <f>SUMIFS('INTERIM REPORT'!E:E,'INTERIM REPORT'!$A:$A,'PAGE 56'!$A12,'INTERIM REPORT'!$B:$B,'PAGE 56'!$A$4)</f>
        <v>0.30725310684857582</v>
      </c>
      <c r="M12" s="210">
        <f t="shared" si="9"/>
        <v>4</v>
      </c>
      <c r="N12" s="210">
        <f t="shared" si="10"/>
        <v>5</v>
      </c>
      <c r="O12" s="210">
        <f t="shared" si="11"/>
        <v>6</v>
      </c>
      <c r="P12" s="120">
        <f>SUMIFS('INTERIM REPORT'!F:F,'INTERIM REPORT'!$A:$A,'PAGE 56'!$A12,'INTERIM REPORT'!$B:$B,'PAGE 56'!$A$4)</f>
        <v>0.29577375201469552</v>
      </c>
      <c r="Q12" s="210">
        <f t="shared" si="12"/>
        <v>1</v>
      </c>
      <c r="R12" s="210">
        <f t="shared" si="13"/>
        <v>1</v>
      </c>
      <c r="S12" s="210">
        <f t="shared" si="14"/>
        <v>2</v>
      </c>
      <c r="T12" s="120">
        <f>SUMIFS('INTERIM REPORT'!G:G,'INTERIM REPORT'!$A:$A,'PAGE 56'!$A12,'INTERIM REPORT'!$B:$B,'PAGE 56'!$A$4)</f>
        <v>0.2191642653967322</v>
      </c>
      <c r="U12" s="210">
        <f t="shared" si="15"/>
        <v>2</v>
      </c>
      <c r="V12" s="210">
        <f t="shared" si="16"/>
        <v>2</v>
      </c>
      <c r="W12" s="210">
        <f t="shared" si="17"/>
        <v>3</v>
      </c>
      <c r="X12" s="95">
        <f t="shared" si="0"/>
        <v>-9.5908338306149865E-3</v>
      </c>
      <c r="Y12" s="95">
        <f t="shared" si="1"/>
        <v>-0.28669796818444093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224">
        <f>SUMIFS('INTERIM REPORT'!C:C,'INTERIM REPORT'!$A:$A,'PAGE 56'!$A13,'INTERIM REPORT'!$B:$B,'PAGE 56'!$A$4)</f>
        <v>0.37851825510962089</v>
      </c>
      <c r="E13" s="210">
        <f t="shared" si="3"/>
        <v>7</v>
      </c>
      <c r="F13" s="210">
        <f t="shared" si="4"/>
        <v>8</v>
      </c>
      <c r="G13" s="210">
        <f t="shared" si="5"/>
        <v>11</v>
      </c>
      <c r="H13" s="120">
        <f>SUMIFS('INTERIM REPORT'!D:D,'INTERIM REPORT'!$A:$A,'PAGE 56'!$A13,'INTERIM REPORT'!$B:$B,'PAGE 56'!$A$4)</f>
        <v>0.22705083697292677</v>
      </c>
      <c r="I13" s="210">
        <f t="shared" si="6"/>
        <v>5</v>
      </c>
      <c r="J13" s="210">
        <f t="shared" si="7"/>
        <v>6</v>
      </c>
      <c r="K13" s="210">
        <f t="shared" si="8"/>
        <v>7</v>
      </c>
      <c r="L13" s="120">
        <f>SUMIFS('INTERIM REPORT'!E:E,'INTERIM REPORT'!$A:$A,'PAGE 56'!$A13,'INTERIM REPORT'!$B:$B,'PAGE 56'!$A$4)</f>
        <v>0.42243712933391903</v>
      </c>
      <c r="M13" s="210">
        <f t="shared" si="9"/>
        <v>7</v>
      </c>
      <c r="N13" s="210">
        <f t="shared" si="10"/>
        <v>9</v>
      </c>
      <c r="O13" s="210">
        <f t="shared" si="11"/>
        <v>13</v>
      </c>
      <c r="P13" s="120">
        <f>SUMIFS('INTERIM REPORT'!F:F,'INTERIM REPORT'!$A:$A,'PAGE 56'!$A13,'INTERIM REPORT'!$B:$B,'PAGE 56'!$A$4)</f>
        <v>0.32443217112327694</v>
      </c>
      <c r="Q13" s="210">
        <f t="shared" si="12"/>
        <v>2</v>
      </c>
      <c r="R13" s="210">
        <f t="shared" si="13"/>
        <v>2</v>
      </c>
      <c r="S13" s="210">
        <f t="shared" si="14"/>
        <v>3</v>
      </c>
      <c r="T13" s="120">
        <f>SUMIFS('INTERIM REPORT'!G:G,'INTERIM REPORT'!$A:$A,'PAGE 56'!$A13,'INTERIM REPORT'!$B:$B,'PAGE 56'!$A$4)</f>
        <v>0.39241168734038517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0.86053984634414649</v>
      </c>
      <c r="Y13" s="95">
        <f t="shared" si="1"/>
        <v>-7.1076711559129979E-2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224">
        <f>SUMIFS('INTERIM REPORT'!C:C,'INTERIM REPORT'!$A:$A,'PAGE 56'!$A14,'INTERIM REPORT'!$B:$B,'PAGE 56'!$A$4)</f>
        <v>0.57818101860051596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20">
        <f>SUMIFS('INTERIM REPORT'!D:D,'INTERIM REPORT'!$A:$A,'PAGE 56'!$A14,'INTERIM REPORT'!$B:$B,'PAGE 56'!$A$4)</f>
        <v>0.37441304975170786</v>
      </c>
      <c r="I14" s="210">
        <f t="shared" si="6"/>
        <v>8</v>
      </c>
      <c r="J14" s="210">
        <f t="shared" si="7"/>
        <v>9</v>
      </c>
      <c r="K14" s="210">
        <f t="shared" si="8"/>
        <v>12</v>
      </c>
      <c r="L14" s="120">
        <f>SUMIFS('INTERIM REPORT'!E:E,'INTERIM REPORT'!$A:$A,'PAGE 56'!$A14,'INTERIM REPORT'!$B:$B,'PAGE 56'!$A$4)</f>
        <v>0.59349966082716754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56'!$A14,'INTERIM REPORT'!$B:$B,'PAGE 56'!$A$4)</f>
        <v>0.68699383921587831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56'!$A14,'INTERIM REPORT'!$B:$B,'PAGE 56'!$A$4)</f>
        <v>0.67497352363640017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0.58514683508159515</v>
      </c>
      <c r="Y14" s="95">
        <f t="shared" si="1"/>
        <v>0.13727701662993641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56'!$A15,'INTERIM REPORT'!$B:$B,'PAGE 56'!$A$4)</f>
        <v>-0.30212994548621058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56'!$A15,'INTERIM REPORT'!$B:$B,'PAGE 56'!$A$4)</f>
        <v>4.3502591119578202E-3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56'!$A15,'INTERIM REPORT'!$B:$B,'PAGE 56'!$A$4)</f>
        <v>0.20036822084343117</v>
      </c>
      <c r="M15" s="211">
        <f t="shared" si="9"/>
        <v>2</v>
      </c>
      <c r="N15" s="211">
        <f t="shared" si="10"/>
        <v>2</v>
      </c>
      <c r="O15" s="211">
        <f t="shared" si="11"/>
        <v>2</v>
      </c>
      <c r="P15" s="122">
        <f>SUMIFS('INTERIM REPORT'!F:F,'INTERIM REPORT'!$A:$A,'PAGE 56'!$A15,'INTERIM REPORT'!$B:$B,'PAGE 56'!$A$4)</f>
        <v>0.99876670944062063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22">
        <f>SUMIFS('INTERIM REPORT'!G:G,'INTERIM REPORT'!$A:$A,'PAGE 56'!$A15,'INTERIM REPORT'!$B:$B,'PAGE 56'!$A$4)</f>
        <v>0.31212542477290467</v>
      </c>
      <c r="U15" s="211">
        <f t="shared" si="15"/>
        <v>4</v>
      </c>
      <c r="V15" s="211">
        <f t="shared" si="16"/>
        <v>6</v>
      </c>
      <c r="W15" s="211">
        <f t="shared" si="17"/>
        <v>8</v>
      </c>
      <c r="X15" s="97">
        <f t="shared" si="0"/>
        <v>45.05891642009712</v>
      </c>
      <c r="Y15" s="97">
        <f t="shared" si="1"/>
        <v>0.55775912696655228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56'!$A16,'INTERIM REPORT'!$B:$B,'PAGE 56'!$A$4)</f>
        <v>0.48358919268306477</v>
      </c>
      <c r="E16" s="212"/>
      <c r="F16" s="213">
        <f t="shared" si="4"/>
        <v>9</v>
      </c>
      <c r="G16" s="213">
        <f t="shared" si="5"/>
        <v>12</v>
      </c>
      <c r="H16" s="124">
        <f>SUMIFS('INTERIM REPORT'!D:D,'INTERIM REPORT'!$A:$A,'PAGE 56'!$A16,'INTERIM REPORT'!$B:$B,'PAGE 56'!$A$4)</f>
        <v>0.52877704343232224</v>
      </c>
      <c r="I16" s="212"/>
      <c r="J16" s="213">
        <f t="shared" si="7"/>
        <v>10</v>
      </c>
      <c r="K16" s="213">
        <f t="shared" si="8"/>
        <v>14</v>
      </c>
      <c r="L16" s="124">
        <f>SUMIFS('INTERIM REPORT'!E:E,'INTERIM REPORT'!$A:$A,'PAGE 56'!$A16,'INTERIM REPORT'!$B:$B,'PAGE 56'!$A$4)</f>
        <v>0.33611519917725663</v>
      </c>
      <c r="M16" s="212"/>
      <c r="N16" s="213">
        <f t="shared" si="10"/>
        <v>7</v>
      </c>
      <c r="O16" s="213">
        <f t="shared" si="11"/>
        <v>9</v>
      </c>
      <c r="P16" s="124">
        <f>SUMIFS('INTERIM REPORT'!F:F,'INTERIM REPORT'!$A:$A,'PAGE 56'!$A16,'INTERIM REPORT'!$B:$B,'PAGE 56'!$A$4)</f>
        <v>0.36646438922183433</v>
      </c>
      <c r="Q16" s="212"/>
      <c r="R16" s="213">
        <f t="shared" si="13"/>
        <v>3</v>
      </c>
      <c r="S16" s="213">
        <f t="shared" si="14"/>
        <v>5</v>
      </c>
      <c r="T16" s="124">
        <f>SUMIFS('INTERIM REPORT'!G:G,'INTERIM REPORT'!$A:$A,'PAGE 56'!$A16,'INTERIM REPORT'!$B:$B,'PAGE 56'!$A$4)</f>
        <v>0.30312596619478022</v>
      </c>
      <c r="U16" s="212"/>
      <c r="V16" s="213">
        <f t="shared" si="16"/>
        <v>4</v>
      </c>
      <c r="W16" s="213">
        <f t="shared" si="17"/>
        <v>6</v>
      </c>
      <c r="X16" s="99">
        <f t="shared" si="0"/>
        <v>-0.36435364705791018</v>
      </c>
      <c r="Y16" s="99">
        <f t="shared" si="1"/>
        <v>-9.8148590314355078E-2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56'!$A17,'INTERIM REPORT'!$B:$B,'PAGE 56'!$A$4)</f>
        <v>9.7370229922004017E-2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56'!$A17,'INTERIM REPORT'!$B:$B,'PAGE 56'!$A$4)</f>
        <v>0.19347635318475867</v>
      </c>
      <c r="I17" s="214"/>
      <c r="J17" s="210">
        <f t="shared" si="7"/>
        <v>4</v>
      </c>
      <c r="K17" s="210">
        <f t="shared" si="8"/>
        <v>5</v>
      </c>
      <c r="L17" s="120">
        <f>SUMIFS('INTERIM REPORT'!E:E,'INTERIM REPORT'!$A:$A,'PAGE 56'!$A17,'INTERIM REPORT'!$B:$B,'PAGE 56'!$A$4)</f>
        <v>0.25994394620186867</v>
      </c>
      <c r="M17" s="214"/>
      <c r="N17" s="210">
        <f t="shared" si="10"/>
        <v>3</v>
      </c>
      <c r="O17" s="210">
        <f t="shared" si="11"/>
        <v>4</v>
      </c>
      <c r="P17" s="120">
        <f>SUMIFS('INTERIM REPORT'!F:F,'INTERIM REPORT'!$A:$A,'PAGE 56'!$A17,'INTERIM REPORT'!$B:$B,'PAGE 56'!$A$4)</f>
        <v>0.71194447373933489</v>
      </c>
      <c r="Q17" s="214"/>
      <c r="R17" s="210">
        <f t="shared" si="13"/>
        <v>9</v>
      </c>
      <c r="S17" s="210">
        <f t="shared" si="14"/>
        <v>13</v>
      </c>
      <c r="T17" s="120">
        <f>SUMIFS('INTERIM REPORT'!G:G,'INTERIM REPORT'!$A:$A,'PAGE 56'!$A17,'INTERIM REPORT'!$B:$B,'PAGE 56'!$A$4)</f>
        <v>0.30488191343762877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0.34354375572521412</v>
      </c>
      <c r="Y17" s="95">
        <f t="shared" si="1"/>
        <v>0.17287560603878016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225"/>
      <c r="E19" s="127"/>
      <c r="F19" s="127"/>
      <c r="G19" s="127"/>
      <c r="H19" s="225"/>
      <c r="I19" s="127"/>
      <c r="J19" s="127"/>
      <c r="K19" s="127"/>
      <c r="L19" s="225"/>
      <c r="M19" s="127"/>
      <c r="N19" s="127"/>
      <c r="O19" s="127"/>
      <c r="P19" s="225"/>
      <c r="Q19" s="127"/>
      <c r="R19" s="127"/>
      <c r="S19" s="127"/>
      <c r="T19" s="225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56'!$A20,'INTERIM REPORT'!$B:$B,'PAGE 56'!$A$4)</f>
        <v>0.11455764187449304</v>
      </c>
      <c r="E20" s="212"/>
      <c r="F20" s="213">
        <f>RANK(D20,D$20:D$22,1)</f>
        <v>1</v>
      </c>
      <c r="G20" s="213">
        <f t="shared" ref="G20:G22" si="19">RANK(D20,D$8:D$25,1)</f>
        <v>4</v>
      </c>
      <c r="H20" s="124">
        <f>SUMIFS('INTERIM REPORT'!D:D,'INTERIM REPORT'!$A:$A,'PAGE 56'!$A20,'INTERIM REPORT'!$B:$B,'PAGE 56'!$A$4)</f>
        <v>0.31375400755240912</v>
      </c>
      <c r="I20" s="212"/>
      <c r="J20" s="213">
        <f>RANK(H20,H$20:H$22,1)</f>
        <v>1</v>
      </c>
      <c r="K20" s="213">
        <f t="shared" ref="K20:K22" si="20">RANK(H20,H$8:H$25,1)</f>
        <v>10</v>
      </c>
      <c r="L20" s="124">
        <f>SUMIFS('INTERIM REPORT'!E:E,'INTERIM REPORT'!$A:$A,'PAGE 56'!$A20,'INTERIM REPORT'!$B:$B,'PAGE 56'!$A$4)</f>
        <v>0.36584419882056818</v>
      </c>
      <c r="M20" s="212"/>
      <c r="N20" s="213">
        <f>RANK(L20,L$20:L$22,1)</f>
        <v>2</v>
      </c>
      <c r="O20" s="213">
        <f t="shared" ref="O20:O22" si="21">RANK(L20,L$8:L$25,1)</f>
        <v>11</v>
      </c>
      <c r="P20" s="124">
        <f>SUMIFS('INTERIM REPORT'!F:F,'INTERIM REPORT'!$A:$A,'PAGE 56'!$A20,'INTERIM REPORT'!$B:$B,'PAGE 56'!$A$4)</f>
        <v>0.57497005406426105</v>
      </c>
      <c r="Q20" s="212"/>
      <c r="R20" s="213">
        <f>RANK(P20,P$20:P$22,1)</f>
        <v>3</v>
      </c>
      <c r="S20" s="213">
        <f t="shared" ref="S20:S22" si="22">RANK(P20,P$8:P$25,1)</f>
        <v>11</v>
      </c>
      <c r="T20" s="124">
        <f>SUMIFS('INTERIM REPORT'!G:G,'INTERIM REPORT'!$A:$A,'PAGE 56'!$A20,'INTERIM REPORT'!$B:$B,'PAGE 56'!$A$4)</f>
        <v>0.4298059423830356</v>
      </c>
      <c r="U20" s="212"/>
      <c r="V20" s="213">
        <f>RANK(T20,T$20:T$22,1)</f>
        <v>3</v>
      </c>
      <c r="W20" s="213">
        <f t="shared" ref="W20:W22" si="23">RANK(T20,T$8:T$25,1)</f>
        <v>13</v>
      </c>
      <c r="X20" s="99">
        <f>IF(H20&gt;0,((L20/H20)-1),IF(AND(H20=0,L20&gt;0),100%,IF(AND(H20=0,L20&lt;0),-100%,IF(AND(H20=0,L20=0),0%,((L20/(H20))-1)*-1))))</f>
        <v>0.16602239338555047</v>
      </c>
      <c r="Y20" s="99">
        <f>IF(L20&gt;0,((T20/L20)-1),IF(AND(L20=0,T20&gt;0),100%,IF(AND(L20=0,T20&lt;0),-100%,IF(AND(L20=0,T20=0),0%,((T20/(L20))-1)*-1))))</f>
        <v>0.17483328632426409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56'!$A21,'INTERIM REPORT'!$B:$B,'PAGE 56'!$A$4)</f>
        <v>0.34865612631618614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56'!$A21,'INTERIM REPORT'!$B:$B,'PAGE 56'!$A$4)</f>
        <v>0.35556564837729271</v>
      </c>
      <c r="I21" s="214"/>
      <c r="J21" s="210">
        <f t="shared" ref="J21:J22" si="25">RANK(H21,H$20:H$22,1)</f>
        <v>2</v>
      </c>
      <c r="K21" s="210">
        <f t="shared" si="20"/>
        <v>11</v>
      </c>
      <c r="L21" s="120">
        <f>SUMIFS('INTERIM REPORT'!E:E,'INTERIM REPORT'!$A:$A,'PAGE 56'!$A21,'INTERIM REPORT'!$B:$B,'PAGE 56'!$A$4)</f>
        <v>0.40725362443176055</v>
      </c>
      <c r="M21" s="214"/>
      <c r="N21" s="210">
        <f t="shared" ref="N21:N22" si="26">RANK(L21,L$20:L$22,1)</f>
        <v>3</v>
      </c>
      <c r="O21" s="210">
        <f t="shared" si="21"/>
        <v>12</v>
      </c>
      <c r="P21" s="120">
        <f>SUMIFS('INTERIM REPORT'!F:F,'INTERIM REPORT'!$A:$A,'PAGE 56'!$A21,'INTERIM REPORT'!$B:$B,'PAGE 56'!$A$4)</f>
        <v>0.49736219790356245</v>
      </c>
      <c r="Q21" s="214"/>
      <c r="R21" s="210">
        <f t="shared" ref="R21:R22" si="27">RANK(P21,P$20:P$22,1)</f>
        <v>2</v>
      </c>
      <c r="S21" s="210">
        <f t="shared" si="22"/>
        <v>8</v>
      </c>
      <c r="T21" s="120">
        <f>SUMIFS('INTERIM REPORT'!G:G,'INTERIM REPORT'!$A:$A,'PAGE 56'!$A21,'INTERIM REPORT'!$B:$B,'PAGE 56'!$A$4)</f>
        <v>0.33377777594324487</v>
      </c>
      <c r="U21" s="214"/>
      <c r="V21" s="210">
        <f t="shared" ref="V21:V22" si="28">RANK(T21,T$20:T$22,1)</f>
        <v>2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0.1453683062195632</v>
      </c>
      <c r="Y21" s="95">
        <f>IF(L21&gt;0,((T21/L21)-1),IF(AND(L21=0,T21&gt;0),100%,IF(AND(L21=0,T21&lt;0),-100%,IF(AND(L21=0,T21=0),0%,((T21/(L21))-1)*-1))))</f>
        <v>-0.18041791178908784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56'!$A22,'INTERIM REPORT'!$B:$B,'PAGE 56'!$A$4)</f>
        <v>0.54271222361393068</v>
      </c>
      <c r="E22" s="214"/>
      <c r="F22" s="210">
        <f t="shared" si="24"/>
        <v>3</v>
      </c>
      <c r="G22" s="210">
        <f t="shared" si="19"/>
        <v>13</v>
      </c>
      <c r="H22" s="120">
        <f>SUMIFS('INTERIM REPORT'!D:D,'INTERIM REPORT'!$A:$A,'PAGE 56'!$A22,'INTERIM REPORT'!$B:$B,'PAGE 56'!$A$4)</f>
        <v>0.39283536391853763</v>
      </c>
      <c r="I22" s="214"/>
      <c r="J22" s="210">
        <f t="shared" si="25"/>
        <v>3</v>
      </c>
      <c r="K22" s="210">
        <f t="shared" si="20"/>
        <v>13</v>
      </c>
      <c r="L22" s="120">
        <f>SUMIFS('INTERIM REPORT'!E:E,'INTERIM REPORT'!$A:$A,'PAGE 56'!$A22,'INTERIM REPORT'!$B:$B,'PAGE 56'!$A$4)</f>
        <v>0.33360969200570056</v>
      </c>
      <c r="M22" s="214"/>
      <c r="N22" s="210">
        <f t="shared" si="26"/>
        <v>1</v>
      </c>
      <c r="O22" s="210">
        <f t="shared" si="21"/>
        <v>8</v>
      </c>
      <c r="P22" s="120">
        <f>SUMIFS('INTERIM REPORT'!F:F,'INTERIM REPORT'!$A:$A,'PAGE 56'!$A22,'INTERIM REPORT'!$B:$B,'PAGE 56'!$A$4)</f>
        <v>0.35796898539760386</v>
      </c>
      <c r="Q22" s="214"/>
      <c r="R22" s="210">
        <f t="shared" si="27"/>
        <v>1</v>
      </c>
      <c r="S22" s="210">
        <f t="shared" si="22"/>
        <v>4</v>
      </c>
      <c r="T22" s="120">
        <f>SUMIFS('INTERIM REPORT'!G:G,'INTERIM REPORT'!$A:$A,'PAGE 56'!$A22,'INTERIM REPORT'!$B:$B,'PAGE 56'!$A$4)</f>
        <v>-0.81987407799160461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-0.15076461376099204</v>
      </c>
      <c r="Y22" s="95">
        <f>IF(L22&gt;0,((T22/L22)-1),IF(AND(L22=0,T22&gt;0),100%,IF(AND(L22=0,T22&lt;0),-100%,IF(AND(L22=0,T22=0),0%,((T22/(L22))-1)*-1))))</f>
        <v>-3.4575847094322278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225"/>
      <c r="E24" s="127"/>
      <c r="F24" s="127"/>
      <c r="G24" s="127"/>
      <c r="H24" s="225"/>
      <c r="I24" s="127"/>
      <c r="J24" s="127"/>
      <c r="K24" s="127"/>
      <c r="L24" s="225"/>
      <c r="M24" s="127"/>
      <c r="N24" s="127"/>
      <c r="O24" s="127"/>
      <c r="P24" s="225"/>
      <c r="Q24" s="127"/>
      <c r="R24" s="127"/>
      <c r="S24" s="127"/>
      <c r="T24" s="225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56'!$A25,'INTERIM REPORT'!$B:$B,'PAGE 56'!$A$4)</f>
        <v>0.23411769206202246</v>
      </c>
      <c r="E25" s="212"/>
      <c r="F25" s="212"/>
      <c r="G25" s="213">
        <f>RANK(D25,D$8:D$25,1)</f>
        <v>7</v>
      </c>
      <c r="H25" s="124">
        <f>SUMIFS('INTERIM REPORT'!D:D,'INTERIM REPORT'!$A:$A,'PAGE 56'!$A25,'INTERIM REPORT'!$B:$B,'PAGE 56'!$A$4)</f>
        <v>0.10424583580750858</v>
      </c>
      <c r="I25" s="212"/>
      <c r="J25" s="212"/>
      <c r="K25" s="213">
        <f>RANK(H25,H$8:H$25,1)</f>
        <v>3</v>
      </c>
      <c r="L25" s="124">
        <f>SUMIFS('INTERIM REPORT'!E:E,'INTERIM REPORT'!$A:$A,'PAGE 56'!$A25,'INTERIM REPORT'!$B:$B,'PAGE 56'!$A$4)</f>
        <v>0.24360296744079102</v>
      </c>
      <c r="M25" s="212"/>
      <c r="N25" s="212"/>
      <c r="O25" s="213">
        <f>RANK(L25,L$8:L$25,1)</f>
        <v>3</v>
      </c>
      <c r="P25" s="124">
        <f>SUMIFS('INTERIM REPORT'!F:F,'INTERIM REPORT'!$A:$A,'PAGE 56'!$A25,'INTERIM REPORT'!$B:$B,'PAGE 56'!$A$4)</f>
        <v>0.29250686278885873</v>
      </c>
      <c r="Q25" s="212"/>
      <c r="R25" s="212"/>
      <c r="S25" s="213">
        <f>RANK(P25,P$8:P$25,1)</f>
        <v>1</v>
      </c>
      <c r="T25" s="124">
        <f>SUMIFS('INTERIM REPORT'!G:G,'INTERIM REPORT'!$A:$A,'PAGE 56'!$A25,'INTERIM REPORT'!$B:$B,'PAGE 56'!$A$4)</f>
        <v>0.30056201943281147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1.3368124544620406</v>
      </c>
      <c r="Y25" s="99">
        <f>IF(L25&gt;0,((T25/L25)-1),IF(AND(L25=0,T25&gt;0),100%,IF(AND(L25=0,T25&lt;0),-100%,IF(AND(L25=0,T25=0),0%,((T25/(L25))-1)*-1))))</f>
        <v>0.23381920421747182</v>
      </c>
    </row>
    <row r="26" spans="1:25" ht="28.35" customHeight="1">
      <c r="D26" s="126"/>
      <c r="E26" s="217"/>
      <c r="F26" s="217"/>
      <c r="G26" s="217"/>
      <c r="H26" s="126"/>
      <c r="I26" s="217"/>
      <c r="J26" s="217"/>
      <c r="K26" s="217"/>
      <c r="L26" s="126"/>
      <c r="M26" s="217"/>
      <c r="N26" s="217"/>
      <c r="O26" s="217"/>
      <c r="P26" s="126"/>
      <c r="Q26" s="217"/>
      <c r="R26" s="217"/>
      <c r="S26" s="217"/>
      <c r="T26" s="126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225"/>
      <c r="E27" s="127"/>
      <c r="F27" s="127"/>
      <c r="G27" s="127"/>
      <c r="H27" s="225"/>
      <c r="I27" s="127"/>
      <c r="J27" s="127"/>
      <c r="K27" s="127"/>
      <c r="L27" s="225"/>
      <c r="M27" s="127"/>
      <c r="N27" s="127"/>
      <c r="O27" s="127"/>
      <c r="P27" s="225"/>
      <c r="Q27" s="127"/>
      <c r="R27" s="127"/>
      <c r="S27" s="127"/>
      <c r="T27" s="225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56'!$A28,'INTERIM REPORT'!$B:$B,'PAGE 56'!$A$4)</f>
        <v>0.24021980154406389</v>
      </c>
      <c r="E28" s="218"/>
      <c r="F28" s="218"/>
      <c r="G28" s="218"/>
      <c r="H28" s="124">
        <f>SUMIFS('INTERIM REPORT'!D:D,'INTERIM REPORT'!$A:$A,'PAGE 56'!$A28,'INTERIM REPORT'!$B:$B,'PAGE 56'!$A$4)</f>
        <v>0.18234607133410152</v>
      </c>
      <c r="I28" s="218"/>
      <c r="J28" s="218"/>
      <c r="K28" s="218"/>
      <c r="L28" s="124">
        <f>SUMIFS('INTERIM REPORT'!E:E,'INTERIM REPORT'!$A:$A,'PAGE 56'!$A28,'INTERIM REPORT'!$B:$B,'PAGE 56'!$A$4)</f>
        <v>0.28131065330892219</v>
      </c>
      <c r="M28" s="218"/>
      <c r="N28" s="218"/>
      <c r="O28" s="218"/>
      <c r="P28" s="124">
        <f>SUMIFS('INTERIM REPORT'!F:F,'INTERIM REPORT'!$A:$A,'PAGE 56'!$A28,'INTERIM REPORT'!$B:$B,'PAGE 56'!$A$4)</f>
        <v>0.38120699355336518</v>
      </c>
      <c r="Q28" s="218"/>
      <c r="R28" s="218"/>
      <c r="S28" s="218"/>
      <c r="T28" s="124">
        <f>SUMIFS('INTERIM REPORT'!G:G,'INTERIM REPORT'!$A:$A,'PAGE 56'!$A28,'INTERIM REPORT'!$B:$B,'PAGE 56'!$A$4)</f>
        <v>0.27527192612916307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0.54272944435141635</v>
      </c>
      <c r="Y28" s="103">
        <f>IF(L28&gt;0,((T28/L28)-1),IF(AND(L28=0,T28&gt;0),100%,IF(AND(L28=0,T28&lt;0),-100%,IF(AND(L28=0,T28=0),0%,((T28/(L28))-1)*-1))))</f>
        <v>-2.1466400609889691E-2</v>
      </c>
    </row>
    <row r="29" spans="1:25" ht="28.35" customHeight="1">
      <c r="C29" s="94" t="s">
        <v>28</v>
      </c>
      <c r="D29" s="120">
        <f>MEDIAN(D25,D20:D22,D8:D17)</f>
        <v>0.27254023522839443</v>
      </c>
      <c r="E29" s="219"/>
      <c r="F29" s="219"/>
      <c r="G29" s="219"/>
      <c r="H29" s="120">
        <f>MEDIAN(H25,H20:H22,H8:H17)</f>
        <v>0.25827399098852488</v>
      </c>
      <c r="I29" s="219"/>
      <c r="J29" s="219"/>
      <c r="K29" s="219"/>
      <c r="L29" s="120">
        <f>MEDIAN(L25,L20:L22,L8:L17)</f>
        <v>0.32239713818275217</v>
      </c>
      <c r="M29" s="219"/>
      <c r="N29" s="219"/>
      <c r="O29" s="219"/>
      <c r="P29" s="120">
        <f>MEDIAN(P25,P20:P22,P8:P17)</f>
        <v>0.47486754502951445</v>
      </c>
      <c r="Q29" s="219"/>
      <c r="R29" s="219"/>
      <c r="S29" s="219"/>
      <c r="T29" s="120">
        <f>MEDIAN(T25,T20:T22,T8:T17)</f>
        <v>0.30850366910526672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0.24827566627518549</v>
      </c>
      <c r="Y29" s="104">
        <f>IF(L29&gt;0,((T29/L29)-1),IF(AND(L29=0,T29&gt;0),100%,IF(AND(L29=0,T29&lt;0),-100%,IF(AND(L29=0,T29=0),0%,((T29/(L29))-1)*-1))))</f>
        <v>-4.3094269247544892E-2</v>
      </c>
    </row>
    <row r="30" spans="1:25" ht="28.35" customHeight="1">
      <c r="C30" s="94" t="s">
        <v>29</v>
      </c>
      <c r="D30" s="120">
        <f>MEDIAN(D8:D15)</f>
        <v>0.24433035399565245</v>
      </c>
      <c r="E30" s="219"/>
      <c r="F30" s="219"/>
      <c r="G30" s="219"/>
      <c r="H30" s="120">
        <f>MEDIAN(H8:H15)</f>
        <v>0.21395632222934019</v>
      </c>
      <c r="I30" s="219"/>
      <c r="J30" s="219"/>
      <c r="K30" s="219"/>
      <c r="L30" s="120">
        <f>MEDIAN(L8:L15)</f>
        <v>0.30921884560418977</v>
      </c>
      <c r="M30" s="219"/>
      <c r="N30" s="219"/>
      <c r="O30" s="219"/>
      <c r="P30" s="120">
        <f>MEDIAN(P8:P15)</f>
        <v>0.48176458625792207</v>
      </c>
      <c r="Q30" s="219"/>
      <c r="R30" s="219"/>
      <c r="S30" s="219"/>
      <c r="T30" s="120">
        <f>MEDIAN(T8:T15)</f>
        <v>0.35226855605664492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0.44524285322467594</v>
      </c>
      <c r="Y30" s="104">
        <f>IF(L30&gt;0,((T30/L30)-1),IF(AND(L30=0,T30&gt;0),100%,IF(AND(L30=0,T30&lt;0),-100%,IF(AND(L30=0,T30=0),0%,((T30/(L30))-1)*-1))))</f>
        <v>0.1392208497782188</v>
      </c>
    </row>
    <row r="31" spans="1:25" ht="28.35" customHeight="1">
      <c r="D31" s="126"/>
      <c r="E31" s="130"/>
      <c r="F31" s="130"/>
      <c r="G31" s="130"/>
      <c r="H31" s="143"/>
      <c r="I31" s="130"/>
      <c r="J31" s="130"/>
      <c r="K31" s="130"/>
      <c r="L31" s="143"/>
      <c r="M31" s="130"/>
      <c r="N31" s="130"/>
      <c r="O31" s="130"/>
      <c r="P31" s="143"/>
      <c r="Q31" s="130"/>
      <c r="R31" s="130"/>
      <c r="S31" s="130"/>
      <c r="T31" s="143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226"/>
      <c r="E32" s="127"/>
      <c r="F32" s="127"/>
      <c r="G32" s="127"/>
      <c r="H32" s="144"/>
      <c r="I32" s="127"/>
      <c r="J32" s="127"/>
      <c r="K32" s="127"/>
      <c r="L32" s="127"/>
      <c r="M32" s="263" t="s">
        <v>213</v>
      </c>
      <c r="N32" s="127"/>
      <c r="O32" s="127"/>
      <c r="P32" s="144"/>
      <c r="Q32" s="127"/>
      <c r="R32" s="127"/>
      <c r="S32" s="127"/>
      <c r="T32" s="144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56'!$A33,'INTERIM REPORT'!$B:$B,'PAGE 56'!$A$5)=0,"",SUMIFS('INTERIM REPORT'!C:C,'INTERIM REPORT'!$A:$A,'PAGE 56'!$A33,'INTERIM REPORT'!$B:$B,'PAGE 56'!$A$5))</f>
        <v/>
      </c>
      <c r="E33" s="120"/>
      <c r="F33" s="120"/>
      <c r="G33" s="121"/>
      <c r="H33" s="142" t="str">
        <f>IF(SUMIFS('INTERIM REPORT'!D:D,'INTERIM REPORT'!$A:$A,'PAGE 56'!$A33,'INTERIM REPORT'!$B:$B,'PAGE 56'!$A$5)=0,"",SUMIFS('INTERIM REPORT'!D:D,'INTERIM REPORT'!$A:$A,'PAGE 56'!$A33,'INTERIM REPORT'!$B:$B,'PAGE 56'!$A$5))</f>
        <v/>
      </c>
      <c r="I33" s="120"/>
      <c r="J33" s="120"/>
      <c r="K33" s="121"/>
      <c r="L33" s="142" t="str">
        <f>IF(SUMIFS('INTERIM REPORT'!E:E,'INTERIM REPORT'!$A:$A,'PAGE 56'!$A33,'INTERIM REPORT'!$B:$B,'PAGE 56'!$A$5)=0,"",SUMIFS('INTERIM REPORT'!E:E,'INTERIM REPORT'!$A:$A,'PAGE 56'!$A33,'INTERIM REPORT'!$B:$B,'PAGE 56'!$A$5))</f>
        <v/>
      </c>
      <c r="M33" s="120"/>
      <c r="N33" s="120"/>
      <c r="O33" s="121"/>
      <c r="P33" s="142" t="str">
        <f>IF(SUMIFS('INTERIM REPORT'!F:F,'INTERIM REPORT'!$A:$A,'PAGE 56'!$A33,'INTERIM REPORT'!$B:$B,'PAGE 56'!$A$5)=0,"",SUMIFS('INTERIM REPORT'!F:F,'INTERIM REPORT'!$A:$A,'PAGE 56'!$A33,'INTERIM REPORT'!$B:$B,'PAGE 56'!$A$5))</f>
        <v/>
      </c>
      <c r="Q33" s="120"/>
      <c r="R33" s="120"/>
      <c r="S33" s="121"/>
      <c r="T33" s="142" t="str">
        <f>IF(SUMIFS('INTERIM REPORT'!G:G,'INTERIM REPORT'!$A:$A,'PAGE 56'!$A33,'INTERIM REPORT'!$B:$B,'PAGE 56'!$A$5)=0,"",SUMIFS('INTERIM REPORT'!G:G,'INTERIM REPORT'!$A:$A,'PAGE 56'!$A33,'INTERIM REPORT'!$B:$B,'PAGE 56'!$A$5))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56'!$A34,'INTERIM REPORT'!$B:$B,'PAGE 56'!$A$5)=0,"",SUMIFS('INTERIM REPORT'!C:C,'INTERIM REPORT'!$A:$A,'PAGE 56'!$A34,'INTERIM REPORT'!$B:$B,'PAGE 56'!$A$5))</f>
        <v/>
      </c>
      <c r="E34" s="124"/>
      <c r="F34" s="124"/>
      <c r="G34" s="125"/>
      <c r="H34" s="142" t="str">
        <f>IF(SUMIFS('INTERIM REPORT'!D:D,'INTERIM REPORT'!$A:$A,'PAGE 56'!$A34,'INTERIM REPORT'!$B:$B,'PAGE 56'!$A$5)=0,"",SUMIFS('INTERIM REPORT'!D:D,'INTERIM REPORT'!$A:$A,'PAGE 56'!$A34,'INTERIM REPORT'!$B:$B,'PAGE 56'!$A$5))</f>
        <v/>
      </c>
      <c r="I34" s="124"/>
      <c r="J34" s="124"/>
      <c r="K34" s="125"/>
      <c r="L34" s="142" t="str">
        <f>IF(SUMIFS('INTERIM REPORT'!E:E,'INTERIM REPORT'!$A:$A,'PAGE 56'!$A34,'INTERIM REPORT'!$B:$B,'PAGE 56'!$A$5)=0,"",SUMIFS('INTERIM REPORT'!E:E,'INTERIM REPORT'!$A:$A,'PAGE 56'!$A34,'INTERIM REPORT'!$B:$B,'PAGE 56'!$A$5))</f>
        <v/>
      </c>
      <c r="M34" s="124"/>
      <c r="N34" s="124"/>
      <c r="O34" s="125"/>
      <c r="P34" s="142" t="str">
        <f>IF(SUMIFS('INTERIM REPORT'!F:F,'INTERIM REPORT'!$A:$A,'PAGE 56'!$A34,'INTERIM REPORT'!$B:$B,'PAGE 56'!$A$5)=0,"",SUMIFS('INTERIM REPORT'!F:F,'INTERIM REPORT'!$A:$A,'PAGE 56'!$A34,'INTERIM REPORT'!$B:$B,'PAGE 56'!$A$5))</f>
        <v/>
      </c>
      <c r="Q34" s="124"/>
      <c r="R34" s="124"/>
      <c r="S34" s="125"/>
      <c r="T34" s="142" t="str">
        <f>IF(SUMIFS('INTERIM REPORT'!G:G,'INTERIM REPORT'!$A:$A,'PAGE 56'!$A34,'INTERIM REPORT'!$B:$B,'PAGE 56'!$A$5)=0,"",SUMIFS('INTERIM REPORT'!G:G,'INTERIM REPORT'!$A:$A,'PAGE 56'!$A34,'INTERIM REPORT'!$B:$B,'PAGE 56'!$A$5))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56'!$A35,'INTERIM REPORT'!$B:$B,'PAGE 56'!$A$5)=0,"",SUMIFS('INTERIM REPORT'!C:C,'INTERIM REPORT'!$A:$A,'PAGE 56'!$A35,'INTERIM REPORT'!$B:$B,'PAGE 56'!$A$5))</f>
        <v/>
      </c>
      <c r="E35" s="124"/>
      <c r="F35" s="124"/>
      <c r="G35" s="125"/>
      <c r="H35" s="142" t="str">
        <f>IF(SUMIFS('INTERIM REPORT'!D:D,'INTERIM REPORT'!$A:$A,'PAGE 56'!$A35,'INTERIM REPORT'!$B:$B,'PAGE 56'!$A$5)=0,"",SUMIFS('INTERIM REPORT'!D:D,'INTERIM REPORT'!$A:$A,'PAGE 56'!$A35,'INTERIM REPORT'!$B:$B,'PAGE 56'!$A$5))</f>
        <v/>
      </c>
      <c r="I35" s="124"/>
      <c r="J35" s="124"/>
      <c r="K35" s="125"/>
      <c r="L35" s="142" t="str">
        <f>IF(SUMIFS('INTERIM REPORT'!E:E,'INTERIM REPORT'!$A:$A,'PAGE 56'!$A35,'INTERIM REPORT'!$B:$B,'PAGE 56'!$A$5)=0,"",SUMIFS('INTERIM REPORT'!E:E,'INTERIM REPORT'!$A:$A,'PAGE 56'!$A35,'INTERIM REPORT'!$B:$B,'PAGE 56'!$A$5))</f>
        <v/>
      </c>
      <c r="M35" s="124"/>
      <c r="N35" s="124"/>
      <c r="O35" s="125"/>
      <c r="P35" s="142" t="str">
        <f>IF(SUMIFS('INTERIM REPORT'!F:F,'INTERIM REPORT'!$A:$A,'PAGE 56'!$A35,'INTERIM REPORT'!$B:$B,'PAGE 56'!$A$5)=0,"",SUMIFS('INTERIM REPORT'!F:F,'INTERIM REPORT'!$A:$A,'PAGE 56'!$A35,'INTERIM REPORT'!$B:$B,'PAGE 56'!$A$5))</f>
        <v/>
      </c>
      <c r="Q35" s="124"/>
      <c r="R35" s="124"/>
      <c r="S35" s="125"/>
      <c r="T35" s="142" t="str">
        <f>IF(SUMIFS('INTERIM REPORT'!G:G,'INTERIM REPORT'!$A:$A,'PAGE 56'!$A35,'INTERIM REPORT'!$B:$B,'PAGE 56'!$A$5)=0,"",SUMIFS('INTERIM REPORT'!G:G,'INTERIM REPORT'!$A:$A,'PAGE 56'!$A35,'INTERIM REPORT'!$B:$B,'PAGE 56'!$A$5))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56'!$A36,'INTERIM REPORT'!$B:$B,'PAGE 56'!$A$5)=0,"",SUMIFS('INTERIM REPORT'!C:C,'INTERIM REPORT'!$A:$A,'PAGE 56'!$A36,'INTERIM REPORT'!$B:$B,'PAGE 56'!$A$5))</f>
        <v/>
      </c>
      <c r="E36" s="124"/>
      <c r="F36" s="124"/>
      <c r="G36" s="125"/>
      <c r="H36" s="142" t="str">
        <f>IF(SUMIFS('INTERIM REPORT'!D:D,'INTERIM REPORT'!$A:$A,'PAGE 56'!$A36,'INTERIM REPORT'!$B:$B,'PAGE 56'!$A$5)=0,"",SUMIFS('INTERIM REPORT'!D:D,'INTERIM REPORT'!$A:$A,'PAGE 56'!$A36,'INTERIM REPORT'!$B:$B,'PAGE 56'!$A$5))</f>
        <v/>
      </c>
      <c r="I36" s="124"/>
      <c r="J36" s="124"/>
      <c r="K36" s="125"/>
      <c r="L36" s="142" t="str">
        <f>IF(SUMIFS('INTERIM REPORT'!E:E,'INTERIM REPORT'!$A:$A,'PAGE 56'!$A36,'INTERIM REPORT'!$B:$B,'PAGE 56'!$A$5)=0,"",SUMIFS('INTERIM REPORT'!E:E,'INTERIM REPORT'!$A:$A,'PAGE 56'!$A36,'INTERIM REPORT'!$B:$B,'PAGE 56'!$A$5))</f>
        <v/>
      </c>
      <c r="M36" s="124"/>
      <c r="N36" s="124"/>
      <c r="O36" s="125"/>
      <c r="P36" s="142" t="str">
        <f>IF(SUMIFS('INTERIM REPORT'!F:F,'INTERIM REPORT'!$A:$A,'PAGE 56'!$A36,'INTERIM REPORT'!$B:$B,'PAGE 56'!$A$5)=0,"",SUMIFS('INTERIM REPORT'!F:F,'INTERIM REPORT'!$A:$A,'PAGE 56'!$A36,'INTERIM REPORT'!$B:$B,'PAGE 56'!$A$5))</f>
        <v/>
      </c>
      <c r="Q36" s="124"/>
      <c r="R36" s="124"/>
      <c r="S36" s="125"/>
      <c r="T36" s="142" t="str">
        <f>IF(SUMIFS('INTERIM REPORT'!G:G,'INTERIM REPORT'!$A:$A,'PAGE 56'!$A36,'INTERIM REPORT'!$B:$B,'PAGE 56'!$A$5)=0,"",SUMIFS('INTERIM REPORT'!G:G,'INTERIM REPORT'!$A:$A,'PAGE 56'!$A36,'INTERIM REPORT'!$B:$B,'PAGE 56'!$A$5))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56'!$A37,'INTERIM REPORT'!$B:$B,'PAGE 56'!$A$5)=0,"",SUMIFS('INTERIM REPORT'!C:C,'INTERIM REPORT'!$A:$A,'PAGE 56'!$A37,'INTERIM REPORT'!$B:$B,'PAGE 56'!$A$5))</f>
        <v/>
      </c>
      <c r="E37" s="124"/>
      <c r="F37" s="124"/>
      <c r="G37" s="125"/>
      <c r="H37" s="142" t="str">
        <f>IF(SUMIFS('INTERIM REPORT'!D:D,'INTERIM REPORT'!$A:$A,'PAGE 56'!$A37,'INTERIM REPORT'!$B:$B,'PAGE 56'!$A$5)=0,"",SUMIFS('INTERIM REPORT'!D:D,'INTERIM REPORT'!$A:$A,'PAGE 56'!$A37,'INTERIM REPORT'!$B:$B,'PAGE 56'!$A$5))</f>
        <v/>
      </c>
      <c r="I37" s="124"/>
      <c r="J37" s="124"/>
      <c r="K37" s="125"/>
      <c r="L37" s="142" t="str">
        <f>IF(SUMIFS('INTERIM REPORT'!E:E,'INTERIM REPORT'!$A:$A,'PAGE 56'!$A37,'INTERIM REPORT'!$B:$B,'PAGE 56'!$A$5)=0,"",SUMIFS('INTERIM REPORT'!E:E,'INTERIM REPORT'!$A:$A,'PAGE 56'!$A37,'INTERIM REPORT'!$B:$B,'PAGE 56'!$A$5))</f>
        <v/>
      </c>
      <c r="M37" s="124"/>
      <c r="N37" s="124"/>
      <c r="O37" s="125"/>
      <c r="P37" s="142" t="str">
        <f>IF(SUMIFS('INTERIM REPORT'!F:F,'INTERIM REPORT'!$A:$A,'PAGE 56'!$A37,'INTERIM REPORT'!$B:$B,'PAGE 56'!$A$5)=0,"",SUMIFS('INTERIM REPORT'!F:F,'INTERIM REPORT'!$A:$A,'PAGE 56'!$A37,'INTERIM REPORT'!$B:$B,'PAGE 56'!$A$5))</f>
        <v/>
      </c>
      <c r="Q37" s="124"/>
      <c r="R37" s="124"/>
      <c r="S37" s="125"/>
      <c r="T37" s="142" t="str">
        <f>IF(SUMIFS('INTERIM REPORT'!G:G,'INTERIM REPORT'!$A:$A,'PAGE 56'!$A37,'INTERIM REPORT'!$B:$B,'PAGE 56'!$A$5)=0,"",SUMIFS('INTERIM REPORT'!G:G,'INTERIM REPORT'!$A:$A,'PAGE 56'!$A37,'INTERIM REPORT'!$B:$B,'PAGE 56'!$A$5))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2" t="str">
        <f>IF(SUMIFS('INTERIM REPORT'!C:C,'INTERIM REPORT'!$A:$A,'PAGE 56'!$A38,'INTERIM REPORT'!$B:$B,'PAGE 56'!$A$5)=0,"",SUMIFS('INTERIM REPORT'!C:C,'INTERIM REPORT'!$A:$A,'PAGE 56'!$A38,'INTERIM REPORT'!$B:$B,'PAGE 56'!$A$5))</f>
        <v/>
      </c>
      <c r="E38" s="124"/>
      <c r="F38" s="124"/>
      <c r="G38" s="125"/>
      <c r="H38" s="142" t="str">
        <f>IF(SUMIFS('INTERIM REPORT'!D:D,'INTERIM REPORT'!$A:$A,'PAGE 56'!$A38,'INTERIM REPORT'!$B:$B,'PAGE 56'!$A$5)=0,"",SUMIFS('INTERIM REPORT'!D:D,'INTERIM REPORT'!$A:$A,'PAGE 56'!$A38,'INTERIM REPORT'!$B:$B,'PAGE 56'!$A$5))</f>
        <v/>
      </c>
      <c r="I38" s="124"/>
      <c r="J38" s="124"/>
      <c r="K38" s="125"/>
      <c r="L38" s="142" t="str">
        <f>IF(SUMIFS('INTERIM REPORT'!E:E,'INTERIM REPORT'!$A:$A,'PAGE 56'!$A38,'INTERIM REPORT'!$B:$B,'PAGE 56'!$A$5)=0,"",SUMIFS('INTERIM REPORT'!E:E,'INTERIM REPORT'!$A:$A,'PAGE 56'!$A38,'INTERIM REPORT'!$B:$B,'PAGE 56'!$A$5))</f>
        <v/>
      </c>
      <c r="M38" s="124"/>
      <c r="N38" s="124"/>
      <c r="O38" s="125"/>
      <c r="P38" s="142" t="str">
        <f>IF(SUMIFS('INTERIM REPORT'!F:F,'INTERIM REPORT'!$A:$A,'PAGE 56'!$A38,'INTERIM REPORT'!$B:$B,'PAGE 56'!$A$5)=0,"",SUMIFS('INTERIM REPORT'!F:F,'INTERIM REPORT'!$A:$A,'PAGE 56'!$A38,'INTERIM REPORT'!$B:$B,'PAGE 56'!$A$5))</f>
        <v/>
      </c>
      <c r="Q38" s="124"/>
      <c r="R38" s="124"/>
      <c r="S38" s="125"/>
      <c r="T38" s="142" t="str">
        <f>IF(SUMIFS('INTERIM REPORT'!G:G,'INTERIM REPORT'!$A:$A,'PAGE 56'!$A38,'INTERIM REPORT'!$B:$B,'PAGE 56'!$A$5)=0,"",SUMIFS('INTERIM REPORT'!G:G,'INTERIM REPORT'!$A:$A,'PAGE 56'!$A38,'INTERIM REPORT'!$B:$B,'PAGE 56'!$A$5))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3" priority="1" operator="notEqual">
      <formula>""" """</formula>
    </cfRule>
    <cfRule type="cellIs" dxfId="1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Y42"/>
  <sheetViews>
    <sheetView view="pageBreakPreview" topLeftCell="B1" zoomScale="60" zoomScaleNormal="100" workbookViewId="0">
      <selection activeCell="M32" sqref="M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Price per Discharge</v>
      </c>
    </row>
    <row r="3" spans="1:25" ht="15.75">
      <c r="A3" s="82" t="s">
        <v>104</v>
      </c>
    </row>
    <row r="4" spans="1:25" ht="15.75">
      <c r="A4" s="85" t="s">
        <v>95</v>
      </c>
      <c r="B4" s="324" t="str">
        <f>MID(A4,FIND("]",A4)+2,LEN(A4)-FIND("]",A4)+2)</f>
        <v>Gross Price per Discharge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3" t="s">
        <v>268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57'!$A8,'INTERIM REPORT'!$B:$B,'PAGE 57'!$A$4)</f>
        <v>21243.549382716054</v>
      </c>
      <c r="E8" s="210">
        <f>RANK(D8,D$8:D$15,1)</f>
        <v>7</v>
      </c>
      <c r="F8" s="210">
        <f>RANK(D8,D$8:D$17,1)</f>
        <v>9</v>
      </c>
      <c r="G8" s="210">
        <f>RANK(D8,D$8:D$25,1)</f>
        <v>11</v>
      </c>
      <c r="H8" s="135">
        <f>SUMIFS('INTERIM REPORT'!D:D,'INTERIM REPORT'!$A:$A,'PAGE 57'!$A8,'INTERIM REPORT'!$B:$B,'PAGE 57'!$A$4)</f>
        <v>22446.083191850594</v>
      </c>
      <c r="I8" s="210">
        <f>RANK(H8,H$8:H$15,1)</f>
        <v>7</v>
      </c>
      <c r="J8" s="210">
        <f>RANK(H8,H$8:H$17,1)</f>
        <v>9</v>
      </c>
      <c r="K8" s="210">
        <f>RANK(H8,H$8:H$25,1)</f>
        <v>11</v>
      </c>
      <c r="L8" s="135">
        <f>SUMIFS('INTERIM REPORT'!E:E,'INTERIM REPORT'!$A:$A,'PAGE 57'!$A8,'INTERIM REPORT'!$B:$B,'PAGE 57'!$A$4)</f>
        <v>18641.569458128077</v>
      </c>
      <c r="M8" s="210">
        <f>RANK(L8,L$8:L$15,1)</f>
        <v>8</v>
      </c>
      <c r="N8" s="210">
        <f>RANK(L8,L$8:L$17,1)</f>
        <v>9</v>
      </c>
      <c r="O8" s="210">
        <f>RANK(L8,L$8:L$25,1)</f>
        <v>13</v>
      </c>
      <c r="P8" s="135">
        <f>SUMIFS('INTERIM REPORT'!F:F,'INTERIM REPORT'!$A:$A,'PAGE 57'!$A8,'INTERIM REPORT'!$B:$B,'PAGE 57'!$A$4)</f>
        <v>17550.664448141983</v>
      </c>
      <c r="Q8" s="210">
        <f>RANK(P8,P$8:P$15,1)</f>
        <v>7</v>
      </c>
      <c r="R8" s="210">
        <f>RANK(P8,P$8:P$17,1)</f>
        <v>8</v>
      </c>
      <c r="S8" s="210">
        <f>RANK(P8,P$8:P$25,1)</f>
        <v>8</v>
      </c>
      <c r="T8" s="135">
        <f>SUMIFS('INTERIM REPORT'!G:G,'INTERIM REPORT'!$A:$A,'PAGE 57'!$A8,'INTERIM REPORT'!$B:$B,'PAGE 57'!$A$4)</f>
        <v>20164.397970687718</v>
      </c>
      <c r="U8" s="210">
        <f>RANK(T8,T$8:T$15,1)</f>
        <v>8</v>
      </c>
      <c r="V8" s="210">
        <f>RANK(T8,T$8:T$17,1)</f>
        <v>9</v>
      </c>
      <c r="W8" s="210">
        <f>RANK(T8,T$8:T$25,1)</f>
        <v>9</v>
      </c>
      <c r="X8" s="95">
        <f t="shared" ref="X8:X17" si="0">IF(H8&gt;0,((L8/H8)-1),IF(AND(H8=0,L8&gt;0),100%,IF(AND(H8=0,L8&lt;0),-100%,IF(AND(H8=0,L8=0),0%,((L8/(H8))-1)*-1))))</f>
        <v>-0.16949566216986156</v>
      </c>
      <c r="Y8" s="95">
        <f t="shared" ref="Y8:Y17" si="1">IF(L8&gt;0,((T8/L8)-1),IF(AND(L8=0,T8&gt;0),100%,IF(AND(L8=0,T8&lt;0),-100%,IF(AND(L8=0,T8=0),0%,((T8/(L8))-1)*-1))))</f>
        <v>8.1689930452484516E-2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57'!$A9,'INTERIM REPORT'!$B:$B,'PAGE 57'!$A$4)</f>
        <v>15394.558685714288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5</v>
      </c>
      <c r="H9" s="135">
        <f>SUMIFS('INTERIM REPORT'!D:D,'INTERIM REPORT'!$A:$A,'PAGE 57'!$A9,'INTERIM REPORT'!$B:$B,'PAGE 57'!$A$4)</f>
        <v>14370.249741431149</v>
      </c>
      <c r="I9" s="210">
        <f t="shared" ref="I9:I15" si="6">RANK(H9,H$8:H$15,1)</f>
        <v>5</v>
      </c>
      <c r="J9" s="210">
        <f t="shared" ref="J9:J17" si="7">RANK(H9,H$8:H$17,1)</f>
        <v>5</v>
      </c>
      <c r="K9" s="210">
        <f t="shared" ref="K9:K17" si="8">RANK(H9,H$8:H$25,1)</f>
        <v>5</v>
      </c>
      <c r="L9" s="135">
        <f>SUMIFS('INTERIM REPORT'!E:E,'INTERIM REPORT'!$A:$A,'PAGE 57'!$A9,'INTERIM REPORT'!$B:$B,'PAGE 57'!$A$4)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57'!$A9,'INTERIM REPORT'!$B:$B,'PAGE 57'!$A$4)</f>
        <v>14733.238066465248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6</v>
      </c>
      <c r="T9" s="135">
        <f>SUMIFS('INTERIM REPORT'!G:G,'INTERIM REPORT'!$A:$A,'PAGE 57'!$A9,'INTERIM REPORT'!$B:$B,'PAGE 57'!$A$4)</f>
        <v>17049.858866103736</v>
      </c>
      <c r="U9" s="210">
        <f t="shared" ref="U9:U15" si="15">RANK(T9,T$8:T$15,1)</f>
        <v>4</v>
      </c>
      <c r="V9" s="210">
        <f t="shared" ref="V9:V17" si="16">RANK(T9,T$8:T$17,1)</f>
        <v>5</v>
      </c>
      <c r="W9" s="21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57'!$A10,'INTERIM REPORT'!$B:$B,'PAGE 57'!$A$4)</f>
        <v>3970.4285714285706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57'!$A10,'INTERIM REPORT'!$B:$B,'PAGE 57'!$A$4)</f>
        <v>5136.5281249999989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57'!$A10,'INTERIM REPORT'!$B:$B,'PAGE 57'!$A$4)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57'!$A10,'INTERIM REPORT'!$B:$B,'PAGE 57'!$A$4)</f>
        <v>4658.0650684931506</v>
      </c>
      <c r="Q10" s="210">
        <f t="shared" si="12"/>
        <v>3</v>
      </c>
      <c r="R10" s="210">
        <f t="shared" si="13"/>
        <v>4</v>
      </c>
      <c r="S10" s="210">
        <f t="shared" si="14"/>
        <v>4</v>
      </c>
      <c r="T10" s="135">
        <f>SUMIFS('INTERIM REPORT'!G:G,'INTERIM REPORT'!$A:$A,'PAGE 57'!$A10,'INTERIM REPORT'!$B:$B,'PAGE 57'!$A$4)</f>
        <v>5755.5201465201462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57'!$A11,'INTERIM REPORT'!$B:$B,'PAGE 57'!$A$4)</f>
        <v>5470.2857142857129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57'!$A11,'INTERIM REPORT'!$B:$B,'PAGE 57'!$A$4)</f>
        <v>7096.9099804305297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57'!$A11,'INTERIM REPORT'!$B:$B,'PAGE 57'!$A$4)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57'!$A11,'INTERIM REPORT'!$B:$B,'PAGE 57'!$A$4)</f>
        <v>8271.6859903381664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35">
        <f>SUMIFS('INTERIM REPORT'!G:G,'INTERIM REPORT'!$A:$A,'PAGE 57'!$A11,'INTERIM REPORT'!$B:$B,'PAGE 57'!$A$4)</f>
        <v>7477.2485875706216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57'!$A12,'INTERIM REPORT'!$B:$B,'PAGE 57'!$A$4)</f>
        <v>13387.731321707202</v>
      </c>
      <c r="E12" s="210">
        <f t="shared" si="3"/>
        <v>4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57'!$A12,'INTERIM REPORT'!$B:$B,'PAGE 57'!$A$4)</f>
        <v>13465.367420615534</v>
      </c>
      <c r="I12" s="210">
        <f t="shared" si="6"/>
        <v>4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57'!$A12,'INTERIM REPORT'!$B:$B,'PAGE 57'!$A$4)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57'!$A12,'INTERIM REPORT'!$B:$B,'PAGE 57'!$A$4)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57'!$A12,'INTERIM REPORT'!$B:$B,'PAGE 57'!$A$4)</f>
        <v>16596.654751266015</v>
      </c>
      <c r="U12" s="210">
        <f t="shared" si="15"/>
        <v>3</v>
      </c>
      <c r="V12" s="210">
        <f t="shared" si="16"/>
        <v>3</v>
      </c>
      <c r="W12" s="210">
        <f t="shared" si="17"/>
        <v>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57'!$A13,'INTERIM REPORT'!$B:$B,'PAGE 57'!$A$4)</f>
        <v>25796.919732441467</v>
      </c>
      <c r="E13" s="210">
        <f t="shared" si="3"/>
        <v>8</v>
      </c>
      <c r="F13" s="210">
        <f t="shared" si="4"/>
        <v>10</v>
      </c>
      <c r="G13" s="210">
        <f t="shared" si="5"/>
        <v>12</v>
      </c>
      <c r="H13" s="135">
        <f>SUMIFS('INTERIM REPORT'!D:D,'INTERIM REPORT'!$A:$A,'PAGE 57'!$A13,'INTERIM REPORT'!$B:$B,'PAGE 57'!$A$4)</f>
        <v>22969.619589977228</v>
      </c>
      <c r="I13" s="210">
        <f t="shared" si="6"/>
        <v>8</v>
      </c>
      <c r="J13" s="210">
        <f t="shared" si="7"/>
        <v>10</v>
      </c>
      <c r="K13" s="210">
        <f t="shared" si="8"/>
        <v>12</v>
      </c>
      <c r="L13" s="135">
        <f>SUMIFS('INTERIM REPORT'!E:E,'INTERIM REPORT'!$A:$A,'PAGE 57'!$A13,'INTERIM REPORT'!$B:$B,'PAGE 57'!$A$4)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57'!$A13,'INTERIM REPORT'!$B:$B,'PAGE 57'!$A$4)</f>
        <v>21809.3091537133</v>
      </c>
      <c r="Q13" s="210">
        <f t="shared" si="12"/>
        <v>8</v>
      </c>
      <c r="R13" s="210">
        <f t="shared" si="13"/>
        <v>10</v>
      </c>
      <c r="S13" s="210">
        <f t="shared" si="14"/>
        <v>11</v>
      </c>
      <c r="T13" s="135">
        <f>SUMIFS('INTERIM REPORT'!G:G,'INTERIM REPORT'!$A:$A,'PAGE 57'!$A13,'INTERIM REPORT'!$B:$B,'PAGE 57'!$A$4)</f>
        <v>20060.732394366194</v>
      </c>
      <c r="U13" s="210">
        <f t="shared" si="15"/>
        <v>6</v>
      </c>
      <c r="V13" s="210">
        <f t="shared" si="16"/>
        <v>7</v>
      </c>
      <c r="W13" s="21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57'!$A14,'INTERIM REPORT'!$B:$B,'PAGE 57'!$A$4)</f>
        <v>19461.137902313625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35">
        <f>SUMIFS('INTERIM REPORT'!D:D,'INTERIM REPORT'!$A:$A,'PAGE 57'!$A14,'INTERIM REPORT'!$B:$B,'PAGE 57'!$A$4)</f>
        <v>18843.361512791987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35">
        <f>SUMIFS('INTERIM REPORT'!E:E,'INTERIM REPORT'!$A:$A,'PAGE 57'!$A14,'INTERIM REPORT'!$B:$B,'PAGE 57'!$A$4)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57'!$A14,'INTERIM REPORT'!$B:$B,'PAGE 57'!$A$4)</f>
        <v>17515.300746352412</v>
      </c>
      <c r="Q14" s="210">
        <f t="shared" si="12"/>
        <v>6</v>
      </c>
      <c r="R14" s="210">
        <f t="shared" si="13"/>
        <v>7</v>
      </c>
      <c r="S14" s="210">
        <f t="shared" si="14"/>
        <v>7</v>
      </c>
      <c r="T14" s="135">
        <f>SUMIFS('INTERIM REPORT'!G:G,'INTERIM REPORT'!$A:$A,'PAGE 57'!$A14,'INTERIM REPORT'!$B:$B,'PAGE 57'!$A$4)</f>
        <v>20157.804210340593</v>
      </c>
      <c r="U14" s="210">
        <f t="shared" si="15"/>
        <v>7</v>
      </c>
      <c r="V14" s="210">
        <f t="shared" si="16"/>
        <v>8</v>
      </c>
      <c r="W14" s="210">
        <f t="shared" si="17"/>
        <v>8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57'!$A15,'INTERIM REPORT'!$B:$B,'PAGE 57'!$A$4)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57'!$A15,'INTERIM REPORT'!$B:$B,'PAGE 57'!$A$4)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57'!$A15,'INTERIM REPORT'!$B:$B,'PAGE 57'!$A$4)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57'!$A15,'INTERIM REPORT'!$B:$B,'PAGE 57'!$A$4)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57'!$A15,'INTERIM REPORT'!$B:$B,'PAGE 57'!$A$4)</f>
        <v>19394.811091854415</v>
      </c>
      <c r="U15" s="211">
        <f t="shared" si="15"/>
        <v>5</v>
      </c>
      <c r="V15" s="211">
        <f t="shared" si="16"/>
        <v>6</v>
      </c>
      <c r="W15" s="211">
        <f t="shared" si="17"/>
        <v>6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57'!$A16,'INTERIM REPORT'!$B:$B,'PAGE 57'!$A$4)</f>
        <v>18689.013602278126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57'!$A16,'INTERIM REPORT'!$B:$B,'PAGE 57'!$A$4)</f>
        <v>19952.767654986525</v>
      </c>
      <c r="I16" s="212"/>
      <c r="J16" s="213">
        <f t="shared" si="7"/>
        <v>8</v>
      </c>
      <c r="K16" s="213">
        <f t="shared" si="8"/>
        <v>9</v>
      </c>
      <c r="L16" s="137">
        <f>SUMIFS('INTERIM REPORT'!E:E,'INTERIM REPORT'!$A:$A,'PAGE 57'!$A16,'INTERIM REPORT'!$B:$B,'PAGE 57'!$A$4)</f>
        <v>18965.594606741568</v>
      </c>
      <c r="M16" s="212"/>
      <c r="N16" s="213">
        <f t="shared" si="10"/>
        <v>10</v>
      </c>
      <c r="O16" s="213">
        <f t="shared" si="11"/>
        <v>14</v>
      </c>
      <c r="P16" s="137">
        <f>SUMIFS('INTERIM REPORT'!F:F,'INTERIM REPORT'!$A:$A,'PAGE 57'!$A16,'INTERIM REPORT'!$B:$B,'PAGE 57'!$A$4)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57'!$A16,'INTERIM REPORT'!$B:$B,'PAGE 57'!$A$4)</f>
        <v>20794.317050691261</v>
      </c>
      <c r="U16" s="212"/>
      <c r="V16" s="213">
        <f t="shared" si="16"/>
        <v>10</v>
      </c>
      <c r="W16" s="213">
        <f t="shared" si="17"/>
        <v>10</v>
      </c>
      <c r="X16" s="99">
        <f t="shared" si="0"/>
        <v>-4.9475494593766101E-2</v>
      </c>
      <c r="Y16" s="99">
        <f t="shared" si="1"/>
        <v>9.6423153709066955E-2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57'!$A17,'INTERIM REPORT'!$B:$B,'PAGE 57'!$A$4)</f>
        <v>15535.364920104048</v>
      </c>
      <c r="E17" s="214"/>
      <c r="F17" s="210">
        <f t="shared" si="4"/>
        <v>6</v>
      </c>
      <c r="G17" s="210">
        <f t="shared" si="5"/>
        <v>6</v>
      </c>
      <c r="H17" s="135">
        <f>SUMIFS('INTERIM REPORT'!D:D,'INTERIM REPORT'!$A:$A,'PAGE 57'!$A17,'INTERIM REPORT'!$B:$B,'PAGE 57'!$A$4)</f>
        <v>16002.471028037386</v>
      </c>
      <c r="I17" s="214"/>
      <c r="J17" s="210">
        <f t="shared" si="7"/>
        <v>6</v>
      </c>
      <c r="K17" s="210">
        <f t="shared" si="8"/>
        <v>6</v>
      </c>
      <c r="L17" s="135">
        <f>SUMIFS('INTERIM REPORT'!E:E,'INTERIM REPORT'!$A:$A,'PAGE 57'!$A17,'INTERIM REPORT'!$B:$B,'PAGE 57'!$A$4)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57'!$A17,'INTERIM REPORT'!$B:$B,'PAGE 57'!$A$4)</f>
        <v>18225.641257367388</v>
      </c>
      <c r="Q17" s="214"/>
      <c r="R17" s="210">
        <f t="shared" si="13"/>
        <v>9</v>
      </c>
      <c r="S17" s="210">
        <f t="shared" si="14"/>
        <v>9</v>
      </c>
      <c r="T17" s="135">
        <f>SUMIFS('INTERIM REPORT'!G:G,'INTERIM REPORT'!$A:$A,'PAGE 57'!$A17,'INTERIM REPORT'!$B:$B,'PAGE 57'!$A$4)</f>
        <v>16789.396004700353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57'!$A20,'INTERIM REPORT'!$B:$B,'PAGE 57'!$A$4)</f>
        <v>20440.661772235708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57'!$A20,'INTERIM REPORT'!$B:$B,'PAGE 57'!$A$4)</f>
        <v>20993.723843937572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57'!$A20,'INTERIM REPORT'!$B:$B,'PAGE 57'!$A$4)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57'!$A20,'INTERIM REPORT'!$B:$B,'PAGE 57'!$A$4)</f>
        <v>22060.674199861845</v>
      </c>
      <c r="Q20" s="212"/>
      <c r="R20" s="213">
        <f>RANK(P20,P$20:P$22,1)</f>
        <v>2</v>
      </c>
      <c r="S20" s="213">
        <f t="shared" ref="S20:S22" si="22">RANK(P20,P$8:P$25,1)</f>
        <v>12</v>
      </c>
      <c r="T20" s="137">
        <f>SUMIFS('INTERIM REPORT'!G:G,'INTERIM REPORT'!$A:$A,'PAGE 57'!$A20,'INTERIM REPORT'!$B:$B,'PAGE 57'!$A$4)</f>
        <v>21245.733774058725</v>
      </c>
      <c r="U20" s="212"/>
      <c r="V20" s="213">
        <f>RANK(T20,T$20:T$22,1)</f>
        <v>1</v>
      </c>
      <c r="W20" s="21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57'!$A21,'INTERIM REPORT'!$B:$B,'PAGE 57'!$A$4)</f>
        <v>28248.818725653866</v>
      </c>
      <c r="E21" s="214"/>
      <c r="F21" s="210">
        <f t="shared" ref="F21:F22" si="24">RANK(D21,D$20:D$22,1)</f>
        <v>3</v>
      </c>
      <c r="G21" s="210">
        <f t="shared" si="19"/>
        <v>13</v>
      </c>
      <c r="H21" s="135">
        <f>SUMIFS('INTERIM REPORT'!D:D,'INTERIM REPORT'!$A:$A,'PAGE 57'!$A21,'INTERIM REPORT'!$B:$B,'PAGE 57'!$A$4)</f>
        <v>29436.970961013958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57'!$A21,'INTERIM REPORT'!$B:$B,'PAGE 57'!$A$4)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57'!$A21,'INTERIM REPORT'!$B:$B,'PAGE 57'!$A$4)</f>
        <v>33514.745219903685</v>
      </c>
      <c r="Q21" s="214"/>
      <c r="R21" s="210">
        <f t="shared" ref="R21:R22" si="27">RANK(P21,P$20:P$22,1)</f>
        <v>3</v>
      </c>
      <c r="S21" s="210">
        <f t="shared" si="22"/>
        <v>13</v>
      </c>
      <c r="T21" s="135">
        <f>SUMIFS('INTERIM REPORT'!G:G,'INTERIM REPORT'!$A:$A,'PAGE 57'!$A21,'INTERIM REPORT'!$B:$B,'PAGE 57'!$A$4)</f>
        <v>30986.366981968655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57'!$A22,'INTERIM REPORT'!$B:$B,'PAGE 57'!$A$4)</f>
        <v>17635.224789915956</v>
      </c>
      <c r="E22" s="214"/>
      <c r="F22" s="210">
        <f t="shared" si="24"/>
        <v>1</v>
      </c>
      <c r="G22" s="210">
        <f t="shared" si="19"/>
        <v>7</v>
      </c>
      <c r="H22" s="135">
        <f>SUMIFS('INTERIM REPORT'!D:D,'INTERIM REPORT'!$A:$A,'PAGE 57'!$A22,'INTERIM REPORT'!$B:$B,'PAGE 57'!$A$4)</f>
        <v>18400.645606817507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57'!$A22,'INTERIM REPORT'!$B:$B,'PAGE 57'!$A$4)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57'!$A22,'INTERIM REPORT'!$B:$B,'PAGE 57'!$A$4)</f>
        <v>21641.87219598583</v>
      </c>
      <c r="Q22" s="214"/>
      <c r="R22" s="210">
        <f t="shared" si="27"/>
        <v>1</v>
      </c>
      <c r="S22" s="210">
        <f t="shared" si="22"/>
        <v>10</v>
      </c>
      <c r="T22" s="135">
        <f>SUMIFS('INTERIM REPORT'!G:G,'INTERIM REPORT'!$A:$A,'PAGE 57'!$A22,'INTERIM REPORT'!$B:$B,'PAGE 57'!$A$4)</f>
        <v>21840.843607305935</v>
      </c>
      <c r="U22" s="214"/>
      <c r="V22" s="210">
        <f t="shared" si="28"/>
        <v>2</v>
      </c>
      <c r="W22" s="210">
        <f t="shared" si="23"/>
        <v>12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57'!$A25,'INTERIM REPORT'!$B:$B,'PAGE 57'!$A$4)</f>
        <v>38104.600292002055</v>
      </c>
      <c r="E25" s="212"/>
      <c r="F25" s="212"/>
      <c r="G25" s="213">
        <f>RANK(D25,D$8:D$25,1)</f>
        <v>14</v>
      </c>
      <c r="H25" s="137">
        <f>SUMIFS('INTERIM REPORT'!D:D,'INTERIM REPORT'!$A:$A,'PAGE 57'!$A25,'INTERIM REPORT'!$B:$B,'PAGE 57'!$A$4)</f>
        <v>43354.412832033886</v>
      </c>
      <c r="I25" s="212"/>
      <c r="J25" s="212"/>
      <c r="K25" s="213">
        <f>RANK(H25,H$8:H$25,1)</f>
        <v>14</v>
      </c>
      <c r="L25" s="137">
        <f>SUMIFS('INTERIM REPORT'!E:E,'INTERIM REPORT'!$A:$A,'PAGE 57'!$A25,'INTERIM REPORT'!$B:$B,'PAGE 57'!$A$4)</f>
        <v>0</v>
      </c>
      <c r="M25" s="212"/>
      <c r="N25" s="212"/>
      <c r="O25" s="213">
        <f>RANK(L25,L$8:L$25,1)</f>
        <v>1</v>
      </c>
      <c r="P25" s="137">
        <f>SUMIFS('INTERIM REPORT'!F:F,'INTERIM REPORT'!$A:$A,'PAGE 57'!$A25,'INTERIM REPORT'!$B:$B,'PAGE 57'!$A$4)</f>
        <v>46661.99289205794</v>
      </c>
      <c r="Q25" s="212"/>
      <c r="R25" s="212"/>
      <c r="S25" s="213">
        <f>RANK(P25,P$8:P$25,1)</f>
        <v>14</v>
      </c>
      <c r="T25" s="137">
        <f>SUMIFS('INTERIM REPORT'!G:G,'INTERIM REPORT'!$A:$A,'PAGE 57'!$A25,'INTERIM REPORT'!$B:$B,'PAGE 57'!$A$4)</f>
        <v>46984.923298142792</v>
      </c>
      <c r="U25" s="212"/>
      <c r="V25" s="212"/>
      <c r="W25" s="21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57'!$A28,'INTERIM REPORT'!$B:$B,'PAGE 57'!$A$4)</f>
        <v>28262.586565463855</v>
      </c>
      <c r="E28" s="218"/>
      <c r="F28" s="218"/>
      <c r="G28" s="218"/>
      <c r="H28" s="137">
        <f>SUMIFS('INTERIM REPORT'!D:D,'INTERIM REPORT'!$A:$A,'PAGE 57'!$A28,'INTERIM REPORT'!$B:$B,'PAGE 57'!$A$4)</f>
        <v>30845.779096732349</v>
      </c>
      <c r="I28" s="218"/>
      <c r="J28" s="218"/>
      <c r="K28" s="218"/>
      <c r="L28" s="137">
        <f>SUMIFS('INTERIM REPORT'!E:E,'INTERIM REPORT'!$A:$A,'PAGE 57'!$A28,'INTERIM REPORT'!$B:$B,'PAGE 57'!$A$4)</f>
        <v>201599.55017626315</v>
      </c>
      <c r="M28" s="218"/>
      <c r="N28" s="218"/>
      <c r="O28" s="218"/>
      <c r="P28" s="137">
        <f>SUMIFS('INTERIM REPORT'!F:F,'INTERIM REPORT'!$A:$A,'PAGE 57'!$A28,'INTERIM REPORT'!$B:$B,'PAGE 57'!$A$4)</f>
        <v>31360.831386846992</v>
      </c>
      <c r="Q28" s="218"/>
      <c r="R28" s="218"/>
      <c r="S28" s="218"/>
      <c r="T28" s="137">
        <f>SUMIFS('INTERIM REPORT'!G:G,'INTERIM REPORT'!$A:$A,'PAGE 57'!$A28,'INTERIM REPORT'!$B:$B,'PAGE 57'!$A$4)</f>
        <v>32656.612403314444</v>
      </c>
      <c r="U28" s="218"/>
      <c r="V28" s="218"/>
      <c r="W28" s="218"/>
      <c r="X28" s="103">
        <f>IF(H28&gt;0,((L28/H28)-1),IF(AND(H28=0,L28&gt;0),100%,IF(AND(H28=0,L28&lt;0),-100%,IF(AND(H28=0,L28=0),0%,((L28/(H28))-1)*-1))))</f>
        <v>5.5357256674907465</v>
      </c>
      <c r="Y28" s="103">
        <f>IF(L28&gt;0,((T28/L28)-1),IF(AND(L28=0,T28&gt;0),100%,IF(AND(L28=0,T28&lt;0),-100%,IF(AND(L28=0,T28=0),0%,((T28/(L28))-1)*-1))))</f>
        <v>-0.83801247386334932</v>
      </c>
    </row>
    <row r="29" spans="1:25" ht="28.35" customHeight="1">
      <c r="C29" s="94" t="s">
        <v>28</v>
      </c>
      <c r="D29" s="135">
        <f>MEDIAN(D25,D20:D22,D8:D17)</f>
        <v>18162.119196097039</v>
      </c>
      <c r="E29" s="219"/>
      <c r="F29" s="219"/>
      <c r="G29" s="219"/>
      <c r="H29" s="135">
        <f>MEDIAN(H25,H20:H22,H8:H17)</f>
        <v>18622.003559804747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17532.982597247195</v>
      </c>
      <c r="Q29" s="219"/>
      <c r="R29" s="219"/>
      <c r="S29" s="219"/>
      <c r="T29" s="135">
        <f>MEDIAN(T25,T20:T22,T8:T17)</f>
        <v>20109.268302353394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14391.145003710746</v>
      </c>
      <c r="E30" s="219"/>
      <c r="F30" s="219"/>
      <c r="G30" s="219"/>
      <c r="H30" s="135">
        <f>MEDIAN(H8:H15)</f>
        <v>13917.808581023342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11502.462028401707</v>
      </c>
      <c r="Q30" s="219"/>
      <c r="R30" s="219"/>
      <c r="S30" s="219"/>
      <c r="T30" s="135">
        <f>MEDIAN(T8:T15)</f>
        <v>18222.334978979074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57'!$A33,'INTERIM REPORT'!$B:$B,'PAGE 57'!$A$5)=0,"",SUMIFS('INTERIM REPORT'!C:C,'INTERIM REPORT'!$A:$A,'PAGE 57'!$A33,'INTERIM REPORT'!$B:$B,'PAGE 57'!$A$5))</f>
        <v/>
      </c>
      <c r="E33" s="120"/>
      <c r="F33" s="120"/>
      <c r="G33" s="121"/>
      <c r="H33" s="137" t="str">
        <f>IF(SUMIFS('INTERIM REPORT'!D:D,'INTERIM REPORT'!$A:$A,'PAGE 57'!$A33,'INTERIM REPORT'!$B:$B,'PAGE 57'!$A$5)=0,"",SUMIFS('INTERIM REPORT'!D:D,'INTERIM REPORT'!$A:$A,'PAGE 57'!$A33,'INTERIM REPORT'!$B:$B,'PAGE 57'!$A$5))</f>
        <v/>
      </c>
      <c r="I33" s="120"/>
      <c r="J33" s="120"/>
      <c r="K33" s="121"/>
      <c r="L33" s="137" t="str">
        <f>IF(SUMIFS('INTERIM REPORT'!E:E,'INTERIM REPORT'!$A:$A,'PAGE 57'!$A33,'INTERIM REPORT'!$B:$B,'PAGE 57'!$A$5)=0,"",SUMIFS('INTERIM REPORT'!E:E,'INTERIM REPORT'!$A:$A,'PAGE 57'!$A33,'INTERIM REPORT'!$B:$B,'PAGE 57'!$A$5))</f>
        <v/>
      </c>
      <c r="M33" s="120"/>
      <c r="N33" s="120"/>
      <c r="O33" s="121"/>
      <c r="P33" s="137" t="str">
        <f>IF(SUMIFS('INTERIM REPORT'!F:F,'INTERIM REPORT'!$A:$A,'PAGE 57'!$A33,'INTERIM REPORT'!$B:$B,'PAGE 57'!$A$5)=0,"",SUMIFS('INTERIM REPORT'!F:F,'INTERIM REPORT'!$A:$A,'PAGE 57'!$A33,'INTERIM REPORT'!$B:$B,'PAGE 57'!$A$5))</f>
        <v/>
      </c>
      <c r="Q33" s="120"/>
      <c r="R33" s="120"/>
      <c r="S33" s="121"/>
      <c r="T33" s="137" t="str">
        <f>IF(SUMIFS('INTERIM REPORT'!G:G,'INTERIM REPORT'!$A:$A,'PAGE 57'!$A33,'INTERIM REPORT'!$B:$B,'PAGE 57'!$A$5)=0,"",SUMIFS('INTERIM REPORT'!G:G,'INTERIM REPORT'!$A:$A,'PAGE 57'!$A33,'INTERIM REPORT'!$B:$B,'PAGE 57'!$A$5))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57'!$A34,'INTERIM REPORT'!$B:$B,'PAGE 57'!$A$5)=0,"",SUMIFS('INTERIM REPORT'!C:C,'INTERIM REPORT'!$A:$A,'PAGE 57'!$A34,'INTERIM REPORT'!$B:$B,'PAGE 57'!$A$5))</f>
        <v/>
      </c>
      <c r="E34" s="124"/>
      <c r="F34" s="124"/>
      <c r="G34" s="125"/>
      <c r="H34" s="137" t="str">
        <f>IF(SUMIFS('INTERIM REPORT'!D:D,'INTERIM REPORT'!$A:$A,'PAGE 57'!$A34,'INTERIM REPORT'!$B:$B,'PAGE 57'!$A$5)=0,"",SUMIFS('INTERIM REPORT'!D:D,'INTERIM REPORT'!$A:$A,'PAGE 57'!$A34,'INTERIM REPORT'!$B:$B,'PAGE 57'!$A$5))</f>
        <v/>
      </c>
      <c r="I34" s="124"/>
      <c r="J34" s="124"/>
      <c r="K34" s="125"/>
      <c r="L34" s="137" t="str">
        <f>IF(SUMIFS('INTERIM REPORT'!E:E,'INTERIM REPORT'!$A:$A,'PAGE 57'!$A34,'INTERIM REPORT'!$B:$B,'PAGE 57'!$A$5)=0,"",SUMIFS('INTERIM REPORT'!E:E,'INTERIM REPORT'!$A:$A,'PAGE 57'!$A34,'INTERIM REPORT'!$B:$B,'PAGE 57'!$A$5))</f>
        <v/>
      </c>
      <c r="M34" s="124"/>
      <c r="N34" s="124"/>
      <c r="O34" s="125"/>
      <c r="P34" s="137" t="str">
        <f>IF(SUMIFS('INTERIM REPORT'!F:F,'INTERIM REPORT'!$A:$A,'PAGE 57'!$A34,'INTERIM REPORT'!$B:$B,'PAGE 57'!$A$5)=0,"",SUMIFS('INTERIM REPORT'!F:F,'INTERIM REPORT'!$A:$A,'PAGE 57'!$A34,'INTERIM REPORT'!$B:$B,'PAGE 57'!$A$5))</f>
        <v/>
      </c>
      <c r="Q34" s="124"/>
      <c r="R34" s="124"/>
      <c r="S34" s="125"/>
      <c r="T34" s="137" t="str">
        <f>IF(SUMIFS('INTERIM REPORT'!G:G,'INTERIM REPORT'!$A:$A,'PAGE 57'!$A34,'INTERIM REPORT'!$B:$B,'PAGE 57'!$A$5)=0,"",SUMIFS('INTERIM REPORT'!G:G,'INTERIM REPORT'!$A:$A,'PAGE 57'!$A34,'INTERIM REPORT'!$B:$B,'PAGE 57'!$A$5))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57'!$A35,'INTERIM REPORT'!$B:$B,'PAGE 57'!$A$5)=0,"",SUMIFS('INTERIM REPORT'!C:C,'INTERIM REPORT'!$A:$A,'PAGE 57'!$A35,'INTERIM REPORT'!$B:$B,'PAGE 57'!$A$5))</f>
        <v/>
      </c>
      <c r="E35" s="124"/>
      <c r="F35" s="124"/>
      <c r="G35" s="125"/>
      <c r="H35" s="137" t="str">
        <f>IF(SUMIFS('INTERIM REPORT'!D:D,'INTERIM REPORT'!$A:$A,'PAGE 57'!$A35,'INTERIM REPORT'!$B:$B,'PAGE 57'!$A$5)=0,"",SUMIFS('INTERIM REPORT'!D:D,'INTERIM REPORT'!$A:$A,'PAGE 57'!$A35,'INTERIM REPORT'!$B:$B,'PAGE 57'!$A$5))</f>
        <v/>
      </c>
      <c r="I35" s="124"/>
      <c r="J35" s="124"/>
      <c r="K35" s="125"/>
      <c r="L35" s="137" t="str">
        <f>IF(SUMIFS('INTERIM REPORT'!E:E,'INTERIM REPORT'!$A:$A,'PAGE 57'!$A35,'INTERIM REPORT'!$B:$B,'PAGE 57'!$A$5)=0,"",SUMIFS('INTERIM REPORT'!E:E,'INTERIM REPORT'!$A:$A,'PAGE 57'!$A35,'INTERIM REPORT'!$B:$B,'PAGE 57'!$A$5))</f>
        <v/>
      </c>
      <c r="M35" s="124"/>
      <c r="N35" s="124"/>
      <c r="O35" s="125"/>
      <c r="P35" s="137" t="str">
        <f>IF(SUMIFS('INTERIM REPORT'!F:F,'INTERIM REPORT'!$A:$A,'PAGE 57'!$A35,'INTERIM REPORT'!$B:$B,'PAGE 57'!$A$5)=0,"",SUMIFS('INTERIM REPORT'!F:F,'INTERIM REPORT'!$A:$A,'PAGE 57'!$A35,'INTERIM REPORT'!$B:$B,'PAGE 57'!$A$5))</f>
        <v/>
      </c>
      <c r="Q35" s="124"/>
      <c r="R35" s="124"/>
      <c r="S35" s="125"/>
      <c r="T35" s="137" t="str">
        <f>IF(SUMIFS('INTERIM REPORT'!G:G,'INTERIM REPORT'!$A:$A,'PAGE 57'!$A35,'INTERIM REPORT'!$B:$B,'PAGE 57'!$A$5)=0,"",SUMIFS('INTERIM REPORT'!G:G,'INTERIM REPORT'!$A:$A,'PAGE 57'!$A35,'INTERIM REPORT'!$B:$B,'PAGE 57'!$A$5))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57'!$A36,'INTERIM REPORT'!$B:$B,'PAGE 57'!$A$5)=0,"",SUMIFS('INTERIM REPORT'!C:C,'INTERIM REPORT'!$A:$A,'PAGE 57'!$A36,'INTERIM REPORT'!$B:$B,'PAGE 57'!$A$5))</f>
        <v/>
      </c>
      <c r="E36" s="124"/>
      <c r="F36" s="124"/>
      <c r="G36" s="125"/>
      <c r="H36" s="137" t="str">
        <f>IF(SUMIFS('INTERIM REPORT'!D:D,'INTERIM REPORT'!$A:$A,'PAGE 57'!$A36,'INTERIM REPORT'!$B:$B,'PAGE 57'!$A$5)=0,"",SUMIFS('INTERIM REPORT'!D:D,'INTERIM REPORT'!$A:$A,'PAGE 57'!$A36,'INTERIM REPORT'!$B:$B,'PAGE 57'!$A$5))</f>
        <v/>
      </c>
      <c r="I36" s="124"/>
      <c r="J36" s="124"/>
      <c r="K36" s="125"/>
      <c r="L36" s="137" t="str">
        <f>IF(SUMIFS('INTERIM REPORT'!E:E,'INTERIM REPORT'!$A:$A,'PAGE 57'!$A36,'INTERIM REPORT'!$B:$B,'PAGE 57'!$A$5)=0,"",SUMIFS('INTERIM REPORT'!E:E,'INTERIM REPORT'!$A:$A,'PAGE 57'!$A36,'INTERIM REPORT'!$B:$B,'PAGE 57'!$A$5))</f>
        <v/>
      </c>
      <c r="M36" s="124"/>
      <c r="N36" s="124"/>
      <c r="O36" s="125"/>
      <c r="P36" s="137" t="str">
        <f>IF(SUMIFS('INTERIM REPORT'!F:F,'INTERIM REPORT'!$A:$A,'PAGE 57'!$A36,'INTERIM REPORT'!$B:$B,'PAGE 57'!$A$5)=0,"",SUMIFS('INTERIM REPORT'!F:F,'INTERIM REPORT'!$A:$A,'PAGE 57'!$A36,'INTERIM REPORT'!$B:$B,'PAGE 57'!$A$5))</f>
        <v/>
      </c>
      <c r="Q36" s="124"/>
      <c r="R36" s="124"/>
      <c r="S36" s="125"/>
      <c r="T36" s="137" t="str">
        <f>IF(SUMIFS('INTERIM REPORT'!G:G,'INTERIM REPORT'!$A:$A,'PAGE 57'!$A36,'INTERIM REPORT'!$B:$B,'PAGE 57'!$A$5)=0,"",SUMIFS('INTERIM REPORT'!G:G,'INTERIM REPORT'!$A:$A,'PAGE 57'!$A36,'INTERIM REPORT'!$B:$B,'PAGE 57'!$A$5))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57'!$A37,'INTERIM REPORT'!$B:$B,'PAGE 57'!$A$5)=0,"",SUMIFS('INTERIM REPORT'!C:C,'INTERIM REPORT'!$A:$A,'PAGE 57'!$A37,'INTERIM REPORT'!$B:$B,'PAGE 57'!$A$5))</f>
        <v/>
      </c>
      <c r="E37" s="124"/>
      <c r="F37" s="124"/>
      <c r="G37" s="125"/>
      <c r="H37" s="137" t="str">
        <f>IF(SUMIFS('INTERIM REPORT'!D:D,'INTERIM REPORT'!$A:$A,'PAGE 57'!$A37,'INTERIM REPORT'!$B:$B,'PAGE 57'!$A$5)=0,"",SUMIFS('INTERIM REPORT'!D:D,'INTERIM REPORT'!$A:$A,'PAGE 57'!$A37,'INTERIM REPORT'!$B:$B,'PAGE 57'!$A$5))</f>
        <v/>
      </c>
      <c r="I37" s="124"/>
      <c r="J37" s="124"/>
      <c r="K37" s="125"/>
      <c r="L37" s="137" t="str">
        <f>IF(SUMIFS('INTERIM REPORT'!E:E,'INTERIM REPORT'!$A:$A,'PAGE 57'!$A37,'INTERIM REPORT'!$B:$B,'PAGE 57'!$A$5)=0,"",SUMIFS('INTERIM REPORT'!E:E,'INTERIM REPORT'!$A:$A,'PAGE 57'!$A37,'INTERIM REPORT'!$B:$B,'PAGE 57'!$A$5))</f>
        <v/>
      </c>
      <c r="M37" s="124"/>
      <c r="N37" s="124"/>
      <c r="O37" s="125"/>
      <c r="P37" s="137" t="str">
        <f>IF(SUMIFS('INTERIM REPORT'!F:F,'INTERIM REPORT'!$A:$A,'PAGE 57'!$A37,'INTERIM REPORT'!$B:$B,'PAGE 57'!$A$5)=0,"",SUMIFS('INTERIM REPORT'!F:F,'INTERIM REPORT'!$A:$A,'PAGE 57'!$A37,'INTERIM REPORT'!$B:$B,'PAGE 57'!$A$5))</f>
        <v/>
      </c>
      <c r="Q37" s="124"/>
      <c r="R37" s="124"/>
      <c r="S37" s="125"/>
      <c r="T37" s="137" t="str">
        <f>IF(SUMIFS('INTERIM REPORT'!G:G,'INTERIM REPORT'!$A:$A,'PAGE 57'!$A37,'INTERIM REPORT'!$B:$B,'PAGE 57'!$A$5)=0,"",SUMIFS('INTERIM REPORT'!G:G,'INTERIM REPORT'!$A:$A,'PAGE 57'!$A37,'INTERIM REPORT'!$B:$B,'PAGE 57'!$A$5))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57'!$A38,'INTERIM REPORT'!$B:$B,'PAGE 57'!$A$5)=0,"",SUMIFS('INTERIM REPORT'!C:C,'INTERIM REPORT'!$A:$A,'PAGE 57'!$A38,'INTERIM REPORT'!$B:$B,'PAGE 57'!$A$5))</f>
        <v/>
      </c>
      <c r="E38" s="124"/>
      <c r="F38" s="124"/>
      <c r="G38" s="125"/>
      <c r="H38" s="137" t="str">
        <f>IF(SUMIFS('INTERIM REPORT'!D:D,'INTERIM REPORT'!$A:$A,'PAGE 57'!$A38,'INTERIM REPORT'!$B:$B,'PAGE 57'!$A$5)=0,"",SUMIFS('INTERIM REPORT'!D:D,'INTERIM REPORT'!$A:$A,'PAGE 57'!$A38,'INTERIM REPORT'!$B:$B,'PAGE 57'!$A$5))</f>
        <v/>
      </c>
      <c r="I38" s="124"/>
      <c r="J38" s="124"/>
      <c r="K38" s="125"/>
      <c r="L38" s="137" t="str">
        <f>IF(SUMIFS('INTERIM REPORT'!E:E,'INTERIM REPORT'!$A:$A,'PAGE 57'!$A38,'INTERIM REPORT'!$B:$B,'PAGE 57'!$A$5)=0,"",SUMIFS('INTERIM REPORT'!E:E,'INTERIM REPORT'!$A:$A,'PAGE 57'!$A38,'INTERIM REPORT'!$B:$B,'PAGE 57'!$A$5))</f>
        <v/>
      </c>
      <c r="M38" s="124"/>
      <c r="N38" s="124"/>
      <c r="O38" s="125"/>
      <c r="P38" s="137" t="str">
        <f>IF(SUMIFS('INTERIM REPORT'!F:F,'INTERIM REPORT'!$A:$A,'PAGE 57'!$A38,'INTERIM REPORT'!$B:$B,'PAGE 57'!$A$5)=0,"",SUMIFS('INTERIM REPORT'!F:F,'INTERIM REPORT'!$A:$A,'PAGE 57'!$A38,'INTERIM REPORT'!$B:$B,'PAGE 57'!$A$5))</f>
        <v/>
      </c>
      <c r="Q38" s="124"/>
      <c r="R38" s="124"/>
      <c r="S38" s="125"/>
      <c r="T38" s="137" t="str">
        <f>IF(SUMIFS('INTERIM REPORT'!G:G,'INTERIM REPORT'!$A:$A,'PAGE 57'!$A38,'INTERIM REPORT'!$B:$B,'PAGE 57'!$A$5)=0,"",SUMIFS('INTERIM REPORT'!G:G,'INTERIM REPORT'!$A:$A,'PAGE 57'!$A38,'INTERIM REPORT'!$B:$B,'PAGE 57'!$A$5))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1" priority="1" operator="notEqual">
      <formula>""" """</formula>
    </cfRule>
    <cfRule type="cellIs" dxfId="10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1.5703125" style="107" bestFit="1" customWidth="1"/>
    <col min="5" max="7" width="7.7109375" style="84" customWidth="1"/>
    <col min="8" max="8" width="11.5703125" style="107" bestFit="1" customWidth="1"/>
    <col min="9" max="11" width="7.7109375" style="84" customWidth="1"/>
    <col min="12" max="12" width="11.5703125" style="107" bestFit="1" customWidth="1"/>
    <col min="13" max="15" width="7.7109375" style="84" customWidth="1"/>
    <col min="16" max="16" width="11.5703125" style="107" bestFit="1" customWidth="1"/>
    <col min="17" max="19" width="7.7109375" style="84" customWidth="1"/>
    <col min="20" max="20" width="11.5703125" style="107" bestFit="1" customWidth="1"/>
    <col min="21" max="23" width="7.7109375" style="83" customWidth="1"/>
    <col min="24" max="24" width="11.42578125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Price per Visit</v>
      </c>
    </row>
    <row r="3" spans="1:25" ht="15.75">
      <c r="A3" s="82" t="s">
        <v>104</v>
      </c>
    </row>
    <row r="4" spans="1:25" ht="15.75">
      <c r="A4" s="85" t="s">
        <v>96</v>
      </c>
      <c r="B4" s="324" t="str">
        <f>MID(A4,FIND("]",A4)+2,LEN(A4)-FIND("]",A4)+2)</f>
        <v>Gross Price per Visit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3" t="s">
        <v>269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58'!$A8,'INTERIM REPORT'!$B:$B,'PAGE 58'!$A$4)</f>
        <v>757.6485181906329</v>
      </c>
      <c r="E8" s="210">
        <f>RANK(D8,D$8:D$15,1)</f>
        <v>3</v>
      </c>
      <c r="F8" s="210">
        <f>RANK(D8,D$8:D$17,1)</f>
        <v>5</v>
      </c>
      <c r="G8" s="210">
        <f>RANK(D8,D$8:D$25,1)</f>
        <v>7</v>
      </c>
      <c r="H8" s="135">
        <f>SUMIFS('INTERIM REPORT'!D:D,'INTERIM REPORT'!$A:$A,'PAGE 58'!$A8,'INTERIM REPORT'!$B:$B,'PAGE 58'!$A$4)</f>
        <v>869.05920949031531</v>
      </c>
      <c r="I8" s="210">
        <f>RANK(H8,H$8:H$15,1)</f>
        <v>5</v>
      </c>
      <c r="J8" s="210">
        <f>RANK(H8,H$8:H$17,1)</f>
        <v>7</v>
      </c>
      <c r="K8" s="210">
        <f>RANK(H8,H$8:H$25,1)</f>
        <v>9</v>
      </c>
      <c r="L8" s="135">
        <f>SUMIFS('INTERIM REPORT'!E:E,'INTERIM REPORT'!$A:$A,'PAGE 58'!$A8,'INTERIM REPORT'!$B:$B,'PAGE 58'!$A$4)</f>
        <v>1009.1102705731666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58'!$A8,'INTERIM REPORT'!$B:$B,'PAGE 58'!$A$4)</f>
        <v>979.25585524720248</v>
      </c>
      <c r="Q8" s="210">
        <f>RANK(P8,P$8:P$15,1)</f>
        <v>7</v>
      </c>
      <c r="R8" s="210">
        <f>RANK(P8,P$8:P$17,1)</f>
        <v>9</v>
      </c>
      <c r="S8" s="210">
        <f>RANK(P8,P$8:P$25,1)</f>
        <v>12</v>
      </c>
      <c r="T8" s="135">
        <f>SUMIFS('INTERIM REPORT'!G:G,'INTERIM REPORT'!$A:$A,'PAGE 58'!$A8,'INTERIM REPORT'!$B:$B,'PAGE 58'!$A$4)</f>
        <v>1191.1650115060086</v>
      </c>
      <c r="U8" s="210">
        <f>RANK(T8,T$8:T$15,1)</f>
        <v>7</v>
      </c>
      <c r="V8" s="210">
        <f>RANK(T8,T$8:T$17,1)</f>
        <v>9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0.16115249634715711</v>
      </c>
      <c r="Y8" s="95">
        <f t="shared" ref="Y8:Y17" si="1">IF(L8&gt;0,((T8/L8)-1),IF(AND(L8=0,T8&gt;0),100%,IF(AND(L8=0,T8&lt;0),-100%,IF(AND(L8=0,T8=0),0%,((T8/(L8))-1)*-1))))</f>
        <v>0.18041114657314528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58'!$A9,'INTERIM REPORT'!$B:$B,'PAGE 58'!$A$4)</f>
        <v>1482.0217688733821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11</v>
      </c>
      <c r="H9" s="135">
        <f>SUMIFS('INTERIM REPORT'!D:D,'INTERIM REPORT'!$A:$A,'PAGE 58'!$A9,'INTERIM REPORT'!$B:$B,'PAGE 58'!$A$4)</f>
        <v>1245.3603654565552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12</v>
      </c>
      <c r="L9" s="135">
        <f>SUMIFS('INTERIM REPORT'!E:E,'INTERIM REPORT'!$A:$A,'PAGE 58'!$A9,'INTERIM REPORT'!$B:$B,'PAGE 58'!$A$4)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58'!$A9,'INTERIM REPORT'!$B:$B,'PAGE 58'!$A$4)</f>
        <v>1204.0205249446597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35">
        <f>SUMIFS('INTERIM REPORT'!G:G,'INTERIM REPORT'!$A:$A,'PAGE 58'!$A9,'INTERIM REPORT'!$B:$B,'PAGE 58'!$A$4)</f>
        <v>1140.0635041595226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58'!$A10,'INTERIM REPORT'!$B:$B,'PAGE 58'!$A$4)</f>
        <v>835.66595689431301</v>
      </c>
      <c r="E10" s="210">
        <f t="shared" si="3"/>
        <v>4</v>
      </c>
      <c r="F10" s="210">
        <f t="shared" si="4"/>
        <v>6</v>
      </c>
      <c r="G10" s="210">
        <f t="shared" si="5"/>
        <v>8</v>
      </c>
      <c r="H10" s="135">
        <f>SUMIFS('INTERIM REPORT'!D:D,'INTERIM REPORT'!$A:$A,'PAGE 58'!$A10,'INTERIM REPORT'!$B:$B,'PAGE 58'!$A$4)</f>
        <v>924.92114596032366</v>
      </c>
      <c r="I10" s="210">
        <f t="shared" si="6"/>
        <v>6</v>
      </c>
      <c r="J10" s="210">
        <f t="shared" si="7"/>
        <v>8</v>
      </c>
      <c r="K10" s="210">
        <f t="shared" si="8"/>
        <v>10</v>
      </c>
      <c r="L10" s="135">
        <f>SUMIFS('INTERIM REPORT'!E:E,'INTERIM REPORT'!$A:$A,'PAGE 58'!$A10,'INTERIM REPORT'!$B:$B,'PAGE 58'!$A$4)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58'!$A10,'INTERIM REPORT'!$B:$B,'PAGE 58'!$A$4)</f>
        <v>858.58906442958721</v>
      </c>
      <c r="Q10" s="210">
        <f t="shared" si="12"/>
        <v>6</v>
      </c>
      <c r="R10" s="210">
        <f t="shared" si="13"/>
        <v>8</v>
      </c>
      <c r="S10" s="210">
        <f t="shared" si="14"/>
        <v>11</v>
      </c>
      <c r="T10" s="135">
        <f>SUMIFS('INTERIM REPORT'!G:G,'INTERIM REPORT'!$A:$A,'PAGE 58'!$A10,'INTERIM REPORT'!$B:$B,'PAGE 58'!$A$4)</f>
        <v>874.29730459433904</v>
      </c>
      <c r="U10" s="210">
        <f t="shared" si="15"/>
        <v>5</v>
      </c>
      <c r="V10" s="210">
        <f t="shared" si="16"/>
        <v>7</v>
      </c>
      <c r="W10" s="210">
        <f t="shared" si="17"/>
        <v>9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58'!$A11,'INTERIM REPORT'!$B:$B,'PAGE 58'!$A$4)</f>
        <v>0</v>
      </c>
      <c r="E11" s="210">
        <f t="shared" si="3"/>
        <v>1</v>
      </c>
      <c r="F11" s="210">
        <f t="shared" si="4"/>
        <v>1</v>
      </c>
      <c r="G11" s="210">
        <f t="shared" si="5"/>
        <v>1</v>
      </c>
      <c r="H11" s="135">
        <f>SUMIFS('INTERIM REPORT'!D:D,'INTERIM REPORT'!$A:$A,'PAGE 58'!$A11,'INTERIM REPORT'!$B:$B,'PAGE 58'!$A$4)</f>
        <v>0</v>
      </c>
      <c r="I11" s="210">
        <f t="shared" si="6"/>
        <v>1</v>
      </c>
      <c r="J11" s="210">
        <f t="shared" si="7"/>
        <v>1</v>
      </c>
      <c r="K11" s="210">
        <f t="shared" si="8"/>
        <v>1</v>
      </c>
      <c r="L11" s="135">
        <f>SUMIFS('INTERIM REPORT'!E:E,'INTERIM REPORT'!$A:$A,'PAGE 58'!$A11,'INTERIM REPORT'!$B:$B,'PAGE 58'!$A$4)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58'!$A11,'INTERIM REPORT'!$B:$B,'PAGE 58'!$A$4)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58'!$A11,'INTERIM REPORT'!$B:$B,'PAGE 58'!$A$4)</f>
        <v>0</v>
      </c>
      <c r="U11" s="210">
        <f t="shared" si="15"/>
        <v>1</v>
      </c>
      <c r="V11" s="210">
        <f t="shared" si="16"/>
        <v>1</v>
      </c>
      <c r="W11" s="210">
        <f t="shared" si="17"/>
        <v>1</v>
      </c>
      <c r="X11" s="95">
        <f t="shared" si="0"/>
        <v>0</v>
      </c>
      <c r="Y11" s="95">
        <f t="shared" si="1"/>
        <v>0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58'!$A12,'INTERIM REPORT'!$B:$B,'PAGE 58'!$A$4)</f>
        <v>2917.9884224744369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35">
        <f>SUMIFS('INTERIM REPORT'!D:D,'INTERIM REPORT'!$A:$A,'PAGE 58'!$A12,'INTERIM REPORT'!$B:$B,'PAGE 58'!$A$4)</f>
        <v>0</v>
      </c>
      <c r="I12" s="210">
        <f t="shared" si="6"/>
        <v>1</v>
      </c>
      <c r="J12" s="210">
        <f t="shared" si="7"/>
        <v>1</v>
      </c>
      <c r="K12" s="210">
        <f t="shared" si="8"/>
        <v>1</v>
      </c>
      <c r="L12" s="135">
        <f>SUMIFS('INTERIM REPORT'!E:E,'INTERIM REPORT'!$A:$A,'PAGE 58'!$A12,'INTERIM REPORT'!$B:$B,'PAGE 58'!$A$4)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58'!$A12,'INTERIM REPORT'!$B:$B,'PAGE 58'!$A$4)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58'!$A12,'INTERIM REPORT'!$B:$B,'PAGE 58'!$A$4)</f>
        <v>0</v>
      </c>
      <c r="U12" s="210">
        <f t="shared" si="15"/>
        <v>1</v>
      </c>
      <c r="V12" s="210">
        <f t="shared" si="16"/>
        <v>1</v>
      </c>
      <c r="W12" s="210">
        <f t="shared" si="17"/>
        <v>1</v>
      </c>
      <c r="X12" s="95">
        <f t="shared" si="0"/>
        <v>0</v>
      </c>
      <c r="Y12" s="95">
        <f t="shared" si="1"/>
        <v>0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58'!$A13,'INTERIM REPORT'!$B:$B,'PAGE 58'!$A$4)</f>
        <v>938.15058425650921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35">
        <f>SUMIFS('INTERIM REPORT'!D:D,'INTERIM REPORT'!$A:$A,'PAGE 58'!$A13,'INTERIM REPORT'!$B:$B,'PAGE 58'!$A$4)</f>
        <v>0</v>
      </c>
      <c r="I13" s="210">
        <f t="shared" si="6"/>
        <v>1</v>
      </c>
      <c r="J13" s="210">
        <f t="shared" si="7"/>
        <v>1</v>
      </c>
      <c r="K13" s="210">
        <f t="shared" si="8"/>
        <v>1</v>
      </c>
      <c r="L13" s="135">
        <f>SUMIFS('INTERIM REPORT'!E:E,'INTERIM REPORT'!$A:$A,'PAGE 58'!$A13,'INTERIM REPORT'!$B:$B,'PAGE 58'!$A$4)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58'!$A13,'INTERIM REPORT'!$B:$B,'PAGE 58'!$A$4)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35">
        <f>SUMIFS('INTERIM REPORT'!G:G,'INTERIM REPORT'!$A:$A,'PAGE 58'!$A13,'INTERIM REPORT'!$B:$B,'PAGE 58'!$A$4)</f>
        <v>3913.6462264150941</v>
      </c>
      <c r="U13" s="210">
        <f t="shared" si="15"/>
        <v>8</v>
      </c>
      <c r="V13" s="210">
        <f t="shared" si="16"/>
        <v>10</v>
      </c>
      <c r="W13" s="210">
        <f t="shared" si="17"/>
        <v>14</v>
      </c>
      <c r="X13" s="95">
        <f t="shared" si="0"/>
        <v>0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58'!$A14,'INTERIM REPORT'!$B:$B,'PAGE 58'!$A$4)</f>
        <v>1670.4551502953966</v>
      </c>
      <c r="E14" s="210">
        <f t="shared" si="3"/>
        <v>7</v>
      </c>
      <c r="F14" s="210">
        <f t="shared" si="4"/>
        <v>9</v>
      </c>
      <c r="G14" s="210">
        <f t="shared" si="5"/>
        <v>13</v>
      </c>
      <c r="H14" s="135">
        <f>SUMIFS('INTERIM REPORT'!D:D,'INTERIM REPORT'!$A:$A,'PAGE 58'!$A14,'INTERIM REPORT'!$B:$B,'PAGE 58'!$A$4)</f>
        <v>1704.062896285237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35">
        <f>SUMIFS('INTERIM REPORT'!E:E,'INTERIM REPORT'!$A:$A,'PAGE 58'!$A14,'INTERIM REPORT'!$B:$B,'PAGE 58'!$A$4)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58'!$A14,'INTERIM REPORT'!$B:$B,'PAGE 58'!$A$4)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58'!$A14,'INTERIM REPORT'!$B:$B,'PAGE 58'!$A$4)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58'!$A15,'INTERIM REPORT'!$B:$B,'PAGE 58'!$A$4)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58'!$A15,'INTERIM REPORT'!$B:$B,'PAGE 58'!$A$4)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58'!$A15,'INTERIM REPORT'!$B:$B,'PAGE 58'!$A$4)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58'!$A15,'INTERIM REPORT'!$B:$B,'PAGE 58'!$A$4)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58'!$A15,'INTERIM REPORT'!$B:$B,'PAGE 58'!$A$4)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58'!$A16,'INTERIM REPORT'!$B:$B,'PAGE 58'!$A$4)</f>
        <v>0</v>
      </c>
      <c r="E16" s="212"/>
      <c r="F16" s="213">
        <f t="shared" si="4"/>
        <v>1</v>
      </c>
      <c r="G16" s="213">
        <f t="shared" si="5"/>
        <v>1</v>
      </c>
      <c r="H16" s="137">
        <f>SUMIFS('INTERIM REPORT'!D:D,'INTERIM REPORT'!$A:$A,'PAGE 58'!$A16,'INTERIM REPORT'!$B:$B,'PAGE 58'!$A$4)</f>
        <v>0</v>
      </c>
      <c r="I16" s="212"/>
      <c r="J16" s="213">
        <f t="shared" si="7"/>
        <v>1</v>
      </c>
      <c r="K16" s="213">
        <f t="shared" si="8"/>
        <v>1</v>
      </c>
      <c r="L16" s="137">
        <f>SUMIFS('INTERIM REPORT'!E:E,'INTERIM REPORT'!$A:$A,'PAGE 58'!$A16,'INTERIM REPORT'!$B:$B,'PAGE 58'!$A$4)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58'!$A16,'INTERIM REPORT'!$B:$B,'PAGE 58'!$A$4)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58'!$A16,'INTERIM REPORT'!$B:$B,'PAGE 58'!$A$4)</f>
        <v>0</v>
      </c>
      <c r="U16" s="212"/>
      <c r="V16" s="213">
        <f t="shared" si="16"/>
        <v>1</v>
      </c>
      <c r="W16" s="213">
        <f t="shared" si="17"/>
        <v>1</v>
      </c>
      <c r="X16" s="99">
        <f t="shared" si="0"/>
        <v>0</v>
      </c>
      <c r="Y16" s="99">
        <f t="shared" si="1"/>
        <v>0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58'!$A17,'INTERIM REPORT'!$B:$B,'PAGE 58'!$A$4)</f>
        <v>746.51288536921265</v>
      </c>
      <c r="E17" s="214"/>
      <c r="F17" s="210">
        <f t="shared" si="4"/>
        <v>4</v>
      </c>
      <c r="G17" s="210">
        <f t="shared" si="5"/>
        <v>6</v>
      </c>
      <c r="H17" s="135">
        <f>SUMIFS('INTERIM REPORT'!D:D,'INTERIM REPORT'!$A:$A,'PAGE 58'!$A17,'INTERIM REPORT'!$B:$B,'PAGE 58'!$A$4)</f>
        <v>577.99247400637546</v>
      </c>
      <c r="I17" s="214"/>
      <c r="J17" s="210">
        <f t="shared" si="7"/>
        <v>6</v>
      </c>
      <c r="K17" s="210">
        <f t="shared" si="8"/>
        <v>7</v>
      </c>
      <c r="L17" s="135">
        <f>SUMIFS('INTERIM REPORT'!E:E,'INTERIM REPORT'!$A:$A,'PAGE 58'!$A17,'INTERIM REPORT'!$B:$B,'PAGE 58'!$A$4)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58'!$A17,'INTERIM REPORT'!$B:$B,'PAGE 58'!$A$4)</f>
        <v>749.01151088329027</v>
      </c>
      <c r="Q17" s="214"/>
      <c r="R17" s="210">
        <f t="shared" si="13"/>
        <v>7</v>
      </c>
      <c r="S17" s="210">
        <f t="shared" si="14"/>
        <v>10</v>
      </c>
      <c r="T17" s="135">
        <f>SUMIFS('INTERIM REPORT'!G:G,'INTERIM REPORT'!$A:$A,'PAGE 58'!$A17,'INTERIM REPORT'!$B:$B,'PAGE 58'!$A$4)</f>
        <v>0</v>
      </c>
      <c r="U17" s="214"/>
      <c r="V17" s="210">
        <f t="shared" si="16"/>
        <v>1</v>
      </c>
      <c r="W17" s="210">
        <f t="shared" si="17"/>
        <v>1</v>
      </c>
      <c r="X17" s="95">
        <f t="shared" si="0"/>
        <v>-1</v>
      </c>
      <c r="Y17" s="95">
        <f t="shared" si="1"/>
        <v>0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58'!$A20,'INTERIM REPORT'!$B:$B,'PAGE 58'!$A$4)</f>
        <v>559.237688042591</v>
      </c>
      <c r="E20" s="212"/>
      <c r="F20" s="213">
        <f>RANK(D20,D$20:D$22,1)</f>
        <v>1</v>
      </c>
      <c r="G20" s="213">
        <f t="shared" ref="G20:G22" si="19">RANK(D20,D$8:D$25,1)</f>
        <v>5</v>
      </c>
      <c r="H20" s="137">
        <f>SUMIFS('INTERIM REPORT'!D:D,'INTERIM REPORT'!$A:$A,'PAGE 58'!$A20,'INTERIM REPORT'!$B:$B,'PAGE 58'!$A$4)</f>
        <v>636.27318811308294</v>
      </c>
      <c r="I20" s="212"/>
      <c r="J20" s="213">
        <f>RANK(H20,H$20:H$22,1)</f>
        <v>1</v>
      </c>
      <c r="K20" s="213">
        <f t="shared" ref="K20:K22" si="20">RANK(H20,H$8:H$25,1)</f>
        <v>8</v>
      </c>
      <c r="L20" s="137">
        <f>SUMIFS('INTERIM REPORT'!E:E,'INTERIM REPORT'!$A:$A,'PAGE 58'!$A20,'INTERIM REPORT'!$B:$B,'PAGE 58'!$A$4)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58'!$A20,'INTERIM REPORT'!$B:$B,'PAGE 58'!$A$4)</f>
        <v>702.88088159621316</v>
      </c>
      <c r="Q20" s="212"/>
      <c r="R20" s="213">
        <f>RANK(P20,P$20:P$22,1)</f>
        <v>2</v>
      </c>
      <c r="S20" s="213">
        <f t="shared" ref="S20:S22" si="22">RANK(P20,P$8:P$25,1)</f>
        <v>9</v>
      </c>
      <c r="T20" s="137">
        <f>SUMIFS('INTERIM REPORT'!G:G,'INTERIM REPORT'!$A:$A,'PAGE 58'!$A20,'INTERIM REPORT'!$B:$B,'PAGE 58'!$A$4)</f>
        <v>765.74802959694978</v>
      </c>
      <c r="U20" s="212"/>
      <c r="V20" s="213">
        <f>RANK(T20,T$20:T$22,1)</f>
        <v>1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58'!$A21,'INTERIM REPORT'!$B:$B,'PAGE 58'!$A$4)</f>
        <v>1489.0102355150284</v>
      </c>
      <c r="E21" s="214"/>
      <c r="F21" s="210">
        <f t="shared" ref="F21:F22" si="24">RANK(D21,D$20:D$22,1)</f>
        <v>3</v>
      </c>
      <c r="G21" s="210">
        <f t="shared" si="19"/>
        <v>12</v>
      </c>
      <c r="H21" s="135">
        <f>SUMIFS('INTERIM REPORT'!D:D,'INTERIM REPORT'!$A:$A,'PAGE 58'!$A21,'INTERIM REPORT'!$B:$B,'PAGE 58'!$A$4)</f>
        <v>1479.364924340342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58'!$A21,'INTERIM REPORT'!$B:$B,'PAGE 58'!$A$4)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58'!$A21,'INTERIM REPORT'!$B:$B,'PAGE 58'!$A$4)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58'!$A21,'INTERIM REPORT'!$B:$B,'PAGE 58'!$A$4)</f>
        <v>1437.8124995822116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58'!$A22,'INTERIM REPORT'!$B:$B,'PAGE 58'!$A$4)</f>
        <v>1016.6378926206489</v>
      </c>
      <c r="E22" s="214"/>
      <c r="F22" s="210">
        <f t="shared" si="24"/>
        <v>2</v>
      </c>
      <c r="G22" s="210">
        <f t="shared" si="19"/>
        <v>10</v>
      </c>
      <c r="H22" s="135">
        <f>SUMIFS('INTERIM REPORT'!D:D,'INTERIM REPORT'!$A:$A,'PAGE 58'!$A22,'INTERIM REPORT'!$B:$B,'PAGE 58'!$A$4)</f>
        <v>1083.4587098097927</v>
      </c>
      <c r="I22" s="214"/>
      <c r="J22" s="210">
        <f t="shared" si="25"/>
        <v>2</v>
      </c>
      <c r="K22" s="210">
        <f t="shared" si="20"/>
        <v>11</v>
      </c>
      <c r="L22" s="135">
        <f>SUMIFS('INTERIM REPORT'!E:E,'INTERIM REPORT'!$A:$A,'PAGE 58'!$A22,'INTERIM REPORT'!$B:$B,'PAGE 58'!$A$4)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58'!$A22,'INTERIM REPORT'!$B:$B,'PAGE 58'!$A$4)</f>
        <v>1040.6199106162178</v>
      </c>
      <c r="Q22" s="214"/>
      <c r="R22" s="210">
        <f t="shared" si="27"/>
        <v>3</v>
      </c>
      <c r="S22" s="210">
        <f t="shared" si="22"/>
        <v>13</v>
      </c>
      <c r="T22" s="135">
        <f>SUMIFS('INTERIM REPORT'!G:G,'INTERIM REPORT'!$A:$A,'PAGE 58'!$A22,'INTERIM REPORT'!$B:$B,'PAGE 58'!$A$4)</f>
        <v>1091.6830491605772</v>
      </c>
      <c r="U22" s="214"/>
      <c r="V22" s="210">
        <f t="shared" si="28"/>
        <v>2</v>
      </c>
      <c r="W22" s="210">
        <f t="shared" si="23"/>
        <v>10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58'!$A25,'INTERIM REPORT'!$B:$B,'PAGE 58'!$A$4)</f>
        <v>0</v>
      </c>
      <c r="E25" s="212"/>
      <c r="F25" s="212"/>
      <c r="G25" s="213">
        <f>RANK(D25,D$8:D$25,1)</f>
        <v>1</v>
      </c>
      <c r="H25" s="137">
        <f>SUMIFS('INTERIM REPORT'!D:D,'INTERIM REPORT'!$A:$A,'PAGE 58'!$A25,'INTERIM REPORT'!$B:$B,'PAGE 58'!$A$4)</f>
        <v>0</v>
      </c>
      <c r="I25" s="212"/>
      <c r="J25" s="212"/>
      <c r="K25" s="213">
        <f>RANK(H25,H$8:H$25,1)</f>
        <v>1</v>
      </c>
      <c r="L25" s="137">
        <f>SUMIFS('INTERIM REPORT'!E:E,'INTERIM REPORT'!$A:$A,'PAGE 58'!$A25,'INTERIM REPORT'!$B:$B,'PAGE 58'!$A$4)</f>
        <v>0</v>
      </c>
      <c r="M25" s="212"/>
      <c r="N25" s="212"/>
      <c r="O25" s="213">
        <f>RANK(L25,L$8:L$25,1)</f>
        <v>1</v>
      </c>
      <c r="P25" s="137">
        <f>SUMIFS('INTERIM REPORT'!F:F,'INTERIM REPORT'!$A:$A,'PAGE 58'!$A25,'INTERIM REPORT'!$B:$B,'PAGE 58'!$A$4)</f>
        <v>0</v>
      </c>
      <c r="Q25" s="212"/>
      <c r="R25" s="212"/>
      <c r="S25" s="213">
        <f>RANK(P25,P$8:P$25,1)</f>
        <v>1</v>
      </c>
      <c r="T25" s="137">
        <f>SUMIFS('INTERIM REPORT'!G:G,'INTERIM REPORT'!$A:$A,'PAGE 58'!$A25,'INTERIM REPORT'!$B:$B,'PAGE 58'!$A$4)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0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58'!$A28,'INTERIM REPORT'!$B:$B,'PAGE 58'!$A$4)</f>
        <v>2010.6177783851695</v>
      </c>
      <c r="E28" s="218"/>
      <c r="F28" s="218"/>
      <c r="G28" s="218"/>
      <c r="H28" s="137">
        <f>SUMIFS('INTERIM REPORT'!D:D,'INTERIM REPORT'!$A:$A,'PAGE 58'!$A28,'INTERIM REPORT'!$B:$B,'PAGE 58'!$A$4)</f>
        <v>2235.4212381725702</v>
      </c>
      <c r="I28" s="218"/>
      <c r="J28" s="218"/>
      <c r="K28" s="218"/>
      <c r="L28" s="137">
        <f>SUMIFS('INTERIM REPORT'!E:E,'INTERIM REPORT'!$A:$A,'PAGE 58'!$A28,'INTERIM REPORT'!$B:$B,'PAGE 58'!$A$4)</f>
        <v>52611.895398673769</v>
      </c>
      <c r="M28" s="218"/>
      <c r="N28" s="218"/>
      <c r="O28" s="218"/>
      <c r="P28" s="137">
        <f>SUMIFS('INTERIM REPORT'!F:F,'INTERIM REPORT'!$A:$A,'PAGE 58'!$A28,'INTERIM REPORT'!$B:$B,'PAGE 58'!$A$4)</f>
        <v>3129.0746961217865</v>
      </c>
      <c r="Q28" s="218"/>
      <c r="R28" s="218"/>
      <c r="S28" s="218"/>
      <c r="T28" s="137">
        <f>SUMIFS('INTERIM REPORT'!G:G,'INTERIM REPORT'!$A:$A,'PAGE 58'!$A28,'INTERIM REPORT'!$B:$B,'PAGE 58'!$A$4)</f>
        <v>3082.1781661677733</v>
      </c>
      <c r="U28" s="218"/>
      <c r="V28" s="218"/>
      <c r="W28" s="218"/>
      <c r="X28" s="103">
        <f>IF(H28&gt;0,((L28/H28)-1),IF(AND(H28=0,L28&gt;0),100%,IF(AND(H28=0,L28&lt;0),-100%,IF(AND(H28=0,L28=0),0%,((L28/(H28))-1)*-1))))</f>
        <v>22.53556211252755</v>
      </c>
      <c r="Y28" s="103">
        <f>IF(L28&gt;0,((T28/L28)-1),IF(AND(L28=0,T28&gt;0),100%,IF(AND(L28=0,T28&lt;0),-100%,IF(AND(L28=0,T28=0),0%,((T28/(L28))-1)*-1))))</f>
        <v>-0.94141670542731548</v>
      </c>
    </row>
    <row r="29" spans="1:25" ht="28.35" customHeight="1">
      <c r="C29" s="94" t="s">
        <v>28</v>
      </c>
      <c r="D29" s="135">
        <f>MEDIAN(D25,D20:D22,D8:D17)</f>
        <v>796.65723754247301</v>
      </c>
      <c r="E29" s="219"/>
      <c r="F29" s="219"/>
      <c r="G29" s="219"/>
      <c r="H29" s="135">
        <f>MEDIAN(H25,H20:H22,H8:H17)</f>
        <v>607.13283105972914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382.87401479847489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886.90827057541105</v>
      </c>
      <c r="E30" s="219"/>
      <c r="F30" s="219"/>
      <c r="G30" s="219"/>
      <c r="H30" s="135">
        <f>MEDIAN(H8:H15)</f>
        <v>434.52960474515766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437.14865229716952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58'!$A33,'INTERIM REPORT'!$B:$B,'PAGE 58'!$A$5)=0,"",SUMIFS('INTERIM REPORT'!C:C,'INTERIM REPORT'!$A:$A,'PAGE 58'!$A33,'INTERIM REPORT'!$B:$B,'PAGE 58'!$A$5))</f>
        <v/>
      </c>
      <c r="E33" s="120"/>
      <c r="F33" s="120"/>
      <c r="G33" s="121"/>
      <c r="H33" s="137" t="str">
        <f>IF(SUMIFS('INTERIM REPORT'!D:D,'INTERIM REPORT'!$A:$A,'PAGE 58'!$A33,'INTERIM REPORT'!$B:$B,'PAGE 58'!$A$5)=0,"",SUMIFS('INTERIM REPORT'!D:D,'INTERIM REPORT'!$A:$A,'PAGE 58'!$A33,'INTERIM REPORT'!$B:$B,'PAGE 58'!$A$5))</f>
        <v/>
      </c>
      <c r="I33" s="120"/>
      <c r="J33" s="120"/>
      <c r="K33" s="121"/>
      <c r="L33" s="137" t="str">
        <f>IF(SUMIFS('INTERIM REPORT'!E:E,'INTERIM REPORT'!$A:$A,'PAGE 58'!$A33,'INTERIM REPORT'!$B:$B,'PAGE 58'!$A$5)=0,"",SUMIFS('INTERIM REPORT'!E:E,'INTERIM REPORT'!$A:$A,'PAGE 58'!$A33,'INTERIM REPORT'!$B:$B,'PAGE 58'!$A$5))</f>
        <v/>
      </c>
      <c r="M33" s="120"/>
      <c r="N33" s="120"/>
      <c r="O33" s="121"/>
      <c r="P33" s="137" t="str">
        <f>IF(SUMIFS('INTERIM REPORT'!F:F,'INTERIM REPORT'!$A:$A,'PAGE 58'!$A33,'INTERIM REPORT'!$B:$B,'PAGE 58'!$A$5)=0,"",SUMIFS('INTERIM REPORT'!F:F,'INTERIM REPORT'!$A:$A,'PAGE 58'!$A33,'INTERIM REPORT'!$B:$B,'PAGE 58'!$A$5))</f>
        <v/>
      </c>
      <c r="Q33" s="120"/>
      <c r="R33" s="120"/>
      <c r="S33" s="121"/>
      <c r="T33" s="137" t="str">
        <f>IF(SUMIFS('INTERIM REPORT'!G:G,'INTERIM REPORT'!$A:$A,'PAGE 58'!$A33,'INTERIM REPORT'!$B:$B,'PAGE 58'!$A$5)=0,"",SUMIFS('INTERIM REPORT'!G:G,'INTERIM REPORT'!$A:$A,'PAGE 58'!$A33,'INTERIM REPORT'!$B:$B,'PAGE 58'!$A$5))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58'!$A34,'INTERIM REPORT'!$B:$B,'PAGE 58'!$A$5)=0,"",SUMIFS('INTERIM REPORT'!C:C,'INTERIM REPORT'!$A:$A,'PAGE 58'!$A34,'INTERIM REPORT'!$B:$B,'PAGE 58'!$A$5))</f>
        <v/>
      </c>
      <c r="E34" s="124"/>
      <c r="F34" s="124"/>
      <c r="G34" s="125"/>
      <c r="H34" s="137" t="str">
        <f>IF(SUMIFS('INTERIM REPORT'!D:D,'INTERIM REPORT'!$A:$A,'PAGE 58'!$A34,'INTERIM REPORT'!$B:$B,'PAGE 58'!$A$5)=0,"",SUMIFS('INTERIM REPORT'!D:D,'INTERIM REPORT'!$A:$A,'PAGE 58'!$A34,'INTERIM REPORT'!$B:$B,'PAGE 58'!$A$5))</f>
        <v/>
      </c>
      <c r="I34" s="124"/>
      <c r="J34" s="124"/>
      <c r="K34" s="125"/>
      <c r="L34" s="137" t="str">
        <f>IF(SUMIFS('INTERIM REPORT'!E:E,'INTERIM REPORT'!$A:$A,'PAGE 58'!$A34,'INTERIM REPORT'!$B:$B,'PAGE 58'!$A$5)=0,"",SUMIFS('INTERIM REPORT'!E:E,'INTERIM REPORT'!$A:$A,'PAGE 58'!$A34,'INTERIM REPORT'!$B:$B,'PAGE 58'!$A$5))</f>
        <v/>
      </c>
      <c r="M34" s="124"/>
      <c r="N34" s="124"/>
      <c r="O34" s="125"/>
      <c r="P34" s="137" t="str">
        <f>IF(SUMIFS('INTERIM REPORT'!F:F,'INTERIM REPORT'!$A:$A,'PAGE 58'!$A34,'INTERIM REPORT'!$B:$B,'PAGE 58'!$A$5)=0,"",SUMIFS('INTERIM REPORT'!F:F,'INTERIM REPORT'!$A:$A,'PAGE 58'!$A34,'INTERIM REPORT'!$B:$B,'PAGE 58'!$A$5))</f>
        <v/>
      </c>
      <c r="Q34" s="124"/>
      <c r="R34" s="124"/>
      <c r="S34" s="125"/>
      <c r="T34" s="137" t="str">
        <f>IF(SUMIFS('INTERIM REPORT'!G:G,'INTERIM REPORT'!$A:$A,'PAGE 58'!$A34,'INTERIM REPORT'!$B:$B,'PAGE 58'!$A$5)=0,"",SUMIFS('INTERIM REPORT'!G:G,'INTERIM REPORT'!$A:$A,'PAGE 58'!$A34,'INTERIM REPORT'!$B:$B,'PAGE 58'!$A$5))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58'!$A35,'INTERIM REPORT'!$B:$B,'PAGE 58'!$A$5)=0,"",SUMIFS('INTERIM REPORT'!C:C,'INTERIM REPORT'!$A:$A,'PAGE 58'!$A35,'INTERIM REPORT'!$B:$B,'PAGE 58'!$A$5))</f>
        <v/>
      </c>
      <c r="E35" s="124"/>
      <c r="F35" s="124"/>
      <c r="G35" s="125"/>
      <c r="H35" s="137" t="str">
        <f>IF(SUMIFS('INTERIM REPORT'!D:D,'INTERIM REPORT'!$A:$A,'PAGE 58'!$A35,'INTERIM REPORT'!$B:$B,'PAGE 58'!$A$5)=0,"",SUMIFS('INTERIM REPORT'!D:D,'INTERIM REPORT'!$A:$A,'PAGE 58'!$A35,'INTERIM REPORT'!$B:$B,'PAGE 58'!$A$5))</f>
        <v/>
      </c>
      <c r="I35" s="124"/>
      <c r="J35" s="124"/>
      <c r="K35" s="125"/>
      <c r="L35" s="137" t="str">
        <f>IF(SUMIFS('INTERIM REPORT'!E:E,'INTERIM REPORT'!$A:$A,'PAGE 58'!$A35,'INTERIM REPORT'!$B:$B,'PAGE 58'!$A$5)=0,"",SUMIFS('INTERIM REPORT'!E:E,'INTERIM REPORT'!$A:$A,'PAGE 58'!$A35,'INTERIM REPORT'!$B:$B,'PAGE 58'!$A$5))</f>
        <v/>
      </c>
      <c r="M35" s="124"/>
      <c r="N35" s="124"/>
      <c r="O35" s="125"/>
      <c r="P35" s="137" t="str">
        <f>IF(SUMIFS('INTERIM REPORT'!F:F,'INTERIM REPORT'!$A:$A,'PAGE 58'!$A35,'INTERIM REPORT'!$B:$B,'PAGE 58'!$A$5)=0,"",SUMIFS('INTERIM REPORT'!F:F,'INTERIM REPORT'!$A:$A,'PAGE 58'!$A35,'INTERIM REPORT'!$B:$B,'PAGE 58'!$A$5))</f>
        <v/>
      </c>
      <c r="Q35" s="124"/>
      <c r="R35" s="124"/>
      <c r="S35" s="125"/>
      <c r="T35" s="137" t="str">
        <f>IF(SUMIFS('INTERIM REPORT'!G:G,'INTERIM REPORT'!$A:$A,'PAGE 58'!$A35,'INTERIM REPORT'!$B:$B,'PAGE 58'!$A$5)=0,"",SUMIFS('INTERIM REPORT'!G:G,'INTERIM REPORT'!$A:$A,'PAGE 58'!$A35,'INTERIM REPORT'!$B:$B,'PAGE 58'!$A$5))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58'!$A36,'INTERIM REPORT'!$B:$B,'PAGE 58'!$A$5)=0,"",SUMIFS('INTERIM REPORT'!C:C,'INTERIM REPORT'!$A:$A,'PAGE 58'!$A36,'INTERIM REPORT'!$B:$B,'PAGE 58'!$A$5))</f>
        <v/>
      </c>
      <c r="E36" s="124"/>
      <c r="F36" s="124"/>
      <c r="G36" s="125"/>
      <c r="H36" s="137" t="str">
        <f>IF(SUMIFS('INTERIM REPORT'!D:D,'INTERIM REPORT'!$A:$A,'PAGE 58'!$A36,'INTERIM REPORT'!$B:$B,'PAGE 58'!$A$5)=0,"",SUMIFS('INTERIM REPORT'!D:D,'INTERIM REPORT'!$A:$A,'PAGE 58'!$A36,'INTERIM REPORT'!$B:$B,'PAGE 58'!$A$5))</f>
        <v/>
      </c>
      <c r="I36" s="124"/>
      <c r="J36" s="124"/>
      <c r="K36" s="125"/>
      <c r="L36" s="137" t="str">
        <f>IF(SUMIFS('INTERIM REPORT'!E:E,'INTERIM REPORT'!$A:$A,'PAGE 58'!$A36,'INTERIM REPORT'!$B:$B,'PAGE 58'!$A$5)=0,"",SUMIFS('INTERIM REPORT'!E:E,'INTERIM REPORT'!$A:$A,'PAGE 58'!$A36,'INTERIM REPORT'!$B:$B,'PAGE 58'!$A$5))</f>
        <v/>
      </c>
      <c r="M36" s="124"/>
      <c r="N36" s="124"/>
      <c r="O36" s="125"/>
      <c r="P36" s="137" t="str">
        <f>IF(SUMIFS('INTERIM REPORT'!F:F,'INTERIM REPORT'!$A:$A,'PAGE 58'!$A36,'INTERIM REPORT'!$B:$B,'PAGE 58'!$A$5)=0,"",SUMIFS('INTERIM REPORT'!F:F,'INTERIM REPORT'!$A:$A,'PAGE 58'!$A36,'INTERIM REPORT'!$B:$B,'PAGE 58'!$A$5))</f>
        <v/>
      </c>
      <c r="Q36" s="124"/>
      <c r="R36" s="124"/>
      <c r="S36" s="125"/>
      <c r="T36" s="137" t="str">
        <f>IF(SUMIFS('INTERIM REPORT'!G:G,'INTERIM REPORT'!$A:$A,'PAGE 58'!$A36,'INTERIM REPORT'!$B:$B,'PAGE 58'!$A$5)=0,"",SUMIFS('INTERIM REPORT'!G:G,'INTERIM REPORT'!$A:$A,'PAGE 58'!$A36,'INTERIM REPORT'!$B:$B,'PAGE 58'!$A$5))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58'!$A37,'INTERIM REPORT'!$B:$B,'PAGE 58'!$A$5)=0,"",SUMIFS('INTERIM REPORT'!C:C,'INTERIM REPORT'!$A:$A,'PAGE 58'!$A37,'INTERIM REPORT'!$B:$B,'PAGE 58'!$A$5))</f>
        <v/>
      </c>
      <c r="E37" s="124"/>
      <c r="F37" s="124"/>
      <c r="G37" s="125"/>
      <c r="H37" s="137" t="str">
        <f>IF(SUMIFS('INTERIM REPORT'!D:D,'INTERIM REPORT'!$A:$A,'PAGE 58'!$A37,'INTERIM REPORT'!$B:$B,'PAGE 58'!$A$5)=0,"",SUMIFS('INTERIM REPORT'!D:D,'INTERIM REPORT'!$A:$A,'PAGE 58'!$A37,'INTERIM REPORT'!$B:$B,'PAGE 58'!$A$5))</f>
        <v/>
      </c>
      <c r="I37" s="124"/>
      <c r="J37" s="124"/>
      <c r="K37" s="125"/>
      <c r="L37" s="137" t="str">
        <f>IF(SUMIFS('INTERIM REPORT'!E:E,'INTERIM REPORT'!$A:$A,'PAGE 58'!$A37,'INTERIM REPORT'!$B:$B,'PAGE 58'!$A$5)=0,"",SUMIFS('INTERIM REPORT'!E:E,'INTERIM REPORT'!$A:$A,'PAGE 58'!$A37,'INTERIM REPORT'!$B:$B,'PAGE 58'!$A$5))</f>
        <v/>
      </c>
      <c r="M37" s="124"/>
      <c r="N37" s="124"/>
      <c r="O37" s="125"/>
      <c r="P37" s="137" t="str">
        <f>IF(SUMIFS('INTERIM REPORT'!F:F,'INTERIM REPORT'!$A:$A,'PAGE 58'!$A37,'INTERIM REPORT'!$B:$B,'PAGE 58'!$A$5)=0,"",SUMIFS('INTERIM REPORT'!F:F,'INTERIM REPORT'!$A:$A,'PAGE 58'!$A37,'INTERIM REPORT'!$B:$B,'PAGE 58'!$A$5))</f>
        <v/>
      </c>
      <c r="Q37" s="124"/>
      <c r="R37" s="124"/>
      <c r="S37" s="125"/>
      <c r="T37" s="137" t="str">
        <f>IF(SUMIFS('INTERIM REPORT'!G:G,'INTERIM REPORT'!$A:$A,'PAGE 58'!$A37,'INTERIM REPORT'!$B:$B,'PAGE 58'!$A$5)=0,"",SUMIFS('INTERIM REPORT'!G:G,'INTERIM REPORT'!$A:$A,'PAGE 58'!$A37,'INTERIM REPORT'!$B:$B,'PAGE 58'!$A$5))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58'!$A38,'INTERIM REPORT'!$B:$B,'PAGE 58'!$A$5)=0,"",SUMIFS('INTERIM REPORT'!C:C,'INTERIM REPORT'!$A:$A,'PAGE 58'!$A38,'INTERIM REPORT'!$B:$B,'PAGE 58'!$A$5))</f>
        <v/>
      </c>
      <c r="E38" s="124"/>
      <c r="F38" s="124"/>
      <c r="G38" s="125"/>
      <c r="H38" s="137" t="str">
        <f>IF(SUMIFS('INTERIM REPORT'!D:D,'INTERIM REPORT'!$A:$A,'PAGE 58'!$A38,'INTERIM REPORT'!$B:$B,'PAGE 58'!$A$5)=0,"",SUMIFS('INTERIM REPORT'!D:D,'INTERIM REPORT'!$A:$A,'PAGE 58'!$A38,'INTERIM REPORT'!$B:$B,'PAGE 58'!$A$5))</f>
        <v/>
      </c>
      <c r="I38" s="124"/>
      <c r="J38" s="124"/>
      <c r="K38" s="125"/>
      <c r="L38" s="137" t="str">
        <f>IF(SUMIFS('INTERIM REPORT'!E:E,'INTERIM REPORT'!$A:$A,'PAGE 58'!$A38,'INTERIM REPORT'!$B:$B,'PAGE 58'!$A$5)=0,"",SUMIFS('INTERIM REPORT'!E:E,'INTERIM REPORT'!$A:$A,'PAGE 58'!$A38,'INTERIM REPORT'!$B:$B,'PAGE 58'!$A$5))</f>
        <v/>
      </c>
      <c r="M38" s="124"/>
      <c r="N38" s="124"/>
      <c r="O38" s="125"/>
      <c r="P38" s="137" t="str">
        <f>IF(SUMIFS('INTERIM REPORT'!F:F,'INTERIM REPORT'!$A:$A,'PAGE 58'!$A38,'INTERIM REPORT'!$B:$B,'PAGE 58'!$A$5)=0,"",SUMIFS('INTERIM REPORT'!F:F,'INTERIM REPORT'!$A:$A,'PAGE 58'!$A38,'INTERIM REPORT'!$B:$B,'PAGE 58'!$A$5))</f>
        <v/>
      </c>
      <c r="Q38" s="124"/>
      <c r="R38" s="124"/>
      <c r="S38" s="125"/>
      <c r="T38" s="137" t="str">
        <f>IF(SUMIFS('INTERIM REPORT'!G:G,'INTERIM REPORT'!$A:$A,'PAGE 58'!$A38,'INTERIM REPORT'!$B:$B,'PAGE 58'!$A$5)=0,"",SUMIFS('INTERIM REPORT'!G:G,'INTERIM REPORT'!$A:$A,'PAGE 58'!$A38,'INTERIM REPORT'!$B:$B,'PAGE 58'!$A$5))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9" priority="1" operator="notEqual">
      <formula>""" """</formula>
    </cfRule>
    <cfRule type="cellIs" dxfId="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Revenue per Adj Admission</v>
      </c>
    </row>
    <row r="3" spans="1:25" ht="15.75">
      <c r="A3" s="82" t="s">
        <v>104</v>
      </c>
    </row>
    <row r="4" spans="1:25" ht="15.75">
      <c r="A4" s="85" t="s">
        <v>97</v>
      </c>
      <c r="B4" s="324" t="str">
        <f>MID(A4,FIND("]",A4)+2,LEN(A4)-FIND("]",A4)+2)</f>
        <v>Gross Revenue per Adj Admission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3" t="s">
        <v>270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59'!$A8,'INTERIM REPORT'!$B:$B,'PAGE 59'!$A$4)</f>
        <v>24193.005272407736</v>
      </c>
      <c r="E8" s="210">
        <f>RANK(D8,D$8:D$15,1)</f>
        <v>7</v>
      </c>
      <c r="F8" s="210">
        <f>RANK(D8,D$8:D$17,1)</f>
        <v>9</v>
      </c>
      <c r="G8" s="210">
        <f>RANK(D8,D$8:D$25,1)</f>
        <v>11</v>
      </c>
      <c r="H8" s="135">
        <f>SUMIFS('INTERIM REPORT'!D:D,'INTERIM REPORT'!$A:$A,'PAGE 59'!$A8,'INTERIM REPORT'!$B:$B,'PAGE 59'!$A$4)</f>
        <v>25408.21844971173</v>
      </c>
      <c r="I8" s="210">
        <f>RANK(H8,H$8:H$15,1)</f>
        <v>7</v>
      </c>
      <c r="J8" s="210">
        <f>RANK(H8,H$8:H$17,1)</f>
        <v>9</v>
      </c>
      <c r="K8" s="210">
        <f>RANK(H8,H$8:H$25,1)</f>
        <v>11</v>
      </c>
      <c r="L8" s="135">
        <f>SUMIFS('INTERIM REPORT'!E:E,'INTERIM REPORT'!$A:$A,'PAGE 59'!$A8,'INTERIM REPORT'!$B:$B,'PAGE 59'!$A$4)</f>
        <v>26387.580952380962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59'!$A8,'INTERIM REPORT'!$B:$B,'PAGE 59'!$A$4)</f>
        <v>20002.432996207335</v>
      </c>
      <c r="Q8" s="210">
        <f>RANK(P8,P$8:P$15,1)</f>
        <v>7</v>
      </c>
      <c r="R8" s="210">
        <f>RANK(P8,P$8:P$17,1)</f>
        <v>8</v>
      </c>
      <c r="S8" s="210">
        <f>RANK(P8,P$8:P$25,1)</f>
        <v>12</v>
      </c>
      <c r="T8" s="135">
        <f>SUMIFS('INTERIM REPORT'!G:G,'INTERIM REPORT'!$A:$A,'PAGE 59'!$A8,'INTERIM REPORT'!$B:$B,'PAGE 59'!$A$4)</f>
        <v>22668.974651457542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3.8545107151357172E-2</v>
      </c>
      <c r="Y8" s="95">
        <f t="shared" ref="Y8:Y17" si="1">IF(L8&gt;0,((T8/L8)-1),IF(AND(L8=0,T8&gt;0),100%,IF(AND(L8=0,T8&lt;0),-100%,IF(AND(L8=0,T8=0),0%,((T8/(L8))-1)*-1))))</f>
        <v>-0.14092259186751599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59'!$A9,'INTERIM REPORT'!$B:$B,'PAGE 59'!$A$4)</f>
        <v>20239.090091819704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7</v>
      </c>
      <c r="H9" s="135">
        <f>SUMIFS('INTERIM REPORT'!D:D,'INTERIM REPORT'!$A:$A,'PAGE 59'!$A9,'INTERIM REPORT'!$B:$B,'PAGE 59'!$A$4)</f>
        <v>17995.275090361447</v>
      </c>
      <c r="I9" s="210">
        <f t="shared" ref="I9:I15" si="6">RANK(H9,H$8:H$15,1)</f>
        <v>5</v>
      </c>
      <c r="J9" s="210">
        <f t="shared" ref="J9:J17" si="7">RANK(H9,H$8:H$17,1)</f>
        <v>5</v>
      </c>
      <c r="K9" s="210">
        <f t="shared" ref="K9:K17" si="8">RANK(H9,H$8:H$25,1)</f>
        <v>5</v>
      </c>
      <c r="L9" s="135">
        <f>SUMIFS('INTERIM REPORT'!E:E,'INTERIM REPORT'!$A:$A,'PAGE 59'!$A9,'INTERIM REPORT'!$B:$B,'PAGE 59'!$A$4)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59'!$A9,'INTERIM REPORT'!$B:$B,'PAGE 59'!$A$4)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59'!$A9,'INTERIM REPORT'!$B:$B,'PAGE 59'!$A$4)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59'!$A10,'INTERIM REPORT'!$B:$B,'PAGE 59'!$A$4)</f>
        <v>10846.048780487808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59'!$A10,'INTERIM REPORT'!$B:$B,'PAGE 59'!$A$4)</f>
        <v>13255.556451612903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59'!$A10,'INTERIM REPORT'!$B:$B,'PAGE 59'!$A$4)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59'!$A10,'INTERIM REPORT'!$B:$B,'PAGE 59'!$A$4)</f>
        <v>14625.322580645156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59'!$A10,'INTERIM REPORT'!$B:$B,'PAGE 59'!$A$4)</f>
        <v>17266.560439560442</v>
      </c>
      <c r="U10" s="210">
        <f t="shared" si="15"/>
        <v>4</v>
      </c>
      <c r="V10" s="210">
        <f t="shared" si="16"/>
        <v>4</v>
      </c>
      <c r="W10" s="21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59'!$A11,'INTERIM REPORT'!$B:$B,'PAGE 59'!$A$4)</f>
        <v>13701.639810426537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59'!$A11,'INTERIM REPORT'!$B:$B,'PAGE 59'!$A$4)</f>
        <v>15975.863436123351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59'!$A11,'INTERIM REPORT'!$B:$B,'PAGE 59'!$A$4)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59'!$A11,'INTERIM REPORT'!$B:$B,'PAGE 59'!$A$4)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59'!$A11,'INTERIM REPORT'!$B:$B,'PAGE 59'!$A$4)</f>
        <v>18596.810304449649</v>
      </c>
      <c r="U11" s="210">
        <f t="shared" si="15"/>
        <v>5</v>
      </c>
      <c r="V11" s="210">
        <f t="shared" si="16"/>
        <v>5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59'!$A12,'INTERIM REPORT'!$B:$B,'PAGE 59'!$A$4)</f>
        <v>16490.597258338043</v>
      </c>
      <c r="E12" s="210">
        <f t="shared" si="3"/>
        <v>4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59'!$A12,'INTERIM REPORT'!$B:$B,'PAGE 59'!$A$4)</f>
        <v>16309.826692307692</v>
      </c>
      <c r="I12" s="210">
        <f t="shared" si="6"/>
        <v>4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59'!$A12,'INTERIM REPORT'!$B:$B,'PAGE 59'!$A$4)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59'!$A12,'INTERIM REPORT'!$B:$B,'PAGE 59'!$A$4)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59'!$A12,'INTERIM REPORT'!$B:$B,'PAGE 59'!$A$4)</f>
        <v>21127.641837368094</v>
      </c>
      <c r="U12" s="210">
        <f t="shared" si="15"/>
        <v>6</v>
      </c>
      <c r="V12" s="210">
        <f t="shared" si="16"/>
        <v>7</v>
      </c>
      <c r="W12" s="21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59'!$A13,'INTERIM REPORT'!$B:$B,'PAGE 59'!$A$4)</f>
        <v>30730.1952191235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35">
        <f>SUMIFS('INTERIM REPORT'!D:D,'INTERIM REPORT'!$A:$A,'PAGE 59'!$A13,'INTERIM REPORT'!$B:$B,'PAGE 59'!$A$4)</f>
        <v>27550.991803278692</v>
      </c>
      <c r="I13" s="210">
        <f t="shared" si="6"/>
        <v>8</v>
      </c>
      <c r="J13" s="210">
        <f t="shared" si="7"/>
        <v>10</v>
      </c>
      <c r="K13" s="210">
        <f t="shared" si="8"/>
        <v>12</v>
      </c>
      <c r="L13" s="135">
        <f>SUMIFS('INTERIM REPORT'!E:E,'INTERIM REPORT'!$A:$A,'PAGE 59'!$A13,'INTERIM REPORT'!$B:$B,'PAGE 59'!$A$4)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59'!$A13,'INTERIM REPORT'!$B:$B,'PAGE 59'!$A$4)</f>
        <v>25448.716588314313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35">
        <f>SUMIFS('INTERIM REPORT'!G:G,'INTERIM REPORT'!$A:$A,'PAGE 59'!$A13,'INTERIM REPORT'!$B:$B,'PAGE 59'!$A$4)</f>
        <v>25124.709897610923</v>
      </c>
      <c r="U13" s="210">
        <f t="shared" si="15"/>
        <v>8</v>
      </c>
      <c r="V13" s="210">
        <f t="shared" si="16"/>
        <v>10</v>
      </c>
      <c r="W13" s="21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59'!$A14,'INTERIM REPORT'!$B:$B,'PAGE 59'!$A$4)</f>
        <v>24032.960774603176</v>
      </c>
      <c r="E14" s="210">
        <f t="shared" si="3"/>
        <v>6</v>
      </c>
      <c r="F14" s="210">
        <f t="shared" si="4"/>
        <v>8</v>
      </c>
      <c r="G14" s="210">
        <f t="shared" si="5"/>
        <v>10</v>
      </c>
      <c r="H14" s="135">
        <f>SUMIFS('INTERIM REPORT'!D:D,'INTERIM REPORT'!$A:$A,'PAGE 59'!$A14,'INTERIM REPORT'!$B:$B,'PAGE 59'!$A$4)</f>
        <v>23512.05365411437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35">
        <f>SUMIFS('INTERIM REPORT'!E:E,'INTERIM REPORT'!$A:$A,'PAGE 59'!$A14,'INTERIM REPORT'!$B:$B,'PAGE 59'!$A$4)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59'!$A14,'INTERIM REPORT'!$B:$B,'PAGE 59'!$A$4)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59'!$A14,'INTERIM REPORT'!$B:$B,'PAGE 59'!$A$4)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59'!$A15,'INTERIM REPORT'!$B:$B,'PAGE 59'!$A$4)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59'!$A15,'INTERIM REPORT'!$B:$B,'PAGE 59'!$A$4)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59'!$A15,'INTERIM REPORT'!$B:$B,'PAGE 59'!$A$4)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59'!$A15,'INTERIM REPORT'!$B:$B,'PAGE 59'!$A$4)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59'!$A15,'INTERIM REPORT'!$B:$B,'PAGE 59'!$A$4)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59'!$A16,'INTERIM REPORT'!$B:$B,'PAGE 59'!$A$4)</f>
        <v>22122.332393258432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59'!$A16,'INTERIM REPORT'!$B:$B,'PAGE 59'!$A$4)</f>
        <v>23650.086261980825</v>
      </c>
      <c r="I16" s="212"/>
      <c r="J16" s="213">
        <f t="shared" si="7"/>
        <v>8</v>
      </c>
      <c r="K16" s="213">
        <f t="shared" si="8"/>
        <v>9</v>
      </c>
      <c r="L16" s="137">
        <f>SUMIFS('INTERIM REPORT'!E:E,'INTERIM REPORT'!$A:$A,'PAGE 59'!$A16,'INTERIM REPORT'!$B:$B,'PAGE 59'!$A$4)</f>
        <v>22151.416272965882</v>
      </c>
      <c r="M16" s="212"/>
      <c r="N16" s="213">
        <f t="shared" si="10"/>
        <v>9</v>
      </c>
      <c r="O16" s="213">
        <f t="shared" si="11"/>
        <v>13</v>
      </c>
      <c r="P16" s="137">
        <f>SUMIFS('INTERIM REPORT'!F:F,'INTERIM REPORT'!$A:$A,'PAGE 59'!$A16,'INTERIM REPORT'!$B:$B,'PAGE 59'!$A$4)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59'!$A16,'INTERIM REPORT'!$B:$B,'PAGE 59'!$A$4)</f>
        <v>24198.496042216346</v>
      </c>
      <c r="U16" s="212"/>
      <c r="V16" s="213">
        <f t="shared" si="16"/>
        <v>9</v>
      </c>
      <c r="W16" s="213">
        <f t="shared" si="17"/>
        <v>12</v>
      </c>
      <c r="X16" s="99">
        <f t="shared" si="0"/>
        <v>-6.3368478762132918E-2</v>
      </c>
      <c r="Y16" s="99">
        <f t="shared" si="1"/>
        <v>9.2413042309568594E-2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59'!$A17,'INTERIM REPORT'!$B:$B,'PAGE 59'!$A$4)</f>
        <v>17804.798551959113</v>
      </c>
      <c r="E17" s="214"/>
      <c r="F17" s="210">
        <f t="shared" si="4"/>
        <v>5</v>
      </c>
      <c r="G17" s="210">
        <f t="shared" si="5"/>
        <v>5</v>
      </c>
      <c r="H17" s="135">
        <f>SUMIFS('INTERIM REPORT'!D:D,'INTERIM REPORT'!$A:$A,'PAGE 59'!$A17,'INTERIM REPORT'!$B:$B,'PAGE 59'!$A$4)</f>
        <v>18991.397515527959</v>
      </c>
      <c r="I17" s="214"/>
      <c r="J17" s="210">
        <f t="shared" si="7"/>
        <v>6</v>
      </c>
      <c r="K17" s="210">
        <f t="shared" si="8"/>
        <v>6</v>
      </c>
      <c r="L17" s="135">
        <f>SUMIFS('INTERIM REPORT'!E:E,'INTERIM REPORT'!$A:$A,'PAGE 59'!$A17,'INTERIM REPORT'!$B:$B,'PAGE 59'!$A$4)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59'!$A17,'INTERIM REPORT'!$B:$B,'PAGE 59'!$A$4)</f>
        <v>21941.464995269627</v>
      </c>
      <c r="Q17" s="214"/>
      <c r="R17" s="210">
        <f t="shared" si="13"/>
        <v>9</v>
      </c>
      <c r="S17" s="210">
        <f t="shared" si="14"/>
        <v>13</v>
      </c>
      <c r="T17" s="135">
        <f>SUMIFS('INTERIM REPORT'!G:G,'INTERIM REPORT'!$A:$A,'PAGE 59'!$A17,'INTERIM REPORT'!$B:$B,'PAGE 59'!$A$4)</f>
        <v>19725.415554532909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59'!$A20,'INTERIM REPORT'!$B:$B,'PAGE 59'!$A$4)</f>
        <v>23719.04033924441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59'!$A20,'INTERIM REPORT'!$B:$B,'PAGE 59'!$A$4)</f>
        <v>24495.758168261109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59'!$A20,'INTERIM REPORT'!$B:$B,'PAGE 59'!$A$4)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59'!$A20,'INTERIM REPORT'!$B:$B,'PAGE 59'!$A$4)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59'!$A20,'INTERIM REPORT'!$B:$B,'PAGE 59'!$A$4)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59'!$A21,'INTERIM REPORT'!$B:$B,'PAGE 59'!$A$4)</f>
        <v>29406.590731354099</v>
      </c>
      <c r="E21" s="214"/>
      <c r="F21" s="210">
        <f t="shared" ref="F21:F22" si="24">RANK(D21,D$20:D$22,1)</f>
        <v>3</v>
      </c>
      <c r="G21" s="210">
        <f t="shared" si="19"/>
        <v>12</v>
      </c>
      <c r="H21" s="135">
        <f>SUMIFS('INTERIM REPORT'!D:D,'INTERIM REPORT'!$A:$A,'PAGE 59'!$A21,'INTERIM REPORT'!$B:$B,'PAGE 59'!$A$4)</f>
        <v>30868.210127860042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59'!$A21,'INTERIM REPORT'!$B:$B,'PAGE 59'!$A$4)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59'!$A21,'INTERIM REPORT'!$B:$B,'PAGE 59'!$A$4)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59'!$A21,'INTERIM REPORT'!$B:$B,'PAGE 59'!$A$4)</f>
        <v>32071.860792412423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59'!$A22,'INTERIM REPORT'!$B:$B,'PAGE 59'!$A$4)</f>
        <v>19745.644222287567</v>
      </c>
      <c r="E22" s="214"/>
      <c r="F22" s="210">
        <f t="shared" si="24"/>
        <v>1</v>
      </c>
      <c r="G22" s="210">
        <f t="shared" si="19"/>
        <v>6</v>
      </c>
      <c r="H22" s="135">
        <f>SUMIFS('INTERIM REPORT'!D:D,'INTERIM REPORT'!$A:$A,'PAGE 59'!$A22,'INTERIM REPORT'!$B:$B,'PAGE 59'!$A$4)</f>
        <v>21083.29865319865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59'!$A22,'INTERIM REPORT'!$B:$B,'PAGE 59'!$A$4)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59'!$A22,'INTERIM REPORT'!$B:$B,'PAGE 59'!$A$4)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59'!$A22,'INTERIM REPORT'!$B:$B,'PAGE 59'!$A$4)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59'!$A25,'INTERIM REPORT'!$B:$B,'PAGE 59'!$A$4)</f>
        <v>42662.424842007887</v>
      </c>
      <c r="E25" s="212"/>
      <c r="F25" s="212"/>
      <c r="G25" s="213">
        <f>RANK(D25,D$8:D$25,1)</f>
        <v>14</v>
      </c>
      <c r="H25" s="137">
        <f>SUMIFS('INTERIM REPORT'!D:D,'INTERIM REPORT'!$A:$A,'PAGE 59'!$A25,'INTERIM REPORT'!$B:$B,'PAGE 59'!$A$4)</f>
        <v>48001.962351100345</v>
      </c>
      <c r="I25" s="212"/>
      <c r="J25" s="212"/>
      <c r="K25" s="213">
        <f>RANK(H25,H$8:H$25,1)</f>
        <v>14</v>
      </c>
      <c r="L25" s="137">
        <f>SUMIFS('INTERIM REPORT'!E:E,'INTERIM REPORT'!$A:$A,'PAGE 59'!$A25,'INTERIM REPORT'!$B:$B,'PAGE 59'!$A$4)</f>
        <v>0</v>
      </c>
      <c r="M25" s="212"/>
      <c r="N25" s="212"/>
      <c r="O25" s="213">
        <f>RANK(L25,L$8:L$25,1)</f>
        <v>1</v>
      </c>
      <c r="P25" s="137">
        <f>SUMIFS('INTERIM REPORT'!F:F,'INTERIM REPORT'!$A:$A,'PAGE 59'!$A25,'INTERIM REPORT'!$B:$B,'PAGE 59'!$A$4)</f>
        <v>0</v>
      </c>
      <c r="Q25" s="212"/>
      <c r="R25" s="212"/>
      <c r="S25" s="213">
        <f>RANK(P25,P$8:P$25,1)</f>
        <v>1</v>
      </c>
      <c r="T25" s="137">
        <f>SUMIFS('INTERIM REPORT'!G:G,'INTERIM REPORT'!$A:$A,'PAGE 59'!$A25,'INTERIM REPORT'!$B:$B,'PAGE 59'!$A$4)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59'!$A28,'INTERIM REPORT'!$B:$B,'PAGE 59'!$A$4)</f>
        <v>32367.239910736993</v>
      </c>
      <c r="E28" s="218"/>
      <c r="F28" s="218"/>
      <c r="G28" s="218"/>
      <c r="H28" s="137">
        <f>SUMIFS('INTERIM REPORT'!D:D,'INTERIM REPORT'!$A:$A,'PAGE 59'!$A28,'INTERIM REPORT'!$B:$B,'PAGE 59'!$A$4)</f>
        <v>35292.680957557641</v>
      </c>
      <c r="I28" s="218"/>
      <c r="J28" s="218"/>
      <c r="K28" s="218"/>
      <c r="L28" s="137">
        <f>SUMIFS('INTERIM REPORT'!E:E,'INTERIM REPORT'!$A:$A,'PAGE 59'!$A28,'INTERIM REPORT'!$B:$B,'PAGE 59'!$A$4)</f>
        <v>31923.801084010836</v>
      </c>
      <c r="M28" s="218"/>
      <c r="N28" s="218"/>
      <c r="O28" s="218"/>
      <c r="P28" s="137">
        <f>SUMIFS('INTERIM REPORT'!F:F,'INTERIM REPORT'!$A:$A,'PAGE 59'!$A28,'INTERIM REPORT'!$B:$B,'PAGE 59'!$A$4)</f>
        <v>2646.95766001625</v>
      </c>
      <c r="Q28" s="218"/>
      <c r="R28" s="218"/>
      <c r="S28" s="218"/>
      <c r="T28" s="137">
        <f>SUMIFS('INTERIM REPORT'!G:G,'INTERIM REPORT'!$A:$A,'PAGE 59'!$A28,'INTERIM REPORT'!$B:$B,'PAGE 59'!$A$4)</f>
        <v>8630.7804912861502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-9.5455482047344664E-2</v>
      </c>
      <c r="Y28" s="103">
        <f>IF(L28&gt;0,((T28/L28)-1),IF(AND(L28=0,T28&gt;0),100%,IF(AND(L28=0,T28&lt;0),-100%,IF(AND(L28=0,T28=0),0%,((T28/(L28))-1)*-1))))</f>
        <v>-0.72964433437693255</v>
      </c>
    </row>
    <row r="29" spans="1:25" ht="28.35" customHeight="1">
      <c r="C29" s="94" t="s">
        <v>28</v>
      </c>
      <c r="D29" s="135">
        <f>MEDIAN(D25,D20:D22,D8:D17)</f>
        <v>21180.711242539066</v>
      </c>
      <c r="E29" s="219"/>
      <c r="F29" s="219"/>
      <c r="G29" s="219"/>
      <c r="H29" s="135">
        <f>MEDIAN(H25,H20:H22,H8:H17)</f>
        <v>22297.67615365651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17931.685372005046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18364.843675078875</v>
      </c>
      <c r="E30" s="219"/>
      <c r="F30" s="219"/>
      <c r="G30" s="219"/>
      <c r="H30" s="135">
        <f>MEDIAN(H8:H15)</f>
        <v>17152.550891334569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17931.685372005046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59'!$A33,'INTERIM REPORT'!$B:$B,'PAGE 59'!$A$5)=0,"",SUMIFS('INTERIM REPORT'!C:C,'INTERIM REPORT'!$A:$A,'PAGE 59'!$A33,'INTERIM REPORT'!$B:$B,'PAGE 59'!$A$5))</f>
        <v/>
      </c>
      <c r="E33" s="120"/>
      <c r="F33" s="120"/>
      <c r="G33" s="121"/>
      <c r="H33" s="137" t="str">
        <f>IF(SUMIFS('INTERIM REPORT'!D:D,'INTERIM REPORT'!$A:$A,'PAGE 59'!$A33,'INTERIM REPORT'!$B:$B,'PAGE 59'!$A$5)=0,"",SUMIFS('INTERIM REPORT'!D:D,'INTERIM REPORT'!$A:$A,'PAGE 59'!$A33,'INTERIM REPORT'!$B:$B,'PAGE 59'!$A$5))</f>
        <v/>
      </c>
      <c r="I33" s="120"/>
      <c r="J33" s="120"/>
      <c r="K33" s="121"/>
      <c r="L33" s="137" t="str">
        <f>IF(SUMIFS('INTERIM REPORT'!E:E,'INTERIM REPORT'!$A:$A,'PAGE 59'!$A33,'INTERIM REPORT'!$B:$B,'PAGE 59'!$A$5)=0,"",SUMIFS('INTERIM REPORT'!E:E,'INTERIM REPORT'!$A:$A,'PAGE 59'!$A33,'INTERIM REPORT'!$B:$B,'PAGE 59'!$A$5))</f>
        <v/>
      </c>
      <c r="M33" s="120"/>
      <c r="N33" s="120"/>
      <c r="O33" s="121"/>
      <c r="P33" s="137" t="str">
        <f>IF(SUMIFS('INTERIM REPORT'!F:F,'INTERIM REPORT'!$A:$A,'PAGE 59'!$A33,'INTERIM REPORT'!$B:$B,'PAGE 59'!$A$5)=0,"",SUMIFS('INTERIM REPORT'!F:F,'INTERIM REPORT'!$A:$A,'PAGE 59'!$A33,'INTERIM REPORT'!$B:$B,'PAGE 59'!$A$5))</f>
        <v/>
      </c>
      <c r="Q33" s="120"/>
      <c r="R33" s="120"/>
      <c r="S33" s="121"/>
      <c r="T33" s="137" t="str">
        <f>IF(SUMIFS('INTERIM REPORT'!G:G,'INTERIM REPORT'!$A:$A,'PAGE 59'!$A33,'INTERIM REPORT'!$B:$B,'PAGE 59'!$A$5)=0,"",SUMIFS('INTERIM REPORT'!G:G,'INTERIM REPORT'!$A:$A,'PAGE 59'!$A33,'INTERIM REPORT'!$B:$B,'PAGE 59'!$A$5))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59'!$A34,'INTERIM REPORT'!$B:$B,'PAGE 59'!$A$5)=0,"",SUMIFS('INTERIM REPORT'!C:C,'INTERIM REPORT'!$A:$A,'PAGE 59'!$A34,'INTERIM REPORT'!$B:$B,'PAGE 59'!$A$5))</f>
        <v/>
      </c>
      <c r="E34" s="124"/>
      <c r="F34" s="124"/>
      <c r="G34" s="125"/>
      <c r="H34" s="137" t="str">
        <f>IF(SUMIFS('INTERIM REPORT'!D:D,'INTERIM REPORT'!$A:$A,'PAGE 59'!$A34,'INTERIM REPORT'!$B:$B,'PAGE 59'!$A$5)=0,"",SUMIFS('INTERIM REPORT'!D:D,'INTERIM REPORT'!$A:$A,'PAGE 59'!$A34,'INTERIM REPORT'!$B:$B,'PAGE 59'!$A$5))</f>
        <v/>
      </c>
      <c r="I34" s="124"/>
      <c r="J34" s="124"/>
      <c r="K34" s="125"/>
      <c r="L34" s="137" t="str">
        <f>IF(SUMIFS('INTERIM REPORT'!E:E,'INTERIM REPORT'!$A:$A,'PAGE 59'!$A34,'INTERIM REPORT'!$B:$B,'PAGE 59'!$A$5)=0,"",SUMIFS('INTERIM REPORT'!E:E,'INTERIM REPORT'!$A:$A,'PAGE 59'!$A34,'INTERIM REPORT'!$B:$B,'PAGE 59'!$A$5))</f>
        <v/>
      </c>
      <c r="M34" s="124"/>
      <c r="N34" s="124"/>
      <c r="O34" s="125"/>
      <c r="P34" s="137" t="str">
        <f>IF(SUMIFS('INTERIM REPORT'!F:F,'INTERIM REPORT'!$A:$A,'PAGE 59'!$A34,'INTERIM REPORT'!$B:$B,'PAGE 59'!$A$5)=0,"",SUMIFS('INTERIM REPORT'!F:F,'INTERIM REPORT'!$A:$A,'PAGE 59'!$A34,'INTERIM REPORT'!$B:$B,'PAGE 59'!$A$5))</f>
        <v/>
      </c>
      <c r="Q34" s="124"/>
      <c r="R34" s="124"/>
      <c r="S34" s="125"/>
      <c r="T34" s="137" t="str">
        <f>IF(SUMIFS('INTERIM REPORT'!G:G,'INTERIM REPORT'!$A:$A,'PAGE 59'!$A34,'INTERIM REPORT'!$B:$B,'PAGE 59'!$A$5)=0,"",SUMIFS('INTERIM REPORT'!G:G,'INTERIM REPORT'!$A:$A,'PAGE 59'!$A34,'INTERIM REPORT'!$B:$B,'PAGE 59'!$A$5))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59'!$A35,'INTERIM REPORT'!$B:$B,'PAGE 59'!$A$5)=0,"",SUMIFS('INTERIM REPORT'!C:C,'INTERIM REPORT'!$A:$A,'PAGE 59'!$A35,'INTERIM REPORT'!$B:$B,'PAGE 59'!$A$5))</f>
        <v/>
      </c>
      <c r="E35" s="124"/>
      <c r="F35" s="124"/>
      <c r="G35" s="125"/>
      <c r="H35" s="137" t="str">
        <f>IF(SUMIFS('INTERIM REPORT'!D:D,'INTERIM REPORT'!$A:$A,'PAGE 59'!$A35,'INTERIM REPORT'!$B:$B,'PAGE 59'!$A$5)=0,"",SUMIFS('INTERIM REPORT'!D:D,'INTERIM REPORT'!$A:$A,'PAGE 59'!$A35,'INTERIM REPORT'!$B:$B,'PAGE 59'!$A$5))</f>
        <v/>
      </c>
      <c r="I35" s="124"/>
      <c r="J35" s="124"/>
      <c r="K35" s="125"/>
      <c r="L35" s="137" t="str">
        <f>IF(SUMIFS('INTERIM REPORT'!E:E,'INTERIM REPORT'!$A:$A,'PAGE 59'!$A35,'INTERIM REPORT'!$B:$B,'PAGE 59'!$A$5)=0,"",SUMIFS('INTERIM REPORT'!E:E,'INTERIM REPORT'!$A:$A,'PAGE 59'!$A35,'INTERIM REPORT'!$B:$B,'PAGE 59'!$A$5))</f>
        <v/>
      </c>
      <c r="M35" s="124"/>
      <c r="N35" s="124"/>
      <c r="O35" s="125"/>
      <c r="P35" s="137" t="str">
        <f>IF(SUMIFS('INTERIM REPORT'!F:F,'INTERIM REPORT'!$A:$A,'PAGE 59'!$A35,'INTERIM REPORT'!$B:$B,'PAGE 59'!$A$5)=0,"",SUMIFS('INTERIM REPORT'!F:F,'INTERIM REPORT'!$A:$A,'PAGE 59'!$A35,'INTERIM REPORT'!$B:$B,'PAGE 59'!$A$5))</f>
        <v/>
      </c>
      <c r="Q35" s="124"/>
      <c r="R35" s="124"/>
      <c r="S35" s="125"/>
      <c r="T35" s="137" t="str">
        <f>IF(SUMIFS('INTERIM REPORT'!G:G,'INTERIM REPORT'!$A:$A,'PAGE 59'!$A35,'INTERIM REPORT'!$B:$B,'PAGE 59'!$A$5)=0,"",SUMIFS('INTERIM REPORT'!G:G,'INTERIM REPORT'!$A:$A,'PAGE 59'!$A35,'INTERIM REPORT'!$B:$B,'PAGE 59'!$A$5))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59'!$A36,'INTERIM REPORT'!$B:$B,'PAGE 59'!$A$5)=0,"",SUMIFS('INTERIM REPORT'!C:C,'INTERIM REPORT'!$A:$A,'PAGE 59'!$A36,'INTERIM REPORT'!$B:$B,'PAGE 59'!$A$5))</f>
        <v/>
      </c>
      <c r="E36" s="124"/>
      <c r="F36" s="124"/>
      <c r="G36" s="125"/>
      <c r="H36" s="137" t="str">
        <f>IF(SUMIFS('INTERIM REPORT'!D:D,'INTERIM REPORT'!$A:$A,'PAGE 59'!$A36,'INTERIM REPORT'!$B:$B,'PAGE 59'!$A$5)=0,"",SUMIFS('INTERIM REPORT'!D:D,'INTERIM REPORT'!$A:$A,'PAGE 59'!$A36,'INTERIM REPORT'!$B:$B,'PAGE 59'!$A$5))</f>
        <v/>
      </c>
      <c r="I36" s="124"/>
      <c r="J36" s="124"/>
      <c r="K36" s="125"/>
      <c r="L36" s="137" t="str">
        <f>IF(SUMIFS('INTERIM REPORT'!E:E,'INTERIM REPORT'!$A:$A,'PAGE 59'!$A36,'INTERIM REPORT'!$B:$B,'PAGE 59'!$A$5)=0,"",SUMIFS('INTERIM REPORT'!E:E,'INTERIM REPORT'!$A:$A,'PAGE 59'!$A36,'INTERIM REPORT'!$B:$B,'PAGE 59'!$A$5))</f>
        <v/>
      </c>
      <c r="M36" s="124"/>
      <c r="N36" s="124"/>
      <c r="O36" s="125"/>
      <c r="P36" s="137" t="str">
        <f>IF(SUMIFS('INTERIM REPORT'!F:F,'INTERIM REPORT'!$A:$A,'PAGE 59'!$A36,'INTERIM REPORT'!$B:$B,'PAGE 59'!$A$5)=0,"",SUMIFS('INTERIM REPORT'!F:F,'INTERIM REPORT'!$A:$A,'PAGE 59'!$A36,'INTERIM REPORT'!$B:$B,'PAGE 59'!$A$5))</f>
        <v/>
      </c>
      <c r="Q36" s="124"/>
      <c r="R36" s="124"/>
      <c r="S36" s="125"/>
      <c r="T36" s="137" t="str">
        <f>IF(SUMIFS('INTERIM REPORT'!G:G,'INTERIM REPORT'!$A:$A,'PAGE 59'!$A36,'INTERIM REPORT'!$B:$B,'PAGE 59'!$A$5)=0,"",SUMIFS('INTERIM REPORT'!G:G,'INTERIM REPORT'!$A:$A,'PAGE 59'!$A36,'INTERIM REPORT'!$B:$B,'PAGE 59'!$A$5))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59'!$A37,'INTERIM REPORT'!$B:$B,'PAGE 59'!$A$5)=0,"",SUMIFS('INTERIM REPORT'!C:C,'INTERIM REPORT'!$A:$A,'PAGE 59'!$A37,'INTERIM REPORT'!$B:$B,'PAGE 59'!$A$5))</f>
        <v/>
      </c>
      <c r="E37" s="124"/>
      <c r="F37" s="124"/>
      <c r="G37" s="125"/>
      <c r="H37" s="137" t="str">
        <f>IF(SUMIFS('INTERIM REPORT'!D:D,'INTERIM REPORT'!$A:$A,'PAGE 59'!$A37,'INTERIM REPORT'!$B:$B,'PAGE 59'!$A$5)=0,"",SUMIFS('INTERIM REPORT'!D:D,'INTERIM REPORT'!$A:$A,'PAGE 59'!$A37,'INTERIM REPORT'!$B:$B,'PAGE 59'!$A$5))</f>
        <v/>
      </c>
      <c r="I37" s="124"/>
      <c r="J37" s="124"/>
      <c r="K37" s="125"/>
      <c r="L37" s="137" t="str">
        <f>IF(SUMIFS('INTERIM REPORT'!E:E,'INTERIM REPORT'!$A:$A,'PAGE 59'!$A37,'INTERIM REPORT'!$B:$B,'PAGE 59'!$A$5)=0,"",SUMIFS('INTERIM REPORT'!E:E,'INTERIM REPORT'!$A:$A,'PAGE 59'!$A37,'INTERIM REPORT'!$B:$B,'PAGE 59'!$A$5))</f>
        <v/>
      </c>
      <c r="M37" s="124"/>
      <c r="N37" s="124"/>
      <c r="O37" s="125"/>
      <c r="P37" s="137" t="str">
        <f>IF(SUMIFS('INTERIM REPORT'!F:F,'INTERIM REPORT'!$A:$A,'PAGE 59'!$A37,'INTERIM REPORT'!$B:$B,'PAGE 59'!$A$5)=0,"",SUMIFS('INTERIM REPORT'!F:F,'INTERIM REPORT'!$A:$A,'PAGE 59'!$A37,'INTERIM REPORT'!$B:$B,'PAGE 59'!$A$5))</f>
        <v/>
      </c>
      <c r="Q37" s="124"/>
      <c r="R37" s="124"/>
      <c r="S37" s="125"/>
      <c r="T37" s="137" t="str">
        <f>IF(SUMIFS('INTERIM REPORT'!G:G,'INTERIM REPORT'!$A:$A,'PAGE 59'!$A37,'INTERIM REPORT'!$B:$B,'PAGE 59'!$A$5)=0,"",SUMIFS('INTERIM REPORT'!G:G,'INTERIM REPORT'!$A:$A,'PAGE 59'!$A37,'INTERIM REPORT'!$B:$B,'PAGE 59'!$A$5))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59'!$A38,'INTERIM REPORT'!$B:$B,'PAGE 59'!$A$5)=0,"",SUMIFS('INTERIM REPORT'!C:C,'INTERIM REPORT'!$A:$A,'PAGE 59'!$A38,'INTERIM REPORT'!$B:$B,'PAGE 59'!$A$5))</f>
        <v/>
      </c>
      <c r="E38" s="124"/>
      <c r="F38" s="124"/>
      <c r="G38" s="125"/>
      <c r="H38" s="137" t="str">
        <f>IF(SUMIFS('INTERIM REPORT'!D:D,'INTERIM REPORT'!$A:$A,'PAGE 59'!$A38,'INTERIM REPORT'!$B:$B,'PAGE 59'!$A$5)=0,"",SUMIFS('INTERIM REPORT'!D:D,'INTERIM REPORT'!$A:$A,'PAGE 59'!$A38,'INTERIM REPORT'!$B:$B,'PAGE 59'!$A$5))</f>
        <v/>
      </c>
      <c r="I38" s="124"/>
      <c r="J38" s="124"/>
      <c r="K38" s="125"/>
      <c r="L38" s="137" t="str">
        <f>IF(SUMIFS('INTERIM REPORT'!E:E,'INTERIM REPORT'!$A:$A,'PAGE 59'!$A38,'INTERIM REPORT'!$B:$B,'PAGE 59'!$A$5)=0,"",SUMIFS('INTERIM REPORT'!E:E,'INTERIM REPORT'!$A:$A,'PAGE 59'!$A38,'INTERIM REPORT'!$B:$B,'PAGE 59'!$A$5))</f>
        <v/>
      </c>
      <c r="M38" s="124"/>
      <c r="N38" s="124"/>
      <c r="O38" s="125"/>
      <c r="P38" s="137" t="str">
        <f>IF(SUMIFS('INTERIM REPORT'!F:F,'INTERIM REPORT'!$A:$A,'PAGE 59'!$A38,'INTERIM REPORT'!$B:$B,'PAGE 59'!$A$5)=0,"",SUMIFS('INTERIM REPORT'!F:F,'INTERIM REPORT'!$A:$A,'PAGE 59'!$A38,'INTERIM REPORT'!$B:$B,'PAGE 59'!$A$5))</f>
        <v/>
      </c>
      <c r="Q38" s="124"/>
      <c r="R38" s="124"/>
      <c r="S38" s="125"/>
      <c r="T38" s="137" t="str">
        <f>IF(SUMIFS('INTERIM REPORT'!G:G,'INTERIM REPORT'!$A:$A,'PAGE 59'!$A38,'INTERIM REPORT'!$B:$B,'PAGE 59'!$A$5)=0,"",SUMIFS('INTERIM REPORT'!G:G,'INTERIM REPORT'!$A:$A,'PAGE 59'!$A38,'INTERIM REPORT'!$B:$B,'PAGE 59'!$A$5))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7" priority="1" operator="notEqual">
      <formula>""" """</formula>
    </cfRule>
    <cfRule type="cellIs" dxfId="6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43"/>
  <sheetViews>
    <sheetView view="pageBreakPreview" topLeftCell="B22" zoomScale="85" zoomScaleNormal="100" zoomScaleSheetLayoutView="85" workbookViewId="0">
      <selection activeCell="M32" sqref="M32"/>
    </sheetView>
  </sheetViews>
  <sheetFormatPr defaultColWidth="9.140625" defaultRowHeight="15" outlineLevelRow="1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3.42578125" style="80" bestFit="1" customWidth="1"/>
    <col min="25" max="25" width="1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Average Length of Stay</v>
      </c>
    </row>
    <row r="3" spans="1:25" ht="15.75">
      <c r="A3" s="82" t="s">
        <v>104</v>
      </c>
    </row>
    <row r="4" spans="1:25" ht="15.75">
      <c r="A4" s="85" t="s">
        <v>47</v>
      </c>
      <c r="B4" s="324" t="str">
        <f>MID(A4,FIND("]",A4)+2,LEN(A4)-FIND("]",A4)+2)</f>
        <v>Average Length of Stay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219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6'!$A8,'INTERIM REPORT'!$B:$B,'PAGE 6'!$A$4)</f>
        <v>2.6430041152263373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6'!$A8,'INTERIM REPORT'!$B:$B,'PAGE 6'!$A$4)</f>
        <v>2.8375778155065077</v>
      </c>
      <c r="I8" s="200">
        <f>RANK(H8,H$8:H$15,1)</f>
        <v>2</v>
      </c>
      <c r="J8" s="200">
        <f>RANK(H8,H$8:H$17,1)</f>
        <v>2</v>
      </c>
      <c r="K8" s="200">
        <f>RANK(H8,H$8:H$25,1)</f>
        <v>2</v>
      </c>
      <c r="L8" s="120">
        <f>SUMIFS('INTERIM REPORT'!E:E,'INTERIM REPORT'!$A:$A,'PAGE 6'!$A8,'INTERIM REPORT'!$B:$B,'PAGE 6'!$A$4)</f>
        <v>2.652709359605911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20">
        <f>SUMIFS('INTERIM REPORT'!F:F,'INTERIM REPORT'!$A:$A,'PAGE 6'!$A8,'INTERIM REPORT'!$B:$B,'PAGE 6'!$A$4)</f>
        <v>3.123682750970604</v>
      </c>
      <c r="Q8" s="200">
        <f>RANK(P8,P$8:P$15,1)</f>
        <v>4</v>
      </c>
      <c r="R8" s="200">
        <f>RANK(P8,P$8:P$17,1)</f>
        <v>5</v>
      </c>
      <c r="S8" s="200">
        <f>RANK(P8,P$8:P$25,1)</f>
        <v>5</v>
      </c>
      <c r="T8" s="120">
        <f>SUMIFS('INTERIM REPORT'!G:G,'INTERIM REPORT'!$A:$A,'PAGE 6'!$A8,'INTERIM REPORT'!$B:$B,'PAGE 6'!$A$4)</f>
        <v>2.9740698985343861</v>
      </c>
      <c r="U8" s="200">
        <f>RANK(T8,T$8:T$15,1)</f>
        <v>3</v>
      </c>
      <c r="V8" s="200">
        <f>RANK(T8,T$8:T$17,1)</f>
        <v>4</v>
      </c>
      <c r="W8" s="200">
        <f>RANK(T8,T$8:T$25,1)</f>
        <v>4</v>
      </c>
      <c r="X8" s="95">
        <f t="shared" ref="X8:X17" si="0">IF(H8&gt;0,((L8/H8)-1),IF(AND(H8=0,L8&gt;0),100%,IF(AND(H8=0,L8&lt;0),-100%,IF(AND(H8=0,L8=0),0%,((L8/(H8))-1)*-1))))</f>
        <v>-6.5150092057509879E-2</v>
      </c>
      <c r="Y8" s="95">
        <f t="shared" ref="Y8:Y17" si="1">IF(L8&gt;0,((T8/L8)-1),IF(AND(L8=0,T8&gt;0),100%,IF(AND(L8=0,T8&lt;0),-100%,IF(AND(L8=0,T8=0),0%,((T8/(L8))-1)*-1))))</f>
        <v>0.12114427001389116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6'!$A9,'INTERIM REPORT'!$B:$B,'PAGE 6'!$A$4)</f>
        <v>3.304126984126984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8</v>
      </c>
      <c r="H9" s="120">
        <f>SUMIFS('INTERIM REPORT'!D:D,'INTERIM REPORT'!$A:$A,'PAGE 6'!$A9,'INTERIM REPORT'!$B:$B,'PAGE 6'!$A$4)</f>
        <v>2.9699338544798559</v>
      </c>
      <c r="I9" s="200">
        <f t="shared" ref="I9:I15" si="6">RANK(H9,H$8:H$15,1)</f>
        <v>4</v>
      </c>
      <c r="J9" s="200">
        <f t="shared" ref="J9:J17" si="7">RANK(H9,H$8:H$17,1)</f>
        <v>5</v>
      </c>
      <c r="K9" s="200">
        <f t="shared" ref="K9:K17" si="8">RANK(H9,H$8:H$25,1)</f>
        <v>5</v>
      </c>
      <c r="L9" s="120">
        <f>SUMIFS('INTERIM REPORT'!E:E,'INTERIM REPORT'!$A:$A,'PAGE 6'!$A9,'INTERIM REPORT'!$B:$B,'PAGE 6'!$A$4)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6'!$A9,'INTERIM REPORT'!$B:$B,'PAGE 6'!$A$4)</f>
        <v>2.75226586102719</v>
      </c>
      <c r="Q9" s="200">
        <f t="shared" ref="Q9:Q15" si="12">RANK(P9,P$8:P$15,1)</f>
        <v>2</v>
      </c>
      <c r="R9" s="200">
        <f t="shared" ref="R9:R17" si="13">RANK(P9,P$8:P$17,1)</f>
        <v>2</v>
      </c>
      <c r="S9" s="200">
        <f t="shared" ref="S9:S17" si="14">RANK(P9,P$8:P$25,1)</f>
        <v>2</v>
      </c>
      <c r="T9" s="120">
        <f>SUMIFS('INTERIM REPORT'!G:G,'INTERIM REPORT'!$A:$A,'PAGE 6'!$A9,'INTERIM REPORT'!$B:$B,'PAGE 6'!$A$4)</f>
        <v>2.9101326899879361</v>
      </c>
      <c r="U9" s="200">
        <f t="shared" ref="U9:U15" si="15">RANK(T9,T$8:T$15,1)</f>
        <v>1</v>
      </c>
      <c r="V9" s="200">
        <f t="shared" ref="V9:V17" si="16">RANK(T9,T$8:T$17,1)</f>
        <v>2</v>
      </c>
      <c r="W9" s="200">
        <f t="shared" ref="W9:W17" si="17">RANK(T9,T$8:T$25,1)</f>
        <v>2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6'!$A10,'INTERIM REPORT'!$B:$B,'PAGE 6'!$A$4)</f>
        <v>11.681547619047613</v>
      </c>
      <c r="E10" s="200">
        <f t="shared" si="3"/>
        <v>8</v>
      </c>
      <c r="F10" s="200">
        <f t="shared" si="4"/>
        <v>10</v>
      </c>
      <c r="G10" s="200">
        <f t="shared" si="5"/>
        <v>13</v>
      </c>
      <c r="H10" s="120">
        <f>SUMIFS('INTERIM REPORT'!D:D,'INTERIM REPORT'!$A:$A,'PAGE 6'!$A10,'INTERIM REPORT'!$B:$B,'PAGE 6'!$A$4)</f>
        <v>11.446875</v>
      </c>
      <c r="I10" s="200">
        <f t="shared" si="6"/>
        <v>8</v>
      </c>
      <c r="J10" s="200">
        <f t="shared" si="7"/>
        <v>10</v>
      </c>
      <c r="K10" s="200">
        <f t="shared" si="8"/>
        <v>13</v>
      </c>
      <c r="L10" s="120">
        <f>SUMIFS('INTERIM REPORT'!E:E,'INTERIM REPORT'!$A:$A,'PAGE 6'!$A10,'INTERIM REPORT'!$B:$B,'PAGE 6'!$A$4)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6'!$A10,'INTERIM REPORT'!$B:$B,'PAGE 6'!$A$4)</f>
        <v>11.976027397260273</v>
      </c>
      <c r="Q10" s="200">
        <f t="shared" si="12"/>
        <v>8</v>
      </c>
      <c r="R10" s="200">
        <f t="shared" si="13"/>
        <v>10</v>
      </c>
      <c r="S10" s="200">
        <f t="shared" si="14"/>
        <v>13</v>
      </c>
      <c r="T10" s="120">
        <f>SUMIFS('INTERIM REPORT'!G:G,'INTERIM REPORT'!$A:$A,'PAGE 6'!$A10,'INTERIM REPORT'!$B:$B,'PAGE 6'!$A$4)</f>
        <v>13.205128205128203</v>
      </c>
      <c r="U10" s="200">
        <f t="shared" si="15"/>
        <v>8</v>
      </c>
      <c r="V10" s="200">
        <f t="shared" si="16"/>
        <v>10</v>
      </c>
      <c r="W10" s="200">
        <f t="shared" si="17"/>
        <v>13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6'!$A11,'INTERIM REPORT'!$B:$B,'PAGE 6'!$A$4)</f>
        <v>9.6650898770104039</v>
      </c>
      <c r="E11" s="200">
        <f t="shared" si="3"/>
        <v>7</v>
      </c>
      <c r="F11" s="200">
        <f t="shared" si="4"/>
        <v>9</v>
      </c>
      <c r="G11" s="200">
        <f t="shared" si="5"/>
        <v>12</v>
      </c>
      <c r="H11" s="120">
        <f>SUMIFS('INTERIM REPORT'!D:D,'INTERIM REPORT'!$A:$A,'PAGE 6'!$A11,'INTERIM REPORT'!$B:$B,'PAGE 6'!$A$4)</f>
        <v>9.1604696673189849</v>
      </c>
      <c r="I11" s="200">
        <f t="shared" si="6"/>
        <v>7</v>
      </c>
      <c r="J11" s="200">
        <f t="shared" si="7"/>
        <v>9</v>
      </c>
      <c r="K11" s="200">
        <f t="shared" si="8"/>
        <v>12</v>
      </c>
      <c r="L11" s="120">
        <f>SUMIFS('INTERIM REPORT'!E:E,'INTERIM REPORT'!$A:$A,'PAGE 6'!$A11,'INTERIM REPORT'!$B:$B,'PAGE 6'!$A$4)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6'!$A11,'INTERIM REPORT'!$B:$B,'PAGE 6'!$A$4)</f>
        <v>8.6183574879227027</v>
      </c>
      <c r="Q11" s="200">
        <f t="shared" si="12"/>
        <v>7</v>
      </c>
      <c r="R11" s="200">
        <f t="shared" si="13"/>
        <v>9</v>
      </c>
      <c r="S11" s="200">
        <f t="shared" si="14"/>
        <v>12</v>
      </c>
      <c r="T11" s="120">
        <f>SUMIFS('INTERIM REPORT'!G:G,'INTERIM REPORT'!$A:$A,'PAGE 6'!$A11,'INTERIM REPORT'!$B:$B,'PAGE 6'!$A$4)</f>
        <v>9.6177024482109221</v>
      </c>
      <c r="U11" s="200">
        <f t="shared" si="15"/>
        <v>7</v>
      </c>
      <c r="V11" s="200">
        <f t="shared" si="16"/>
        <v>9</v>
      </c>
      <c r="W11" s="20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6'!$A12,'INTERIM REPORT'!$B:$B,'PAGE 6'!$A$4)</f>
        <v>3.1769160165213401</v>
      </c>
      <c r="E12" s="200">
        <f t="shared" si="3"/>
        <v>4</v>
      </c>
      <c r="F12" s="200">
        <f t="shared" si="4"/>
        <v>6</v>
      </c>
      <c r="G12" s="200">
        <f t="shared" si="5"/>
        <v>6</v>
      </c>
      <c r="H12" s="120">
        <f>SUMIFS('INTERIM REPORT'!D:D,'INTERIM REPORT'!$A:$A,'PAGE 6'!$A12,'INTERIM REPORT'!$B:$B,'PAGE 6'!$A$4)</f>
        <v>2.8788470933072787</v>
      </c>
      <c r="I12" s="200">
        <f t="shared" si="6"/>
        <v>3</v>
      </c>
      <c r="J12" s="200">
        <f t="shared" si="7"/>
        <v>3</v>
      </c>
      <c r="K12" s="200">
        <f t="shared" si="8"/>
        <v>3</v>
      </c>
      <c r="L12" s="120">
        <f>SUMIFS('INTERIM REPORT'!E:E,'INTERIM REPORT'!$A:$A,'PAGE 6'!$A12,'INTERIM REPORT'!$B:$B,'PAGE 6'!$A$4)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6'!$A12,'INTERIM REPORT'!$B:$B,'PAGE 6'!$A$4)</f>
        <v>3.0344149459193708</v>
      </c>
      <c r="Q12" s="200">
        <f t="shared" si="12"/>
        <v>3</v>
      </c>
      <c r="R12" s="200">
        <f t="shared" si="13"/>
        <v>4</v>
      </c>
      <c r="S12" s="200">
        <f t="shared" si="14"/>
        <v>4</v>
      </c>
      <c r="T12" s="120">
        <f>SUMIFS('INTERIM REPORT'!G:G,'INTERIM REPORT'!$A:$A,'PAGE 6'!$A12,'INTERIM REPORT'!$B:$B,'PAGE 6'!$A$4)</f>
        <v>2.9262238109423104</v>
      </c>
      <c r="U12" s="200">
        <f t="shared" si="15"/>
        <v>2</v>
      </c>
      <c r="V12" s="200">
        <f t="shared" si="16"/>
        <v>3</v>
      </c>
      <c r="W12" s="200">
        <f t="shared" si="17"/>
        <v>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6'!$A13,'INTERIM REPORT'!$B:$B,'PAGE 6'!$A$4)</f>
        <v>3.8823857302118179</v>
      </c>
      <c r="E13" s="200">
        <f t="shared" si="3"/>
        <v>6</v>
      </c>
      <c r="F13" s="200">
        <f t="shared" si="4"/>
        <v>8</v>
      </c>
      <c r="G13" s="200">
        <f t="shared" si="5"/>
        <v>9</v>
      </c>
      <c r="H13" s="120">
        <f>SUMIFS('INTERIM REPORT'!D:D,'INTERIM REPORT'!$A:$A,'PAGE 6'!$A13,'INTERIM REPORT'!$B:$B,'PAGE 6'!$A$4)</f>
        <v>3.3445330296127582</v>
      </c>
      <c r="I13" s="200">
        <f t="shared" si="6"/>
        <v>6</v>
      </c>
      <c r="J13" s="200">
        <f t="shared" si="7"/>
        <v>8</v>
      </c>
      <c r="K13" s="200">
        <f t="shared" si="8"/>
        <v>9</v>
      </c>
      <c r="L13" s="120">
        <f>SUMIFS('INTERIM REPORT'!E:E,'INTERIM REPORT'!$A:$A,'PAGE 6'!$A13,'INTERIM REPORT'!$B:$B,'PAGE 6'!$A$4)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6'!$A13,'INTERIM REPORT'!$B:$B,'PAGE 6'!$A$4)</f>
        <v>3.5152561888313185</v>
      </c>
      <c r="Q13" s="200">
        <f t="shared" si="12"/>
        <v>6</v>
      </c>
      <c r="R13" s="200">
        <f t="shared" si="13"/>
        <v>8</v>
      </c>
      <c r="S13" s="200">
        <f t="shared" si="14"/>
        <v>8</v>
      </c>
      <c r="T13" s="120">
        <f>SUMIFS('INTERIM REPORT'!G:G,'INTERIM REPORT'!$A:$A,'PAGE 6'!$A13,'INTERIM REPORT'!$B:$B,'PAGE 6'!$A$4)</f>
        <v>3.4546478873239428</v>
      </c>
      <c r="U13" s="200">
        <f t="shared" si="15"/>
        <v>5</v>
      </c>
      <c r="V13" s="200">
        <f t="shared" si="16"/>
        <v>7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6'!$A14,'INTERIM REPORT'!$B:$B,'PAGE 6'!$A$4)</f>
        <v>3.1259640102827775</v>
      </c>
      <c r="E14" s="200">
        <f t="shared" si="3"/>
        <v>3</v>
      </c>
      <c r="F14" s="200">
        <f t="shared" si="4"/>
        <v>4</v>
      </c>
      <c r="G14" s="200">
        <f t="shared" si="5"/>
        <v>4</v>
      </c>
      <c r="H14" s="120">
        <f>SUMIFS('INTERIM REPORT'!D:D,'INTERIM REPORT'!$A:$A,'PAGE 6'!$A14,'INTERIM REPORT'!$B:$B,'PAGE 6'!$A$4)</f>
        <v>3.2252502780867629</v>
      </c>
      <c r="I14" s="200">
        <f t="shared" si="6"/>
        <v>5</v>
      </c>
      <c r="J14" s="200">
        <f t="shared" si="7"/>
        <v>7</v>
      </c>
      <c r="K14" s="200">
        <f t="shared" si="8"/>
        <v>7</v>
      </c>
      <c r="L14" s="120">
        <f>SUMIFS('INTERIM REPORT'!E:E,'INTERIM REPORT'!$A:$A,'PAGE 6'!$A14,'INTERIM REPORT'!$B:$B,'PAGE 6'!$A$4)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6'!$A14,'INTERIM REPORT'!$B:$B,'PAGE 6'!$A$4)</f>
        <v>3.3333333333333335</v>
      </c>
      <c r="Q14" s="200">
        <f t="shared" si="12"/>
        <v>5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6'!$A14,'INTERIM REPORT'!$B:$B,'PAGE 6'!$A$4)</f>
        <v>3.1228712348631844</v>
      </c>
      <c r="U14" s="200">
        <f t="shared" si="15"/>
        <v>4</v>
      </c>
      <c r="V14" s="200">
        <f t="shared" si="16"/>
        <v>5</v>
      </c>
      <c r="W14" s="200">
        <f t="shared" si="17"/>
        <v>5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6'!$A15,'INTERIM REPORT'!$B:$B,'PAGE 6'!$A$4)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6'!$A15,'INTERIM REPORT'!$B:$B,'PAGE 6'!$A$4)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6'!$A15,'INTERIM REPORT'!$B:$B,'PAGE 6'!$A$4)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6'!$A15,'INTERIM REPORT'!$B:$B,'PAGE 6'!$A$4)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6'!$A15,'INTERIM REPORT'!$B:$B,'PAGE 6'!$A$4)</f>
        <v>5.8474870017331018</v>
      </c>
      <c r="U15" s="201">
        <f t="shared" si="15"/>
        <v>6</v>
      </c>
      <c r="V15" s="201">
        <f t="shared" si="16"/>
        <v>8</v>
      </c>
      <c r="W15" s="201">
        <f t="shared" si="17"/>
        <v>11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6'!$A16,'INTERIM REPORT'!$B:$B,'PAGE 6'!$A$4)</f>
        <v>3.0009492168960619</v>
      </c>
      <c r="E16" s="202"/>
      <c r="F16" s="203">
        <f t="shared" si="4"/>
        <v>3</v>
      </c>
      <c r="G16" s="203">
        <f t="shared" si="5"/>
        <v>3</v>
      </c>
      <c r="H16" s="124">
        <f>SUMIFS('INTERIM REPORT'!D:D,'INTERIM REPORT'!$A:$A,'PAGE 6'!$A16,'INTERIM REPORT'!$B:$B,'PAGE 6'!$A$4)</f>
        <v>2.8905660377358502</v>
      </c>
      <c r="I16" s="202"/>
      <c r="J16" s="203">
        <f t="shared" si="7"/>
        <v>4</v>
      </c>
      <c r="K16" s="203">
        <f t="shared" si="8"/>
        <v>4</v>
      </c>
      <c r="L16" s="124">
        <f>SUMIFS('INTERIM REPORT'!E:E,'INTERIM REPORT'!$A:$A,'PAGE 6'!$A16,'INTERIM REPORT'!$B:$B,'PAGE 6'!$A$4)</f>
        <v>2.5092134831460671</v>
      </c>
      <c r="M16" s="202"/>
      <c r="N16" s="203">
        <f t="shared" si="10"/>
        <v>9</v>
      </c>
      <c r="O16" s="203">
        <f t="shared" si="11"/>
        <v>13</v>
      </c>
      <c r="P16" s="124">
        <f>SUMIFS('INTERIM REPORT'!F:F,'INTERIM REPORT'!$A:$A,'PAGE 6'!$A16,'INTERIM REPORT'!$B:$B,'PAGE 6'!$A$4)</f>
        <v>2.8023504273504272</v>
      </c>
      <c r="Q16" s="202"/>
      <c r="R16" s="203">
        <f t="shared" si="13"/>
        <v>3</v>
      </c>
      <c r="S16" s="203">
        <f t="shared" si="14"/>
        <v>3</v>
      </c>
      <c r="T16" s="124">
        <f>SUMIFS('INTERIM REPORT'!G:G,'INTERIM REPORT'!$A:$A,'PAGE 6'!$A16,'INTERIM REPORT'!$B:$B,'PAGE 6'!$A$4)</f>
        <v>2.9078341013824867</v>
      </c>
      <c r="U16" s="202"/>
      <c r="V16" s="203">
        <f t="shared" si="16"/>
        <v>1</v>
      </c>
      <c r="W16" s="203">
        <f t="shared" si="17"/>
        <v>1</v>
      </c>
      <c r="X16" s="99">
        <f t="shared" si="0"/>
        <v>-0.13193006131369778</v>
      </c>
      <c r="Y16" s="99">
        <f t="shared" si="1"/>
        <v>0.15886277549275185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6'!$A17,'INTERIM REPORT'!$B:$B,'PAGE 6'!$A$4)</f>
        <v>3.1661092530657742</v>
      </c>
      <c r="E17" s="204"/>
      <c r="F17" s="200">
        <f t="shared" si="4"/>
        <v>5</v>
      </c>
      <c r="G17" s="200">
        <f t="shared" si="5"/>
        <v>5</v>
      </c>
      <c r="H17" s="120">
        <f>SUMIFS('INTERIM REPORT'!D:D,'INTERIM REPORT'!$A:$A,'PAGE 6'!$A17,'INTERIM REPORT'!$B:$B,'PAGE 6'!$A$4)</f>
        <v>3.2228037383177579</v>
      </c>
      <c r="I17" s="204"/>
      <c r="J17" s="200">
        <f t="shared" si="7"/>
        <v>6</v>
      </c>
      <c r="K17" s="200">
        <f t="shared" si="8"/>
        <v>6</v>
      </c>
      <c r="L17" s="120">
        <f>SUMIFS('INTERIM REPORT'!E:E,'INTERIM REPORT'!$A:$A,'PAGE 6'!$A17,'INTERIM REPORT'!$B:$B,'PAGE 6'!$A$4)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6'!$A17,'INTERIM REPORT'!$B:$B,'PAGE 6'!$A$4)</f>
        <v>3.4133595284872285</v>
      </c>
      <c r="Q17" s="204"/>
      <c r="R17" s="200">
        <f t="shared" si="13"/>
        <v>7</v>
      </c>
      <c r="S17" s="200">
        <f t="shared" si="14"/>
        <v>7</v>
      </c>
      <c r="T17" s="120">
        <f>SUMIFS('INTERIM REPORT'!G:G,'INTERIM REPORT'!$A:$A,'PAGE 6'!$A17,'INTERIM REPORT'!$B:$B,'PAGE 6'!$A$4)</f>
        <v>3.3211907559733636</v>
      </c>
      <c r="U17" s="204"/>
      <c r="V17" s="200">
        <f t="shared" si="16"/>
        <v>6</v>
      </c>
      <c r="W17" s="200">
        <f t="shared" si="17"/>
        <v>6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6'!$A20,'INTERIM REPORT'!$B:$B,'PAGE 6'!$A$4)</f>
        <v>14.766056058265283</v>
      </c>
      <c r="E20" s="202"/>
      <c r="F20" s="203">
        <f>RANK(D20,D$20:D$22,1)</f>
        <v>3</v>
      </c>
      <c r="G20" s="203">
        <f t="shared" ref="G20:G22" si="19">RANK(D20,D$8:D$25,1)</f>
        <v>14</v>
      </c>
      <c r="H20" s="124">
        <f>SUMIFS('INTERIM REPORT'!D:D,'INTERIM REPORT'!$A:$A,'PAGE 6'!$A20,'INTERIM REPORT'!$B:$B,'PAGE 6'!$A$4)</f>
        <v>14.910924369747896</v>
      </c>
      <c r="I20" s="202"/>
      <c r="J20" s="203">
        <f>RANK(H20,H$20:H$22,1)</f>
        <v>3</v>
      </c>
      <c r="K20" s="203">
        <f t="shared" ref="K20:K22" si="20">RANK(H20,H$8:H$25,1)</f>
        <v>14</v>
      </c>
      <c r="L20" s="124">
        <f>SUMIFS('INTERIM REPORT'!E:E,'INTERIM REPORT'!$A:$A,'PAGE 6'!$A20,'INTERIM REPORT'!$B:$B,'PAGE 6'!$A$4)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6'!$A20,'INTERIM REPORT'!$B:$B,'PAGE 6'!$A$4)</f>
        <v>13.610868063550541</v>
      </c>
      <c r="Q20" s="202"/>
      <c r="R20" s="203">
        <f>RANK(P20,P$20:P$22,1)</f>
        <v>3</v>
      </c>
      <c r="S20" s="203">
        <f t="shared" ref="S20:S22" si="22">RANK(P20,P$8:P$25,1)</f>
        <v>14</v>
      </c>
      <c r="T20" s="124">
        <f>SUMIFS('INTERIM REPORT'!G:G,'INTERIM REPORT'!$A:$A,'PAGE 6'!$A20,'INTERIM REPORT'!$B:$B,'PAGE 6'!$A$4)</f>
        <v>14.348014850292659</v>
      </c>
      <c r="U20" s="202"/>
      <c r="V20" s="203">
        <f>RANK(T20,T$20:T$22,1)</f>
        <v>3</v>
      </c>
      <c r="W20" s="203">
        <f t="shared" ref="W20:W22" si="23">RANK(T20,T$8:T$25,1)</f>
        <v>14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6'!$A21,'INTERIM REPORT'!$B:$B,'PAGE 6'!$A$4)</f>
        <v>4.5701168614357259</v>
      </c>
      <c r="E21" s="204"/>
      <c r="F21" s="200">
        <f t="shared" ref="F21:F22" si="24">RANK(D21,D$20:D$22,1)</f>
        <v>2</v>
      </c>
      <c r="G21" s="200">
        <f t="shared" si="19"/>
        <v>10</v>
      </c>
      <c r="H21" s="120">
        <f>SUMIFS('INTERIM REPORT'!D:D,'INTERIM REPORT'!$A:$A,'PAGE 6'!$A21,'INTERIM REPORT'!$B:$B,'PAGE 6'!$A$4)</f>
        <v>4.7606289106369317</v>
      </c>
      <c r="I21" s="204"/>
      <c r="J21" s="200">
        <f t="shared" ref="J21:J22" si="25">RANK(H21,H$20:H$22,1)</f>
        <v>2</v>
      </c>
      <c r="K21" s="200">
        <f t="shared" si="20"/>
        <v>10</v>
      </c>
      <c r="L21" s="120">
        <f>SUMIFS('INTERIM REPORT'!E:E,'INTERIM REPORT'!$A:$A,'PAGE 6'!$A21,'INTERIM REPORT'!$B:$B,'PAGE 6'!$A$4)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6'!$A21,'INTERIM REPORT'!$B:$B,'PAGE 6'!$A$4)</f>
        <v>4.911556982343499</v>
      </c>
      <c r="Q21" s="204"/>
      <c r="R21" s="200">
        <f t="shared" ref="R21:R22" si="27">RANK(P21,P$20:P$22,1)</f>
        <v>2</v>
      </c>
      <c r="S21" s="200">
        <f t="shared" si="22"/>
        <v>10</v>
      </c>
      <c r="T21" s="120">
        <f>SUMIFS('INTERIM REPORT'!G:G,'INTERIM REPORT'!$A:$A,'PAGE 6'!$A21,'INTERIM REPORT'!$B:$B,'PAGE 6'!$A$4)</f>
        <v>4.7882057345551301</v>
      </c>
      <c r="U21" s="204"/>
      <c r="V21" s="200">
        <f t="shared" ref="V21:V22" si="28">RANK(T21,T$20:T$22,1)</f>
        <v>2</v>
      </c>
      <c r="W21" s="20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6'!$A22,'INTERIM REPORT'!$B:$B,'PAGE 6'!$A$4)</f>
        <v>3.2854516806722693</v>
      </c>
      <c r="E22" s="204"/>
      <c r="F22" s="200">
        <f t="shared" si="24"/>
        <v>1</v>
      </c>
      <c r="G22" s="200">
        <f t="shared" si="19"/>
        <v>7</v>
      </c>
      <c r="H22" s="120">
        <f>SUMIFS('INTERIM REPORT'!D:D,'INTERIM REPORT'!$A:$A,'PAGE 6'!$A22,'INTERIM REPORT'!$B:$B,'PAGE 6'!$A$4)</f>
        <v>3.2397884219806041</v>
      </c>
      <c r="I22" s="204"/>
      <c r="J22" s="200">
        <f t="shared" si="25"/>
        <v>1</v>
      </c>
      <c r="K22" s="200">
        <f t="shared" si="20"/>
        <v>8</v>
      </c>
      <c r="L22" s="120">
        <f>SUMIFS('INTERIM REPORT'!E:E,'INTERIM REPORT'!$A:$A,'PAGE 6'!$A22,'INTERIM REPORT'!$B:$B,'PAGE 6'!$A$4)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6'!$A22,'INTERIM REPORT'!$B:$B,'PAGE 6'!$A$4)</f>
        <v>3.5743801652892544</v>
      </c>
      <c r="Q22" s="204"/>
      <c r="R22" s="200">
        <f t="shared" si="27"/>
        <v>1</v>
      </c>
      <c r="S22" s="200">
        <f t="shared" si="22"/>
        <v>9</v>
      </c>
      <c r="T22" s="120">
        <f>SUMIFS('INTERIM REPORT'!G:G,'INTERIM REPORT'!$A:$A,'PAGE 6'!$A22,'INTERIM REPORT'!$B:$B,'PAGE 6'!$A$4)</f>
        <v>3.4061073059360734</v>
      </c>
      <c r="U22" s="204"/>
      <c r="V22" s="200">
        <f t="shared" si="28"/>
        <v>1</v>
      </c>
      <c r="W22" s="200">
        <f t="shared" si="23"/>
        <v>7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6'!$A25,'INTERIM REPORT'!$B:$B,'PAGE 6'!$A$4)</f>
        <v>5.7163469772537505</v>
      </c>
      <c r="E25" s="202"/>
      <c r="F25" s="202"/>
      <c r="G25" s="203">
        <f>RANK(D25,D$8:D$25,1)</f>
        <v>11</v>
      </c>
      <c r="H25" s="124">
        <f>SUMIFS('INTERIM REPORT'!D:D,'INTERIM REPORT'!$A:$A,'PAGE 6'!$A25,'INTERIM REPORT'!$B:$B,'PAGE 6'!$A$4)</f>
        <v>5.8414529721934292</v>
      </c>
      <c r="I25" s="202"/>
      <c r="J25" s="202"/>
      <c r="K25" s="203">
        <f>RANK(H25,H$8:H$25,1)</f>
        <v>11</v>
      </c>
      <c r="L25" s="124">
        <f>SUMIFS('INTERIM REPORT'!E:E,'INTERIM REPORT'!$A:$A,'PAGE 6'!$A25,'INTERIM REPORT'!$B:$B,'PAGE 6'!$A$4)</f>
        <v>0</v>
      </c>
      <c r="M25" s="202"/>
      <c r="N25" s="202"/>
      <c r="O25" s="203">
        <f>RANK(L25,L$8:L$25,1)</f>
        <v>1</v>
      </c>
      <c r="P25" s="124">
        <f>SUMIFS('INTERIM REPORT'!F:F,'INTERIM REPORT'!$A:$A,'PAGE 6'!$A25,'INTERIM REPORT'!$B:$B,'PAGE 6'!$A$4)</f>
        <v>6.040091483923046</v>
      </c>
      <c r="Q25" s="202"/>
      <c r="R25" s="202"/>
      <c r="S25" s="203">
        <f>RANK(P25,P$8:P$25,1)</f>
        <v>11</v>
      </c>
      <c r="T25" s="124">
        <f>SUMIFS('INTERIM REPORT'!G:G,'INTERIM REPORT'!$A:$A,'PAGE 6'!$A25,'INTERIM REPORT'!$B:$B,'PAGE 6'!$A$4)</f>
        <v>5.7982381184873608</v>
      </c>
      <c r="U25" s="202"/>
      <c r="V25" s="202"/>
      <c r="W25" s="203">
        <f>RANK(T25,T$8:T$25,1)</f>
        <v>10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6'!$A28,'INTERIM REPORT'!$B:$B,'PAGE 6'!$A$4)</f>
        <v>5.5964942855705964</v>
      </c>
      <c r="E28" s="204"/>
      <c r="F28" s="200"/>
      <c r="G28" s="200"/>
      <c r="H28" s="124">
        <f>SUMIFS('INTERIM REPORT'!D:D,'INTERIM REPORT'!$A:$A,'PAGE 6'!$A28,'INTERIM REPORT'!$B:$B,'PAGE 6'!$A$4)</f>
        <v>5.6381820682608605</v>
      </c>
      <c r="I28" s="204"/>
      <c r="J28" s="200"/>
      <c r="K28" s="200"/>
      <c r="L28" s="124">
        <f>SUMIFS('INTERIM REPORT'!E:E,'INTERIM REPORT'!$A:$A,'PAGE 6'!$A28,'INTERIM REPORT'!$B:$B,'PAGE 6'!$A$4)</f>
        <v>2.5776733254994117</v>
      </c>
      <c r="M28" s="204"/>
      <c r="N28" s="200"/>
      <c r="O28" s="200"/>
      <c r="P28" s="124">
        <f>SUMIFS('INTERIM REPORT'!F:F,'INTERIM REPORT'!$A:$A,'PAGE 6'!$A28,'INTERIM REPORT'!$B:$B,'PAGE 6'!$A$4)</f>
        <v>5.7093795942369887</v>
      </c>
      <c r="Q28" s="204"/>
      <c r="R28" s="200"/>
      <c r="S28" s="200"/>
      <c r="T28" s="124">
        <f>SUMIFS('INTERIM REPORT'!G:G,'INTERIM REPORT'!$A:$A,'PAGE 6'!$A28,'INTERIM REPORT'!$B:$B,'PAGE 6'!$A$4)</f>
        <v>5.6629258881345175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-0.54281835983801163</v>
      </c>
      <c r="Y28" s="103">
        <f>IF(L28&gt;0,((T28/L28)-1),IF(AND(L28=0,T28&gt;0),100%,IF(AND(L28=0,T28&lt;0),-100%,IF(AND(L28=0,T28=0),0%,((T28/(L28))-1)*-1))))</f>
        <v>1.1969137175430689</v>
      </c>
    </row>
    <row r="29" spans="1:25" ht="28.35" customHeight="1">
      <c r="C29" s="94" t="s">
        <v>28</v>
      </c>
      <c r="D29" s="120">
        <f>MEDIAN(D25,D20:D22,D8:D17)</f>
        <v>3.2947893323996267</v>
      </c>
      <c r="E29" s="208"/>
      <c r="F29" s="208"/>
      <c r="G29" s="208"/>
      <c r="H29" s="120">
        <f>MEDIAN(H25,H20:H22,H8:H17)</f>
        <v>3.2325193500336837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3.4643078586592733</v>
      </c>
      <c r="Q29" s="208"/>
      <c r="R29" s="208"/>
      <c r="S29" s="208"/>
      <c r="T29" s="120">
        <f>MEDIAN(T25,T20:T22,T8:T17)</f>
        <v>3.4303775966300081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3.2405215003241619</v>
      </c>
      <c r="E30" s="208"/>
      <c r="F30" s="208"/>
      <c r="G30" s="208"/>
      <c r="H30" s="120">
        <f>MEDIAN(H8:H15)</f>
        <v>3.0975920662833092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3.2285080421519687</v>
      </c>
      <c r="Q30" s="208"/>
      <c r="R30" s="208"/>
      <c r="S30" s="208"/>
      <c r="T30" s="120">
        <f>MEDIAN(T8:T15)</f>
        <v>3.2887595610935634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 outlineLevel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 outlineLevel="1">
      <c r="A33" s="74" t="s">
        <v>41</v>
      </c>
      <c r="C33" s="98" t="s">
        <v>30</v>
      </c>
      <c r="D33" s="124" t="str">
        <f>IF(SUMIFS('INTERIM REPORT'!C:C,'INTERIM REPORT'!$A:$A,'PAGE 6'!$A33,'INTERIM REPORT'!$B:$B,'PAGE 6'!$A$5)=0,"",SUMIFS('INTERIM REPORT'!C:C,'INTERIM REPORT'!$A:$A,'PAGE 6'!$A33,'INTERIM REPORT'!$B:$B,'PAGE 6'!$A$5))</f>
        <v/>
      </c>
      <c r="E33" s="120"/>
      <c r="F33" s="120"/>
      <c r="G33" s="121"/>
      <c r="H33" s="124" t="str">
        <f>IF(SUMIFS('INTERIM REPORT'!D:D,'INTERIM REPORT'!$A:$A,'PAGE 6'!$A33,'INTERIM REPORT'!$B:$B,'PAGE 6'!$A$5)=0,"",SUMIFS('INTERIM REPORT'!D:D,'INTERIM REPORT'!$A:$A,'PAGE 6'!$A33,'INTERIM REPORT'!$B:$B,'PAGE 6'!$A$5))</f>
        <v/>
      </c>
      <c r="I33" s="120"/>
      <c r="J33" s="120"/>
      <c r="K33" s="121"/>
      <c r="L33" s="124" t="str">
        <f>IF(SUMIFS('INTERIM REPORT'!E:E,'INTERIM REPORT'!$A:$A,'PAGE 6'!$A33,'INTERIM REPORT'!$B:$B,'PAGE 6'!$A$5)=0,"",SUMIFS('INTERIM REPORT'!E:E,'INTERIM REPORT'!$A:$A,'PAGE 6'!$A33,'INTERIM REPORT'!$B:$B,'PAGE 6'!$A$5))</f>
        <v/>
      </c>
      <c r="M33" s="120"/>
      <c r="N33" s="120"/>
      <c r="O33" s="121"/>
      <c r="P33" s="124" t="str">
        <f>IF(SUMIFS('INTERIM REPORT'!F:F,'INTERIM REPORT'!$A:$A,'PAGE 6'!$A33,'INTERIM REPORT'!$B:$B,'PAGE 6'!$A$5)=0,"",SUMIFS('INTERIM REPORT'!F:F,'INTERIM REPORT'!$A:$A,'PAGE 6'!$A33,'INTERIM REPORT'!$B:$B,'PAGE 6'!$A$5))</f>
        <v/>
      </c>
      <c r="Q33" s="120"/>
      <c r="R33" s="120"/>
      <c r="S33" s="121"/>
      <c r="T33" s="124" t="str">
        <f>IF(SUMIFS('INTERIM REPORT'!G:G,'INTERIM REPORT'!$A:$A,'PAGE 6'!$A33,'INTERIM REPORT'!$B:$B,'PAGE 6'!$A$5)=0,"",SUMIFS('INTERIM REPORT'!G:G,'INTERIM REPORT'!$A:$A,'PAGE 6'!$A33,'INTERIM REPORT'!$B:$B,'PAGE 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 outlineLevel="1">
      <c r="A34" s="74" t="s">
        <v>42</v>
      </c>
      <c r="C34" s="94" t="s">
        <v>31</v>
      </c>
      <c r="D34" s="124" t="str">
        <f>IF(SUMIFS('INTERIM REPORT'!C:C,'INTERIM REPORT'!$A:$A,'PAGE 6'!$A34,'INTERIM REPORT'!$B:$B,'PAGE 6'!$A$5)=0,"",SUMIFS('INTERIM REPORT'!C:C,'INTERIM REPORT'!$A:$A,'PAGE 6'!$A34,'INTERIM REPORT'!$B:$B,'PAGE 6'!$A$5))</f>
        <v/>
      </c>
      <c r="E34" s="124"/>
      <c r="F34" s="124"/>
      <c r="G34" s="125"/>
      <c r="H34" s="124" t="str">
        <f>IF(SUMIFS('INTERIM REPORT'!D:D,'INTERIM REPORT'!$A:$A,'PAGE 6'!$A34,'INTERIM REPORT'!$B:$B,'PAGE 6'!$A$5)=0,"",SUMIFS('INTERIM REPORT'!D:D,'INTERIM REPORT'!$A:$A,'PAGE 6'!$A34,'INTERIM REPORT'!$B:$B,'PAGE 6'!$A$5))</f>
        <v/>
      </c>
      <c r="I34" s="124"/>
      <c r="J34" s="124"/>
      <c r="K34" s="125"/>
      <c r="L34" s="124" t="str">
        <f>IF(SUMIFS('INTERIM REPORT'!E:E,'INTERIM REPORT'!$A:$A,'PAGE 6'!$A34,'INTERIM REPORT'!$B:$B,'PAGE 6'!$A$5)=0,"",SUMIFS('INTERIM REPORT'!E:E,'INTERIM REPORT'!$A:$A,'PAGE 6'!$A34,'INTERIM REPORT'!$B:$B,'PAGE 6'!$A$5))</f>
        <v/>
      </c>
      <c r="M34" s="124"/>
      <c r="N34" s="124"/>
      <c r="O34" s="125"/>
      <c r="P34" s="124" t="str">
        <f>IF(SUMIFS('INTERIM REPORT'!F:F,'INTERIM REPORT'!$A:$A,'PAGE 6'!$A34,'INTERIM REPORT'!$B:$B,'PAGE 6'!$A$5)=0,"",SUMIFS('INTERIM REPORT'!F:F,'INTERIM REPORT'!$A:$A,'PAGE 6'!$A34,'INTERIM REPORT'!$B:$B,'PAGE 6'!$A$5))</f>
        <v/>
      </c>
      <c r="Q34" s="124"/>
      <c r="R34" s="124"/>
      <c r="S34" s="125"/>
      <c r="T34" s="124" t="str">
        <f>IF(SUMIFS('INTERIM REPORT'!G:G,'INTERIM REPORT'!$A:$A,'PAGE 6'!$A34,'INTERIM REPORT'!$B:$B,'PAGE 6'!$A$5)=0,"",SUMIFS('INTERIM REPORT'!G:G,'INTERIM REPORT'!$A:$A,'PAGE 6'!$A34,'INTERIM REPORT'!$B:$B,'PAGE 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 outlineLevel="1">
      <c r="A35" s="74" t="s">
        <v>43</v>
      </c>
      <c r="C35" s="94" t="s">
        <v>32</v>
      </c>
      <c r="D35" s="124" t="str">
        <f>IF(SUMIFS('INTERIM REPORT'!C:C,'INTERIM REPORT'!$A:$A,'PAGE 6'!$A35,'INTERIM REPORT'!$B:$B,'PAGE 6'!$A$5)=0,"",SUMIFS('INTERIM REPORT'!C:C,'INTERIM REPORT'!$A:$A,'PAGE 6'!$A35,'INTERIM REPORT'!$B:$B,'PAGE 6'!$A$5))</f>
        <v/>
      </c>
      <c r="E35" s="124"/>
      <c r="F35" s="124"/>
      <c r="G35" s="125"/>
      <c r="H35" s="124" t="str">
        <f>IF(SUMIFS('INTERIM REPORT'!D:D,'INTERIM REPORT'!$A:$A,'PAGE 6'!$A35,'INTERIM REPORT'!$B:$B,'PAGE 6'!$A$5)=0,"",SUMIFS('INTERIM REPORT'!D:D,'INTERIM REPORT'!$A:$A,'PAGE 6'!$A35,'INTERIM REPORT'!$B:$B,'PAGE 6'!$A$5))</f>
        <v/>
      </c>
      <c r="I35" s="124"/>
      <c r="J35" s="124"/>
      <c r="K35" s="125"/>
      <c r="L35" s="124" t="str">
        <f>IF(SUMIFS('INTERIM REPORT'!E:E,'INTERIM REPORT'!$A:$A,'PAGE 6'!$A35,'INTERIM REPORT'!$B:$B,'PAGE 6'!$A$5)=0,"",SUMIFS('INTERIM REPORT'!E:E,'INTERIM REPORT'!$A:$A,'PAGE 6'!$A35,'INTERIM REPORT'!$B:$B,'PAGE 6'!$A$5))</f>
        <v/>
      </c>
      <c r="M35" s="124"/>
      <c r="N35" s="124"/>
      <c r="O35" s="125"/>
      <c r="P35" s="124" t="str">
        <f>IF(SUMIFS('INTERIM REPORT'!F:F,'INTERIM REPORT'!$A:$A,'PAGE 6'!$A35,'INTERIM REPORT'!$B:$B,'PAGE 6'!$A$5)=0,"",SUMIFS('INTERIM REPORT'!F:F,'INTERIM REPORT'!$A:$A,'PAGE 6'!$A35,'INTERIM REPORT'!$B:$B,'PAGE 6'!$A$5))</f>
        <v/>
      </c>
      <c r="Q35" s="124"/>
      <c r="R35" s="124"/>
      <c r="S35" s="125"/>
      <c r="T35" s="124" t="str">
        <f>IF(SUMIFS('INTERIM REPORT'!G:G,'INTERIM REPORT'!$A:$A,'PAGE 6'!$A35,'INTERIM REPORT'!$B:$B,'PAGE 6'!$A$5)=0,"",SUMIFS('INTERIM REPORT'!G:G,'INTERIM REPORT'!$A:$A,'PAGE 6'!$A35,'INTERIM REPORT'!$B:$B,'PAGE 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 outlineLevel="1">
      <c r="A36" s="74" t="s">
        <v>44</v>
      </c>
      <c r="C36" s="94" t="s">
        <v>33</v>
      </c>
      <c r="D36" s="124" t="str">
        <f>IF(SUMIFS('INTERIM REPORT'!C:C,'INTERIM REPORT'!$A:$A,'PAGE 6'!$A36,'INTERIM REPORT'!$B:$B,'PAGE 6'!$A$5)=0,"",SUMIFS('INTERIM REPORT'!C:C,'INTERIM REPORT'!$A:$A,'PAGE 6'!$A36,'INTERIM REPORT'!$B:$B,'PAGE 6'!$A$5))</f>
        <v/>
      </c>
      <c r="E36" s="124"/>
      <c r="F36" s="124"/>
      <c r="G36" s="125"/>
      <c r="H36" s="124" t="str">
        <f>IF(SUMIFS('INTERIM REPORT'!D:D,'INTERIM REPORT'!$A:$A,'PAGE 6'!$A36,'INTERIM REPORT'!$B:$B,'PAGE 6'!$A$5)=0,"",SUMIFS('INTERIM REPORT'!D:D,'INTERIM REPORT'!$A:$A,'PAGE 6'!$A36,'INTERIM REPORT'!$B:$B,'PAGE 6'!$A$5))</f>
        <v/>
      </c>
      <c r="I36" s="124"/>
      <c r="J36" s="124"/>
      <c r="K36" s="125"/>
      <c r="L36" s="124" t="str">
        <f>IF(SUMIFS('INTERIM REPORT'!E:E,'INTERIM REPORT'!$A:$A,'PAGE 6'!$A36,'INTERIM REPORT'!$B:$B,'PAGE 6'!$A$5)=0,"",SUMIFS('INTERIM REPORT'!E:E,'INTERIM REPORT'!$A:$A,'PAGE 6'!$A36,'INTERIM REPORT'!$B:$B,'PAGE 6'!$A$5))</f>
        <v/>
      </c>
      <c r="M36" s="124"/>
      <c r="N36" s="124"/>
      <c r="O36" s="125"/>
      <c r="P36" s="124" t="str">
        <f>IF(SUMIFS('INTERIM REPORT'!F:F,'INTERIM REPORT'!$A:$A,'PAGE 6'!$A36,'INTERIM REPORT'!$B:$B,'PAGE 6'!$A$5)=0,"",SUMIFS('INTERIM REPORT'!F:F,'INTERIM REPORT'!$A:$A,'PAGE 6'!$A36,'INTERIM REPORT'!$B:$B,'PAGE 6'!$A$5))</f>
        <v/>
      </c>
      <c r="Q36" s="124"/>
      <c r="R36" s="124"/>
      <c r="S36" s="125"/>
      <c r="T36" s="124" t="str">
        <f>IF(SUMIFS('INTERIM REPORT'!G:G,'INTERIM REPORT'!$A:$A,'PAGE 6'!$A36,'INTERIM REPORT'!$B:$B,'PAGE 6'!$A$5)=0,"",SUMIFS('INTERIM REPORT'!G:G,'INTERIM REPORT'!$A:$A,'PAGE 6'!$A36,'INTERIM REPORT'!$B:$B,'PAGE 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 outlineLevel="1">
      <c r="A37" s="160" t="s">
        <v>216</v>
      </c>
      <c r="C37" s="94" t="s">
        <v>217</v>
      </c>
      <c r="D37" s="124" t="str">
        <f>IF(SUMIFS('INTERIM REPORT'!C:C,'INTERIM REPORT'!$A:$A,'PAGE 6'!$A37,'INTERIM REPORT'!$B:$B,'PAGE 6'!$A$5)=0,"",SUMIFS('INTERIM REPORT'!C:C,'INTERIM REPORT'!$A:$A,'PAGE 6'!$A37,'INTERIM REPORT'!$B:$B,'PAGE 6'!$A$5))</f>
        <v/>
      </c>
      <c r="E37" s="124"/>
      <c r="F37" s="124"/>
      <c r="G37" s="125"/>
      <c r="H37" s="124"/>
      <c r="I37" s="124"/>
      <c r="J37" s="124"/>
      <c r="K37" s="125"/>
      <c r="L37" s="124"/>
      <c r="M37" s="124"/>
      <c r="N37" s="124"/>
      <c r="O37" s="125"/>
      <c r="P37" s="124"/>
      <c r="Q37" s="124"/>
      <c r="R37" s="124"/>
      <c r="S37" s="125"/>
      <c r="T37" s="12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 outlineLevel="1">
      <c r="A38" s="74" t="s">
        <v>45</v>
      </c>
      <c r="C38" s="94" t="s">
        <v>34</v>
      </c>
      <c r="D38" s="124" t="str">
        <f>IF(SUMIFS('INTERIM REPORT'!C:C,'INTERIM REPORT'!$A:$A,'PAGE 6'!$A38,'INTERIM REPORT'!$B:$B,'PAGE 6'!$A$5)=0,"",SUMIFS('INTERIM REPORT'!C:C,'INTERIM REPORT'!$A:$A,'PAGE 6'!$A38,'INTERIM REPORT'!$B:$B,'PAGE 6'!$A$5))</f>
        <v/>
      </c>
      <c r="E38" s="124"/>
      <c r="F38" s="124"/>
      <c r="G38" s="125"/>
      <c r="H38" s="124" t="str">
        <f>IF(SUMIFS('INTERIM REPORT'!D:D,'INTERIM REPORT'!$A:$A,'PAGE 6'!$A38,'INTERIM REPORT'!$B:$B,'PAGE 6'!$A$5)=0,"",SUMIFS('INTERIM REPORT'!D:D,'INTERIM REPORT'!$A:$A,'PAGE 6'!$A38,'INTERIM REPORT'!$B:$B,'PAGE 6'!$A$5))</f>
        <v/>
      </c>
      <c r="I38" s="124"/>
      <c r="J38" s="124"/>
      <c r="K38" s="125"/>
      <c r="L38" s="124" t="str">
        <f>IF(SUMIFS('INTERIM REPORT'!E:E,'INTERIM REPORT'!$A:$A,'PAGE 6'!$A38,'INTERIM REPORT'!$B:$B,'PAGE 6'!$A$5)=0,"",SUMIFS('INTERIM REPORT'!E:E,'INTERIM REPORT'!$A:$A,'PAGE 6'!$A38,'INTERIM REPORT'!$B:$B,'PAGE 6'!$A$5))</f>
        <v/>
      </c>
      <c r="M38" s="124"/>
      <c r="N38" s="124"/>
      <c r="O38" s="125"/>
      <c r="P38" s="124" t="str">
        <f>IF(SUMIFS('INTERIM REPORT'!F:F,'INTERIM REPORT'!$A:$A,'PAGE 6'!$A38,'INTERIM REPORT'!$B:$B,'PAGE 6'!$A$5)=0,"",SUMIFS('INTERIM REPORT'!F:F,'INTERIM REPORT'!$A:$A,'PAGE 6'!$A38,'INTERIM REPORT'!$B:$B,'PAGE 6'!$A$5))</f>
        <v/>
      </c>
      <c r="Q38" s="124"/>
      <c r="R38" s="124"/>
      <c r="S38" s="125"/>
      <c r="T38" s="124" t="str">
        <f>IF(SUMIFS('INTERIM REPORT'!G:G,'INTERIM REPORT'!$A:$A,'PAGE 6'!$A38,'INTERIM REPORT'!$B:$B,'PAGE 6'!$A$5)=0,"",SUMIFS('INTERIM REPORT'!G:G,'INTERIM REPORT'!$A:$A,'PAGE 6'!$A38,'INTERIM REPORT'!$B:$B,'PAGE 6'!$A$5))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9" priority="1" operator="notEqual">
      <formula>""" """</formula>
    </cfRule>
    <cfRule type="cellIs" dxfId="11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2"/>
  <sheetViews>
    <sheetView view="pageBreakPreview" topLeftCell="B22" zoomScale="85" zoomScaleNormal="100" zoomScaleSheetLayoutView="8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4" width="11.42578125" style="80" customWidth="1"/>
    <col min="25" max="25" width="11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Net Revenue per Adjusted Admission</v>
      </c>
    </row>
    <row r="3" spans="1:25" ht="15.75">
      <c r="A3" s="82" t="s">
        <v>104</v>
      </c>
    </row>
    <row r="4" spans="1:25" ht="15.75">
      <c r="A4" s="85" t="s">
        <v>98</v>
      </c>
      <c r="B4" s="324" t="str">
        <f>MID(A4,FIND("]",A4)+2,LEN(A4)-FIND("]",A4)+2)</f>
        <v>Net Revenue per Adjusted Admission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163" t="s">
        <v>271</v>
      </c>
      <c r="D5" s="335"/>
      <c r="E5" s="323" t="s">
        <v>36</v>
      </c>
      <c r="F5" s="323"/>
      <c r="G5" s="323"/>
      <c r="H5" s="335"/>
      <c r="I5" s="323" t="s">
        <v>36</v>
      </c>
      <c r="J5" s="323"/>
      <c r="K5" s="323"/>
      <c r="L5" s="335"/>
      <c r="M5" s="323" t="s">
        <v>36</v>
      </c>
      <c r="N5" s="323"/>
      <c r="O5" s="323"/>
      <c r="P5" s="335"/>
      <c r="Q5" s="323" t="s">
        <v>36</v>
      </c>
      <c r="R5" s="323"/>
      <c r="S5" s="323"/>
      <c r="T5" s="335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35">
        <f>SUMIFS('INTERIM REPORT'!C:C,'INTERIM REPORT'!$A:$A,'PAGE 60'!$A8,'INTERIM REPORT'!$B:$B,'PAGE 60'!$A$4)</f>
        <v>14247.641583130831</v>
      </c>
      <c r="E8" s="200">
        <f>RANK(D8,D$8:D$15,1)</f>
        <v>7</v>
      </c>
      <c r="F8" s="200">
        <f>RANK(D8,D$8:D$17,1)</f>
        <v>9</v>
      </c>
      <c r="G8" s="200">
        <f>RANK(D8,D$8:D$25,1)</f>
        <v>12</v>
      </c>
      <c r="H8" s="135">
        <f>SUMIFS('INTERIM REPORT'!D:D,'INTERIM REPORT'!$A:$A,'PAGE 60'!$A8,'INTERIM REPORT'!$B:$B,'PAGE 60'!$A$4)</f>
        <v>13496.870708363198</v>
      </c>
      <c r="I8" s="200">
        <f>RANK(H8,H$8:H$15,1)</f>
        <v>8</v>
      </c>
      <c r="J8" s="200">
        <f>RANK(H8,H$8:H$17,1)</f>
        <v>10</v>
      </c>
      <c r="K8" s="200">
        <f>RANK(H8,H$8:H$25,1)</f>
        <v>12</v>
      </c>
      <c r="L8" s="135">
        <f>SUMIFS('INTERIM REPORT'!E:E,'INTERIM REPORT'!$A:$A,'PAGE 60'!$A8,'INTERIM REPORT'!$B:$B,'PAGE 60'!$A$4)</f>
        <v>13517.340218804331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35">
        <f>SUMIFS('INTERIM REPORT'!F:F,'INTERIM REPORT'!$A:$A,'PAGE 60'!$A8,'INTERIM REPORT'!$B:$B,'PAGE 60'!$A$4)</f>
        <v>10953.694413836447</v>
      </c>
      <c r="Q8" s="200">
        <f>RANK(P8,P$8:P$15,1)</f>
        <v>7</v>
      </c>
      <c r="R8" s="200">
        <f>RANK(P8,P$8:P$17,1)</f>
        <v>9</v>
      </c>
      <c r="S8" s="200">
        <f>RANK(P8,P$8:P$25,1)</f>
        <v>13</v>
      </c>
      <c r="T8" s="135">
        <f>SUMIFS('INTERIM REPORT'!G:G,'INTERIM REPORT'!$A:$A,'PAGE 60'!$A8,'INTERIM REPORT'!$B:$B,'PAGE 60'!$A$4)</f>
        <v>11947.997147621109</v>
      </c>
      <c r="U8" s="200">
        <f>RANK(T8,T$8:T$15,1)</f>
        <v>8</v>
      </c>
      <c r="V8" s="200">
        <f>RANK(T8,T$8:T$17,1)</f>
        <v>10</v>
      </c>
      <c r="W8" s="200">
        <f>RANK(T8,T$8:T$25,1)</f>
        <v>13</v>
      </c>
      <c r="X8" s="95">
        <f t="shared" ref="X8:X17" si="0">IF(H8&gt;0,((L8/H8)-1),IF(AND(H8=0,L8&gt;0),100%,IF(AND(H8=0,L8&lt;0),-100%,IF(AND(H8=0,L8=0),0%,((L8/(H8))-1)*-1))))</f>
        <v>1.5166115823017634E-3</v>
      </c>
      <c r="Y8" s="95">
        <f t="shared" ref="Y8:Y17" si="1">IF(L8&gt;0,((T8/L8)-1),IF(AND(L8=0,T8&gt;0),100%,IF(AND(L8=0,T8&lt;0),-100%,IF(AND(L8=0,T8=0),0%,((T8/(L8))-1)*-1))))</f>
        <v>-0.11609851093339119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35">
        <f>SUMIFS('INTERIM REPORT'!C:C,'INTERIM REPORT'!$A:$A,'PAGE 60'!$A9,'INTERIM REPORT'!$B:$B,'PAGE 60'!$A$4)</f>
        <v>8918.5844000056532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8</v>
      </c>
      <c r="H9" s="135">
        <f>SUMIFS('INTERIM REPORT'!D:D,'INTERIM REPORT'!$A:$A,'PAGE 60'!$A9,'INTERIM REPORT'!$B:$B,'PAGE 60'!$A$4)</f>
        <v>7358.740515399154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35">
        <f>SUMIFS('INTERIM REPORT'!E:E,'INTERIM REPORT'!$A:$A,'PAGE 60'!$A9,'INTERIM REPORT'!$B:$B,'PAGE 60'!$A$4)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60'!$A9,'INTERIM REPORT'!$B:$B,'PAGE 60'!$A$4)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35">
        <f>SUMIFS('INTERIM REPORT'!G:G,'INTERIM REPORT'!$A:$A,'PAGE 60'!$A9,'INTERIM REPORT'!$B:$B,'PAGE 60'!$A$4)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35">
        <f>SUMIFS('INTERIM REPORT'!C:C,'INTERIM REPORT'!$A:$A,'PAGE 60'!$A10,'INTERIM REPORT'!$B:$B,'PAGE 60'!$A$4)</f>
        <v>6840.6294702366195</v>
      </c>
      <c r="E10" s="200">
        <f t="shared" si="3"/>
        <v>4</v>
      </c>
      <c r="F10" s="200">
        <f t="shared" si="4"/>
        <v>4</v>
      </c>
      <c r="G10" s="200">
        <f t="shared" si="5"/>
        <v>4</v>
      </c>
      <c r="H10" s="135">
        <f>SUMIFS('INTERIM REPORT'!D:D,'INTERIM REPORT'!$A:$A,'PAGE 60'!$A10,'INTERIM REPORT'!$B:$B,'PAGE 60'!$A$4)</f>
        <v>8584.4745009313683</v>
      </c>
      <c r="I10" s="200">
        <f t="shared" si="6"/>
        <v>5</v>
      </c>
      <c r="J10" s="200">
        <f t="shared" si="7"/>
        <v>7</v>
      </c>
      <c r="K10" s="200">
        <f t="shared" si="8"/>
        <v>8</v>
      </c>
      <c r="L10" s="135">
        <f>SUMIFS('INTERIM REPORT'!E:E,'INTERIM REPORT'!$A:$A,'PAGE 60'!$A10,'INTERIM REPORT'!$B:$B,'PAGE 60'!$A$4)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60'!$A10,'INTERIM REPORT'!$B:$B,'PAGE 60'!$A$4)</f>
        <v>8937.5071722750508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35">
        <f>SUMIFS('INTERIM REPORT'!G:G,'INTERIM REPORT'!$A:$A,'PAGE 60'!$A10,'INTERIM REPORT'!$B:$B,'PAGE 60'!$A$4)</f>
        <v>11082.085055368729</v>
      </c>
      <c r="U10" s="200">
        <f t="shared" si="15"/>
        <v>7</v>
      </c>
      <c r="V10" s="200">
        <f t="shared" si="16"/>
        <v>9</v>
      </c>
      <c r="W10" s="200">
        <f t="shared" si="17"/>
        <v>12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35">
        <f>SUMIFS('INTERIM REPORT'!C:C,'INTERIM REPORT'!$A:$A,'PAGE 60'!$A11,'INTERIM REPORT'!$B:$B,'PAGE 60'!$A$4)</f>
        <v>5987.7485768222605</v>
      </c>
      <c r="E11" s="200">
        <f t="shared" si="3"/>
        <v>2</v>
      </c>
      <c r="F11" s="200">
        <f t="shared" si="4"/>
        <v>2</v>
      </c>
      <c r="G11" s="200">
        <f t="shared" si="5"/>
        <v>2</v>
      </c>
      <c r="H11" s="135">
        <f>SUMIFS('INTERIM REPORT'!D:D,'INTERIM REPORT'!$A:$A,'PAGE 60'!$A11,'INTERIM REPORT'!$B:$B,'PAGE 60'!$A$4)</f>
        <v>7024.6020527414112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35">
        <f>SUMIFS('INTERIM REPORT'!E:E,'INTERIM REPORT'!$A:$A,'PAGE 60'!$A11,'INTERIM REPORT'!$B:$B,'PAGE 60'!$A$4)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60'!$A11,'INTERIM REPORT'!$B:$B,'PAGE 60'!$A$4)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35">
        <f>SUMIFS('INTERIM REPORT'!G:G,'INTERIM REPORT'!$A:$A,'PAGE 60'!$A11,'INTERIM REPORT'!$B:$B,'PAGE 60'!$A$4)</f>
        <v>8794.0889589627586</v>
      </c>
      <c r="U11" s="200">
        <f t="shared" si="15"/>
        <v>5</v>
      </c>
      <c r="V11" s="200">
        <f t="shared" si="16"/>
        <v>6</v>
      </c>
      <c r="W11" s="20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35">
        <f>SUMIFS('INTERIM REPORT'!C:C,'INTERIM REPORT'!$A:$A,'PAGE 60'!$A12,'INTERIM REPORT'!$B:$B,'PAGE 60'!$A$4)</f>
        <v>6431.4173385381182</v>
      </c>
      <c r="E12" s="200">
        <f t="shared" si="3"/>
        <v>3</v>
      </c>
      <c r="F12" s="200">
        <f t="shared" si="4"/>
        <v>3</v>
      </c>
      <c r="G12" s="200">
        <f t="shared" si="5"/>
        <v>3</v>
      </c>
      <c r="H12" s="135">
        <f>SUMIFS('INTERIM REPORT'!D:D,'INTERIM REPORT'!$A:$A,'PAGE 60'!$A12,'INTERIM REPORT'!$B:$B,'PAGE 60'!$A$4)</f>
        <v>6003.4771907372169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35">
        <f>SUMIFS('INTERIM REPORT'!E:E,'INTERIM REPORT'!$A:$A,'PAGE 60'!$A12,'INTERIM REPORT'!$B:$B,'PAGE 60'!$A$4)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60'!$A12,'INTERIM REPORT'!$B:$B,'PAGE 60'!$A$4)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35">
        <f>SUMIFS('INTERIM REPORT'!G:G,'INTERIM REPORT'!$A:$A,'PAGE 60'!$A12,'INTERIM REPORT'!$B:$B,'PAGE 60'!$A$4)</f>
        <v>7609.2879872400836</v>
      </c>
      <c r="U12" s="200">
        <f t="shared" si="15"/>
        <v>4</v>
      </c>
      <c r="V12" s="200">
        <f t="shared" si="16"/>
        <v>5</v>
      </c>
      <c r="W12" s="200">
        <f t="shared" si="17"/>
        <v>8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35">
        <f>SUMIFS('INTERIM REPORT'!C:C,'INTERIM REPORT'!$A:$A,'PAGE 60'!$A13,'INTERIM REPORT'!$B:$B,'PAGE 60'!$A$4)</f>
        <v>14638.228979706266</v>
      </c>
      <c r="E13" s="200">
        <f t="shared" si="3"/>
        <v>8</v>
      </c>
      <c r="F13" s="200">
        <f t="shared" si="4"/>
        <v>10</v>
      </c>
      <c r="G13" s="200">
        <f t="shared" si="5"/>
        <v>13</v>
      </c>
      <c r="H13" s="135">
        <f>SUMIFS('INTERIM REPORT'!D:D,'INTERIM REPORT'!$A:$A,'PAGE 60'!$A13,'INTERIM REPORT'!$B:$B,'PAGE 60'!$A$4)</f>
        <v>12873.497014342915</v>
      </c>
      <c r="I13" s="200">
        <f t="shared" si="6"/>
        <v>7</v>
      </c>
      <c r="J13" s="200">
        <f t="shared" si="7"/>
        <v>9</v>
      </c>
      <c r="K13" s="200">
        <f t="shared" si="8"/>
        <v>11</v>
      </c>
      <c r="L13" s="135">
        <f>SUMIFS('INTERIM REPORT'!E:E,'INTERIM REPORT'!$A:$A,'PAGE 60'!$A13,'INTERIM REPORT'!$B:$B,'PAGE 60'!$A$4)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60'!$A13,'INTERIM REPORT'!$B:$B,'PAGE 60'!$A$4)</f>
        <v>10969.779544648334</v>
      </c>
      <c r="Q13" s="200">
        <f t="shared" si="12"/>
        <v>8</v>
      </c>
      <c r="R13" s="200">
        <f t="shared" si="13"/>
        <v>10</v>
      </c>
      <c r="S13" s="200">
        <f t="shared" si="14"/>
        <v>14</v>
      </c>
      <c r="T13" s="135">
        <f>SUMIFS('INTERIM REPORT'!G:G,'INTERIM REPORT'!$A:$A,'PAGE 60'!$A13,'INTERIM REPORT'!$B:$B,'PAGE 60'!$A$4)</f>
        <v>10973.437364877853</v>
      </c>
      <c r="U13" s="200">
        <f t="shared" si="15"/>
        <v>6</v>
      </c>
      <c r="V13" s="200">
        <f t="shared" si="16"/>
        <v>8</v>
      </c>
      <c r="W13" s="20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35">
        <f>SUMIFS('INTERIM REPORT'!C:C,'INTERIM REPORT'!$A:$A,'PAGE 60'!$A14,'INTERIM REPORT'!$B:$B,'PAGE 60'!$A$4)</f>
        <v>9869.330577638817</v>
      </c>
      <c r="E14" s="200">
        <f t="shared" si="3"/>
        <v>6</v>
      </c>
      <c r="F14" s="200">
        <f t="shared" si="4"/>
        <v>8</v>
      </c>
      <c r="G14" s="200">
        <f t="shared" si="5"/>
        <v>10</v>
      </c>
      <c r="H14" s="135">
        <f>SUMIFS('INTERIM REPORT'!D:D,'INTERIM REPORT'!$A:$A,'PAGE 60'!$A14,'INTERIM REPORT'!$B:$B,'PAGE 60'!$A$4)</f>
        <v>9043.1597169677862</v>
      </c>
      <c r="I14" s="200">
        <f t="shared" si="6"/>
        <v>6</v>
      </c>
      <c r="J14" s="200">
        <f t="shared" si="7"/>
        <v>8</v>
      </c>
      <c r="K14" s="200">
        <f t="shared" si="8"/>
        <v>9</v>
      </c>
      <c r="L14" s="135">
        <f>SUMIFS('INTERIM REPORT'!E:E,'INTERIM REPORT'!$A:$A,'PAGE 60'!$A14,'INTERIM REPORT'!$B:$B,'PAGE 60'!$A$4)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60'!$A14,'INTERIM REPORT'!$B:$B,'PAGE 60'!$A$4)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35">
        <f>SUMIFS('INTERIM REPORT'!G:G,'INTERIM REPORT'!$A:$A,'PAGE 60'!$A14,'INTERIM REPORT'!$B:$B,'PAGE 60'!$A$4)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36">
        <f>SUMIFS('INTERIM REPORT'!C:C,'INTERIM REPORT'!$A:$A,'PAGE 60'!$A15,'INTERIM REPORT'!$B:$B,'PAGE 60'!$A$4)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60'!$A15,'INTERIM REPORT'!$B:$B,'PAGE 60'!$A$4)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60'!$A15,'INTERIM REPORT'!$B:$B,'PAGE 60'!$A$4)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60'!$A15,'INTERIM REPORT'!$B:$B,'PAGE 60'!$A$4)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60'!$A15,'INTERIM REPORT'!$B:$B,'PAGE 60'!$A$4)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60'!$A16,'INTERIM REPORT'!$B:$B,'PAGE 60'!$A$4)</f>
        <v>8886.5161269915825</v>
      </c>
      <c r="E16" s="202"/>
      <c r="F16" s="203">
        <f t="shared" si="4"/>
        <v>6</v>
      </c>
      <c r="G16" s="203">
        <f t="shared" si="5"/>
        <v>7</v>
      </c>
      <c r="H16" s="137">
        <f>SUMIFS('INTERIM REPORT'!D:D,'INTERIM REPORT'!$A:$A,'PAGE 60'!$A16,'INTERIM REPORT'!$B:$B,'PAGE 60'!$A$4)</f>
        <v>8383.5912772921638</v>
      </c>
      <c r="I16" s="202"/>
      <c r="J16" s="203">
        <f t="shared" si="7"/>
        <v>6</v>
      </c>
      <c r="K16" s="203">
        <f t="shared" si="8"/>
        <v>7</v>
      </c>
      <c r="L16" s="137">
        <f>SUMIFS('INTERIM REPORT'!E:E,'INTERIM REPORT'!$A:$A,'PAGE 60'!$A16,'INTERIM REPORT'!$B:$B,'PAGE 60'!$A$4)</f>
        <v>8952.7236198952851</v>
      </c>
      <c r="M16" s="202"/>
      <c r="N16" s="203">
        <f t="shared" si="10"/>
        <v>9</v>
      </c>
      <c r="O16" s="203">
        <f t="shared" si="11"/>
        <v>13</v>
      </c>
      <c r="P16" s="137">
        <f>SUMIFS('INTERIM REPORT'!F:F,'INTERIM REPORT'!$A:$A,'PAGE 60'!$A16,'INTERIM REPORT'!$B:$B,'PAGE 60'!$A$4)</f>
        <v>0</v>
      </c>
      <c r="Q16" s="202"/>
      <c r="R16" s="203">
        <f t="shared" si="13"/>
        <v>1</v>
      </c>
      <c r="S16" s="203">
        <f t="shared" si="14"/>
        <v>1</v>
      </c>
      <c r="T16" s="137">
        <f>SUMIFS('INTERIM REPORT'!G:G,'INTERIM REPORT'!$A:$A,'PAGE 60'!$A16,'INTERIM REPORT'!$B:$B,'PAGE 60'!$A$4)</f>
        <v>9059.5945637612476</v>
      </c>
      <c r="U16" s="202"/>
      <c r="V16" s="203">
        <f t="shared" si="16"/>
        <v>7</v>
      </c>
      <c r="W16" s="203">
        <f t="shared" si="17"/>
        <v>10</v>
      </c>
      <c r="X16" s="99">
        <f t="shared" si="0"/>
        <v>6.7886461037846235E-2</v>
      </c>
      <c r="Y16" s="99">
        <f t="shared" si="1"/>
        <v>1.1937254896204674E-2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60'!$A17,'INTERIM REPORT'!$B:$B,'PAGE 60'!$A$4)</f>
        <v>7571.7608688003756</v>
      </c>
      <c r="E17" s="204"/>
      <c r="F17" s="200">
        <f t="shared" si="4"/>
        <v>5</v>
      </c>
      <c r="G17" s="200">
        <f t="shared" si="5"/>
        <v>5</v>
      </c>
      <c r="H17" s="135">
        <f>SUMIFS('INTERIM REPORT'!D:D,'INTERIM REPORT'!$A:$A,'PAGE 60'!$A17,'INTERIM REPORT'!$B:$B,'PAGE 60'!$A$4)</f>
        <v>7642.5688403355707</v>
      </c>
      <c r="I17" s="204"/>
      <c r="J17" s="200">
        <f t="shared" si="7"/>
        <v>5</v>
      </c>
      <c r="K17" s="200">
        <f t="shared" si="8"/>
        <v>5</v>
      </c>
      <c r="L17" s="135">
        <f>SUMIFS('INTERIM REPORT'!E:E,'INTERIM REPORT'!$A:$A,'PAGE 60'!$A17,'INTERIM REPORT'!$B:$B,'PAGE 60'!$A$4)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60'!$A17,'INTERIM REPORT'!$B:$B,'PAGE 60'!$A$4)</f>
        <v>8395.9600952851288</v>
      </c>
      <c r="Q17" s="204"/>
      <c r="R17" s="200">
        <f t="shared" si="13"/>
        <v>7</v>
      </c>
      <c r="S17" s="200">
        <f t="shared" si="14"/>
        <v>11</v>
      </c>
      <c r="T17" s="135">
        <f>SUMIFS('INTERIM REPORT'!G:G,'INTERIM REPORT'!$A:$A,'PAGE 60'!$A17,'INTERIM REPORT'!$B:$B,'PAGE 60'!$A$4)</f>
        <v>7497.2883935190275</v>
      </c>
      <c r="U17" s="204"/>
      <c r="V17" s="200">
        <f t="shared" si="16"/>
        <v>4</v>
      </c>
      <c r="W17" s="200">
        <f t="shared" si="17"/>
        <v>7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60'!$A20,'INTERIM REPORT'!$B:$B,'PAGE 60'!$A$4)</f>
        <v>9459.0597548368496</v>
      </c>
      <c r="E20" s="202"/>
      <c r="F20" s="203">
        <f>RANK(D20,D$20:D$22,1)</f>
        <v>2</v>
      </c>
      <c r="G20" s="203">
        <f t="shared" ref="G20:G22" si="19">RANK(D20,D$8:D$25,1)</f>
        <v>9</v>
      </c>
      <c r="H20" s="137">
        <f>SUMIFS('INTERIM REPORT'!D:D,'INTERIM REPORT'!$A:$A,'PAGE 60'!$A20,'INTERIM REPORT'!$B:$B,'PAGE 60'!$A$4)</f>
        <v>9177.6311894311984</v>
      </c>
      <c r="I20" s="202"/>
      <c r="J20" s="203">
        <f>RANK(H20,H$20:H$22,1)</f>
        <v>2</v>
      </c>
      <c r="K20" s="203">
        <f t="shared" ref="K20:K22" si="20">RANK(H20,H$8:H$25,1)</f>
        <v>10</v>
      </c>
      <c r="L20" s="137">
        <f>SUMIFS('INTERIM REPORT'!E:E,'INTERIM REPORT'!$A:$A,'PAGE 60'!$A20,'INTERIM REPORT'!$B:$B,'PAGE 60'!$A$4)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60'!$A20,'INTERIM REPORT'!$B:$B,'PAGE 60'!$A$4)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37">
        <f>SUMIFS('INTERIM REPORT'!G:G,'INTERIM REPORT'!$A:$A,'PAGE 60'!$A20,'INTERIM REPORT'!$B:$B,'PAGE 60'!$A$4)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60'!$A21,'INTERIM REPORT'!$B:$B,'PAGE 60'!$A$4)</f>
        <v>13338.029013809139</v>
      </c>
      <c r="E21" s="204"/>
      <c r="F21" s="200">
        <f t="shared" ref="F21:F22" si="24">RANK(D21,D$20:D$22,1)</f>
        <v>3</v>
      </c>
      <c r="G21" s="200">
        <f t="shared" si="19"/>
        <v>11</v>
      </c>
      <c r="H21" s="135">
        <f>SUMIFS('INTERIM REPORT'!D:D,'INTERIM REPORT'!$A:$A,'PAGE 60'!$A21,'INTERIM REPORT'!$B:$B,'PAGE 60'!$A$4)</f>
        <v>13746.434728009202</v>
      </c>
      <c r="I21" s="204"/>
      <c r="J21" s="200">
        <f t="shared" ref="J21:J22" si="25">RANK(H21,H$20:H$22,1)</f>
        <v>3</v>
      </c>
      <c r="K21" s="200">
        <f t="shared" si="20"/>
        <v>13</v>
      </c>
      <c r="L21" s="135">
        <f>SUMIFS('INTERIM REPORT'!E:E,'INTERIM REPORT'!$A:$A,'PAGE 60'!$A21,'INTERIM REPORT'!$B:$B,'PAGE 60'!$A$4)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60'!$A21,'INTERIM REPORT'!$B:$B,'PAGE 60'!$A$4)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35">
        <f>SUMIFS('INTERIM REPORT'!G:G,'INTERIM REPORT'!$A:$A,'PAGE 60'!$A21,'INTERIM REPORT'!$B:$B,'PAGE 60'!$A$4)</f>
        <v>13612.684304893028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60'!$A22,'INTERIM REPORT'!$B:$B,'PAGE 60'!$A$4)</f>
        <v>7657.3154341348327</v>
      </c>
      <c r="E22" s="204"/>
      <c r="F22" s="200">
        <f t="shared" si="24"/>
        <v>1</v>
      </c>
      <c r="G22" s="200">
        <f t="shared" si="19"/>
        <v>6</v>
      </c>
      <c r="H22" s="135">
        <f>SUMIFS('INTERIM REPORT'!D:D,'INTERIM REPORT'!$A:$A,'PAGE 60'!$A22,'INTERIM REPORT'!$B:$B,'PAGE 60'!$A$4)</f>
        <v>7700.3839018008193</v>
      </c>
      <c r="I22" s="204"/>
      <c r="J22" s="200">
        <f t="shared" si="25"/>
        <v>1</v>
      </c>
      <c r="K22" s="200">
        <f t="shared" si="20"/>
        <v>6</v>
      </c>
      <c r="L22" s="135">
        <f>SUMIFS('INTERIM REPORT'!E:E,'INTERIM REPORT'!$A:$A,'PAGE 60'!$A22,'INTERIM REPORT'!$B:$B,'PAGE 60'!$A$4)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60'!$A22,'INTERIM REPORT'!$B:$B,'PAGE 60'!$A$4)</f>
        <v>0</v>
      </c>
      <c r="Q22" s="204"/>
      <c r="R22" s="200">
        <f t="shared" si="27"/>
        <v>1</v>
      </c>
      <c r="S22" s="200">
        <f t="shared" si="22"/>
        <v>1</v>
      </c>
      <c r="T22" s="135">
        <f>SUMIFS('INTERIM REPORT'!G:G,'INTERIM REPORT'!$A:$A,'PAGE 60'!$A22,'INTERIM REPORT'!$B:$B,'PAGE 60'!$A$4)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60'!$A25,'INTERIM REPORT'!$B:$B,'PAGE 60'!$A$4)</f>
        <v>16926.25733706871</v>
      </c>
      <c r="E25" s="202"/>
      <c r="F25" s="202"/>
      <c r="G25" s="203">
        <f>RANK(D25,D$8:D$25,1)</f>
        <v>14</v>
      </c>
      <c r="H25" s="137">
        <f>SUMIFS('INTERIM REPORT'!D:D,'INTERIM REPORT'!$A:$A,'PAGE 60'!$A25,'INTERIM REPORT'!$B:$B,'PAGE 60'!$A$4)</f>
        <v>18244.131703198738</v>
      </c>
      <c r="I25" s="202"/>
      <c r="J25" s="202"/>
      <c r="K25" s="203">
        <f>RANK(H25,H$8:H$25,1)</f>
        <v>14</v>
      </c>
      <c r="L25" s="137">
        <f>SUMIFS('INTERIM REPORT'!E:E,'INTERIM REPORT'!$A:$A,'PAGE 60'!$A25,'INTERIM REPORT'!$B:$B,'PAGE 60'!$A$4)</f>
        <v>0</v>
      </c>
      <c r="M25" s="202"/>
      <c r="N25" s="202"/>
      <c r="O25" s="203">
        <f>RANK(L25,L$8:L$25,1)</f>
        <v>1</v>
      </c>
      <c r="P25" s="137">
        <f>SUMIFS('INTERIM REPORT'!F:F,'INTERIM REPORT'!$A:$A,'PAGE 60'!$A25,'INTERIM REPORT'!$B:$B,'PAGE 60'!$A$4)</f>
        <v>0</v>
      </c>
      <c r="Q25" s="202"/>
      <c r="R25" s="202"/>
      <c r="S25" s="203">
        <f>RANK(P25,P$8:P$25,1)</f>
        <v>1</v>
      </c>
      <c r="T25" s="137">
        <f>SUMIFS('INTERIM REPORT'!G:G,'INTERIM REPORT'!$A:$A,'PAGE 60'!$A25,'INTERIM REPORT'!$B:$B,'PAGE 60'!$A$4)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60'!$A28,'INTERIM REPORT'!$B:$B,'PAGE 60'!$A$4)</f>
        <v>13379.461844839961</v>
      </c>
      <c r="E28" s="209"/>
      <c r="F28" s="209"/>
      <c r="G28" s="209"/>
      <c r="H28" s="137">
        <f>SUMIFS('INTERIM REPORT'!D:D,'INTERIM REPORT'!$A:$A,'PAGE 60'!$A28,'INTERIM REPORT'!$B:$B,'PAGE 60'!$A$4)</f>
        <v>13951.586979419202</v>
      </c>
      <c r="I28" s="209"/>
      <c r="J28" s="209"/>
      <c r="K28" s="209"/>
      <c r="L28" s="137">
        <f>SUMIFS('INTERIM REPORT'!E:E,'INTERIM REPORT'!$A:$A,'PAGE 60'!$A28,'INTERIM REPORT'!$B:$B,'PAGE 60'!$A$4)</f>
        <v>12310.223484258759</v>
      </c>
      <c r="M28" s="209"/>
      <c r="N28" s="209"/>
      <c r="O28" s="209"/>
      <c r="P28" s="137">
        <f>SUMIFS('INTERIM REPORT'!F:F,'INTERIM REPORT'!$A:$A,'PAGE 60'!$A28,'INTERIM REPORT'!$B:$B,'PAGE 60'!$A$4)</f>
        <v>1033.7088674489137</v>
      </c>
      <c r="Q28" s="209"/>
      <c r="R28" s="209"/>
      <c r="S28" s="209"/>
      <c r="T28" s="137">
        <f>SUMIFS('INTERIM REPORT'!G:G,'INTERIM REPORT'!$A:$A,'PAGE 60'!$A28,'INTERIM REPORT'!$B:$B,'PAGE 60'!$A$4)</f>
        <v>3387.600807957203</v>
      </c>
      <c r="U28" s="209"/>
      <c r="V28" s="209"/>
      <c r="W28" s="209"/>
      <c r="X28" s="103">
        <f>IF(H28&gt;0,((L28/H28)-1),IF(AND(H28=0,L28&gt;0),100%,IF(AND(H28=0,L28&lt;0),-100%,IF(AND(H28=0,L28=0),0%,((L28/(H28))-1)*-1))))</f>
        <v>-0.11764708183962969</v>
      </c>
      <c r="Y28" s="103">
        <f>IF(L28&gt;0,((T28/L28)-1),IF(AND(L28=0,T28&gt;0),100%,IF(AND(L28=0,T28&lt;0),-100%,IF(AND(L28=0,T28=0),0%,((T28/(L28))-1)*-1))))</f>
        <v>-0.72481402857641286</v>
      </c>
    </row>
    <row r="29" spans="1:25" ht="28.35" customHeight="1">
      <c r="C29" s="94" t="s">
        <v>28</v>
      </c>
      <c r="D29" s="135">
        <f>MEDIAN(D25,D20:D22,D8:D17)</f>
        <v>8902.5502634986187</v>
      </c>
      <c r="E29" s="208"/>
      <c r="F29" s="208"/>
      <c r="G29" s="208"/>
      <c r="H29" s="135">
        <f>MEDIAN(H25,H20:H22,H8:H17)</f>
        <v>8484.0328891117661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0</v>
      </c>
      <c r="Q29" s="208"/>
      <c r="R29" s="208"/>
      <c r="S29" s="208"/>
      <c r="T29" s="135">
        <f>MEDIAN(T25,T20:T22,T8:T17)</f>
        <v>7553.2881903795551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7879.6069351211363</v>
      </c>
      <c r="E30" s="208"/>
      <c r="F30" s="208"/>
      <c r="G30" s="208"/>
      <c r="H30" s="135">
        <f>MEDIAN(H8:H15)</f>
        <v>7971.6075081652616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0</v>
      </c>
      <c r="Q30" s="208"/>
      <c r="R30" s="208"/>
      <c r="S30" s="208"/>
      <c r="T30" s="135">
        <f>MEDIAN(T8:T15)</f>
        <v>8201.6884731014216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60'!$A33,'INTERIM REPORT'!$B:$B,'PAGE 60'!$A$5)=0,"",SUMIFS('INTERIM REPORT'!C:C,'INTERIM REPORT'!$A:$A,'PAGE 60'!$A33,'INTERIM REPORT'!$B:$B,'PAGE 60'!$A$5))</f>
        <v/>
      </c>
      <c r="E33" s="120"/>
      <c r="F33" s="120"/>
      <c r="G33" s="121"/>
      <c r="H33" s="137" t="str">
        <f>IF(SUMIFS('INTERIM REPORT'!D:D,'INTERIM REPORT'!$A:$A,'PAGE 60'!$A33,'INTERIM REPORT'!$B:$B,'PAGE 60'!$A$5)=0,"",SUMIFS('INTERIM REPORT'!D:D,'INTERIM REPORT'!$A:$A,'PAGE 60'!$A33,'INTERIM REPORT'!$B:$B,'PAGE 60'!$A$5))</f>
        <v/>
      </c>
      <c r="I33" s="120"/>
      <c r="J33" s="120"/>
      <c r="K33" s="121"/>
      <c r="L33" s="137" t="str">
        <f>IF(SUMIFS('INTERIM REPORT'!E:E,'INTERIM REPORT'!$A:$A,'PAGE 60'!$A33,'INTERIM REPORT'!$B:$B,'PAGE 60'!$A$5)=0,"",SUMIFS('INTERIM REPORT'!E:E,'INTERIM REPORT'!$A:$A,'PAGE 60'!$A33,'INTERIM REPORT'!$B:$B,'PAGE 60'!$A$5))</f>
        <v/>
      </c>
      <c r="M33" s="120"/>
      <c r="N33" s="120"/>
      <c r="O33" s="121"/>
      <c r="P33" s="137" t="str">
        <f>IF(SUMIFS('INTERIM REPORT'!F:F,'INTERIM REPORT'!$A:$A,'PAGE 60'!$A33,'INTERIM REPORT'!$B:$B,'PAGE 60'!$A$5)=0,"",SUMIFS('INTERIM REPORT'!F:F,'INTERIM REPORT'!$A:$A,'PAGE 60'!$A33,'INTERIM REPORT'!$B:$B,'PAGE 60'!$A$5))</f>
        <v/>
      </c>
      <c r="Q33" s="120"/>
      <c r="R33" s="120"/>
      <c r="S33" s="121"/>
      <c r="T33" s="137" t="str">
        <f>IF(SUMIFS('INTERIM REPORT'!G:G,'INTERIM REPORT'!$A:$A,'PAGE 60'!$A33,'INTERIM REPORT'!$B:$B,'PAGE 60'!$A$5)=0,"",SUMIFS('INTERIM REPORT'!G:G,'INTERIM REPORT'!$A:$A,'PAGE 60'!$A33,'INTERIM REPORT'!$B:$B,'PAGE 60'!$A$5))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60'!$A34,'INTERIM REPORT'!$B:$B,'PAGE 60'!$A$5)=0,"",SUMIFS('INTERIM REPORT'!C:C,'INTERIM REPORT'!$A:$A,'PAGE 60'!$A34,'INTERIM REPORT'!$B:$B,'PAGE 60'!$A$5))</f>
        <v/>
      </c>
      <c r="E34" s="124"/>
      <c r="F34" s="124"/>
      <c r="G34" s="125"/>
      <c r="H34" s="137" t="str">
        <f>IF(SUMIFS('INTERIM REPORT'!D:D,'INTERIM REPORT'!$A:$A,'PAGE 60'!$A34,'INTERIM REPORT'!$B:$B,'PAGE 60'!$A$5)=0,"",SUMIFS('INTERIM REPORT'!D:D,'INTERIM REPORT'!$A:$A,'PAGE 60'!$A34,'INTERIM REPORT'!$B:$B,'PAGE 60'!$A$5))</f>
        <v/>
      </c>
      <c r="I34" s="124"/>
      <c r="J34" s="124"/>
      <c r="K34" s="125"/>
      <c r="L34" s="137" t="str">
        <f>IF(SUMIFS('INTERIM REPORT'!E:E,'INTERIM REPORT'!$A:$A,'PAGE 60'!$A34,'INTERIM REPORT'!$B:$B,'PAGE 60'!$A$5)=0,"",SUMIFS('INTERIM REPORT'!E:E,'INTERIM REPORT'!$A:$A,'PAGE 60'!$A34,'INTERIM REPORT'!$B:$B,'PAGE 60'!$A$5))</f>
        <v/>
      </c>
      <c r="M34" s="124"/>
      <c r="N34" s="124"/>
      <c r="O34" s="125"/>
      <c r="P34" s="137" t="str">
        <f>IF(SUMIFS('INTERIM REPORT'!F:F,'INTERIM REPORT'!$A:$A,'PAGE 60'!$A34,'INTERIM REPORT'!$B:$B,'PAGE 60'!$A$5)=0,"",SUMIFS('INTERIM REPORT'!F:F,'INTERIM REPORT'!$A:$A,'PAGE 60'!$A34,'INTERIM REPORT'!$B:$B,'PAGE 60'!$A$5))</f>
        <v/>
      </c>
      <c r="Q34" s="124"/>
      <c r="R34" s="124"/>
      <c r="S34" s="125"/>
      <c r="T34" s="137" t="str">
        <f>IF(SUMIFS('INTERIM REPORT'!G:G,'INTERIM REPORT'!$A:$A,'PAGE 60'!$A34,'INTERIM REPORT'!$B:$B,'PAGE 60'!$A$5)=0,"",SUMIFS('INTERIM REPORT'!G:G,'INTERIM REPORT'!$A:$A,'PAGE 60'!$A34,'INTERIM REPORT'!$B:$B,'PAGE 60'!$A$5))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60'!$A35,'INTERIM REPORT'!$B:$B,'PAGE 60'!$A$5)=0,"",SUMIFS('INTERIM REPORT'!C:C,'INTERIM REPORT'!$A:$A,'PAGE 60'!$A35,'INTERIM REPORT'!$B:$B,'PAGE 60'!$A$5))</f>
        <v/>
      </c>
      <c r="E35" s="124"/>
      <c r="F35" s="124"/>
      <c r="G35" s="125"/>
      <c r="H35" s="137" t="str">
        <f>IF(SUMIFS('INTERIM REPORT'!D:D,'INTERIM REPORT'!$A:$A,'PAGE 60'!$A35,'INTERIM REPORT'!$B:$B,'PAGE 60'!$A$5)=0,"",SUMIFS('INTERIM REPORT'!D:D,'INTERIM REPORT'!$A:$A,'PAGE 60'!$A35,'INTERIM REPORT'!$B:$B,'PAGE 60'!$A$5))</f>
        <v/>
      </c>
      <c r="I35" s="124"/>
      <c r="J35" s="124"/>
      <c r="K35" s="125"/>
      <c r="L35" s="137" t="str">
        <f>IF(SUMIFS('INTERIM REPORT'!E:E,'INTERIM REPORT'!$A:$A,'PAGE 60'!$A35,'INTERIM REPORT'!$B:$B,'PAGE 60'!$A$5)=0,"",SUMIFS('INTERIM REPORT'!E:E,'INTERIM REPORT'!$A:$A,'PAGE 60'!$A35,'INTERIM REPORT'!$B:$B,'PAGE 60'!$A$5))</f>
        <v/>
      </c>
      <c r="M35" s="124"/>
      <c r="N35" s="124"/>
      <c r="O35" s="125"/>
      <c r="P35" s="137" t="str">
        <f>IF(SUMIFS('INTERIM REPORT'!F:F,'INTERIM REPORT'!$A:$A,'PAGE 60'!$A35,'INTERIM REPORT'!$B:$B,'PAGE 60'!$A$5)=0,"",SUMIFS('INTERIM REPORT'!F:F,'INTERIM REPORT'!$A:$A,'PAGE 60'!$A35,'INTERIM REPORT'!$B:$B,'PAGE 60'!$A$5))</f>
        <v/>
      </c>
      <c r="Q35" s="124"/>
      <c r="R35" s="124"/>
      <c r="S35" s="125"/>
      <c r="T35" s="137" t="str">
        <f>IF(SUMIFS('INTERIM REPORT'!G:G,'INTERIM REPORT'!$A:$A,'PAGE 60'!$A35,'INTERIM REPORT'!$B:$B,'PAGE 60'!$A$5)=0,"",SUMIFS('INTERIM REPORT'!G:G,'INTERIM REPORT'!$A:$A,'PAGE 60'!$A35,'INTERIM REPORT'!$B:$B,'PAGE 60'!$A$5))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60'!$A36,'INTERIM REPORT'!$B:$B,'PAGE 60'!$A$5)=0,"",SUMIFS('INTERIM REPORT'!C:C,'INTERIM REPORT'!$A:$A,'PAGE 60'!$A36,'INTERIM REPORT'!$B:$B,'PAGE 60'!$A$5))</f>
        <v/>
      </c>
      <c r="E36" s="124"/>
      <c r="F36" s="124"/>
      <c r="G36" s="125"/>
      <c r="H36" s="137" t="str">
        <f>IF(SUMIFS('INTERIM REPORT'!D:D,'INTERIM REPORT'!$A:$A,'PAGE 60'!$A36,'INTERIM REPORT'!$B:$B,'PAGE 60'!$A$5)=0,"",SUMIFS('INTERIM REPORT'!D:D,'INTERIM REPORT'!$A:$A,'PAGE 60'!$A36,'INTERIM REPORT'!$B:$B,'PAGE 60'!$A$5))</f>
        <v/>
      </c>
      <c r="I36" s="124"/>
      <c r="J36" s="124"/>
      <c r="K36" s="125"/>
      <c r="L36" s="137" t="str">
        <f>IF(SUMIFS('INTERIM REPORT'!E:E,'INTERIM REPORT'!$A:$A,'PAGE 60'!$A36,'INTERIM REPORT'!$B:$B,'PAGE 60'!$A$5)=0,"",SUMIFS('INTERIM REPORT'!E:E,'INTERIM REPORT'!$A:$A,'PAGE 60'!$A36,'INTERIM REPORT'!$B:$B,'PAGE 60'!$A$5))</f>
        <v/>
      </c>
      <c r="M36" s="124"/>
      <c r="N36" s="124"/>
      <c r="O36" s="125"/>
      <c r="P36" s="137" t="str">
        <f>IF(SUMIFS('INTERIM REPORT'!F:F,'INTERIM REPORT'!$A:$A,'PAGE 60'!$A36,'INTERIM REPORT'!$B:$B,'PAGE 60'!$A$5)=0,"",SUMIFS('INTERIM REPORT'!F:F,'INTERIM REPORT'!$A:$A,'PAGE 60'!$A36,'INTERIM REPORT'!$B:$B,'PAGE 60'!$A$5))</f>
        <v/>
      </c>
      <c r="Q36" s="124"/>
      <c r="R36" s="124"/>
      <c r="S36" s="125"/>
      <c r="T36" s="137" t="str">
        <f>IF(SUMIFS('INTERIM REPORT'!G:G,'INTERIM REPORT'!$A:$A,'PAGE 60'!$A36,'INTERIM REPORT'!$B:$B,'PAGE 60'!$A$5)=0,"",SUMIFS('INTERIM REPORT'!G:G,'INTERIM REPORT'!$A:$A,'PAGE 60'!$A36,'INTERIM REPORT'!$B:$B,'PAGE 60'!$A$5))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60'!$A37,'INTERIM REPORT'!$B:$B,'PAGE 60'!$A$5)=0,"",SUMIFS('INTERIM REPORT'!C:C,'INTERIM REPORT'!$A:$A,'PAGE 60'!$A37,'INTERIM REPORT'!$B:$B,'PAGE 60'!$A$5))</f>
        <v/>
      </c>
      <c r="E37" s="124"/>
      <c r="F37" s="124"/>
      <c r="G37" s="125"/>
      <c r="H37" s="137" t="str">
        <f>IF(SUMIFS('INTERIM REPORT'!D:D,'INTERIM REPORT'!$A:$A,'PAGE 60'!$A37,'INTERIM REPORT'!$B:$B,'PAGE 60'!$A$5)=0,"",SUMIFS('INTERIM REPORT'!D:D,'INTERIM REPORT'!$A:$A,'PAGE 60'!$A37,'INTERIM REPORT'!$B:$B,'PAGE 60'!$A$5))</f>
        <v/>
      </c>
      <c r="I37" s="124"/>
      <c r="J37" s="124"/>
      <c r="K37" s="125"/>
      <c r="L37" s="137" t="str">
        <f>IF(SUMIFS('INTERIM REPORT'!E:E,'INTERIM REPORT'!$A:$A,'PAGE 60'!$A37,'INTERIM REPORT'!$B:$B,'PAGE 60'!$A$5)=0,"",SUMIFS('INTERIM REPORT'!E:E,'INTERIM REPORT'!$A:$A,'PAGE 60'!$A37,'INTERIM REPORT'!$B:$B,'PAGE 60'!$A$5))</f>
        <v/>
      </c>
      <c r="M37" s="124"/>
      <c r="N37" s="124"/>
      <c r="O37" s="125"/>
      <c r="P37" s="137" t="str">
        <f>IF(SUMIFS('INTERIM REPORT'!F:F,'INTERIM REPORT'!$A:$A,'PAGE 60'!$A37,'INTERIM REPORT'!$B:$B,'PAGE 60'!$A$5)=0,"",SUMIFS('INTERIM REPORT'!F:F,'INTERIM REPORT'!$A:$A,'PAGE 60'!$A37,'INTERIM REPORT'!$B:$B,'PAGE 60'!$A$5))</f>
        <v/>
      </c>
      <c r="Q37" s="124"/>
      <c r="R37" s="124"/>
      <c r="S37" s="125"/>
      <c r="T37" s="137" t="str">
        <f>IF(SUMIFS('INTERIM REPORT'!G:G,'INTERIM REPORT'!$A:$A,'PAGE 60'!$A37,'INTERIM REPORT'!$B:$B,'PAGE 60'!$A$5)=0,"",SUMIFS('INTERIM REPORT'!G:G,'INTERIM REPORT'!$A:$A,'PAGE 60'!$A37,'INTERIM REPORT'!$B:$B,'PAGE 60'!$A$5))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60'!$A38,'INTERIM REPORT'!$B:$B,'PAGE 60'!$A$5)=0,"",SUMIFS('INTERIM REPORT'!C:C,'INTERIM REPORT'!$A:$A,'PAGE 60'!$A38,'INTERIM REPORT'!$B:$B,'PAGE 60'!$A$5))</f>
        <v/>
      </c>
      <c r="E38" s="124"/>
      <c r="F38" s="124"/>
      <c r="G38" s="125"/>
      <c r="H38" s="137" t="str">
        <f>IF(SUMIFS('INTERIM REPORT'!D:D,'INTERIM REPORT'!$A:$A,'PAGE 60'!$A38,'INTERIM REPORT'!$B:$B,'PAGE 60'!$A$5)=0,"",SUMIFS('INTERIM REPORT'!D:D,'INTERIM REPORT'!$A:$A,'PAGE 60'!$A38,'INTERIM REPORT'!$B:$B,'PAGE 60'!$A$5))</f>
        <v/>
      </c>
      <c r="I38" s="124"/>
      <c r="J38" s="124"/>
      <c r="K38" s="125"/>
      <c r="L38" s="137" t="str">
        <f>IF(SUMIFS('INTERIM REPORT'!E:E,'INTERIM REPORT'!$A:$A,'PAGE 60'!$A38,'INTERIM REPORT'!$B:$B,'PAGE 60'!$A$5)=0,"",SUMIFS('INTERIM REPORT'!E:E,'INTERIM REPORT'!$A:$A,'PAGE 60'!$A38,'INTERIM REPORT'!$B:$B,'PAGE 60'!$A$5))</f>
        <v/>
      </c>
      <c r="M38" s="124"/>
      <c r="N38" s="124"/>
      <c r="O38" s="125"/>
      <c r="P38" s="137" t="str">
        <f>IF(SUMIFS('INTERIM REPORT'!F:F,'INTERIM REPORT'!$A:$A,'PAGE 60'!$A38,'INTERIM REPORT'!$B:$B,'PAGE 60'!$A$5)=0,"",SUMIFS('INTERIM REPORT'!F:F,'INTERIM REPORT'!$A:$A,'PAGE 60'!$A38,'INTERIM REPORT'!$B:$B,'PAGE 60'!$A$5))</f>
        <v/>
      </c>
      <c r="Q38" s="124"/>
      <c r="R38" s="124"/>
      <c r="S38" s="125"/>
      <c r="T38" s="137" t="str">
        <f>IF(SUMIFS('INTERIM REPORT'!G:G,'INTERIM REPORT'!$A:$A,'PAGE 60'!$A38,'INTERIM REPORT'!$B:$B,'PAGE 60'!$A$5)=0,"",SUMIFS('INTERIM REPORT'!G:G,'INTERIM REPORT'!$A:$A,'PAGE 60'!$A38,'INTERIM REPORT'!$B:$B,'PAGE 60'!$A$5))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5" priority="5" operator="notEqual">
      <formula>""" """</formula>
    </cfRule>
    <cfRule type="cellIs" dxfId="4" priority="6" operator="equal">
      <formula>" "</formula>
    </cfRule>
  </conditionalFormatting>
  <conditionalFormatting sqref="A5">
    <cfRule type="cellIs" dxfId="3" priority="1" operator="notEqual">
      <formula>""" """</formula>
    </cfRule>
    <cfRule type="cellIs" dxfId="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H2001"/>
  <sheetViews>
    <sheetView workbookViewId="0">
      <selection activeCell="B34" sqref="B34"/>
    </sheetView>
  </sheetViews>
  <sheetFormatPr defaultColWidth="9.140625" defaultRowHeight="12.75"/>
  <cols>
    <col min="1" max="1" width="46.7109375" style="7" bestFit="1" customWidth="1"/>
    <col min="2" max="2" width="97.28515625" style="7" bestFit="1" customWidth="1"/>
    <col min="3" max="4" width="7.28515625" style="7" bestFit="1" customWidth="1"/>
    <col min="5" max="6" width="16.28515625" style="7" bestFit="1" customWidth="1"/>
    <col min="7" max="7" width="25.28515625" style="7" bestFit="1" customWidth="1"/>
    <col min="8" max="16384" width="9.140625" style="7"/>
  </cols>
  <sheetData>
    <row r="1" spans="1:8">
      <c r="A1" s="337" t="str">
        <f>IF(ISBLANK('Report Data'!A1)," ",'Report Data'!A1)</f>
        <v/>
      </c>
      <c r="B1" s="337" t="str">
        <f>IF(ISBLANK('Report Data'!B1)," ",'Report Data'!B1)</f>
        <v/>
      </c>
      <c r="C1" s="6" t="str">
        <f>IF(ISBLANK('Report Data'!C1)," ",'Report Data'!C1)</f>
        <v>2019</v>
      </c>
      <c r="D1" s="6" t="str">
        <f>IF(ISBLANK('Report Data'!D1)," ",'Report Data'!D1)</f>
        <v>2020</v>
      </c>
      <c r="E1" s="6" t="str">
        <f>IF(ISBLANK('Report Data'!E1)," ",'Report Data'!E1)</f>
        <v>2021</v>
      </c>
      <c r="F1" s="6" t="str">
        <f>IF(ISBLANK('Report Data'!F1)," ",'Report Data'!F1)</f>
        <v>2021</v>
      </c>
      <c r="G1" s="6" t="str">
        <f>IF(ISBLANK('Report Data'!G1)," ",'Report Data'!G1)</f>
        <v>2022</v>
      </c>
      <c r="H1" s="7" t="s">
        <v>21</v>
      </c>
    </row>
    <row r="2" spans="1:8">
      <c r="A2" s="337"/>
      <c r="B2" s="337"/>
      <c r="C2" s="6" t="str">
        <f>IF(ISBLANK('Report Data'!C2)," ",'Report Data'!C2)</f>
        <v>Actuals</v>
      </c>
      <c r="D2" s="6" t="str">
        <f>IF(ISBLANK('Report Data'!D2)," ",'Report Data'!D2)</f>
        <v>Actuals</v>
      </c>
      <c r="E2" s="6" t="str">
        <f>IF(ISBLANK('Report Data'!E2)," ",'Report Data'!E2)</f>
        <v>Budget 2021 Approved</v>
      </c>
      <c r="F2" s="6" t="str">
        <f>IF(ISBLANK('Report Data'!F2)," ",'Report Data'!F2)</f>
        <v>Actuals</v>
      </c>
      <c r="G2" s="6" t="str">
        <f>IF(ISBLANK('Report Data'!G2)," ",'Report Data'!G2)</f>
        <v>Budget 2022 Approved Projection 2021</v>
      </c>
    </row>
    <row r="3" spans="1:8">
      <c r="A3" s="6" t="str">
        <f>IF('INTERIM REPORT'!B3=" "," ",IF('Report Data'!A3="",'INTERIM REPORT'!A2,'Report Data'!A3))</f>
        <v>Levels</v>
      </c>
      <c r="B3" s="6" t="str">
        <f>IF(ISBLANK('Report Data'!B3)," ",'Report Data'!B3)</f>
        <v>Accounts</v>
      </c>
      <c r="C3" s="6" t="str">
        <f>IF(ISBLANK('Report Data'!C3)," ",'Report Data'!C3)</f>
        <v xml:space="preserve"> </v>
      </c>
      <c r="D3" s="6" t="str">
        <f>IF(ISBLANK('Report Data'!D3)," ",'Report Data'!D3)</f>
        <v xml:space="preserve"> </v>
      </c>
      <c r="E3" s="6" t="str">
        <f>IF(ISBLANK('Report Data'!E3)," ",'Report Data'!E3)</f>
        <v xml:space="preserve"> </v>
      </c>
      <c r="F3" s="6" t="str">
        <f>IF(ISBLANK('Report Data'!F3)," ",'Report Data'!F3)</f>
        <v xml:space="preserve"> </v>
      </c>
      <c r="G3" s="6" t="str">
        <f>IF(ISBLANK('Report Data'!G3)," ",'Report Data'!G3)</f>
        <v xml:space="preserve"> </v>
      </c>
    </row>
    <row r="4" spans="1:8">
      <c r="A4" s="6" t="str">
        <f>IF('INTERIM REPORT'!B4=" "," ",IF('Report Data'!A4="",'INTERIM REPORT'!A3,'Report Data'!A4))</f>
        <v>Northeast CAH</v>
      </c>
      <c r="B4" s="6" t="str">
        <f>IF(ISBLANK('Report Data'!B4)," ",'Report Data'!B4)</f>
        <v>[Avg_Daily_Census_Peers] Average Daily Census-Peers</v>
      </c>
      <c r="C4" s="6">
        <f>IF(ISBLANK('Report Data'!C4)," ",'Report Data'!C4)</f>
        <v>0</v>
      </c>
      <c r="D4" s="6">
        <f>IF(ISBLANK('Report Data'!D4)," ",'Report Data'!D4)</f>
        <v>0</v>
      </c>
      <c r="E4" s="6">
        <f>IF(ISBLANK('Report Data'!E4)," ",'Report Data'!E4)</f>
        <v>0</v>
      </c>
      <c r="F4" s="6">
        <f>IF(ISBLANK('Report Data'!F4)," ",'Report Data'!F4)</f>
        <v>0</v>
      </c>
      <c r="G4" s="6">
        <f>IF(ISBLANK('Report Data'!G4)," ",'Report Data'!G4)</f>
        <v>0</v>
      </c>
    </row>
    <row r="5" spans="1:8">
      <c r="A5" s="6" t="str">
        <f>IF('INTERIM REPORT'!B5=" "," ",IF('Report Data'!A5="",'INTERIM REPORT'!A4,'Report Data'!A5))</f>
        <v>Northeast CAH</v>
      </c>
      <c r="B5" s="6" t="str">
        <f>IF(ISBLANK('Report Data'!B5)," ",'Report Data'!B5)</f>
        <v>[Avg_Length_of_Stay_Peers] Average Length of Stay-Peers</v>
      </c>
      <c r="C5" s="6">
        <f>IF(ISBLANK('Report Data'!C5)," ",'Report Data'!C5)</f>
        <v>0</v>
      </c>
      <c r="D5" s="6">
        <f>IF(ISBLANK('Report Data'!D5)," ",'Report Data'!D5)</f>
        <v>0</v>
      </c>
      <c r="E5" s="6">
        <f>IF(ISBLANK('Report Data'!E5)," ",'Report Data'!E5)</f>
        <v>0</v>
      </c>
      <c r="F5" s="6">
        <f>IF(ISBLANK('Report Data'!F5)," ",'Report Data'!F5)</f>
        <v>0</v>
      </c>
      <c r="G5" s="6">
        <f>IF(ISBLANK('Report Data'!G5)," ",'Report Data'!G5)</f>
        <v>0</v>
      </c>
    </row>
    <row r="6" spans="1:8">
      <c r="A6" s="6" t="str">
        <f>IF('INTERIM REPORT'!B6=" "," ",IF('Report Data'!A6="",'INTERIM REPORT'!A5,'Report Data'!A6))</f>
        <v>Northeast CAH</v>
      </c>
      <c r="B6" s="6" t="str">
        <f>IF(ISBLANK('Report Data'!B6)," ",'Report Data'!B6)</f>
        <v>[Acute_ALOS_Peers] Acute ALOS-Peers</v>
      </c>
      <c r="C6" s="6">
        <f>IF(ISBLANK('Report Data'!C6)," ",'Report Data'!C6)</f>
        <v>0</v>
      </c>
      <c r="D6" s="6">
        <f>IF(ISBLANK('Report Data'!D6)," ",'Report Data'!D6)</f>
        <v>0</v>
      </c>
      <c r="E6" s="6">
        <f>IF(ISBLANK('Report Data'!E6)," ",'Report Data'!E6)</f>
        <v>0</v>
      </c>
      <c r="F6" s="6">
        <f>IF(ISBLANK('Report Data'!F6)," ",'Report Data'!F6)</f>
        <v>0</v>
      </c>
      <c r="G6" s="6">
        <f>IF(ISBLANK('Report Data'!G6)," ",'Report Data'!G6)</f>
        <v>0</v>
      </c>
    </row>
    <row r="7" spans="1:8">
      <c r="A7" s="6" t="str">
        <f>IF('INTERIM REPORT'!B7=" "," ",IF('Report Data'!A7="",'INTERIM REPORT'!A6,'Report Data'!A7))</f>
        <v>Northeast CAH</v>
      </c>
      <c r="B7" s="6" t="str">
        <f>IF(ISBLANK('Report Data'!B7)," ",'Report Data'!B7)</f>
        <v>[Adj_Admits_Peers] Adjusted Admissions-Peers</v>
      </c>
      <c r="C7" s="6">
        <f>IF(ISBLANK('Report Data'!C7)," ",'Report Data'!C7)</f>
        <v>0</v>
      </c>
      <c r="D7" s="6">
        <f>IF(ISBLANK('Report Data'!D7)," ",'Report Data'!D7)</f>
        <v>0</v>
      </c>
      <c r="E7" s="6">
        <f>IF(ISBLANK('Report Data'!E7)," ",'Report Data'!E7)</f>
        <v>0</v>
      </c>
      <c r="F7" s="6">
        <f>IF(ISBLANK('Report Data'!F7)," ",'Report Data'!F7)</f>
        <v>0</v>
      </c>
      <c r="G7" s="6">
        <f>IF(ISBLANK('Report Data'!G7)," ",'Report Data'!G7)</f>
        <v>0</v>
      </c>
    </row>
    <row r="8" spans="1:8">
      <c r="A8" s="6" t="str">
        <f>IF('INTERIM REPORT'!B8=" "," ",IF('Report Data'!A8="",'INTERIM REPORT'!A7,'Report Data'!A8))</f>
        <v>Northeast CAH</v>
      </c>
      <c r="B8" s="6" t="str">
        <f>IF(ISBLANK('Report Data'!B8)," ",'Report Data'!B8)</f>
        <v>[Adj_Days_Peers] Adjusted Days-Peers</v>
      </c>
      <c r="C8" s="6">
        <f>IF(ISBLANK('Report Data'!C8)," ",'Report Data'!C8)</f>
        <v>0</v>
      </c>
      <c r="D8" s="6">
        <f>IF(ISBLANK('Report Data'!D8)," ",'Report Data'!D8)</f>
        <v>0</v>
      </c>
      <c r="E8" s="6">
        <f>IF(ISBLANK('Report Data'!E8)," ",'Report Data'!E8)</f>
        <v>0</v>
      </c>
      <c r="F8" s="6">
        <f>IF(ISBLANK('Report Data'!F8)," ",'Report Data'!F8)</f>
        <v>0</v>
      </c>
      <c r="G8" s="6">
        <f>IF(ISBLANK('Report Data'!G8)," ",'Report Data'!G8)</f>
        <v>0</v>
      </c>
    </row>
    <row r="9" spans="1:8">
      <c r="A9" s="6" t="str">
        <f>IF('INTERIM REPORT'!B9=" "," ",IF('Report Data'!A9="",'INTERIM REPORT'!A8,'Report Data'!A9))</f>
        <v>Northeast CAH</v>
      </c>
      <c r="B9" s="6" t="str">
        <f>IF(ISBLANK('Report Data'!B9)," ",'Report Data'!B9)</f>
        <v>[Acute_Care_Ave_Daily_Census_Peers] Acute Care Ave Daily Census-Peers</v>
      </c>
      <c r="C9" s="6">
        <f>IF(ISBLANK('Report Data'!C9)," ",'Report Data'!C9)</f>
        <v>0</v>
      </c>
      <c r="D9" s="6">
        <f>IF(ISBLANK('Report Data'!D9)," ",'Report Data'!D9)</f>
        <v>0</v>
      </c>
      <c r="E9" s="6">
        <f>IF(ISBLANK('Report Data'!E9)," ",'Report Data'!E9)</f>
        <v>0</v>
      </c>
      <c r="F9" s="6">
        <f>IF(ISBLANK('Report Data'!F9)," ",'Report Data'!F9)</f>
        <v>0</v>
      </c>
      <c r="G9" s="6">
        <f>IF(ISBLANK('Report Data'!G9)," ",'Report Data'!G9)</f>
        <v>0</v>
      </c>
    </row>
    <row r="10" spans="1:8">
      <c r="A10" s="6" t="str">
        <f>IF('INTERIM REPORT'!B10=" "," ",IF('Report Data'!A10="",'INTERIM REPORT'!A9,'Report Data'!A10))</f>
        <v>Northeast CAH</v>
      </c>
      <c r="B10" s="6" t="str">
        <f>IF(ISBLANK('Report Data'!B10)," ",'Report Data'!B10)</f>
        <v>[Age_of_Plant_Peers] Age of Plant-Peers</v>
      </c>
      <c r="C10" s="6">
        <f>IF(ISBLANK('Report Data'!C10)," ",'Report Data'!C10)</f>
        <v>14.610000000000005</v>
      </c>
      <c r="D10" s="6">
        <f>IF(ISBLANK('Report Data'!D10)," ",'Report Data'!D10)</f>
        <v>0</v>
      </c>
      <c r="E10" s="6">
        <f>IF(ISBLANK('Report Data'!E10)," ",'Report Data'!E10)</f>
        <v>0</v>
      </c>
      <c r="F10" s="6">
        <f>IF(ISBLANK('Report Data'!F10)," ",'Report Data'!F10)</f>
        <v>0</v>
      </c>
      <c r="G10" s="6">
        <f>IF(ISBLANK('Report Data'!G10)," ",'Report Data'!G10)</f>
        <v>0</v>
      </c>
    </row>
    <row r="11" spans="1:8">
      <c r="A11" s="6" t="str">
        <f>IF('INTERIM REPORT'!B11=" "," ",IF('Report Data'!A11="",'INTERIM REPORT'!A10,'Report Data'!A11))</f>
        <v>Northeast CAH</v>
      </c>
      <c r="B11" s="6" t="str">
        <f>IF(ISBLANK('Report Data'!B11)," ",'Report Data'!B11)</f>
        <v>[Age_of_Plant_Building_Peers] Age of Plant - Building-Peers</v>
      </c>
      <c r="C11" s="6">
        <f>IF(ISBLANK('Report Data'!C11)," ",'Report Data'!C11)</f>
        <v>0</v>
      </c>
      <c r="D11" s="6">
        <f>IF(ISBLANK('Report Data'!D11)," ",'Report Data'!D11)</f>
        <v>0</v>
      </c>
      <c r="E11" s="6">
        <f>IF(ISBLANK('Report Data'!E11)," ",'Report Data'!E11)</f>
        <v>0</v>
      </c>
      <c r="F11" s="6">
        <f>IF(ISBLANK('Report Data'!F11)," ",'Report Data'!F11)</f>
        <v>0</v>
      </c>
      <c r="G11" s="6">
        <f>IF(ISBLANK('Report Data'!G11)," ",'Report Data'!G11)</f>
        <v>0</v>
      </c>
    </row>
    <row r="12" spans="1:8">
      <c r="A12" s="6" t="str">
        <f>IF('INTERIM REPORT'!B12=" "," ",IF('Report Data'!A12="",'INTERIM REPORT'!A11,'Report Data'!A12))</f>
        <v>Northeast CAH</v>
      </c>
      <c r="B12" s="6" t="str">
        <f>IF(ISBLANK('Report Data'!B12)," ",'Report Data'!B12)</f>
        <v>[Age_of_Plant_Equipment_Peers] Age of Plant - Equipment-Peers</v>
      </c>
      <c r="C12" s="6">
        <f>IF(ISBLANK('Report Data'!C12)," ",'Report Data'!C12)</f>
        <v>0</v>
      </c>
      <c r="D12" s="6">
        <f>IF(ISBLANK('Report Data'!D12)," ",'Report Data'!D12)</f>
        <v>0</v>
      </c>
      <c r="E12" s="6">
        <f>IF(ISBLANK('Report Data'!E12)," ",'Report Data'!E12)</f>
        <v>0</v>
      </c>
      <c r="F12" s="6">
        <f>IF(ISBLANK('Report Data'!F12)," ",'Report Data'!F12)</f>
        <v>0</v>
      </c>
      <c r="G12" s="6">
        <f>IF(ISBLANK('Report Data'!G12)," ",'Report Data'!G12)</f>
        <v>0</v>
      </c>
    </row>
    <row r="13" spans="1:8">
      <c r="A13" s="6" t="str">
        <f>IF('INTERIM REPORT'!B13=" "," ",IF('Report Data'!A13="",'INTERIM REPORT'!A12,'Report Data'!A13))</f>
        <v>Northeast CAH</v>
      </c>
      <c r="B13" s="6" t="str">
        <f>IF(ISBLANK('Report Data'!B13)," ",'Report Data'!B13)</f>
        <v>[Long_Term_Debt_to_Capization_Peers] Long Term Debt to Capitalization-Peers</v>
      </c>
      <c r="C13" s="6">
        <f>IF(ISBLANK('Report Data'!C13)," ",'Report Data'!C13)</f>
        <v>0.27800000000000002</v>
      </c>
      <c r="D13" s="6">
        <f>IF(ISBLANK('Report Data'!D13)," ",'Report Data'!D13)</f>
        <v>0</v>
      </c>
      <c r="E13" s="6">
        <f>IF(ISBLANK('Report Data'!E13)," ",'Report Data'!E13)</f>
        <v>0</v>
      </c>
      <c r="F13" s="6">
        <f>IF(ISBLANK('Report Data'!F13)," ",'Report Data'!F13)</f>
        <v>0</v>
      </c>
      <c r="G13" s="6">
        <f>IF(ISBLANK('Report Data'!G13)," ",'Report Data'!G13)</f>
        <v>0</v>
      </c>
    </row>
    <row r="14" spans="1:8">
      <c r="A14" s="6" t="str">
        <f>IF('INTERIM REPORT'!B14=" "," ",IF('Report Data'!A14="",'INTERIM REPORT'!A13,'Report Data'!A14))</f>
        <v>Northeast CAH</v>
      </c>
      <c r="B14" s="6" t="str">
        <f>IF(ISBLANK('Report Data'!B14)," ",'Report Data'!B14)</f>
        <v>[Debt_per_Staffed_Bed_Peers] Debt per Staffed Bed-Peers</v>
      </c>
      <c r="C14" s="6">
        <f>IF(ISBLANK('Report Data'!C14)," ",'Report Data'!C14)</f>
        <v>0</v>
      </c>
      <c r="D14" s="6">
        <f>IF(ISBLANK('Report Data'!D14)," ",'Report Data'!D14)</f>
        <v>0</v>
      </c>
      <c r="E14" s="6">
        <f>IF(ISBLANK('Report Data'!E14)," ",'Report Data'!E14)</f>
        <v>0</v>
      </c>
      <c r="F14" s="6">
        <f>IF(ISBLANK('Report Data'!F14)," ",'Report Data'!F14)</f>
        <v>0</v>
      </c>
      <c r="G14" s="6">
        <f>IF(ISBLANK('Report Data'!G14)," ",'Report Data'!G14)</f>
        <v>0</v>
      </c>
    </row>
    <row r="15" spans="1:8">
      <c r="A15" s="6" t="str">
        <f>IF('INTERIM REPORT'!B15=" "," ",IF('Report Data'!A15="",'INTERIM REPORT'!A14,'Report Data'!A15))</f>
        <v>Northeast CAH</v>
      </c>
      <c r="B15" s="6" t="str">
        <f>IF(ISBLANK('Report Data'!B15)," ",'Report Data'!B15)</f>
        <v>[Net_Prop_Plant_and_Equip_per_Staffed_Bed_Peers] Net Prop, Plant &amp; Equip per Staffed Bed-Peers</v>
      </c>
      <c r="C15" s="6">
        <f>IF(ISBLANK('Report Data'!C15)," ",'Report Data'!C15)</f>
        <v>0</v>
      </c>
      <c r="D15" s="6">
        <f>IF(ISBLANK('Report Data'!D15)," ",'Report Data'!D15)</f>
        <v>0</v>
      </c>
      <c r="E15" s="6">
        <f>IF(ISBLANK('Report Data'!E15)," ",'Report Data'!E15)</f>
        <v>0</v>
      </c>
      <c r="F15" s="6">
        <f>IF(ISBLANK('Report Data'!F15)," ",'Report Data'!F15)</f>
        <v>0</v>
      </c>
      <c r="G15" s="6">
        <f>IF(ISBLANK('Report Data'!G15)," ",'Report Data'!G15)</f>
        <v>0</v>
      </c>
    </row>
    <row r="16" spans="1:8">
      <c r="A16" s="6" t="str">
        <f>IF('INTERIM REPORT'!B16=" "," ",IF('Report Data'!A16="",'INTERIM REPORT'!A15,'Report Data'!A16))</f>
        <v>Northeast CAH</v>
      </c>
      <c r="B16" s="6" t="str">
        <f>IF(ISBLANK('Report Data'!B16)," ",'Report Data'!B16)</f>
        <v>[Long_Term_Debt_to_Total_Assets_Peers] Long Term Debt to Total Assets-Peers</v>
      </c>
      <c r="C16" s="6">
        <f>IF(ISBLANK('Report Data'!C16)," ",'Report Data'!C16)</f>
        <v>0</v>
      </c>
      <c r="D16" s="6">
        <f>IF(ISBLANK('Report Data'!D16)," ",'Report Data'!D16)</f>
        <v>0</v>
      </c>
      <c r="E16" s="6">
        <f>IF(ISBLANK('Report Data'!E16)," ",'Report Data'!E16)</f>
        <v>0</v>
      </c>
      <c r="F16" s="6">
        <f>IF(ISBLANK('Report Data'!F16)," ",'Report Data'!F16)</f>
        <v>0</v>
      </c>
      <c r="G16" s="6">
        <f>IF(ISBLANK('Report Data'!G16)," ",'Report Data'!G16)</f>
        <v>0</v>
      </c>
    </row>
    <row r="17" spans="1:7">
      <c r="A17" s="6" t="str">
        <f>IF('INTERIM REPORT'!B17=" "," ",IF('Report Data'!A17="",'INTERIM REPORT'!A16,'Report Data'!A17))</f>
        <v>Northeast CAH</v>
      </c>
      <c r="B17" s="6" t="str">
        <f>IF(ISBLANK('Report Data'!B17)," ",'Report Data'!B17)</f>
        <v>[Debt_Service_Coverage_Ratio_Peers] Debt Service Coverage Ratio-Peers</v>
      </c>
      <c r="C17" s="6">
        <f>IF(ISBLANK('Report Data'!C17)," ",'Report Data'!C17)</f>
        <v>6.7600000000000007</v>
      </c>
      <c r="D17" s="6">
        <f>IF(ISBLANK('Report Data'!D17)," ",'Report Data'!D17)</f>
        <v>0</v>
      </c>
      <c r="E17" s="6">
        <f>IF(ISBLANK('Report Data'!E17)," ",'Report Data'!E17)</f>
        <v>0</v>
      </c>
      <c r="F17" s="6">
        <f>IF(ISBLANK('Report Data'!F17)," ",'Report Data'!F17)</f>
        <v>0</v>
      </c>
      <c r="G17" s="6">
        <f>IF(ISBLANK('Report Data'!G17)," ",'Report Data'!G17)</f>
        <v>0</v>
      </c>
    </row>
    <row r="18" spans="1:7">
      <c r="A18" s="6" t="str">
        <f>IF('INTERIM REPORT'!B18=" "," ",IF('Report Data'!A18="",'INTERIM REPORT'!A17,'Report Data'!A18))</f>
        <v>Northeast CAH</v>
      </c>
      <c r="B18" s="6" t="str">
        <f>IF(ISBLANK('Report Data'!B18)," ",'Report Data'!B18)</f>
        <v>[Depreciation_Rate_Peers] Depreciation Rate-Peers</v>
      </c>
      <c r="C18" s="6">
        <f>IF(ISBLANK('Report Data'!C18)," ",'Report Data'!C18)</f>
        <v>0</v>
      </c>
      <c r="D18" s="6">
        <f>IF(ISBLANK('Report Data'!D18)," ",'Report Data'!D18)</f>
        <v>0</v>
      </c>
      <c r="E18" s="6">
        <f>IF(ISBLANK('Report Data'!E18)," ",'Report Data'!E18)</f>
        <v>0</v>
      </c>
      <c r="F18" s="6">
        <f>IF(ISBLANK('Report Data'!F18)," ",'Report Data'!F18)</f>
        <v>0</v>
      </c>
      <c r="G18" s="6">
        <f>IF(ISBLANK('Report Data'!G18)," ",'Report Data'!G18)</f>
        <v>0</v>
      </c>
    </row>
    <row r="19" spans="1:7">
      <c r="A19" s="6" t="str">
        <f>IF('INTERIM REPORT'!B19=" "," ",IF('Report Data'!A19="",'INTERIM REPORT'!A18,'Report Data'!A19))</f>
        <v>Northeast CAH</v>
      </c>
      <c r="B19" s="6" t="str">
        <f>IF(ISBLANK('Report Data'!B19)," ",'Report Data'!B19)</f>
        <v>[Cap_Expenditures_to_Depreciation_Peers] Capital Expenditures to Depreciation-Peers</v>
      </c>
      <c r="C19" s="6">
        <f>IF(ISBLANK('Report Data'!C19)," ",'Report Data'!C19)</f>
        <v>0</v>
      </c>
      <c r="D19" s="6">
        <f>IF(ISBLANK('Report Data'!D19)," ",'Report Data'!D19)</f>
        <v>0</v>
      </c>
      <c r="E19" s="6">
        <f>IF(ISBLANK('Report Data'!E19)," ",'Report Data'!E19)</f>
        <v>0</v>
      </c>
      <c r="F19" s="6">
        <f>IF(ISBLANK('Report Data'!F19)," ",'Report Data'!F19)</f>
        <v>0</v>
      </c>
      <c r="G19" s="6">
        <f>IF(ISBLANK('Report Data'!G19)," ",'Report Data'!G19)</f>
        <v>0</v>
      </c>
    </row>
    <row r="20" spans="1:7">
      <c r="A20" s="6" t="str">
        <f>IF('INTERIM REPORT'!B20=" "," ",IF('Report Data'!A20="",'INTERIM REPORT'!A19,'Report Data'!A20))</f>
        <v>Northeast CAH</v>
      </c>
      <c r="B20" s="6" t="str">
        <f>IF(ISBLANK('Report Data'!B20)," ",'Report Data'!B20)</f>
        <v>[Cap_Expenditure_Growth_Rate_Peers] Capital Expenditure Growth Rate-Peers</v>
      </c>
      <c r="C20" s="6">
        <f>IF(ISBLANK('Report Data'!C20)," ",'Report Data'!C20)</f>
        <v>0</v>
      </c>
      <c r="D20" s="6">
        <f>IF(ISBLANK('Report Data'!D20)," ",'Report Data'!D20)</f>
        <v>0</v>
      </c>
      <c r="E20" s="6">
        <f>IF(ISBLANK('Report Data'!E20)," ",'Report Data'!E20)</f>
        <v>0</v>
      </c>
      <c r="F20" s="6">
        <f>IF(ISBLANK('Report Data'!F20)," ",'Report Data'!F20)</f>
        <v>0</v>
      </c>
      <c r="G20" s="6">
        <f>IF(ISBLANK('Report Data'!G20)," ",'Report Data'!G20)</f>
        <v>0</v>
      </c>
    </row>
    <row r="21" spans="1:7">
      <c r="A21" s="6" t="str">
        <f>IF('INTERIM REPORT'!B21=" "," ",IF('Report Data'!A21="",'INTERIM REPORT'!A20,'Report Data'!A21))</f>
        <v>Northeast CAH</v>
      </c>
      <c r="B21" s="6" t="str">
        <f>IF(ISBLANK('Report Data'!B21)," ",'Report Data'!B21)</f>
        <v>[Cap_Acquisitions_as_a_pct_of_Net_Patient_Rev_Peers] Capital Acquisitions as a % of Net Patient Rev-Peers</v>
      </c>
      <c r="C21" s="6">
        <f>IF(ISBLANK('Report Data'!C21)," ",'Report Data'!C21)</f>
        <v>0</v>
      </c>
      <c r="D21" s="6">
        <f>IF(ISBLANK('Report Data'!D21)," ",'Report Data'!D21)</f>
        <v>0</v>
      </c>
      <c r="E21" s="6">
        <f>IF(ISBLANK('Report Data'!E21)," ",'Report Data'!E21)</f>
        <v>0</v>
      </c>
      <c r="F21" s="6">
        <f>IF(ISBLANK('Report Data'!F21)," ",'Report Data'!F21)</f>
        <v>0</v>
      </c>
      <c r="G21" s="6">
        <f>IF(ISBLANK('Report Data'!G21)," ",'Report Data'!G21)</f>
        <v>0</v>
      </c>
    </row>
    <row r="22" spans="1:7">
      <c r="A22" s="6" t="str">
        <f>IF('INTERIM REPORT'!B22=" "," ",IF('Report Data'!A22="",'INTERIM REPORT'!A21,'Report Data'!A22))</f>
        <v>Northeast CAH</v>
      </c>
      <c r="B22" s="6" t="str">
        <f>IF(ISBLANK('Report Data'!B22)," ",'Report Data'!B22)</f>
        <v>[Deduction_pct_Peers] Deduction %-Peers</v>
      </c>
      <c r="C22" s="6">
        <f>IF(ISBLANK('Report Data'!C22)," ",'Report Data'!C22)</f>
        <v>0</v>
      </c>
      <c r="D22" s="6">
        <f>IF(ISBLANK('Report Data'!D22)," ",'Report Data'!D22)</f>
        <v>0</v>
      </c>
      <c r="E22" s="6">
        <f>IF(ISBLANK('Report Data'!E22)," ",'Report Data'!E22)</f>
        <v>0</v>
      </c>
      <c r="F22" s="6">
        <f>IF(ISBLANK('Report Data'!F22)," ",'Report Data'!F22)</f>
        <v>0</v>
      </c>
      <c r="G22" s="6">
        <f>IF(ISBLANK('Report Data'!G22)," ",'Report Data'!G22)</f>
        <v>0</v>
      </c>
    </row>
    <row r="23" spans="1:7">
      <c r="A23" s="6" t="str">
        <f>IF('INTERIM REPORT'!B23=" "," ",IF('Report Data'!A23="",'INTERIM REPORT'!A22,'Report Data'!A23))</f>
        <v>Northeast CAH</v>
      </c>
      <c r="B23" s="6" t="str">
        <f>IF(ISBLANK('Report Data'!B23)," ",'Report Data'!B23)</f>
        <v>[Bad_Debt_pct_Peers] Bad Debt %-Peers</v>
      </c>
      <c r="C23" s="6">
        <f>IF(ISBLANK('Report Data'!C23)," ",'Report Data'!C23)</f>
        <v>0</v>
      </c>
      <c r="D23" s="6">
        <f>IF(ISBLANK('Report Data'!D23)," ",'Report Data'!D23)</f>
        <v>0</v>
      </c>
      <c r="E23" s="6">
        <f>IF(ISBLANK('Report Data'!E23)," ",'Report Data'!E23)</f>
        <v>0</v>
      </c>
      <c r="F23" s="6">
        <f>IF(ISBLANK('Report Data'!F23)," ",'Report Data'!F23)</f>
        <v>0</v>
      </c>
      <c r="G23" s="6">
        <f>IF(ISBLANK('Report Data'!G23)," ",'Report Data'!G23)</f>
        <v>0</v>
      </c>
    </row>
    <row r="24" spans="1:7">
      <c r="A24" s="6" t="str">
        <f>IF('INTERIM REPORT'!B24=" "," ",IF('Report Data'!A24="",'INTERIM REPORT'!A23,'Report Data'!A24))</f>
        <v>Northeast CAH</v>
      </c>
      <c r="B24" s="6" t="str">
        <f>IF(ISBLANK('Report Data'!B24)," ",'Report Data'!B24)</f>
        <v>[Free_Care_pct_Peers] Free Care %-Peers</v>
      </c>
      <c r="C24" s="6">
        <f>IF(ISBLANK('Report Data'!C24)," ",'Report Data'!C24)</f>
        <v>0</v>
      </c>
      <c r="D24" s="6">
        <f>IF(ISBLANK('Report Data'!D24)," ",'Report Data'!D24)</f>
        <v>0</v>
      </c>
      <c r="E24" s="6">
        <f>IF(ISBLANK('Report Data'!E24)," ",'Report Data'!E24)</f>
        <v>0</v>
      </c>
      <c r="F24" s="6">
        <f>IF(ISBLANK('Report Data'!F24)," ",'Report Data'!F24)</f>
        <v>0</v>
      </c>
      <c r="G24" s="6">
        <f>IF(ISBLANK('Report Data'!G24)," ",'Report Data'!G24)</f>
        <v>0</v>
      </c>
    </row>
    <row r="25" spans="1:7">
      <c r="A25" s="6" t="str">
        <f>IF('INTERIM REPORT'!B25=" "," ",IF('Report Data'!A25="",'INTERIM REPORT'!A24,'Report Data'!A25))</f>
        <v>Northeast CAH</v>
      </c>
      <c r="B25" s="6" t="str">
        <f>IF(ISBLANK('Report Data'!B25)," ",'Report Data'!B25)</f>
        <v>[Operating_Margin_pct_Peers] Operating Margin %-Peers</v>
      </c>
      <c r="C25" s="6">
        <f>IF(ISBLANK('Report Data'!C25)," ",'Report Data'!C25)</f>
        <v>1.8300000000000004E-2</v>
      </c>
      <c r="D25" s="6">
        <f>IF(ISBLANK('Report Data'!D25)," ",'Report Data'!D25)</f>
        <v>0</v>
      </c>
      <c r="E25" s="6">
        <f>IF(ISBLANK('Report Data'!E25)," ",'Report Data'!E25)</f>
        <v>0</v>
      </c>
      <c r="F25" s="6">
        <f>IF(ISBLANK('Report Data'!F25)," ",'Report Data'!F25)</f>
        <v>0</v>
      </c>
      <c r="G25" s="6">
        <f>IF(ISBLANK('Report Data'!G25)," ",'Report Data'!G25)</f>
        <v>0</v>
      </c>
    </row>
    <row r="26" spans="1:7">
      <c r="A26" s="6" t="str">
        <f>IF('INTERIM REPORT'!B26=" "," ",IF('Report Data'!A26="",'INTERIM REPORT'!A25,'Report Data'!A26))</f>
        <v>Northeast CAH</v>
      </c>
      <c r="B26" s="6" t="str">
        <f>IF(ISBLANK('Report Data'!B26)," ",'Report Data'!B26)</f>
        <v>[Total_Margin_pct_Peers] Total Margin %-Peers</v>
      </c>
      <c r="C26" s="6">
        <f>IF(ISBLANK('Report Data'!C26)," ",'Report Data'!C26)</f>
        <v>3.3899999999999993E-2</v>
      </c>
      <c r="D26" s="6">
        <f>IF(ISBLANK('Report Data'!D26)," ",'Report Data'!D26)</f>
        <v>0</v>
      </c>
      <c r="E26" s="6">
        <f>IF(ISBLANK('Report Data'!E26)," ",'Report Data'!E26)</f>
        <v>0</v>
      </c>
      <c r="F26" s="6">
        <f>IF(ISBLANK('Report Data'!F26)," ",'Report Data'!F26)</f>
        <v>0</v>
      </c>
      <c r="G26" s="6">
        <f>IF(ISBLANK('Report Data'!G26)," ",'Report Data'!G26)</f>
        <v>0</v>
      </c>
    </row>
    <row r="27" spans="1:7">
      <c r="A27" s="6" t="str">
        <f>IF('INTERIM REPORT'!B27=" "," ",IF('Report Data'!A27="",'INTERIM REPORT'!A26,'Report Data'!A27))</f>
        <v>Northeast CAH</v>
      </c>
      <c r="B27" s="6" t="str">
        <f>IF(ISBLANK('Report Data'!B27)," ",'Report Data'!B27)</f>
        <v>[Outpatient_Gross_Rev_pct_Peers] Outpatient Gross Revenue %-Peers</v>
      </c>
      <c r="C27" s="6">
        <f>IF(ISBLANK('Report Data'!C27)," ",'Report Data'!C27)</f>
        <v>0</v>
      </c>
      <c r="D27" s="6">
        <f>IF(ISBLANK('Report Data'!D27)," ",'Report Data'!D27)</f>
        <v>0</v>
      </c>
      <c r="E27" s="6">
        <f>IF(ISBLANK('Report Data'!E27)," ",'Report Data'!E27)</f>
        <v>0</v>
      </c>
      <c r="F27" s="6">
        <f>IF(ISBLANK('Report Data'!F27)," ",'Report Data'!F27)</f>
        <v>0</v>
      </c>
      <c r="G27" s="6">
        <f>IF(ISBLANK('Report Data'!G27)," ",'Report Data'!G27)</f>
        <v>0</v>
      </c>
    </row>
    <row r="28" spans="1:7">
      <c r="A28" s="6" t="str">
        <f>IF('INTERIM REPORT'!B28=" "," ",IF('Report Data'!A28="",'INTERIM REPORT'!A27,'Report Data'!A28))</f>
        <v>Northeast CAH</v>
      </c>
      <c r="B28" s="6" t="str">
        <f>IF(ISBLANK('Report Data'!B28)," ",'Report Data'!B28)</f>
        <v>[Inpatient_Gross_Rev_pct_Peers] Inpatient Gross Revenue %-Peers</v>
      </c>
      <c r="C28" s="6">
        <f>IF(ISBLANK('Report Data'!C28)," ",'Report Data'!C28)</f>
        <v>0</v>
      </c>
      <c r="D28" s="6">
        <f>IF(ISBLANK('Report Data'!D28)," ",'Report Data'!D28)</f>
        <v>0</v>
      </c>
      <c r="E28" s="6">
        <f>IF(ISBLANK('Report Data'!E28)," ",'Report Data'!E28)</f>
        <v>0</v>
      </c>
      <c r="F28" s="6">
        <f>IF(ISBLANK('Report Data'!F28)," ",'Report Data'!F28)</f>
        <v>0</v>
      </c>
      <c r="G28" s="6">
        <f>IF(ISBLANK('Report Data'!G28)," ",'Report Data'!G28)</f>
        <v>0</v>
      </c>
    </row>
    <row r="29" spans="1:7">
      <c r="A29" s="6" t="str">
        <f>IF('INTERIM REPORT'!B29=" "," ",IF('Report Data'!A29="",'INTERIM REPORT'!A28,'Report Data'!A29))</f>
        <v>Northeast CAH</v>
      </c>
      <c r="B29" s="6" t="str">
        <f>IF(ISBLANK('Report Data'!B29)," ",'Report Data'!B29)</f>
        <v>[SNF_Rehab_Swing_Gross_Rev_pct_Peers] SNF/Rehab/Swing Gross Revenue %-Peers</v>
      </c>
      <c r="C29" s="6">
        <f>IF(ISBLANK('Report Data'!C29)," ",'Report Data'!C29)</f>
        <v>0</v>
      </c>
      <c r="D29" s="6">
        <f>IF(ISBLANK('Report Data'!D29)," ",'Report Data'!D29)</f>
        <v>0</v>
      </c>
      <c r="E29" s="6">
        <f>IF(ISBLANK('Report Data'!E29)," ",'Report Data'!E29)</f>
        <v>0</v>
      </c>
      <c r="F29" s="6">
        <f>IF(ISBLANK('Report Data'!F29)," ",'Report Data'!F29)</f>
        <v>0</v>
      </c>
      <c r="G29" s="6">
        <f>IF(ISBLANK('Report Data'!G29)," ",'Report Data'!G29)</f>
        <v>0</v>
      </c>
    </row>
    <row r="30" spans="1:7">
      <c r="A30" s="6" t="str">
        <f>IF('INTERIM REPORT'!B30=" "," ",IF('Report Data'!A30="",'INTERIM REPORT'!A29,'Report Data'!A30))</f>
        <v>Northeast CAH</v>
      </c>
      <c r="B30" s="6" t="str">
        <f>IF(ISBLANK('Report Data'!B30)," ",'Report Data'!B30)</f>
        <v>[All_Net_Patient_Rev_pct_Peers] All Net Patient Revenue %-Peers</v>
      </c>
      <c r="C30" s="6">
        <f>IF(ISBLANK('Report Data'!C30)," ",'Report Data'!C30)</f>
        <v>0</v>
      </c>
      <c r="D30" s="6">
        <f>IF(ISBLANK('Report Data'!D30)," ",'Report Data'!D30)</f>
        <v>0</v>
      </c>
      <c r="E30" s="6">
        <f>IF(ISBLANK('Report Data'!E30)," ",'Report Data'!E30)</f>
        <v>0</v>
      </c>
      <c r="F30" s="6">
        <f>IF(ISBLANK('Report Data'!F30)," ",'Report Data'!F30)</f>
        <v>0</v>
      </c>
      <c r="G30" s="6">
        <f>IF(ISBLANK('Report Data'!G30)," ",'Report Data'!G30)</f>
        <v>0</v>
      </c>
    </row>
    <row r="31" spans="1:7">
      <c r="A31" s="6" t="str">
        <f>IF('INTERIM REPORT'!B31=" "," ",IF('Report Data'!A31="",'INTERIM REPORT'!A30,'Report Data'!A31))</f>
        <v>Northeast CAH</v>
      </c>
      <c r="B31" s="6" t="str">
        <f>IF(ISBLANK('Report Data'!B31)," ",'Report Data'!B31)</f>
        <v>[Medicare_Net_Patient_Rev_pct_incl_Phys_Peers] Medicare Net Patient Revenue % including Phys-Peers</v>
      </c>
      <c r="C31" s="6">
        <f>IF(ISBLANK('Report Data'!C31)," ",'Report Data'!C31)</f>
        <v>0</v>
      </c>
      <c r="D31" s="6">
        <f>IF(ISBLANK('Report Data'!D31)," ",'Report Data'!D31)</f>
        <v>0</v>
      </c>
      <c r="E31" s="6">
        <f>IF(ISBLANK('Report Data'!E31)," ",'Report Data'!E31)</f>
        <v>0</v>
      </c>
      <c r="F31" s="6">
        <f>IF(ISBLANK('Report Data'!F31)," ",'Report Data'!F31)</f>
        <v>0</v>
      </c>
      <c r="G31" s="6">
        <f>IF(ISBLANK('Report Data'!G31)," ",'Report Data'!G31)</f>
        <v>0</v>
      </c>
    </row>
    <row r="32" spans="1:7">
      <c r="A32" s="6" t="str">
        <f>IF('INTERIM REPORT'!B32=" "," ",IF('Report Data'!A32="",'INTERIM REPORT'!A31,'Report Data'!A32))</f>
        <v>Northeast CAH</v>
      </c>
      <c r="B32" s="6" t="str">
        <f>IF(ISBLANK('Report Data'!B32)," ",'Report Data'!B32)</f>
        <v>[Medicaid_Net_Patient_Rev_pct_incl_Phys_Peers] Medicaid Net Patient Revenue % including Phys-Peers</v>
      </c>
      <c r="C32" s="6">
        <f>IF(ISBLANK('Report Data'!C32)," ",'Report Data'!C32)</f>
        <v>0</v>
      </c>
      <c r="D32" s="6">
        <f>IF(ISBLANK('Report Data'!D32)," ",'Report Data'!D32)</f>
        <v>0</v>
      </c>
      <c r="E32" s="6">
        <f>IF(ISBLANK('Report Data'!E32)," ",'Report Data'!E32)</f>
        <v>0</v>
      </c>
      <c r="F32" s="6">
        <f>IF(ISBLANK('Report Data'!F32)," ",'Report Data'!F32)</f>
        <v>0</v>
      </c>
      <c r="G32" s="6">
        <f>IF(ISBLANK('Report Data'!G32)," ",'Report Data'!G32)</f>
        <v>0</v>
      </c>
    </row>
    <row r="33" spans="1:7">
      <c r="A33" s="6" t="str">
        <f>IF('INTERIM REPORT'!B33=" "," ",IF('Report Data'!A33="",'INTERIM REPORT'!A32,'Report Data'!A33))</f>
        <v>Northeast CAH</v>
      </c>
      <c r="B33" s="6" t="str">
        <f>IF(ISBLANK('Report Data'!B33)," ",'Report Data'!B33)</f>
        <v>[Commercial_Self_Pay_Net_Patient_Rev_pct_incl_Phys_Peers] Commercial/Self Pay Net Patient Rev % including Phys-Peers</v>
      </c>
      <c r="C33" s="6">
        <f>IF(ISBLANK('Report Data'!C33)," ",'Report Data'!C33)</f>
        <v>0</v>
      </c>
      <c r="D33" s="6">
        <f>IF(ISBLANK('Report Data'!D33)," ",'Report Data'!D33)</f>
        <v>0</v>
      </c>
      <c r="E33" s="6">
        <f>IF(ISBLANK('Report Data'!E33)," ",'Report Data'!E33)</f>
        <v>0</v>
      </c>
      <c r="F33" s="6">
        <f>IF(ISBLANK('Report Data'!F33)," ",'Report Data'!F33)</f>
        <v>0</v>
      </c>
      <c r="G33" s="6">
        <f>IF(ISBLANK('Report Data'!G33)," ",'Report Data'!G33)</f>
        <v>0</v>
      </c>
    </row>
    <row r="34" spans="1:7">
      <c r="A34" s="6" t="str">
        <f>IF('INTERIM REPORT'!B34=" "," ",IF('Report Data'!A34="",'INTERIM REPORT'!A33,'Report Data'!A34))</f>
        <v>Northeast CAH</v>
      </c>
      <c r="B34" s="6" t="str">
        <f>IF(ISBLANK('Report Data'!B34)," ",'Report Data'!B34)</f>
        <v>[Adj_Admits_Per_FTE_Peers] Adjusted Admissions Per FTE-Peers</v>
      </c>
      <c r="C34" s="6">
        <f>IF(ISBLANK('Report Data'!C34)," ",'Report Data'!C34)</f>
        <v>0</v>
      </c>
      <c r="D34" s="6">
        <f>IF(ISBLANK('Report Data'!D34)," ",'Report Data'!D34)</f>
        <v>0</v>
      </c>
      <c r="E34" s="6">
        <f>IF(ISBLANK('Report Data'!E34)," ",'Report Data'!E34)</f>
        <v>0</v>
      </c>
      <c r="F34" s="6">
        <f>IF(ISBLANK('Report Data'!F34)," ",'Report Data'!F34)</f>
        <v>0</v>
      </c>
      <c r="G34" s="6">
        <f>IF(ISBLANK('Report Data'!G34)," ",'Report Data'!G34)</f>
        <v>0</v>
      </c>
    </row>
    <row r="35" spans="1:7">
      <c r="A35" s="6" t="str">
        <f>IF('INTERIM REPORT'!B35=" "," ",IF('Report Data'!A35="",'INTERIM REPORT'!A34,'Report Data'!A35))</f>
        <v>Northeast CAH</v>
      </c>
      <c r="B35" s="6" t="str">
        <f>IF(ISBLANK('Report Data'!B35)," ",'Report Data'!B35)</f>
        <v>[FTEs_per_100_Adj_Discharges_Peers] FTEs per 100 Adj Discharges-Peers</v>
      </c>
      <c r="C35" s="6">
        <f>IF(ISBLANK('Report Data'!C35)," ",'Report Data'!C35)</f>
        <v>0</v>
      </c>
      <c r="D35" s="6">
        <f>IF(ISBLANK('Report Data'!D35)," ",'Report Data'!D35)</f>
        <v>0</v>
      </c>
      <c r="E35" s="6">
        <f>IF(ISBLANK('Report Data'!E35)," ",'Report Data'!E35)</f>
        <v>0</v>
      </c>
      <c r="F35" s="6">
        <f>IF(ISBLANK('Report Data'!F35)," ",'Report Data'!F35)</f>
        <v>0</v>
      </c>
      <c r="G35" s="6">
        <f>IF(ISBLANK('Report Data'!G35)," ",'Report Data'!G35)</f>
        <v>0</v>
      </c>
    </row>
    <row r="36" spans="1:7">
      <c r="A36" s="6" t="str">
        <f>IF('INTERIM REPORT'!B36=" "," ",IF('Report Data'!A36="",'INTERIM REPORT'!A35,'Report Data'!A36))</f>
        <v>Northeast CAH</v>
      </c>
      <c r="B36" s="6" t="str">
        <f>IF(ISBLANK('Report Data'!B36)," ",'Report Data'!B36)</f>
        <v>[FTEs_Per_Adj_Occupied_Bed_Peers] FTEs Per Adjusted Occupied Bed-Peers</v>
      </c>
      <c r="C36" s="6">
        <f>IF(ISBLANK('Report Data'!C36)," ",'Report Data'!C36)</f>
        <v>0</v>
      </c>
      <c r="D36" s="6">
        <f>IF(ISBLANK('Report Data'!D36)," ",'Report Data'!D36)</f>
        <v>0</v>
      </c>
      <c r="E36" s="6">
        <f>IF(ISBLANK('Report Data'!E36)," ",'Report Data'!E36)</f>
        <v>0</v>
      </c>
      <c r="F36" s="6">
        <f>IF(ISBLANK('Report Data'!F36)," ",'Report Data'!F36)</f>
        <v>0</v>
      </c>
      <c r="G36" s="6">
        <f>IF(ISBLANK('Report Data'!G36)," ",'Report Data'!G36)</f>
        <v>0</v>
      </c>
    </row>
    <row r="37" spans="1:7">
      <c r="A37" s="6" t="str">
        <f>IF('INTERIM REPORT'!B37=" "," ",IF('Report Data'!A37="",'INTERIM REPORT'!A36,'Report Data'!A37))</f>
        <v>Northeast CAH</v>
      </c>
      <c r="B37" s="6" t="str">
        <f>IF(ISBLANK('Report Data'!B37)," ",'Report Data'!B37)</f>
        <v>[Return_On_Assets_Peers] Return On Assets-Peers</v>
      </c>
      <c r="C37" s="6">
        <f>IF(ISBLANK('Report Data'!C37)," ",'Report Data'!C37)</f>
        <v>0</v>
      </c>
      <c r="D37" s="6">
        <f>IF(ISBLANK('Report Data'!D37)," ",'Report Data'!D37)</f>
        <v>0</v>
      </c>
      <c r="E37" s="6">
        <f>IF(ISBLANK('Report Data'!E37)," ",'Report Data'!E37)</f>
        <v>0</v>
      </c>
      <c r="F37" s="6">
        <f>IF(ISBLANK('Report Data'!F37)," ",'Report Data'!F37)</f>
        <v>0</v>
      </c>
      <c r="G37" s="6">
        <f>IF(ISBLANK('Report Data'!G37)," ",'Report Data'!G37)</f>
        <v>0</v>
      </c>
    </row>
    <row r="38" spans="1:7">
      <c r="A38" s="6" t="str">
        <f>IF('INTERIM REPORT'!B38=" "," ",IF('Report Data'!A38="",'INTERIM REPORT'!A37,'Report Data'!A38))</f>
        <v>Northeast CAH</v>
      </c>
      <c r="B38" s="6" t="str">
        <f>IF(ISBLANK('Report Data'!B38)," ",'Report Data'!B38)</f>
        <v>[OH_Exp_w_fringe_pct_of_TTL_OPEX_Peers] Overhead Expense w/ fringe, as a % of Total Operating Exp-Peers</v>
      </c>
      <c r="C38" s="6">
        <f>IF(ISBLANK('Report Data'!C38)," ",'Report Data'!C38)</f>
        <v>0</v>
      </c>
      <c r="D38" s="6">
        <f>IF(ISBLANK('Report Data'!D38)," ",'Report Data'!D38)</f>
        <v>0</v>
      </c>
      <c r="E38" s="6">
        <f>IF(ISBLANK('Report Data'!E38)," ",'Report Data'!E38)</f>
        <v>0</v>
      </c>
      <c r="F38" s="6">
        <f>IF(ISBLANK('Report Data'!F38)," ",'Report Data'!F38)</f>
        <v>0</v>
      </c>
      <c r="G38" s="6">
        <f>IF(ISBLANK('Report Data'!G38)," ",'Report Data'!G38)</f>
        <v>0</v>
      </c>
    </row>
    <row r="39" spans="1:7">
      <c r="A39" s="6" t="str">
        <f>IF('INTERIM REPORT'!B39=" "," ",IF('Report Data'!A39="",'INTERIM REPORT'!A38,'Report Data'!A39))</f>
        <v>Northeast CAH</v>
      </c>
      <c r="B39" s="6" t="str">
        <f>IF(ISBLANK('Report Data'!B39)," ",'Report Data'!B39)</f>
        <v>[Cost_per_Adj_Admits_Peers] Cost per Adjusted Admission-Peers</v>
      </c>
      <c r="C39" s="6">
        <f>IF(ISBLANK('Report Data'!C39)," ",'Report Data'!C39)</f>
        <v>0</v>
      </c>
      <c r="D39" s="6">
        <f>IF(ISBLANK('Report Data'!D39)," ",'Report Data'!D39)</f>
        <v>0</v>
      </c>
      <c r="E39" s="6">
        <f>IF(ISBLANK('Report Data'!E39)," ",'Report Data'!E39)</f>
        <v>0</v>
      </c>
      <c r="F39" s="6">
        <f>IF(ISBLANK('Report Data'!F39)," ",'Report Data'!F39)</f>
        <v>0</v>
      </c>
      <c r="G39" s="6">
        <f>IF(ISBLANK('Report Data'!G39)," ",'Report Data'!G39)</f>
        <v>0</v>
      </c>
    </row>
    <row r="40" spans="1:7">
      <c r="A40" s="6" t="str">
        <f>IF('INTERIM REPORT'!B40=" "," ",IF('Report Data'!A40="",'INTERIM REPORT'!A39,'Report Data'!A40))</f>
        <v>Northeast CAH</v>
      </c>
      <c r="B40" s="6" t="str">
        <f>IF(ISBLANK('Report Data'!B40)," ",'Report Data'!B40)</f>
        <v>[Salary_per_FTE_NonMD_Peers] Salary per FTE - Non-MD-Peers</v>
      </c>
      <c r="C40" s="6">
        <f>IF(ISBLANK('Report Data'!C40)," ",'Report Data'!C40)</f>
        <v>0</v>
      </c>
      <c r="D40" s="6">
        <f>IF(ISBLANK('Report Data'!D40)," ",'Report Data'!D40)</f>
        <v>0</v>
      </c>
      <c r="E40" s="6">
        <f>IF(ISBLANK('Report Data'!E40)," ",'Report Data'!E40)</f>
        <v>0</v>
      </c>
      <c r="F40" s="6">
        <f>IF(ISBLANK('Report Data'!F40)," ",'Report Data'!F40)</f>
        <v>0</v>
      </c>
      <c r="G40" s="6">
        <f>IF(ISBLANK('Report Data'!G40)," ",'Report Data'!G40)</f>
        <v>0</v>
      </c>
    </row>
    <row r="41" spans="1:7">
      <c r="A41" s="6" t="str">
        <f>IF('INTERIM REPORT'!B41=" "," ",IF('Report Data'!A41="",'INTERIM REPORT'!A40,'Report Data'!A41))</f>
        <v>Northeast CAH</v>
      </c>
      <c r="B41" s="6" t="str">
        <f>IF(ISBLANK('Report Data'!B41)," ",'Report Data'!B41)</f>
        <v>[Salary_and_Benefits_per_FTE_NonMD_Peers] Salary &amp; Benefits per FTE - Non-MD-Peers</v>
      </c>
      <c r="C41" s="6">
        <f>IF(ISBLANK('Report Data'!C41)," ",'Report Data'!C41)</f>
        <v>0</v>
      </c>
      <c r="D41" s="6">
        <f>IF(ISBLANK('Report Data'!D41)," ",'Report Data'!D41)</f>
        <v>0</v>
      </c>
      <c r="E41" s="6">
        <f>IF(ISBLANK('Report Data'!E41)," ",'Report Data'!E41)</f>
        <v>0</v>
      </c>
      <c r="F41" s="6">
        <f>IF(ISBLANK('Report Data'!F41)," ",'Report Data'!F41)</f>
        <v>0</v>
      </c>
      <c r="G41" s="6">
        <f>IF(ISBLANK('Report Data'!G41)," ",'Report Data'!G41)</f>
        <v>0</v>
      </c>
    </row>
    <row r="42" spans="1:7">
      <c r="A42" s="6" t="str">
        <f>IF('INTERIM REPORT'!B42=" "," ",IF('Report Data'!A42="",'INTERIM REPORT'!A41,'Report Data'!A42))</f>
        <v>Northeast CAH</v>
      </c>
      <c r="B42" s="6" t="str">
        <f>IF(ISBLANK('Report Data'!B42)," ",'Report Data'!B42)</f>
        <v>[Fringe_Benefit_pct_NonMD_Peers] Fringe Benefit % - Non-MD-Peers</v>
      </c>
      <c r="C42" s="6">
        <f>IF(ISBLANK('Report Data'!C42)," ",'Report Data'!C42)</f>
        <v>0</v>
      </c>
      <c r="D42" s="6">
        <f>IF(ISBLANK('Report Data'!D42)," ",'Report Data'!D42)</f>
        <v>0</v>
      </c>
      <c r="E42" s="6">
        <f>IF(ISBLANK('Report Data'!E42)," ",'Report Data'!E42)</f>
        <v>0</v>
      </c>
      <c r="F42" s="6">
        <f>IF(ISBLANK('Report Data'!F42)," ",'Report Data'!F42)</f>
        <v>0</v>
      </c>
      <c r="G42" s="6">
        <f>IF(ISBLANK('Report Data'!G42)," ",'Report Data'!G42)</f>
        <v>0</v>
      </c>
    </row>
    <row r="43" spans="1:7">
      <c r="A43" s="6" t="str">
        <f>IF('INTERIM REPORT'!B43=" "," ",IF('Report Data'!A43="",'INTERIM REPORT'!A42,'Report Data'!A43))</f>
        <v>Northeast CAH</v>
      </c>
      <c r="B43" s="6" t="str">
        <f>IF(ISBLANK('Report Data'!B43)," ",'Report Data'!B43)</f>
        <v>[Comp_Ratio_Peers] Compensation Ratio-Peers</v>
      </c>
      <c r="C43" s="6">
        <f>IF(ISBLANK('Report Data'!C43)," ",'Report Data'!C43)</f>
        <v>0</v>
      </c>
      <c r="D43" s="6">
        <f>IF(ISBLANK('Report Data'!D43)," ",'Report Data'!D43)</f>
        <v>0</v>
      </c>
      <c r="E43" s="6">
        <f>IF(ISBLANK('Report Data'!E43)," ",'Report Data'!E43)</f>
        <v>0</v>
      </c>
      <c r="F43" s="6">
        <f>IF(ISBLANK('Report Data'!F43)," ",'Report Data'!F43)</f>
        <v>0</v>
      </c>
      <c r="G43" s="6">
        <f>IF(ISBLANK('Report Data'!G43)," ",'Report Data'!G43)</f>
        <v>0</v>
      </c>
    </row>
    <row r="44" spans="1:7">
      <c r="A44" s="6" t="str">
        <f>IF('INTERIM REPORT'!B44=" "," ",IF('Report Data'!A44="",'INTERIM REPORT'!A43,'Report Data'!A44))</f>
        <v>Northeast CAH</v>
      </c>
      <c r="B44" s="6" t="str">
        <f>IF(ISBLANK('Report Data'!B44)," ",'Report Data'!B44)</f>
        <v>[Cap_Cost_pct_of_Total_Expense_Peers] Capital Cost % of Total Expense-Peers</v>
      </c>
      <c r="C44" s="6">
        <f>IF(ISBLANK('Report Data'!C44)," ",'Report Data'!C44)</f>
        <v>0</v>
      </c>
      <c r="D44" s="6">
        <f>IF(ISBLANK('Report Data'!D44)," ",'Report Data'!D44)</f>
        <v>0</v>
      </c>
      <c r="E44" s="6">
        <f>IF(ISBLANK('Report Data'!E44)," ",'Report Data'!E44)</f>
        <v>0</v>
      </c>
      <c r="F44" s="6">
        <f>IF(ISBLANK('Report Data'!F44)," ",'Report Data'!F44)</f>
        <v>0</v>
      </c>
      <c r="G44" s="6">
        <f>IF(ISBLANK('Report Data'!G44)," ",'Report Data'!G44)</f>
        <v>0</v>
      </c>
    </row>
    <row r="45" spans="1:7">
      <c r="A45" s="6" t="str">
        <f>IF('INTERIM REPORT'!B45=" "," ",IF('Report Data'!A45="",'INTERIM REPORT'!A44,'Report Data'!A45))</f>
        <v>Northeast CAH</v>
      </c>
      <c r="B45" s="6" t="str">
        <f>IF(ISBLANK('Report Data'!B45)," ",'Report Data'!B45)</f>
        <v>[Cap_Cost_per_Adj_Admits_Peers] Capital Cost per Adjusted Admission-Peers</v>
      </c>
      <c r="C45" s="6">
        <f>IF(ISBLANK('Report Data'!C45)," ",'Report Data'!C45)</f>
        <v>0</v>
      </c>
      <c r="D45" s="6">
        <f>IF(ISBLANK('Report Data'!D45)," ",'Report Data'!D45)</f>
        <v>0</v>
      </c>
      <c r="E45" s="6">
        <f>IF(ISBLANK('Report Data'!E45)," ",'Report Data'!E45)</f>
        <v>0</v>
      </c>
      <c r="F45" s="6">
        <f>IF(ISBLANK('Report Data'!F45)," ",'Report Data'!F45)</f>
        <v>0</v>
      </c>
      <c r="G45" s="6">
        <f>IF(ISBLANK('Report Data'!G45)," ",'Report Data'!G45)</f>
        <v>0</v>
      </c>
    </row>
    <row r="46" spans="1:7">
      <c r="A46" s="6" t="str">
        <f>IF('INTERIM REPORT'!B46=" "," ",IF('Report Data'!A46="",'INTERIM REPORT'!A45,'Report Data'!A46))</f>
        <v>Northeast CAH</v>
      </c>
      <c r="B46" s="6" t="str">
        <f>IF(ISBLANK('Report Data'!B46)," ",'Report Data'!B46)</f>
        <v>[Contractual_Allowance_pct_Peers] Contractual Allowance %-Peers</v>
      </c>
      <c r="C46" s="6">
        <f>IF(ISBLANK('Report Data'!C46)," ",'Report Data'!C46)</f>
        <v>0</v>
      </c>
      <c r="D46" s="6">
        <f>IF(ISBLANK('Report Data'!D46)," ",'Report Data'!D46)</f>
        <v>0</v>
      </c>
      <c r="E46" s="6">
        <f>IF(ISBLANK('Report Data'!E46)," ",'Report Data'!E46)</f>
        <v>0</v>
      </c>
      <c r="F46" s="6">
        <f>IF(ISBLANK('Report Data'!F46)," ",'Report Data'!F46)</f>
        <v>0</v>
      </c>
      <c r="G46" s="6">
        <f>IF(ISBLANK('Report Data'!G46)," ",'Report Data'!G46)</f>
        <v>0</v>
      </c>
    </row>
    <row r="47" spans="1:7">
      <c r="A47" s="6" t="str">
        <f>IF('INTERIM REPORT'!B47=" "," ",IF('Report Data'!A47="",'INTERIM REPORT'!A46,'Report Data'!A47))</f>
        <v>Northeast CAH</v>
      </c>
      <c r="B47" s="6" t="str">
        <f>IF(ISBLANK('Report Data'!B47)," ",'Report Data'!B47)</f>
        <v>[Current_Ratio_Peers] Current Ratio-Peers</v>
      </c>
      <c r="C47" s="6">
        <f>IF(ISBLANK('Report Data'!C47)," ",'Report Data'!C47)</f>
        <v>0</v>
      </c>
      <c r="D47" s="6">
        <f>IF(ISBLANK('Report Data'!D47)," ",'Report Data'!D47)</f>
        <v>0</v>
      </c>
      <c r="E47" s="6">
        <f>IF(ISBLANK('Report Data'!E47)," ",'Report Data'!E47)</f>
        <v>0</v>
      </c>
      <c r="F47" s="6">
        <f>IF(ISBLANK('Report Data'!F47)," ",'Report Data'!F47)</f>
        <v>0</v>
      </c>
      <c r="G47" s="6">
        <f>IF(ISBLANK('Report Data'!G47)," ",'Report Data'!G47)</f>
        <v>0</v>
      </c>
    </row>
    <row r="48" spans="1:7">
      <c r="A48" s="6" t="str">
        <f>IF('INTERIM REPORT'!B48=" "," ",IF('Report Data'!A48="",'INTERIM REPORT'!A47,'Report Data'!A48))</f>
        <v>Northeast CAH</v>
      </c>
      <c r="B48" s="6" t="str">
        <f>IF(ISBLANK('Report Data'!B48)," ",'Report Data'!B48)</f>
        <v>[Days_Payable_Peers] Days Payable-Peers</v>
      </c>
      <c r="C48" s="6">
        <f>IF(ISBLANK('Report Data'!C48)," ",'Report Data'!C48)</f>
        <v>0</v>
      </c>
      <c r="D48" s="6">
        <f>IF(ISBLANK('Report Data'!D48)," ",'Report Data'!D48)</f>
        <v>0</v>
      </c>
      <c r="E48" s="6">
        <f>IF(ISBLANK('Report Data'!E48)," ",'Report Data'!E48)</f>
        <v>0</v>
      </c>
      <c r="F48" s="6">
        <f>IF(ISBLANK('Report Data'!F48)," ",'Report Data'!F48)</f>
        <v>0</v>
      </c>
      <c r="G48" s="6">
        <f>IF(ISBLANK('Report Data'!G48)," ",'Report Data'!G48)</f>
        <v>0</v>
      </c>
    </row>
    <row r="49" spans="1:7">
      <c r="A49" s="6" t="str">
        <f>IF('INTERIM REPORT'!B49=" "," ",IF('Report Data'!A49="",'INTERIM REPORT'!A48,'Report Data'!A49))</f>
        <v>Northeast CAH</v>
      </c>
      <c r="B49" s="6" t="str">
        <f>IF(ISBLANK('Report Data'!B49)," ",'Report Data'!B49)</f>
        <v>[Days_Receivable_Peers] Days Receivable-Peers</v>
      </c>
      <c r="C49" s="6">
        <f>IF(ISBLANK('Report Data'!C49)," ",'Report Data'!C49)</f>
        <v>41.149999999999991</v>
      </c>
      <c r="D49" s="6">
        <f>IF(ISBLANK('Report Data'!D49)," ",'Report Data'!D49)</f>
        <v>0</v>
      </c>
      <c r="E49" s="6">
        <f>IF(ISBLANK('Report Data'!E49)," ",'Report Data'!E49)</f>
        <v>0</v>
      </c>
      <c r="F49" s="6">
        <f>IF(ISBLANK('Report Data'!F49)," ",'Report Data'!F49)</f>
        <v>0</v>
      </c>
      <c r="G49" s="6">
        <f>IF(ISBLANK('Report Data'!G49)," ",'Report Data'!G49)</f>
        <v>0</v>
      </c>
    </row>
    <row r="50" spans="1:7">
      <c r="A50" s="6" t="str">
        <f>IF('INTERIM REPORT'!B50=" "," ",IF('Report Data'!A50="",'INTERIM REPORT'!A49,'Report Data'!A50))</f>
        <v>Northeast CAH</v>
      </c>
      <c r="B50" s="6" t="str">
        <f>IF(ISBLANK('Report Data'!B50)," ",'Report Data'!B50)</f>
        <v>[Days_Cash_on_Hand_Peers] Days Cash on Hand-Peers</v>
      </c>
      <c r="C50" s="6">
        <f>IF(ISBLANK('Report Data'!C50)," ",'Report Data'!C50)</f>
        <v>87.840000000000018</v>
      </c>
      <c r="D50" s="6">
        <f>IF(ISBLANK('Report Data'!D50)," ",'Report Data'!D50)</f>
        <v>0</v>
      </c>
      <c r="E50" s="6">
        <f>IF(ISBLANK('Report Data'!E50)," ",'Report Data'!E50)</f>
        <v>0</v>
      </c>
      <c r="F50" s="6">
        <f>IF(ISBLANK('Report Data'!F50)," ",'Report Data'!F50)</f>
        <v>0</v>
      </c>
      <c r="G50" s="6">
        <f>IF(ISBLANK('Report Data'!G50)," ",'Report Data'!G50)</f>
        <v>0</v>
      </c>
    </row>
    <row r="51" spans="1:7">
      <c r="A51" s="6" t="str">
        <f>IF('INTERIM REPORT'!B51=" "," ",IF('Report Data'!A51="",'INTERIM REPORT'!A50,'Report Data'!A51))</f>
        <v>Northeast CAH</v>
      </c>
      <c r="B51" s="6" t="str">
        <f>IF(ISBLANK('Report Data'!B51)," ",'Report Data'!B51)</f>
        <v>[Cash_Flow_Margin_Peers] Cash Flow Margin-Peers</v>
      </c>
      <c r="C51" s="6">
        <f>IF(ISBLANK('Report Data'!C51)," ",'Report Data'!C51)</f>
        <v>0</v>
      </c>
      <c r="D51" s="6">
        <f>IF(ISBLANK('Report Data'!D51)," ",'Report Data'!D51)</f>
        <v>0</v>
      </c>
      <c r="E51" s="6">
        <f>IF(ISBLANK('Report Data'!E51)," ",'Report Data'!E51)</f>
        <v>0</v>
      </c>
      <c r="F51" s="6">
        <f>IF(ISBLANK('Report Data'!F51)," ",'Report Data'!F51)</f>
        <v>0</v>
      </c>
      <c r="G51" s="6">
        <f>IF(ISBLANK('Report Data'!G51)," ",'Report Data'!G51)</f>
        <v>0</v>
      </c>
    </row>
    <row r="52" spans="1:7">
      <c r="A52" s="6" t="str">
        <f>IF('INTERIM REPORT'!B52=" "," ",IF('Report Data'!A52="",'INTERIM REPORT'!A51,'Report Data'!A52))</f>
        <v>Northeast CAH</v>
      </c>
      <c r="B52" s="6" t="str">
        <f>IF(ISBLANK('Report Data'!B52)," ",'Report Data'!B52)</f>
        <v>[Cash_to_Long_Term_Debt_Peers] Cash to Long Term Debt-Peers</v>
      </c>
      <c r="C52" s="6">
        <f>IF(ISBLANK('Report Data'!C52)," ",'Report Data'!C52)</f>
        <v>0</v>
      </c>
      <c r="D52" s="6">
        <f>IF(ISBLANK('Report Data'!D52)," ",'Report Data'!D52)</f>
        <v>0</v>
      </c>
      <c r="E52" s="6">
        <f>IF(ISBLANK('Report Data'!E52)," ",'Report Data'!E52)</f>
        <v>0</v>
      </c>
      <c r="F52" s="6">
        <f>IF(ISBLANK('Report Data'!F52)," ",'Report Data'!F52)</f>
        <v>0</v>
      </c>
      <c r="G52" s="6">
        <f>IF(ISBLANK('Report Data'!G52)," ",'Report Data'!G52)</f>
        <v>0</v>
      </c>
    </row>
    <row r="53" spans="1:7">
      <c r="A53" s="6" t="str">
        <f>IF('INTERIM REPORT'!B53=" "," ",IF('Report Data'!A53="",'INTERIM REPORT'!A52,'Report Data'!A53))</f>
        <v>Northeast CAH</v>
      </c>
      <c r="B53" s="6" t="str">
        <f>IF(ISBLANK('Report Data'!B53)," ",'Report Data'!B53)</f>
        <v>[Cash_Flow_to_Total_Debt_Peers] Cash Flow to Total Debt-Peers</v>
      </c>
      <c r="C53" s="6">
        <f>IF(ISBLANK('Report Data'!C53)," ",'Report Data'!C53)</f>
        <v>0</v>
      </c>
      <c r="D53" s="6">
        <f>IF(ISBLANK('Report Data'!D53)," ",'Report Data'!D53)</f>
        <v>0</v>
      </c>
      <c r="E53" s="6">
        <f>IF(ISBLANK('Report Data'!E53)," ",'Report Data'!E53)</f>
        <v>0</v>
      </c>
      <c r="F53" s="6">
        <f>IF(ISBLANK('Report Data'!F53)," ",'Report Data'!F53)</f>
        <v>0</v>
      </c>
      <c r="G53" s="6">
        <f>IF(ISBLANK('Report Data'!G53)," ",'Report Data'!G53)</f>
        <v>0</v>
      </c>
    </row>
    <row r="54" spans="1:7">
      <c r="A54" s="6" t="str">
        <f>IF('INTERIM REPORT'!B54=" "," ",IF('Report Data'!A54="",'INTERIM REPORT'!A53,'Report Data'!A54))</f>
        <v>Northeast CAH</v>
      </c>
      <c r="B54" s="6" t="str">
        <f>IF(ISBLANK('Report Data'!B54)," ",'Report Data'!B54)</f>
        <v>[Gross_Price_per_Discharge_Peers] Gross Price per Discharge-Peers</v>
      </c>
      <c r="C54" s="6">
        <f>IF(ISBLANK('Report Data'!C54)," ",'Report Data'!C54)</f>
        <v>0</v>
      </c>
      <c r="D54" s="6">
        <f>IF(ISBLANK('Report Data'!D54)," ",'Report Data'!D54)</f>
        <v>0</v>
      </c>
      <c r="E54" s="6">
        <f>IF(ISBLANK('Report Data'!E54)," ",'Report Data'!E54)</f>
        <v>0</v>
      </c>
      <c r="F54" s="6">
        <f>IF(ISBLANK('Report Data'!F54)," ",'Report Data'!F54)</f>
        <v>0</v>
      </c>
      <c r="G54" s="6">
        <f>IF(ISBLANK('Report Data'!G54)," ",'Report Data'!G54)</f>
        <v>0</v>
      </c>
    </row>
    <row r="55" spans="1:7">
      <c r="A55" s="6" t="str">
        <f>IF('INTERIM REPORT'!B55=" "," ",IF('Report Data'!A55="",'INTERIM REPORT'!A54,'Report Data'!A55))</f>
        <v>Northeast CAH</v>
      </c>
      <c r="B55" s="6" t="str">
        <f>IF(ISBLANK('Report Data'!B55)," ",'Report Data'!B55)</f>
        <v>[Gross_Price_per_Visit_Peers] Gross Price per Visit-Peers</v>
      </c>
      <c r="C55" s="6">
        <f>IF(ISBLANK('Report Data'!C55)," ",'Report Data'!C55)</f>
        <v>0</v>
      </c>
      <c r="D55" s="6">
        <f>IF(ISBLANK('Report Data'!D55)," ",'Report Data'!D55)</f>
        <v>0</v>
      </c>
      <c r="E55" s="6">
        <f>IF(ISBLANK('Report Data'!E55)," ",'Report Data'!E55)</f>
        <v>0</v>
      </c>
      <c r="F55" s="6">
        <f>IF(ISBLANK('Report Data'!F55)," ",'Report Data'!F55)</f>
        <v>0</v>
      </c>
      <c r="G55" s="6">
        <f>IF(ISBLANK('Report Data'!G55)," ",'Report Data'!G55)</f>
        <v>0</v>
      </c>
    </row>
    <row r="56" spans="1:7">
      <c r="A56" s="6" t="str">
        <f>IF('INTERIM REPORT'!B56=" "," ",IF('Report Data'!A56="",'INTERIM REPORT'!A55,'Report Data'!A56))</f>
        <v>Northeast CAH</v>
      </c>
      <c r="B56" s="6" t="str">
        <f>IF(ISBLANK('Report Data'!B56)," ",'Report Data'!B56)</f>
        <v>[Gross_Rev_per_Adj_Admits_Peers] Gross Revenue per Adj Admission-Peers</v>
      </c>
      <c r="C56" s="6">
        <f>IF(ISBLANK('Report Data'!C56)," ",'Report Data'!C56)</f>
        <v>0</v>
      </c>
      <c r="D56" s="6">
        <f>IF(ISBLANK('Report Data'!D56)," ",'Report Data'!D56)</f>
        <v>0</v>
      </c>
      <c r="E56" s="6">
        <f>IF(ISBLANK('Report Data'!E56)," ",'Report Data'!E56)</f>
        <v>0</v>
      </c>
      <c r="F56" s="6">
        <f>IF(ISBLANK('Report Data'!F56)," ",'Report Data'!F56)</f>
        <v>0</v>
      </c>
      <c r="G56" s="6">
        <f>IF(ISBLANK('Report Data'!G56)," ",'Report Data'!G56)</f>
        <v>0</v>
      </c>
    </row>
    <row r="57" spans="1:7">
      <c r="A57" s="6" t="str">
        <f>IF('INTERIM REPORT'!B57=" "," ",IF('Report Data'!A57="",'INTERIM REPORT'!A56,'Report Data'!A57))</f>
        <v>Northeast CAH</v>
      </c>
      <c r="B57" s="6" t="str">
        <f>IF(ISBLANK('Report Data'!B57)," ",'Report Data'!B57)</f>
        <v>[Net_Rev_per_Adj_Admits_Peers] Net Revenue per Adjusted Admission-Peers</v>
      </c>
      <c r="C57" s="6">
        <f>IF(ISBLANK('Report Data'!C57)," ",'Report Data'!C57)</f>
        <v>0</v>
      </c>
      <c r="D57" s="6">
        <f>IF(ISBLANK('Report Data'!D57)," ",'Report Data'!D57)</f>
        <v>0</v>
      </c>
      <c r="E57" s="6">
        <f>IF(ISBLANK('Report Data'!E57)," ",'Report Data'!E57)</f>
        <v>0</v>
      </c>
      <c r="F57" s="6">
        <f>IF(ISBLANK('Report Data'!F57)," ",'Report Data'!F57)</f>
        <v>0</v>
      </c>
      <c r="G57" s="6">
        <f>IF(ISBLANK('Report Data'!G57)," ",'Report Data'!G57)</f>
        <v>0</v>
      </c>
    </row>
    <row r="58" spans="1:7">
      <c r="A58" s="6" t="str">
        <f>IF('INTERIM REPORT'!B58=" "," ",IF('Report Data'!A58="",'INTERIM REPORT'!A57,'Report Data'!A58))</f>
        <v>Northeast CAH</v>
      </c>
      <c r="B58" s="6" t="str">
        <f>IF(ISBLANK('Report Data'!B58)," ",'Report Data'!B58)</f>
        <v>[Medicare_Gross_Pct_Ttl_Gross_Peers] Medicare Gross as % of Ttl Gross Rev-Peers</v>
      </c>
      <c r="C58" s="6">
        <f>IF(ISBLANK('Report Data'!C58)," ",'Report Data'!C58)</f>
        <v>0</v>
      </c>
      <c r="D58" s="6">
        <f>IF(ISBLANK('Report Data'!D58)," ",'Report Data'!D58)</f>
        <v>0</v>
      </c>
      <c r="E58" s="6">
        <f>IF(ISBLANK('Report Data'!E58)," ",'Report Data'!E58)</f>
        <v>0</v>
      </c>
      <c r="F58" s="6">
        <f>IF(ISBLANK('Report Data'!F58)," ",'Report Data'!F58)</f>
        <v>0</v>
      </c>
      <c r="G58" s="6">
        <f>IF(ISBLANK('Report Data'!G58)," ",'Report Data'!G58)</f>
        <v>0</v>
      </c>
    </row>
    <row r="59" spans="1:7">
      <c r="A59" s="6" t="str">
        <f>IF('INTERIM REPORT'!B59=" "," ",IF('Report Data'!A59="",'INTERIM REPORT'!A58,'Report Data'!A59))</f>
        <v>Northeast CAH</v>
      </c>
      <c r="B59" s="6" t="str">
        <f>IF(ISBLANK('Report Data'!B59)," ",'Report Data'!B59)</f>
        <v>[Medicaid_Gross_Pct_Ttl_Gross_Peers] Medicaid Gross as % of Ttl Gross Rev-Peers</v>
      </c>
      <c r="C59" s="6">
        <f>IF(ISBLANK('Report Data'!C59)," ",'Report Data'!C59)</f>
        <v>0</v>
      </c>
      <c r="D59" s="6">
        <f>IF(ISBLANK('Report Data'!D59)," ",'Report Data'!D59)</f>
        <v>0</v>
      </c>
      <c r="E59" s="6">
        <f>IF(ISBLANK('Report Data'!E59)," ",'Report Data'!E59)</f>
        <v>0</v>
      </c>
      <c r="F59" s="6">
        <f>IF(ISBLANK('Report Data'!F59)," ",'Report Data'!F59)</f>
        <v>0</v>
      </c>
      <c r="G59" s="6">
        <f>IF(ISBLANK('Report Data'!G59)," ",'Report Data'!G59)</f>
        <v>0</v>
      </c>
    </row>
    <row r="60" spans="1:7">
      <c r="A60" s="6" t="str">
        <f>IF('INTERIM REPORT'!B60=" "," ",IF('Report Data'!A60="",'INTERIM REPORT'!A59,'Report Data'!A60))</f>
        <v>Northeast CAH</v>
      </c>
      <c r="B60" s="6" t="str">
        <f>IF(ISBLANK('Report Data'!B60)," ",'Report Data'!B60)</f>
        <v>[CommSelf_Gross_Pct_Ttl_Gross_Peers] Comm/self Gross as % of Ttl Gross Rev-Peers</v>
      </c>
      <c r="C60" s="6">
        <f>IF(ISBLANK('Report Data'!C60)," ",'Report Data'!C60)</f>
        <v>0</v>
      </c>
      <c r="D60" s="6">
        <f>IF(ISBLANK('Report Data'!D60)," ",'Report Data'!D60)</f>
        <v>0</v>
      </c>
      <c r="E60" s="6">
        <f>IF(ISBLANK('Report Data'!E60)," ",'Report Data'!E60)</f>
        <v>0</v>
      </c>
      <c r="F60" s="6">
        <f>IF(ISBLANK('Report Data'!F60)," ",'Report Data'!F60)</f>
        <v>0</v>
      </c>
      <c r="G60" s="6">
        <f>IF(ISBLANK('Report Data'!G60)," ",'Report Data'!G60)</f>
        <v>0</v>
      </c>
    </row>
    <row r="61" spans="1:7">
      <c r="A61" s="6" t="str">
        <f>IF('INTERIM REPORT'!B61=" "," ",IF('Report Data'!A61="",'INTERIM REPORT'!A60,'Report Data'!A61))</f>
        <v>Northeast CAH</v>
      </c>
      <c r="B61" s="6" t="str">
        <f>IF(ISBLANK('Report Data'!B61)," ",'Report Data'!B61)</f>
        <v>[Phys_Gross_Pct_Ttl_Gross_Peers] Physician Gross as % of Ttl Gross Rev-Peers</v>
      </c>
      <c r="C61" s="6">
        <f>IF(ISBLANK('Report Data'!C61)," ",'Report Data'!C61)</f>
        <v>0</v>
      </c>
      <c r="D61" s="6">
        <f>IF(ISBLANK('Report Data'!D61)," ",'Report Data'!D61)</f>
        <v>0</v>
      </c>
      <c r="E61" s="6">
        <f>IF(ISBLANK('Report Data'!E61)," ",'Report Data'!E61)</f>
        <v>0</v>
      </c>
      <c r="F61" s="6">
        <f>IF(ISBLANK('Report Data'!F61)," ",'Report Data'!F61)</f>
        <v>0</v>
      </c>
      <c r="G61" s="6">
        <f>IF(ISBLANK('Report Data'!G61)," ",'Report Data'!G61)</f>
        <v>0</v>
      </c>
    </row>
    <row r="62" spans="1:7">
      <c r="A62" s="6" t="str">
        <f>IF('INTERIM REPORT'!B62=" "," ",IF('Report Data'!A62="",'INTERIM REPORT'!A61,'Report Data'!A62))</f>
        <v>Northeast CAH</v>
      </c>
      <c r="B62" s="6" t="str">
        <f>IF(ISBLANK('Report Data'!B62)," ",'Report Data'!B62)</f>
        <v>[Medicare_Pct_Net_Rev_Peers] Medicare % of Net Rev-Peers</v>
      </c>
      <c r="C62" s="6">
        <f>IF(ISBLANK('Report Data'!C62)," ",'Report Data'!C62)</f>
        <v>0</v>
      </c>
      <c r="D62" s="6">
        <f>IF(ISBLANK('Report Data'!D62)," ",'Report Data'!D62)</f>
        <v>0</v>
      </c>
      <c r="E62" s="6">
        <f>IF(ISBLANK('Report Data'!E62)," ",'Report Data'!E62)</f>
        <v>0</v>
      </c>
      <c r="F62" s="6">
        <f>IF(ISBLANK('Report Data'!F62)," ",'Report Data'!F62)</f>
        <v>0</v>
      </c>
      <c r="G62" s="6">
        <f>IF(ISBLANK('Report Data'!G62)," ",'Report Data'!G62)</f>
        <v>0</v>
      </c>
    </row>
    <row r="63" spans="1:7">
      <c r="A63" s="6" t="str">
        <f>IF('INTERIM REPORT'!B63=" "," ",IF('Report Data'!A63="",'INTERIM REPORT'!A62,'Report Data'!A63))</f>
        <v>Northeast CAH</v>
      </c>
      <c r="B63" s="6" t="str">
        <f>IF(ISBLANK('Report Data'!B63)," ",'Report Data'!B63)</f>
        <v>[Medicaid_Pct_Net_Rev_Peers] Medicaid % of Net Rev-Peers</v>
      </c>
      <c r="C63" s="6">
        <f>IF(ISBLANK('Report Data'!C63)," ",'Report Data'!C63)</f>
        <v>0</v>
      </c>
      <c r="D63" s="6">
        <f>IF(ISBLANK('Report Data'!D63)," ",'Report Data'!D63)</f>
        <v>0</v>
      </c>
      <c r="E63" s="6">
        <f>IF(ISBLANK('Report Data'!E63)," ",'Report Data'!E63)</f>
        <v>0</v>
      </c>
      <c r="F63" s="6">
        <f>IF(ISBLANK('Report Data'!F63)," ",'Report Data'!F63)</f>
        <v>0</v>
      </c>
      <c r="G63" s="6">
        <f>IF(ISBLANK('Report Data'!G63)," ",'Report Data'!G63)</f>
        <v>0</v>
      </c>
    </row>
    <row r="64" spans="1:7">
      <c r="A64" s="6" t="str">
        <f>IF('INTERIM REPORT'!B64=" "," ",IF('Report Data'!A64="",'INTERIM REPORT'!A63,'Report Data'!A64))</f>
        <v>Northeast CAH</v>
      </c>
      <c r="B64" s="6" t="str">
        <f>IF(ISBLANK('Report Data'!B64)," ",'Report Data'!B64)</f>
        <v>[CommSelf_Pct_Net_Rev_Peers] Comm/self % of Net Rev-Peers</v>
      </c>
      <c r="C64" s="6">
        <f>IF(ISBLANK('Report Data'!C64)," ",'Report Data'!C64)</f>
        <v>0</v>
      </c>
      <c r="D64" s="6">
        <f>IF(ISBLANK('Report Data'!D64)," ",'Report Data'!D64)</f>
        <v>0</v>
      </c>
      <c r="E64" s="6">
        <f>IF(ISBLANK('Report Data'!E64)," ",'Report Data'!E64)</f>
        <v>0</v>
      </c>
      <c r="F64" s="6">
        <f>IF(ISBLANK('Report Data'!F64)," ",'Report Data'!F64)</f>
        <v>0</v>
      </c>
      <c r="G64" s="6">
        <f>IF(ISBLANK('Report Data'!G64)," ",'Report Data'!G64)</f>
        <v>0</v>
      </c>
    </row>
    <row r="65" spans="1:7">
      <c r="A65" s="6" t="str">
        <f>IF('INTERIM REPORT'!B65=" "," ",IF('Report Data'!A65="",'INTERIM REPORT'!A64,'Report Data'!A65))</f>
        <v>Northeast CAH</v>
      </c>
      <c r="B65" s="6" t="str">
        <f>IF(ISBLANK('Report Data'!B65)," ",'Report Data'!B65)</f>
        <v>[Phys_Pct_Net_Rev_Peers] Physician % of Net Rev-Peers</v>
      </c>
      <c r="C65" s="6">
        <f>IF(ISBLANK('Report Data'!C65)," ",'Report Data'!C65)</f>
        <v>0</v>
      </c>
      <c r="D65" s="6">
        <f>IF(ISBLANK('Report Data'!D65)," ",'Report Data'!D65)</f>
        <v>0</v>
      </c>
      <c r="E65" s="6">
        <f>IF(ISBLANK('Report Data'!E65)," ",'Report Data'!E65)</f>
        <v>0</v>
      </c>
      <c r="F65" s="6">
        <f>IF(ISBLANK('Report Data'!F65)," ",'Report Data'!F65)</f>
        <v>0</v>
      </c>
      <c r="G65" s="6">
        <f>IF(ISBLANK('Report Data'!G65)," ",'Report Data'!G65)</f>
        <v>0</v>
      </c>
    </row>
    <row r="66" spans="1:7">
      <c r="A66" s="6" t="str">
        <f>IF('INTERIM REPORT'!B66=" "," ",IF('Report Data'!A66="",'INTERIM REPORT'!A65,'Report Data'!A66))</f>
        <v>Northeast CAH</v>
      </c>
      <c r="B66" s="6" t="str">
        <f>IF(ISBLANK('Report Data'!B66)," ",'Report Data'!B66)</f>
        <v>[Free_Care_Gross_Peers] Free Care (Gross Revenue)-Peers</v>
      </c>
      <c r="C66" s="6">
        <f>IF(ISBLANK('Report Data'!C66)," ",'Report Data'!C66)</f>
        <v>0</v>
      </c>
      <c r="D66" s="6">
        <f>IF(ISBLANK('Report Data'!D66)," ",'Report Data'!D66)</f>
        <v>0</v>
      </c>
      <c r="E66" s="6">
        <f>IF(ISBLANK('Report Data'!E66)," ",'Report Data'!E66)</f>
        <v>0</v>
      </c>
      <c r="F66" s="6">
        <f>IF(ISBLANK('Report Data'!F66)," ",'Report Data'!F66)</f>
        <v>0</v>
      </c>
      <c r="G66" s="6">
        <f>IF(ISBLANK('Report Data'!G66)," ",'Report Data'!G66)</f>
        <v>0</v>
      </c>
    </row>
    <row r="67" spans="1:7">
      <c r="A67" s="6" t="str">
        <f>IF('INTERIM REPORT'!B67=" "," ",IF('Report Data'!A67="",'INTERIM REPORT'!A66,'Report Data'!A67))</f>
        <v>Other Non-Profit</v>
      </c>
      <c r="B67" s="6" t="str">
        <f>IF(ISBLANK('Report Data'!B67)," ",'Report Data'!B67)</f>
        <v>[Avg_Daily_Census_Peers] Average Daily Census-Peers</v>
      </c>
      <c r="C67" s="6">
        <f>IF(ISBLANK('Report Data'!C67)," ",'Report Data'!C67)</f>
        <v>0</v>
      </c>
      <c r="D67" s="6">
        <f>IF(ISBLANK('Report Data'!D67)," ",'Report Data'!D67)</f>
        <v>0</v>
      </c>
      <c r="E67" s="6">
        <f>IF(ISBLANK('Report Data'!E67)," ",'Report Data'!E67)</f>
        <v>0</v>
      </c>
      <c r="F67" s="6">
        <f>IF(ISBLANK('Report Data'!F67)," ",'Report Data'!F67)</f>
        <v>0</v>
      </c>
      <c r="G67" s="6">
        <f>IF(ISBLANK('Report Data'!G67)," ",'Report Data'!G67)</f>
        <v>0</v>
      </c>
    </row>
    <row r="68" spans="1:7">
      <c r="A68" s="6" t="str">
        <f>IF('INTERIM REPORT'!B68=" "," ",IF('Report Data'!A68="",'INTERIM REPORT'!A67,'Report Data'!A68))</f>
        <v>Other Non-Profit</v>
      </c>
      <c r="B68" s="6" t="str">
        <f>IF(ISBLANK('Report Data'!B68)," ",'Report Data'!B68)</f>
        <v>[Avg_Length_of_Stay_Peers] Average Length of Stay-Peers</v>
      </c>
      <c r="C68" s="6">
        <f>IF(ISBLANK('Report Data'!C68)," ",'Report Data'!C68)</f>
        <v>0</v>
      </c>
      <c r="D68" s="6">
        <f>IF(ISBLANK('Report Data'!D68)," ",'Report Data'!D68)</f>
        <v>0</v>
      </c>
      <c r="E68" s="6">
        <f>IF(ISBLANK('Report Data'!E68)," ",'Report Data'!E68)</f>
        <v>0</v>
      </c>
      <c r="F68" s="6">
        <f>IF(ISBLANK('Report Data'!F68)," ",'Report Data'!F68)</f>
        <v>0</v>
      </c>
      <c r="G68" s="6">
        <f>IF(ISBLANK('Report Data'!G68)," ",'Report Data'!G68)</f>
        <v>0</v>
      </c>
    </row>
    <row r="69" spans="1:7">
      <c r="A69" s="6" t="str">
        <f>IF('INTERIM REPORT'!B69=" "," ",IF('Report Data'!A69="",'INTERIM REPORT'!A68,'Report Data'!A69))</f>
        <v>Other Non-Profit</v>
      </c>
      <c r="B69" s="6" t="str">
        <f>IF(ISBLANK('Report Data'!B69)," ",'Report Data'!B69)</f>
        <v>[Acute_ALOS_Peers] Acute ALOS-Peers</v>
      </c>
      <c r="C69" s="6">
        <f>IF(ISBLANK('Report Data'!C69)," ",'Report Data'!C69)</f>
        <v>0</v>
      </c>
      <c r="D69" s="6">
        <f>IF(ISBLANK('Report Data'!D69)," ",'Report Data'!D69)</f>
        <v>0</v>
      </c>
      <c r="E69" s="6">
        <f>IF(ISBLANK('Report Data'!E69)," ",'Report Data'!E69)</f>
        <v>0</v>
      </c>
      <c r="F69" s="6">
        <f>IF(ISBLANK('Report Data'!F69)," ",'Report Data'!F69)</f>
        <v>0</v>
      </c>
      <c r="G69" s="6">
        <f>IF(ISBLANK('Report Data'!G69)," ",'Report Data'!G69)</f>
        <v>0</v>
      </c>
    </row>
    <row r="70" spans="1:7">
      <c r="A70" s="6" t="str">
        <f>IF('INTERIM REPORT'!B70=" "," ",IF('Report Data'!A70="",'INTERIM REPORT'!A69,'Report Data'!A70))</f>
        <v>Other Non-Profit</v>
      </c>
      <c r="B70" s="6" t="str">
        <f>IF(ISBLANK('Report Data'!B70)," ",'Report Data'!B70)</f>
        <v>[Adj_Admits_Peers] Adjusted Admissions-Peers</v>
      </c>
      <c r="C70" s="6">
        <f>IF(ISBLANK('Report Data'!C70)," ",'Report Data'!C70)</f>
        <v>0</v>
      </c>
      <c r="D70" s="6">
        <f>IF(ISBLANK('Report Data'!D70)," ",'Report Data'!D70)</f>
        <v>0</v>
      </c>
      <c r="E70" s="6">
        <f>IF(ISBLANK('Report Data'!E70)," ",'Report Data'!E70)</f>
        <v>0</v>
      </c>
      <c r="F70" s="6">
        <f>IF(ISBLANK('Report Data'!F70)," ",'Report Data'!F70)</f>
        <v>0</v>
      </c>
      <c r="G70" s="6">
        <f>IF(ISBLANK('Report Data'!G70)," ",'Report Data'!G70)</f>
        <v>0</v>
      </c>
    </row>
    <row r="71" spans="1:7">
      <c r="A71" s="6" t="str">
        <f>IF('INTERIM REPORT'!B71=" "," ",IF('Report Data'!A71="",'INTERIM REPORT'!A70,'Report Data'!A71))</f>
        <v>Other Non-Profit</v>
      </c>
      <c r="B71" s="6" t="str">
        <f>IF(ISBLANK('Report Data'!B71)," ",'Report Data'!B71)</f>
        <v>[Adj_Days_Peers] Adjusted Days-Peers</v>
      </c>
      <c r="C71" s="6">
        <f>IF(ISBLANK('Report Data'!C71)," ",'Report Data'!C71)</f>
        <v>0</v>
      </c>
      <c r="D71" s="6">
        <f>IF(ISBLANK('Report Data'!D71)," ",'Report Data'!D71)</f>
        <v>0</v>
      </c>
      <c r="E71" s="6">
        <f>IF(ISBLANK('Report Data'!E71)," ",'Report Data'!E71)</f>
        <v>0</v>
      </c>
      <c r="F71" s="6">
        <f>IF(ISBLANK('Report Data'!F71)," ",'Report Data'!F71)</f>
        <v>0</v>
      </c>
      <c r="G71" s="6">
        <f>IF(ISBLANK('Report Data'!G71)," ",'Report Data'!G71)</f>
        <v>0</v>
      </c>
    </row>
    <row r="72" spans="1:7">
      <c r="A72" s="6" t="str">
        <f>IF('INTERIM REPORT'!B72=" "," ",IF('Report Data'!A72="",'INTERIM REPORT'!A71,'Report Data'!A72))</f>
        <v>Other Non-Profit</v>
      </c>
      <c r="B72" s="6" t="str">
        <f>IF(ISBLANK('Report Data'!B72)," ",'Report Data'!B72)</f>
        <v>[Acute_Care_Ave_Daily_Census_Peers] Acute Care Ave Daily Census-Peers</v>
      </c>
      <c r="C72" s="6">
        <f>IF(ISBLANK('Report Data'!C72)," ",'Report Data'!C72)</f>
        <v>0</v>
      </c>
      <c r="D72" s="6">
        <f>IF(ISBLANK('Report Data'!D72)," ",'Report Data'!D72)</f>
        <v>0</v>
      </c>
      <c r="E72" s="6">
        <f>IF(ISBLANK('Report Data'!E72)," ",'Report Data'!E72)</f>
        <v>0</v>
      </c>
      <c r="F72" s="6">
        <f>IF(ISBLANK('Report Data'!F72)," ",'Report Data'!F72)</f>
        <v>0</v>
      </c>
      <c r="G72" s="6">
        <f>IF(ISBLANK('Report Data'!G72)," ",'Report Data'!G72)</f>
        <v>0</v>
      </c>
    </row>
    <row r="73" spans="1:7">
      <c r="A73" s="6" t="str">
        <f>IF('INTERIM REPORT'!B73=" "," ",IF('Report Data'!A73="",'INTERIM REPORT'!A72,'Report Data'!A73))</f>
        <v>Other Non-Profit</v>
      </c>
      <c r="B73" s="6" t="str">
        <f>IF(ISBLANK('Report Data'!B73)," ",'Report Data'!B73)</f>
        <v>[Age_of_Plant_Peers] Age of Plant-Peers</v>
      </c>
      <c r="C73" s="6">
        <f>IF(ISBLANK('Report Data'!C73)," ",'Report Data'!C73)</f>
        <v>0</v>
      </c>
      <c r="D73" s="6">
        <f>IF(ISBLANK('Report Data'!D73)," ",'Report Data'!D73)</f>
        <v>0</v>
      </c>
      <c r="E73" s="6">
        <f>IF(ISBLANK('Report Data'!E73)," ",'Report Data'!E73)</f>
        <v>0</v>
      </c>
      <c r="F73" s="6">
        <f>IF(ISBLANK('Report Data'!F73)," ",'Report Data'!F73)</f>
        <v>0</v>
      </c>
      <c r="G73" s="6">
        <f>IF(ISBLANK('Report Data'!G73)," ",'Report Data'!G73)</f>
        <v>0</v>
      </c>
    </row>
    <row r="74" spans="1:7">
      <c r="A74" s="6" t="str">
        <f>IF('INTERIM REPORT'!B74=" "," ",IF('Report Data'!A74="",'INTERIM REPORT'!A73,'Report Data'!A74))</f>
        <v>Other Non-Profit</v>
      </c>
      <c r="B74" s="6" t="str">
        <f>IF(ISBLANK('Report Data'!B74)," ",'Report Data'!B74)</f>
        <v>[Age_of_Plant_Building_Peers] Age of Plant - Building-Peers</v>
      </c>
      <c r="C74" s="6">
        <f>IF(ISBLANK('Report Data'!C74)," ",'Report Data'!C74)</f>
        <v>0</v>
      </c>
      <c r="D74" s="6">
        <f>IF(ISBLANK('Report Data'!D74)," ",'Report Data'!D74)</f>
        <v>0</v>
      </c>
      <c r="E74" s="6">
        <f>IF(ISBLANK('Report Data'!E74)," ",'Report Data'!E74)</f>
        <v>0</v>
      </c>
      <c r="F74" s="6">
        <f>IF(ISBLANK('Report Data'!F74)," ",'Report Data'!F74)</f>
        <v>0</v>
      </c>
      <c r="G74" s="6">
        <f>IF(ISBLANK('Report Data'!G74)," ",'Report Data'!G74)</f>
        <v>0</v>
      </c>
    </row>
    <row r="75" spans="1:7">
      <c r="A75" s="6" t="str">
        <f>IF('INTERIM REPORT'!B75=" "," ",IF('Report Data'!A75="",'INTERIM REPORT'!A74,'Report Data'!A75))</f>
        <v>Other Non-Profit</v>
      </c>
      <c r="B75" s="6" t="str">
        <f>IF(ISBLANK('Report Data'!B75)," ",'Report Data'!B75)</f>
        <v>[Age_of_Plant_Equipment_Peers] Age of Plant - Equipment-Peers</v>
      </c>
      <c r="C75" s="6">
        <f>IF(ISBLANK('Report Data'!C75)," ",'Report Data'!C75)</f>
        <v>0</v>
      </c>
      <c r="D75" s="6">
        <f>IF(ISBLANK('Report Data'!D75)," ",'Report Data'!D75)</f>
        <v>0</v>
      </c>
      <c r="E75" s="6">
        <f>IF(ISBLANK('Report Data'!E75)," ",'Report Data'!E75)</f>
        <v>0</v>
      </c>
      <c r="F75" s="6">
        <f>IF(ISBLANK('Report Data'!F75)," ",'Report Data'!F75)</f>
        <v>0</v>
      </c>
      <c r="G75" s="6">
        <f>IF(ISBLANK('Report Data'!G75)," ",'Report Data'!G75)</f>
        <v>0</v>
      </c>
    </row>
    <row r="76" spans="1:7">
      <c r="A76" s="6" t="str">
        <f>IF('INTERIM REPORT'!B76=" "," ",IF('Report Data'!A76="",'INTERIM REPORT'!A75,'Report Data'!A76))</f>
        <v>Other Non-Profit</v>
      </c>
      <c r="B76" s="6" t="str">
        <f>IF(ISBLANK('Report Data'!B76)," ",'Report Data'!B76)</f>
        <v>[Long_Term_Debt_to_Capization_Peers] Long Term Debt to Capitalization-Peers</v>
      </c>
      <c r="C76" s="6">
        <f>IF(ISBLANK('Report Data'!C76)," ",'Report Data'!C76)</f>
        <v>0</v>
      </c>
      <c r="D76" s="6">
        <f>IF(ISBLANK('Report Data'!D76)," ",'Report Data'!D76)</f>
        <v>0</v>
      </c>
      <c r="E76" s="6">
        <f>IF(ISBLANK('Report Data'!E76)," ",'Report Data'!E76)</f>
        <v>0</v>
      </c>
      <c r="F76" s="6">
        <f>IF(ISBLANK('Report Data'!F76)," ",'Report Data'!F76)</f>
        <v>0</v>
      </c>
      <c r="G76" s="6">
        <f>IF(ISBLANK('Report Data'!G76)," ",'Report Data'!G76)</f>
        <v>0</v>
      </c>
    </row>
    <row r="77" spans="1:7">
      <c r="A77" s="6" t="str">
        <f>IF('INTERIM REPORT'!B77=" "," ",IF('Report Data'!A77="",'INTERIM REPORT'!A76,'Report Data'!A77))</f>
        <v>Other Non-Profit</v>
      </c>
      <c r="B77" s="6" t="str">
        <f>IF(ISBLANK('Report Data'!B77)," ",'Report Data'!B77)</f>
        <v>[Debt_per_Staffed_Bed_Peers] Debt per Staffed Bed-Peers</v>
      </c>
      <c r="C77" s="6">
        <f>IF(ISBLANK('Report Data'!C77)," ",'Report Data'!C77)</f>
        <v>0</v>
      </c>
      <c r="D77" s="6">
        <f>IF(ISBLANK('Report Data'!D77)," ",'Report Data'!D77)</f>
        <v>0</v>
      </c>
      <c r="E77" s="6">
        <f>IF(ISBLANK('Report Data'!E77)," ",'Report Data'!E77)</f>
        <v>0</v>
      </c>
      <c r="F77" s="6">
        <f>IF(ISBLANK('Report Data'!F77)," ",'Report Data'!F77)</f>
        <v>0</v>
      </c>
      <c r="G77" s="6">
        <f>IF(ISBLANK('Report Data'!G77)," ",'Report Data'!G77)</f>
        <v>0</v>
      </c>
    </row>
    <row r="78" spans="1:7">
      <c r="A78" s="6" t="str">
        <f>IF('INTERIM REPORT'!B78=" "," ",IF('Report Data'!A78="",'INTERIM REPORT'!A77,'Report Data'!A78))</f>
        <v>Other Non-Profit</v>
      </c>
      <c r="B78" s="6" t="str">
        <f>IF(ISBLANK('Report Data'!B78)," ",'Report Data'!B78)</f>
        <v>[Net_Prop_Plant_and_Equip_per_Staffed_Bed_Peers] Net Prop, Plant &amp; Equip per Staffed Bed-Peers</v>
      </c>
      <c r="C78" s="6">
        <f>IF(ISBLANK('Report Data'!C78)," ",'Report Data'!C78)</f>
        <v>0</v>
      </c>
      <c r="D78" s="6">
        <f>IF(ISBLANK('Report Data'!D78)," ",'Report Data'!D78)</f>
        <v>0</v>
      </c>
      <c r="E78" s="6">
        <f>IF(ISBLANK('Report Data'!E78)," ",'Report Data'!E78)</f>
        <v>0</v>
      </c>
      <c r="F78" s="6">
        <f>IF(ISBLANK('Report Data'!F78)," ",'Report Data'!F78)</f>
        <v>0</v>
      </c>
      <c r="G78" s="6">
        <f>IF(ISBLANK('Report Data'!G78)," ",'Report Data'!G78)</f>
        <v>0</v>
      </c>
    </row>
    <row r="79" spans="1:7">
      <c r="A79" s="6" t="str">
        <f>IF('INTERIM REPORT'!B79=" "," ",IF('Report Data'!A79="",'INTERIM REPORT'!A78,'Report Data'!A79))</f>
        <v>Other Non-Profit</v>
      </c>
      <c r="B79" s="6" t="str">
        <f>IF(ISBLANK('Report Data'!B79)," ",'Report Data'!B79)</f>
        <v>[Long_Term_Debt_to_Total_Assets_Peers] Long Term Debt to Total Assets-Peers</v>
      </c>
      <c r="C79" s="6">
        <f>IF(ISBLANK('Report Data'!C79)," ",'Report Data'!C79)</f>
        <v>0</v>
      </c>
      <c r="D79" s="6">
        <f>IF(ISBLANK('Report Data'!D79)," ",'Report Data'!D79)</f>
        <v>0</v>
      </c>
      <c r="E79" s="6">
        <f>IF(ISBLANK('Report Data'!E79)," ",'Report Data'!E79)</f>
        <v>0</v>
      </c>
      <c r="F79" s="6">
        <f>IF(ISBLANK('Report Data'!F79)," ",'Report Data'!F79)</f>
        <v>0</v>
      </c>
      <c r="G79" s="6">
        <f>IF(ISBLANK('Report Data'!G79)," ",'Report Data'!G79)</f>
        <v>0</v>
      </c>
    </row>
    <row r="80" spans="1:7">
      <c r="A80" s="6" t="str">
        <f>IF('INTERIM REPORT'!B80=" "," ",IF('Report Data'!A80="",'INTERIM REPORT'!A79,'Report Data'!A80))</f>
        <v>Other Non-Profit</v>
      </c>
      <c r="B80" s="6" t="str">
        <f>IF(ISBLANK('Report Data'!B80)," ",'Report Data'!B80)</f>
        <v>[Debt_Service_Coverage_Ratio_Peers] Debt Service Coverage Ratio-Peers</v>
      </c>
      <c r="C80" s="6">
        <f>IF(ISBLANK('Report Data'!C80)," ",'Report Data'!C80)</f>
        <v>0</v>
      </c>
      <c r="D80" s="6">
        <f>IF(ISBLANK('Report Data'!D80)," ",'Report Data'!D80)</f>
        <v>0</v>
      </c>
      <c r="E80" s="6">
        <f>IF(ISBLANK('Report Data'!E80)," ",'Report Data'!E80)</f>
        <v>0</v>
      </c>
      <c r="F80" s="6">
        <f>IF(ISBLANK('Report Data'!F80)," ",'Report Data'!F80)</f>
        <v>0</v>
      </c>
      <c r="G80" s="6">
        <f>IF(ISBLANK('Report Data'!G80)," ",'Report Data'!G80)</f>
        <v>0</v>
      </c>
    </row>
    <row r="81" spans="1:7">
      <c r="A81" s="6" t="str">
        <f>IF('INTERIM REPORT'!B81=" "," ",IF('Report Data'!A81="",'INTERIM REPORT'!A80,'Report Data'!A81))</f>
        <v>Other Non-Profit</v>
      </c>
      <c r="B81" s="6" t="str">
        <f>IF(ISBLANK('Report Data'!B81)," ",'Report Data'!B81)</f>
        <v>[Depreciation_Rate_Peers] Depreciation Rate-Peers</v>
      </c>
      <c r="C81" s="6">
        <f>IF(ISBLANK('Report Data'!C81)," ",'Report Data'!C81)</f>
        <v>0</v>
      </c>
      <c r="D81" s="6">
        <f>IF(ISBLANK('Report Data'!D81)," ",'Report Data'!D81)</f>
        <v>0</v>
      </c>
      <c r="E81" s="6">
        <f>IF(ISBLANK('Report Data'!E81)," ",'Report Data'!E81)</f>
        <v>0</v>
      </c>
      <c r="F81" s="6">
        <f>IF(ISBLANK('Report Data'!F81)," ",'Report Data'!F81)</f>
        <v>0</v>
      </c>
      <c r="G81" s="6">
        <f>IF(ISBLANK('Report Data'!G81)," ",'Report Data'!G81)</f>
        <v>0</v>
      </c>
    </row>
    <row r="82" spans="1:7">
      <c r="A82" s="6" t="str">
        <f>IF('INTERIM REPORT'!B82=" "," ",IF('Report Data'!A82="",'INTERIM REPORT'!A81,'Report Data'!A82))</f>
        <v>Other Non-Profit</v>
      </c>
      <c r="B82" s="6" t="str">
        <f>IF(ISBLANK('Report Data'!B82)," ",'Report Data'!B82)</f>
        <v>[Cap_Expenditures_to_Depreciation_Peers] Capital Expenditures to Depreciation-Peers</v>
      </c>
      <c r="C82" s="6">
        <f>IF(ISBLANK('Report Data'!C82)," ",'Report Data'!C82)</f>
        <v>0</v>
      </c>
      <c r="D82" s="6">
        <f>IF(ISBLANK('Report Data'!D82)," ",'Report Data'!D82)</f>
        <v>0</v>
      </c>
      <c r="E82" s="6">
        <f>IF(ISBLANK('Report Data'!E82)," ",'Report Data'!E82)</f>
        <v>0</v>
      </c>
      <c r="F82" s="6">
        <f>IF(ISBLANK('Report Data'!F82)," ",'Report Data'!F82)</f>
        <v>0</v>
      </c>
      <c r="G82" s="6">
        <f>IF(ISBLANK('Report Data'!G82)," ",'Report Data'!G82)</f>
        <v>0</v>
      </c>
    </row>
    <row r="83" spans="1:7">
      <c r="A83" s="6" t="str">
        <f>IF('INTERIM REPORT'!B83=" "," ",IF('Report Data'!A83="",'INTERIM REPORT'!A82,'Report Data'!A83))</f>
        <v>Other Non-Profit</v>
      </c>
      <c r="B83" s="6" t="str">
        <f>IF(ISBLANK('Report Data'!B83)," ",'Report Data'!B83)</f>
        <v>[Cap_Expenditure_Growth_Rate_Peers] Capital Expenditure Growth Rate-Peers</v>
      </c>
      <c r="C83" s="6">
        <f>IF(ISBLANK('Report Data'!C83)," ",'Report Data'!C83)</f>
        <v>0</v>
      </c>
      <c r="D83" s="6">
        <f>IF(ISBLANK('Report Data'!D83)," ",'Report Data'!D83)</f>
        <v>0</v>
      </c>
      <c r="E83" s="6">
        <f>IF(ISBLANK('Report Data'!E83)," ",'Report Data'!E83)</f>
        <v>0</v>
      </c>
      <c r="F83" s="6">
        <f>IF(ISBLANK('Report Data'!F83)," ",'Report Data'!F83)</f>
        <v>0</v>
      </c>
      <c r="G83" s="6">
        <f>IF(ISBLANK('Report Data'!G83)," ",'Report Data'!G83)</f>
        <v>0</v>
      </c>
    </row>
    <row r="84" spans="1:7">
      <c r="A84" s="6" t="str">
        <f>IF('INTERIM REPORT'!B84=" "," ",IF('Report Data'!A84="",'INTERIM REPORT'!A83,'Report Data'!A84))</f>
        <v>Other Non-Profit</v>
      </c>
      <c r="B84" s="6" t="str">
        <f>IF(ISBLANK('Report Data'!B84)," ",'Report Data'!B84)</f>
        <v>[Cap_Acquisitions_as_a_pct_of_Net_Patient_Rev_Peers] Capital Acquisitions as a % of Net Patient Rev-Peers</v>
      </c>
      <c r="C84" s="6">
        <f>IF(ISBLANK('Report Data'!C84)," ",'Report Data'!C84)</f>
        <v>0</v>
      </c>
      <c r="D84" s="6">
        <f>IF(ISBLANK('Report Data'!D84)," ",'Report Data'!D84)</f>
        <v>0</v>
      </c>
      <c r="E84" s="6">
        <f>IF(ISBLANK('Report Data'!E84)," ",'Report Data'!E84)</f>
        <v>0</v>
      </c>
      <c r="F84" s="6">
        <f>IF(ISBLANK('Report Data'!F84)," ",'Report Data'!F84)</f>
        <v>0</v>
      </c>
      <c r="G84" s="6">
        <f>IF(ISBLANK('Report Data'!G84)," ",'Report Data'!G84)</f>
        <v>0</v>
      </c>
    </row>
    <row r="85" spans="1:7">
      <c r="A85" s="6" t="str">
        <f>IF('INTERIM REPORT'!B85=" "," ",IF('Report Data'!A85="",'INTERIM REPORT'!A84,'Report Data'!A85))</f>
        <v>Other Non-Profit</v>
      </c>
      <c r="B85" s="6" t="str">
        <f>IF(ISBLANK('Report Data'!B85)," ",'Report Data'!B85)</f>
        <v>[Deduction_pct_Peers] Deduction %-Peers</v>
      </c>
      <c r="C85" s="6">
        <f>IF(ISBLANK('Report Data'!C85)," ",'Report Data'!C85)</f>
        <v>0</v>
      </c>
      <c r="D85" s="6">
        <f>IF(ISBLANK('Report Data'!D85)," ",'Report Data'!D85)</f>
        <v>0</v>
      </c>
      <c r="E85" s="6">
        <f>IF(ISBLANK('Report Data'!E85)," ",'Report Data'!E85)</f>
        <v>0</v>
      </c>
      <c r="F85" s="6">
        <f>IF(ISBLANK('Report Data'!F85)," ",'Report Data'!F85)</f>
        <v>0</v>
      </c>
      <c r="G85" s="6">
        <f>IF(ISBLANK('Report Data'!G85)," ",'Report Data'!G85)</f>
        <v>0</v>
      </c>
    </row>
    <row r="86" spans="1:7">
      <c r="A86" s="6" t="str">
        <f>IF('INTERIM REPORT'!B86=" "," ",IF('Report Data'!A86="",'INTERIM REPORT'!A85,'Report Data'!A86))</f>
        <v>Other Non-Profit</v>
      </c>
      <c r="B86" s="6" t="str">
        <f>IF(ISBLANK('Report Data'!B86)," ",'Report Data'!B86)</f>
        <v>[Bad_Debt_pct_Peers] Bad Debt %-Peers</v>
      </c>
      <c r="C86" s="6">
        <f>IF(ISBLANK('Report Data'!C86)," ",'Report Data'!C86)</f>
        <v>0</v>
      </c>
      <c r="D86" s="6">
        <f>IF(ISBLANK('Report Data'!D86)," ",'Report Data'!D86)</f>
        <v>0</v>
      </c>
      <c r="E86" s="6">
        <f>IF(ISBLANK('Report Data'!E86)," ",'Report Data'!E86)</f>
        <v>0</v>
      </c>
      <c r="F86" s="6">
        <f>IF(ISBLANK('Report Data'!F86)," ",'Report Data'!F86)</f>
        <v>0</v>
      </c>
      <c r="G86" s="6">
        <f>IF(ISBLANK('Report Data'!G86)," ",'Report Data'!G86)</f>
        <v>0</v>
      </c>
    </row>
    <row r="87" spans="1:7">
      <c r="A87" s="6" t="str">
        <f>IF('INTERIM REPORT'!B87=" "," ",IF('Report Data'!A87="",'INTERIM REPORT'!A86,'Report Data'!A87))</f>
        <v>Other Non-Profit</v>
      </c>
      <c r="B87" s="6" t="str">
        <f>IF(ISBLANK('Report Data'!B87)," ",'Report Data'!B87)</f>
        <v>[Free_Care_pct_Peers] Free Care %-Peers</v>
      </c>
      <c r="C87" s="6">
        <f>IF(ISBLANK('Report Data'!C87)," ",'Report Data'!C87)</f>
        <v>0</v>
      </c>
      <c r="D87" s="6">
        <f>IF(ISBLANK('Report Data'!D87)," ",'Report Data'!D87)</f>
        <v>0</v>
      </c>
      <c r="E87" s="6">
        <f>IF(ISBLANK('Report Data'!E87)," ",'Report Data'!E87)</f>
        <v>0</v>
      </c>
      <c r="F87" s="6">
        <f>IF(ISBLANK('Report Data'!F87)," ",'Report Data'!F87)</f>
        <v>0</v>
      </c>
      <c r="G87" s="6">
        <f>IF(ISBLANK('Report Data'!G87)," ",'Report Data'!G87)</f>
        <v>0</v>
      </c>
    </row>
    <row r="88" spans="1:7">
      <c r="A88" s="6" t="str">
        <f>IF('INTERIM REPORT'!B88=" "," ",IF('Report Data'!A88="",'INTERIM REPORT'!A87,'Report Data'!A88))</f>
        <v>Other Non-Profit</v>
      </c>
      <c r="B88" s="6" t="str">
        <f>IF(ISBLANK('Report Data'!B88)," ",'Report Data'!B88)</f>
        <v>[Operating_Margin_pct_Peers] Operating Margin %-Peers</v>
      </c>
      <c r="C88" s="6">
        <f>IF(ISBLANK('Report Data'!C88)," ",'Report Data'!C88)</f>
        <v>0</v>
      </c>
      <c r="D88" s="6">
        <f>IF(ISBLANK('Report Data'!D88)," ",'Report Data'!D88)</f>
        <v>0</v>
      </c>
      <c r="E88" s="6">
        <f>IF(ISBLANK('Report Data'!E88)," ",'Report Data'!E88)</f>
        <v>0</v>
      </c>
      <c r="F88" s="6">
        <f>IF(ISBLANK('Report Data'!F88)," ",'Report Data'!F88)</f>
        <v>0</v>
      </c>
      <c r="G88" s="6">
        <f>IF(ISBLANK('Report Data'!G88)," ",'Report Data'!G88)</f>
        <v>0</v>
      </c>
    </row>
    <row r="89" spans="1:7">
      <c r="A89" s="6" t="str">
        <f>IF('INTERIM REPORT'!B89=" "," ",IF('Report Data'!A89="",'INTERIM REPORT'!A88,'Report Data'!A89))</f>
        <v>Other Non-Profit</v>
      </c>
      <c r="B89" s="6" t="str">
        <f>IF(ISBLANK('Report Data'!B89)," ",'Report Data'!B89)</f>
        <v>[Total_Margin_pct_Peers] Total Margin %-Peers</v>
      </c>
      <c r="C89" s="6">
        <f>IF(ISBLANK('Report Data'!C89)," ",'Report Data'!C89)</f>
        <v>0</v>
      </c>
      <c r="D89" s="6">
        <f>IF(ISBLANK('Report Data'!D89)," ",'Report Data'!D89)</f>
        <v>0</v>
      </c>
      <c r="E89" s="6">
        <f>IF(ISBLANK('Report Data'!E89)," ",'Report Data'!E89)</f>
        <v>0</v>
      </c>
      <c r="F89" s="6">
        <f>IF(ISBLANK('Report Data'!F89)," ",'Report Data'!F89)</f>
        <v>0</v>
      </c>
      <c r="G89" s="6">
        <f>IF(ISBLANK('Report Data'!G89)," ",'Report Data'!G89)</f>
        <v>0</v>
      </c>
    </row>
    <row r="90" spans="1:7">
      <c r="A90" s="6" t="str">
        <f>IF('INTERIM REPORT'!B90=" "," ",IF('Report Data'!A90="",'INTERIM REPORT'!A89,'Report Data'!A90))</f>
        <v>Other Non-Profit</v>
      </c>
      <c r="B90" s="6" t="str">
        <f>IF(ISBLANK('Report Data'!B90)," ",'Report Data'!B90)</f>
        <v>[Outpatient_Gross_Rev_pct_Peers] Outpatient Gross Revenue %-Peers</v>
      </c>
      <c r="C90" s="6">
        <f>IF(ISBLANK('Report Data'!C90)," ",'Report Data'!C90)</f>
        <v>0</v>
      </c>
      <c r="D90" s="6">
        <f>IF(ISBLANK('Report Data'!D90)," ",'Report Data'!D90)</f>
        <v>0</v>
      </c>
      <c r="E90" s="6">
        <f>IF(ISBLANK('Report Data'!E90)," ",'Report Data'!E90)</f>
        <v>0</v>
      </c>
      <c r="F90" s="6">
        <f>IF(ISBLANK('Report Data'!F90)," ",'Report Data'!F90)</f>
        <v>0</v>
      </c>
      <c r="G90" s="6">
        <f>IF(ISBLANK('Report Data'!G90)," ",'Report Data'!G90)</f>
        <v>0</v>
      </c>
    </row>
    <row r="91" spans="1:7">
      <c r="A91" s="6" t="str">
        <f>IF('INTERIM REPORT'!B91=" "," ",IF('Report Data'!A91="",'INTERIM REPORT'!A90,'Report Data'!A91))</f>
        <v>Other Non-Profit</v>
      </c>
      <c r="B91" s="6" t="str">
        <f>IF(ISBLANK('Report Data'!B91)," ",'Report Data'!B91)</f>
        <v>[Inpatient_Gross_Rev_pct_Peers] Inpatient Gross Revenue %-Peers</v>
      </c>
      <c r="C91" s="6">
        <f>IF(ISBLANK('Report Data'!C91)," ",'Report Data'!C91)</f>
        <v>0</v>
      </c>
      <c r="D91" s="6">
        <f>IF(ISBLANK('Report Data'!D91)," ",'Report Data'!D91)</f>
        <v>0</v>
      </c>
      <c r="E91" s="6">
        <f>IF(ISBLANK('Report Data'!E91)," ",'Report Data'!E91)</f>
        <v>0</v>
      </c>
      <c r="F91" s="6">
        <f>IF(ISBLANK('Report Data'!F91)," ",'Report Data'!F91)</f>
        <v>0</v>
      </c>
      <c r="G91" s="6">
        <f>IF(ISBLANK('Report Data'!G91)," ",'Report Data'!G91)</f>
        <v>0</v>
      </c>
    </row>
    <row r="92" spans="1:7">
      <c r="A92" s="6" t="str">
        <f>IF('INTERIM REPORT'!B92=" "," ",IF('Report Data'!A92="",'INTERIM REPORT'!A91,'Report Data'!A92))</f>
        <v>Other Non-Profit</v>
      </c>
      <c r="B92" s="6" t="str">
        <f>IF(ISBLANK('Report Data'!B92)," ",'Report Data'!B92)</f>
        <v>[SNF_Rehab_Swing_Gross_Rev_pct_Peers] SNF/Rehab/Swing Gross Revenue %-Peers</v>
      </c>
      <c r="C92" s="6">
        <f>IF(ISBLANK('Report Data'!C92)," ",'Report Data'!C92)</f>
        <v>0</v>
      </c>
      <c r="D92" s="6">
        <f>IF(ISBLANK('Report Data'!D92)," ",'Report Data'!D92)</f>
        <v>0</v>
      </c>
      <c r="E92" s="6">
        <f>IF(ISBLANK('Report Data'!E92)," ",'Report Data'!E92)</f>
        <v>0</v>
      </c>
      <c r="F92" s="6">
        <f>IF(ISBLANK('Report Data'!F92)," ",'Report Data'!F92)</f>
        <v>0</v>
      </c>
      <c r="G92" s="6">
        <f>IF(ISBLANK('Report Data'!G92)," ",'Report Data'!G92)</f>
        <v>0</v>
      </c>
    </row>
    <row r="93" spans="1:7">
      <c r="A93" s="6" t="str">
        <f>IF('INTERIM REPORT'!B93=" "," ",IF('Report Data'!A93="",'INTERIM REPORT'!A92,'Report Data'!A93))</f>
        <v>Other Non-Profit</v>
      </c>
      <c r="B93" s="6" t="str">
        <f>IF(ISBLANK('Report Data'!B93)," ",'Report Data'!B93)</f>
        <v>[All_Net_Patient_Rev_pct_Peers] All Net Patient Revenue %-Peers</v>
      </c>
      <c r="C93" s="6">
        <f>IF(ISBLANK('Report Data'!C93)," ",'Report Data'!C93)</f>
        <v>0</v>
      </c>
      <c r="D93" s="6">
        <f>IF(ISBLANK('Report Data'!D93)," ",'Report Data'!D93)</f>
        <v>0</v>
      </c>
      <c r="E93" s="6">
        <f>IF(ISBLANK('Report Data'!E93)," ",'Report Data'!E93)</f>
        <v>0</v>
      </c>
      <c r="F93" s="6">
        <f>IF(ISBLANK('Report Data'!F93)," ",'Report Data'!F93)</f>
        <v>0</v>
      </c>
      <c r="G93" s="6">
        <f>IF(ISBLANK('Report Data'!G93)," ",'Report Data'!G93)</f>
        <v>0</v>
      </c>
    </row>
    <row r="94" spans="1:7">
      <c r="A94" s="6" t="str">
        <f>IF('INTERIM REPORT'!B94=" "," ",IF('Report Data'!A94="",'INTERIM REPORT'!A93,'Report Data'!A94))</f>
        <v>Other Non-Profit</v>
      </c>
      <c r="B94" s="6" t="str">
        <f>IF(ISBLANK('Report Data'!B94)," ",'Report Data'!B94)</f>
        <v>[Medicare_Net_Patient_Rev_pct_incl_Phys_Peers] Medicare Net Patient Revenue % including Phys-Peers</v>
      </c>
      <c r="C94" s="6">
        <f>IF(ISBLANK('Report Data'!C94)," ",'Report Data'!C94)</f>
        <v>0</v>
      </c>
      <c r="D94" s="6">
        <f>IF(ISBLANK('Report Data'!D94)," ",'Report Data'!D94)</f>
        <v>0</v>
      </c>
      <c r="E94" s="6">
        <f>IF(ISBLANK('Report Data'!E94)," ",'Report Data'!E94)</f>
        <v>0</v>
      </c>
      <c r="F94" s="6">
        <f>IF(ISBLANK('Report Data'!F94)," ",'Report Data'!F94)</f>
        <v>0</v>
      </c>
      <c r="G94" s="6">
        <f>IF(ISBLANK('Report Data'!G94)," ",'Report Data'!G94)</f>
        <v>0</v>
      </c>
    </row>
    <row r="95" spans="1:7">
      <c r="A95" s="6" t="str">
        <f>IF('INTERIM REPORT'!B95=" "," ",IF('Report Data'!A95="",'INTERIM REPORT'!A94,'Report Data'!A95))</f>
        <v>Other Non-Profit</v>
      </c>
      <c r="B95" s="6" t="str">
        <f>IF(ISBLANK('Report Data'!B95)," ",'Report Data'!B95)</f>
        <v>[Medicaid_Net_Patient_Rev_pct_incl_Phys_Peers] Medicaid Net Patient Revenue % including Phys-Peers</v>
      </c>
      <c r="C95" s="6">
        <f>IF(ISBLANK('Report Data'!C95)," ",'Report Data'!C95)</f>
        <v>0</v>
      </c>
      <c r="D95" s="6">
        <f>IF(ISBLANK('Report Data'!D95)," ",'Report Data'!D95)</f>
        <v>0</v>
      </c>
      <c r="E95" s="6">
        <f>IF(ISBLANK('Report Data'!E95)," ",'Report Data'!E95)</f>
        <v>0</v>
      </c>
      <c r="F95" s="6">
        <f>IF(ISBLANK('Report Data'!F95)," ",'Report Data'!F95)</f>
        <v>0</v>
      </c>
      <c r="G95" s="6">
        <f>IF(ISBLANK('Report Data'!G95)," ",'Report Data'!G95)</f>
        <v>0</v>
      </c>
    </row>
    <row r="96" spans="1:7">
      <c r="A96" s="6" t="str">
        <f>IF('INTERIM REPORT'!B96=" "," ",IF('Report Data'!A96="",'INTERIM REPORT'!A95,'Report Data'!A96))</f>
        <v>Other Non-Profit</v>
      </c>
      <c r="B96" s="6" t="str">
        <f>IF(ISBLANK('Report Data'!B96)," ",'Report Data'!B96)</f>
        <v>[Commercial_Self_Pay_Net_Patient_Rev_pct_incl_Phys_Peers] Commercial/Self Pay Net Patient Rev % including Phys-Peers</v>
      </c>
      <c r="C96" s="6">
        <f>IF(ISBLANK('Report Data'!C96)," ",'Report Data'!C96)</f>
        <v>0</v>
      </c>
      <c r="D96" s="6">
        <f>IF(ISBLANK('Report Data'!D96)," ",'Report Data'!D96)</f>
        <v>0</v>
      </c>
      <c r="E96" s="6">
        <f>IF(ISBLANK('Report Data'!E96)," ",'Report Data'!E96)</f>
        <v>0</v>
      </c>
      <c r="F96" s="6">
        <f>IF(ISBLANK('Report Data'!F96)," ",'Report Data'!F96)</f>
        <v>0</v>
      </c>
      <c r="G96" s="6">
        <f>IF(ISBLANK('Report Data'!G96)," ",'Report Data'!G96)</f>
        <v>0</v>
      </c>
    </row>
    <row r="97" spans="1:7">
      <c r="A97" s="6" t="str">
        <f>IF('INTERIM REPORT'!B97=" "," ",IF('Report Data'!A97="",'INTERIM REPORT'!A96,'Report Data'!A97))</f>
        <v>Other Non-Profit</v>
      </c>
      <c r="B97" s="6" t="str">
        <f>IF(ISBLANK('Report Data'!B97)," ",'Report Data'!B97)</f>
        <v>[Adj_Admits_Per_FTE_Peers] Adjusted Admissions Per FTE-Peers</v>
      </c>
      <c r="C97" s="6">
        <f>IF(ISBLANK('Report Data'!C97)," ",'Report Data'!C97)</f>
        <v>0</v>
      </c>
      <c r="D97" s="6">
        <f>IF(ISBLANK('Report Data'!D97)," ",'Report Data'!D97)</f>
        <v>0</v>
      </c>
      <c r="E97" s="6">
        <f>IF(ISBLANK('Report Data'!E97)," ",'Report Data'!E97)</f>
        <v>0</v>
      </c>
      <c r="F97" s="6">
        <f>IF(ISBLANK('Report Data'!F97)," ",'Report Data'!F97)</f>
        <v>0</v>
      </c>
      <c r="G97" s="6">
        <f>IF(ISBLANK('Report Data'!G97)," ",'Report Data'!G97)</f>
        <v>0</v>
      </c>
    </row>
    <row r="98" spans="1:7">
      <c r="A98" s="6" t="str">
        <f>IF('INTERIM REPORT'!B98=" "," ",IF('Report Data'!A98="",'INTERIM REPORT'!A97,'Report Data'!A98))</f>
        <v>Other Non-Profit</v>
      </c>
      <c r="B98" s="6" t="str">
        <f>IF(ISBLANK('Report Data'!B98)," ",'Report Data'!B98)</f>
        <v>[FTEs_per_100_Adj_Discharges_Peers] FTEs per 100 Adj Discharges-Peers</v>
      </c>
      <c r="C98" s="6">
        <f>IF(ISBLANK('Report Data'!C98)," ",'Report Data'!C98)</f>
        <v>0</v>
      </c>
      <c r="D98" s="6">
        <f>IF(ISBLANK('Report Data'!D98)," ",'Report Data'!D98)</f>
        <v>0</v>
      </c>
      <c r="E98" s="6">
        <f>IF(ISBLANK('Report Data'!E98)," ",'Report Data'!E98)</f>
        <v>0</v>
      </c>
      <c r="F98" s="6">
        <f>IF(ISBLANK('Report Data'!F98)," ",'Report Data'!F98)</f>
        <v>0</v>
      </c>
      <c r="G98" s="6">
        <f>IF(ISBLANK('Report Data'!G98)," ",'Report Data'!G98)</f>
        <v>0</v>
      </c>
    </row>
    <row r="99" spans="1:7">
      <c r="A99" s="6" t="str">
        <f>IF('INTERIM REPORT'!B99=" "," ",IF('Report Data'!A99="",'INTERIM REPORT'!A98,'Report Data'!A99))</f>
        <v>Other Non-Profit</v>
      </c>
      <c r="B99" s="6" t="str">
        <f>IF(ISBLANK('Report Data'!B99)," ",'Report Data'!B99)</f>
        <v>[FTEs_Per_Adj_Occupied_Bed_Peers] FTEs Per Adjusted Occupied Bed-Peers</v>
      </c>
      <c r="C99" s="6">
        <f>IF(ISBLANK('Report Data'!C99)," ",'Report Data'!C99)</f>
        <v>0</v>
      </c>
      <c r="D99" s="6">
        <f>IF(ISBLANK('Report Data'!D99)," ",'Report Data'!D99)</f>
        <v>0</v>
      </c>
      <c r="E99" s="6">
        <f>IF(ISBLANK('Report Data'!E99)," ",'Report Data'!E99)</f>
        <v>0</v>
      </c>
      <c r="F99" s="6">
        <f>IF(ISBLANK('Report Data'!F99)," ",'Report Data'!F99)</f>
        <v>0</v>
      </c>
      <c r="G99" s="6">
        <f>IF(ISBLANK('Report Data'!G99)," ",'Report Data'!G99)</f>
        <v>0</v>
      </c>
    </row>
    <row r="100" spans="1:7">
      <c r="A100" s="6" t="str">
        <f>IF('INTERIM REPORT'!B100=" "," ",IF('Report Data'!A100="",'INTERIM REPORT'!A99,'Report Data'!A100))</f>
        <v>Other Non-Profit</v>
      </c>
      <c r="B100" s="6" t="str">
        <f>IF(ISBLANK('Report Data'!B100)," ",'Report Data'!B100)</f>
        <v>[Return_On_Assets_Peers] Return On Assets-Peers</v>
      </c>
      <c r="C100" s="6">
        <f>IF(ISBLANK('Report Data'!C100)," ",'Report Data'!C100)</f>
        <v>0</v>
      </c>
      <c r="D100" s="6">
        <f>IF(ISBLANK('Report Data'!D100)," ",'Report Data'!D100)</f>
        <v>0</v>
      </c>
      <c r="E100" s="6">
        <f>IF(ISBLANK('Report Data'!E100)," ",'Report Data'!E100)</f>
        <v>0</v>
      </c>
      <c r="F100" s="6">
        <f>IF(ISBLANK('Report Data'!F100)," ",'Report Data'!F100)</f>
        <v>0</v>
      </c>
      <c r="G100" s="6">
        <f>IF(ISBLANK('Report Data'!G100)," ",'Report Data'!G100)</f>
        <v>0</v>
      </c>
    </row>
    <row r="101" spans="1:7">
      <c r="A101" s="6" t="str">
        <f>IF('INTERIM REPORT'!B101=" "," ",IF('Report Data'!A101="",'INTERIM REPORT'!A100,'Report Data'!A101))</f>
        <v>Other Non-Profit</v>
      </c>
      <c r="B101" s="6" t="str">
        <f>IF(ISBLANK('Report Data'!B101)," ",'Report Data'!B101)</f>
        <v>[OH_Exp_w_fringe_pct_of_TTL_OPEX_Peers] Overhead Expense w/ fringe, as a % of Total Operating Exp-Peers</v>
      </c>
      <c r="C101" s="6">
        <f>IF(ISBLANK('Report Data'!C101)," ",'Report Data'!C101)</f>
        <v>0</v>
      </c>
      <c r="D101" s="6">
        <f>IF(ISBLANK('Report Data'!D101)," ",'Report Data'!D101)</f>
        <v>0</v>
      </c>
      <c r="E101" s="6">
        <f>IF(ISBLANK('Report Data'!E101)," ",'Report Data'!E101)</f>
        <v>0</v>
      </c>
      <c r="F101" s="6">
        <f>IF(ISBLANK('Report Data'!F101)," ",'Report Data'!F101)</f>
        <v>0</v>
      </c>
      <c r="G101" s="6">
        <f>IF(ISBLANK('Report Data'!G101)," ",'Report Data'!G101)</f>
        <v>0</v>
      </c>
    </row>
    <row r="102" spans="1:7">
      <c r="A102" s="6" t="str">
        <f>IF('INTERIM REPORT'!B102=" "," ",IF('Report Data'!A102="",'INTERIM REPORT'!A101,'Report Data'!A102))</f>
        <v>Other Non-Profit</v>
      </c>
      <c r="B102" s="6" t="str">
        <f>IF(ISBLANK('Report Data'!B102)," ",'Report Data'!B102)</f>
        <v>[Cost_per_Adj_Admits_Peers] Cost per Adjusted Admission-Peers</v>
      </c>
      <c r="C102" s="6">
        <f>IF(ISBLANK('Report Data'!C102)," ",'Report Data'!C102)</f>
        <v>0</v>
      </c>
      <c r="D102" s="6">
        <f>IF(ISBLANK('Report Data'!D102)," ",'Report Data'!D102)</f>
        <v>0</v>
      </c>
      <c r="E102" s="6">
        <f>IF(ISBLANK('Report Data'!E102)," ",'Report Data'!E102)</f>
        <v>0</v>
      </c>
      <c r="F102" s="6">
        <f>IF(ISBLANK('Report Data'!F102)," ",'Report Data'!F102)</f>
        <v>0</v>
      </c>
      <c r="G102" s="6">
        <f>IF(ISBLANK('Report Data'!G102)," ",'Report Data'!G102)</f>
        <v>0</v>
      </c>
    </row>
    <row r="103" spans="1:7">
      <c r="A103" s="6" t="str">
        <f>IF('INTERIM REPORT'!B103=" "," ",IF('Report Data'!A103="",'INTERIM REPORT'!A102,'Report Data'!A103))</f>
        <v>Other Non-Profit</v>
      </c>
      <c r="B103" s="6" t="str">
        <f>IF(ISBLANK('Report Data'!B103)," ",'Report Data'!B103)</f>
        <v>[Salary_per_FTE_NonMD_Peers] Salary per FTE - Non-MD-Peers</v>
      </c>
      <c r="C103" s="6">
        <f>IF(ISBLANK('Report Data'!C103)," ",'Report Data'!C103)</f>
        <v>0</v>
      </c>
      <c r="D103" s="6">
        <f>IF(ISBLANK('Report Data'!D103)," ",'Report Data'!D103)</f>
        <v>0</v>
      </c>
      <c r="E103" s="6">
        <f>IF(ISBLANK('Report Data'!E103)," ",'Report Data'!E103)</f>
        <v>0</v>
      </c>
      <c r="F103" s="6">
        <f>IF(ISBLANK('Report Data'!F103)," ",'Report Data'!F103)</f>
        <v>0</v>
      </c>
      <c r="G103" s="6">
        <f>IF(ISBLANK('Report Data'!G103)," ",'Report Data'!G103)</f>
        <v>0</v>
      </c>
    </row>
    <row r="104" spans="1:7">
      <c r="A104" s="6" t="str">
        <f>IF('INTERIM REPORT'!B104=" "," ",IF('Report Data'!A104="",'INTERIM REPORT'!A103,'Report Data'!A104))</f>
        <v>Other Non-Profit</v>
      </c>
      <c r="B104" s="6" t="str">
        <f>IF(ISBLANK('Report Data'!B104)," ",'Report Data'!B104)</f>
        <v>[Salary_and_Benefits_per_FTE_NonMD_Peers] Salary &amp; Benefits per FTE - Non-MD-Peers</v>
      </c>
      <c r="C104" s="6">
        <f>IF(ISBLANK('Report Data'!C104)," ",'Report Data'!C104)</f>
        <v>0</v>
      </c>
      <c r="D104" s="6">
        <f>IF(ISBLANK('Report Data'!D104)," ",'Report Data'!D104)</f>
        <v>0</v>
      </c>
      <c r="E104" s="6">
        <f>IF(ISBLANK('Report Data'!E104)," ",'Report Data'!E104)</f>
        <v>0</v>
      </c>
      <c r="F104" s="6">
        <f>IF(ISBLANK('Report Data'!F104)," ",'Report Data'!F104)</f>
        <v>0</v>
      </c>
      <c r="G104" s="6">
        <f>IF(ISBLANK('Report Data'!G104)," ",'Report Data'!G104)</f>
        <v>0</v>
      </c>
    </row>
    <row r="105" spans="1:7">
      <c r="A105" s="6" t="str">
        <f>IF('INTERIM REPORT'!B105=" "," ",IF('Report Data'!A105="",'INTERIM REPORT'!A104,'Report Data'!A105))</f>
        <v>Other Non-Profit</v>
      </c>
      <c r="B105" s="6" t="str">
        <f>IF(ISBLANK('Report Data'!B105)," ",'Report Data'!B105)</f>
        <v>[Fringe_Benefit_pct_NonMD_Peers] Fringe Benefit % - Non-MD-Peers</v>
      </c>
      <c r="C105" s="6">
        <f>IF(ISBLANK('Report Data'!C105)," ",'Report Data'!C105)</f>
        <v>0</v>
      </c>
      <c r="D105" s="6">
        <f>IF(ISBLANK('Report Data'!D105)," ",'Report Data'!D105)</f>
        <v>0</v>
      </c>
      <c r="E105" s="6">
        <f>IF(ISBLANK('Report Data'!E105)," ",'Report Data'!E105)</f>
        <v>0</v>
      </c>
      <c r="F105" s="6">
        <f>IF(ISBLANK('Report Data'!F105)," ",'Report Data'!F105)</f>
        <v>0</v>
      </c>
      <c r="G105" s="6">
        <f>IF(ISBLANK('Report Data'!G105)," ",'Report Data'!G105)</f>
        <v>0</v>
      </c>
    </row>
    <row r="106" spans="1:7">
      <c r="A106" s="6" t="str">
        <f>IF('INTERIM REPORT'!B106=" "," ",IF('Report Data'!A106="",'INTERIM REPORT'!A105,'Report Data'!A106))</f>
        <v>Other Non-Profit</v>
      </c>
      <c r="B106" s="6" t="str">
        <f>IF(ISBLANK('Report Data'!B106)," ",'Report Data'!B106)</f>
        <v>[Comp_Ratio_Peers] Compensation Ratio-Peers</v>
      </c>
      <c r="C106" s="6">
        <f>IF(ISBLANK('Report Data'!C106)," ",'Report Data'!C106)</f>
        <v>0</v>
      </c>
      <c r="D106" s="6">
        <f>IF(ISBLANK('Report Data'!D106)," ",'Report Data'!D106)</f>
        <v>0</v>
      </c>
      <c r="E106" s="6">
        <f>IF(ISBLANK('Report Data'!E106)," ",'Report Data'!E106)</f>
        <v>0</v>
      </c>
      <c r="F106" s="6">
        <f>IF(ISBLANK('Report Data'!F106)," ",'Report Data'!F106)</f>
        <v>0</v>
      </c>
      <c r="G106" s="6">
        <f>IF(ISBLANK('Report Data'!G106)," ",'Report Data'!G106)</f>
        <v>0</v>
      </c>
    </row>
    <row r="107" spans="1:7">
      <c r="A107" s="6" t="str">
        <f>IF('INTERIM REPORT'!B107=" "," ",IF('Report Data'!A107="",'INTERIM REPORT'!A106,'Report Data'!A107))</f>
        <v>Other Non-Profit</v>
      </c>
      <c r="B107" s="6" t="str">
        <f>IF(ISBLANK('Report Data'!B107)," ",'Report Data'!B107)</f>
        <v>[Cap_Cost_pct_of_Total_Expense_Peers] Capital Cost % of Total Expense-Peers</v>
      </c>
      <c r="C107" s="6">
        <f>IF(ISBLANK('Report Data'!C107)," ",'Report Data'!C107)</f>
        <v>0</v>
      </c>
      <c r="D107" s="6">
        <f>IF(ISBLANK('Report Data'!D107)," ",'Report Data'!D107)</f>
        <v>0</v>
      </c>
      <c r="E107" s="6">
        <f>IF(ISBLANK('Report Data'!E107)," ",'Report Data'!E107)</f>
        <v>0</v>
      </c>
      <c r="F107" s="6">
        <f>IF(ISBLANK('Report Data'!F107)," ",'Report Data'!F107)</f>
        <v>0</v>
      </c>
      <c r="G107" s="6">
        <f>IF(ISBLANK('Report Data'!G107)," ",'Report Data'!G107)</f>
        <v>0</v>
      </c>
    </row>
    <row r="108" spans="1:7">
      <c r="A108" s="6" t="str">
        <f>IF('INTERIM REPORT'!B108=" "," ",IF('Report Data'!A108="",'INTERIM REPORT'!A107,'Report Data'!A108))</f>
        <v>Other Non-Profit</v>
      </c>
      <c r="B108" s="6" t="str">
        <f>IF(ISBLANK('Report Data'!B108)," ",'Report Data'!B108)</f>
        <v>[Cap_Cost_per_Adj_Admits_Peers] Capital Cost per Adjusted Admission-Peers</v>
      </c>
      <c r="C108" s="6">
        <f>IF(ISBLANK('Report Data'!C108)," ",'Report Data'!C108)</f>
        <v>0</v>
      </c>
      <c r="D108" s="6">
        <f>IF(ISBLANK('Report Data'!D108)," ",'Report Data'!D108)</f>
        <v>0</v>
      </c>
      <c r="E108" s="6">
        <f>IF(ISBLANK('Report Data'!E108)," ",'Report Data'!E108)</f>
        <v>0</v>
      </c>
      <c r="F108" s="6">
        <f>IF(ISBLANK('Report Data'!F108)," ",'Report Data'!F108)</f>
        <v>0</v>
      </c>
      <c r="G108" s="6">
        <f>IF(ISBLANK('Report Data'!G108)," ",'Report Data'!G108)</f>
        <v>0</v>
      </c>
    </row>
    <row r="109" spans="1:7">
      <c r="A109" s="6" t="str">
        <f>IF('INTERIM REPORT'!B109=" "," ",IF('Report Data'!A109="",'INTERIM REPORT'!A108,'Report Data'!A109))</f>
        <v>Other Non-Profit</v>
      </c>
      <c r="B109" s="6" t="str">
        <f>IF(ISBLANK('Report Data'!B109)," ",'Report Data'!B109)</f>
        <v>[Contractual_Allowance_pct_Peers] Contractual Allowance %-Peers</v>
      </c>
      <c r="C109" s="6">
        <f>IF(ISBLANK('Report Data'!C109)," ",'Report Data'!C109)</f>
        <v>0</v>
      </c>
      <c r="D109" s="6">
        <f>IF(ISBLANK('Report Data'!D109)," ",'Report Data'!D109)</f>
        <v>0</v>
      </c>
      <c r="E109" s="6">
        <f>IF(ISBLANK('Report Data'!E109)," ",'Report Data'!E109)</f>
        <v>0</v>
      </c>
      <c r="F109" s="6">
        <f>IF(ISBLANK('Report Data'!F109)," ",'Report Data'!F109)</f>
        <v>0</v>
      </c>
      <c r="G109" s="6">
        <f>IF(ISBLANK('Report Data'!G109)," ",'Report Data'!G109)</f>
        <v>0</v>
      </c>
    </row>
    <row r="110" spans="1:7">
      <c r="A110" s="6" t="str">
        <f>IF('INTERIM REPORT'!B110=" "," ",IF('Report Data'!A110="",'INTERIM REPORT'!A109,'Report Data'!A110))</f>
        <v>Other Non-Profit</v>
      </c>
      <c r="B110" s="6" t="str">
        <f>IF(ISBLANK('Report Data'!B110)," ",'Report Data'!B110)</f>
        <v>[Current_Ratio_Peers] Current Ratio-Peers</v>
      </c>
      <c r="C110" s="6">
        <f>IF(ISBLANK('Report Data'!C110)," ",'Report Data'!C110)</f>
        <v>0</v>
      </c>
      <c r="D110" s="6">
        <f>IF(ISBLANK('Report Data'!D110)," ",'Report Data'!D110)</f>
        <v>0</v>
      </c>
      <c r="E110" s="6">
        <f>IF(ISBLANK('Report Data'!E110)," ",'Report Data'!E110)</f>
        <v>0</v>
      </c>
      <c r="F110" s="6">
        <f>IF(ISBLANK('Report Data'!F110)," ",'Report Data'!F110)</f>
        <v>0</v>
      </c>
      <c r="G110" s="6">
        <f>IF(ISBLANK('Report Data'!G110)," ",'Report Data'!G110)</f>
        <v>0</v>
      </c>
    </row>
    <row r="111" spans="1:7">
      <c r="A111" s="6" t="str">
        <f>IF('INTERIM REPORT'!B111=" "," ",IF('Report Data'!A111="",'INTERIM REPORT'!A110,'Report Data'!A111))</f>
        <v>Other Non-Profit</v>
      </c>
      <c r="B111" s="6" t="str">
        <f>IF(ISBLANK('Report Data'!B111)," ",'Report Data'!B111)</f>
        <v>[Days_Payable_Peers] Days Payable-Peers</v>
      </c>
      <c r="C111" s="6">
        <f>IF(ISBLANK('Report Data'!C111)," ",'Report Data'!C111)</f>
        <v>0</v>
      </c>
      <c r="D111" s="6">
        <f>IF(ISBLANK('Report Data'!D111)," ",'Report Data'!D111)</f>
        <v>0</v>
      </c>
      <c r="E111" s="6">
        <f>IF(ISBLANK('Report Data'!E111)," ",'Report Data'!E111)</f>
        <v>0</v>
      </c>
      <c r="F111" s="6">
        <f>IF(ISBLANK('Report Data'!F111)," ",'Report Data'!F111)</f>
        <v>0</v>
      </c>
      <c r="G111" s="6">
        <f>IF(ISBLANK('Report Data'!G111)," ",'Report Data'!G111)</f>
        <v>0</v>
      </c>
    </row>
    <row r="112" spans="1:7">
      <c r="A112" s="6" t="str">
        <f>IF('INTERIM REPORT'!B112=" "," ",IF('Report Data'!A112="",'INTERIM REPORT'!A111,'Report Data'!A112))</f>
        <v>Other Non-Profit</v>
      </c>
      <c r="B112" s="6" t="str">
        <f>IF(ISBLANK('Report Data'!B112)," ",'Report Data'!B112)</f>
        <v>[Days_Receivable_Peers] Days Receivable-Peers</v>
      </c>
      <c r="C112" s="6">
        <f>IF(ISBLANK('Report Data'!C112)," ",'Report Data'!C112)</f>
        <v>0</v>
      </c>
      <c r="D112" s="6">
        <f>IF(ISBLANK('Report Data'!D112)," ",'Report Data'!D112)</f>
        <v>0</v>
      </c>
      <c r="E112" s="6">
        <f>IF(ISBLANK('Report Data'!E112)," ",'Report Data'!E112)</f>
        <v>0</v>
      </c>
      <c r="F112" s="6">
        <f>IF(ISBLANK('Report Data'!F112)," ",'Report Data'!F112)</f>
        <v>0</v>
      </c>
      <c r="G112" s="6">
        <f>IF(ISBLANK('Report Data'!G112)," ",'Report Data'!G112)</f>
        <v>0</v>
      </c>
    </row>
    <row r="113" spans="1:7">
      <c r="A113" s="6" t="str">
        <f>IF('INTERIM REPORT'!B113=" "," ",IF('Report Data'!A113="",'INTERIM REPORT'!A112,'Report Data'!A113))</f>
        <v>Other Non-Profit</v>
      </c>
      <c r="B113" s="6" t="str">
        <f>IF(ISBLANK('Report Data'!B113)," ",'Report Data'!B113)</f>
        <v>[Days_Cash_on_Hand_Peers] Days Cash on Hand-Peers</v>
      </c>
      <c r="C113" s="6">
        <f>IF(ISBLANK('Report Data'!C113)," ",'Report Data'!C113)</f>
        <v>0</v>
      </c>
      <c r="D113" s="6">
        <f>IF(ISBLANK('Report Data'!D113)," ",'Report Data'!D113)</f>
        <v>0</v>
      </c>
      <c r="E113" s="6">
        <f>IF(ISBLANK('Report Data'!E113)," ",'Report Data'!E113)</f>
        <v>0</v>
      </c>
      <c r="F113" s="6">
        <f>IF(ISBLANK('Report Data'!F113)," ",'Report Data'!F113)</f>
        <v>0</v>
      </c>
      <c r="G113" s="6">
        <f>IF(ISBLANK('Report Data'!G113)," ",'Report Data'!G113)</f>
        <v>0</v>
      </c>
    </row>
    <row r="114" spans="1:7">
      <c r="A114" s="6" t="str">
        <f>IF('INTERIM REPORT'!B114=" "," ",IF('Report Data'!A114="",'INTERIM REPORT'!A113,'Report Data'!A114))</f>
        <v>Other Non-Profit</v>
      </c>
      <c r="B114" s="6" t="str">
        <f>IF(ISBLANK('Report Data'!B114)," ",'Report Data'!B114)</f>
        <v>[Cash_Flow_Margin_Peers] Cash Flow Margin-Peers</v>
      </c>
      <c r="C114" s="6">
        <f>IF(ISBLANK('Report Data'!C114)," ",'Report Data'!C114)</f>
        <v>0</v>
      </c>
      <c r="D114" s="6">
        <f>IF(ISBLANK('Report Data'!D114)," ",'Report Data'!D114)</f>
        <v>0</v>
      </c>
      <c r="E114" s="6">
        <f>IF(ISBLANK('Report Data'!E114)," ",'Report Data'!E114)</f>
        <v>0</v>
      </c>
      <c r="F114" s="6">
        <f>IF(ISBLANK('Report Data'!F114)," ",'Report Data'!F114)</f>
        <v>0</v>
      </c>
      <c r="G114" s="6">
        <f>IF(ISBLANK('Report Data'!G114)," ",'Report Data'!G114)</f>
        <v>0</v>
      </c>
    </row>
    <row r="115" spans="1:7">
      <c r="A115" s="6" t="str">
        <f>IF('INTERIM REPORT'!B115=" "," ",IF('Report Data'!A115="",'INTERIM REPORT'!A114,'Report Data'!A115))</f>
        <v>Other Non-Profit</v>
      </c>
      <c r="B115" s="6" t="str">
        <f>IF(ISBLANK('Report Data'!B115)," ",'Report Data'!B115)</f>
        <v>[Cash_to_Long_Term_Debt_Peers] Cash to Long Term Debt-Peers</v>
      </c>
      <c r="C115" s="6">
        <f>IF(ISBLANK('Report Data'!C115)," ",'Report Data'!C115)</f>
        <v>0</v>
      </c>
      <c r="D115" s="6">
        <f>IF(ISBLANK('Report Data'!D115)," ",'Report Data'!D115)</f>
        <v>0</v>
      </c>
      <c r="E115" s="6">
        <f>IF(ISBLANK('Report Data'!E115)," ",'Report Data'!E115)</f>
        <v>0</v>
      </c>
      <c r="F115" s="6">
        <f>IF(ISBLANK('Report Data'!F115)," ",'Report Data'!F115)</f>
        <v>0</v>
      </c>
      <c r="G115" s="6">
        <f>IF(ISBLANK('Report Data'!G115)," ",'Report Data'!G115)</f>
        <v>0</v>
      </c>
    </row>
    <row r="116" spans="1:7">
      <c r="A116" s="6" t="str">
        <f>IF('INTERIM REPORT'!B116=" "," ",IF('Report Data'!A116="",'INTERIM REPORT'!A115,'Report Data'!A116))</f>
        <v>Other Non-Profit</v>
      </c>
      <c r="B116" s="6" t="str">
        <f>IF(ISBLANK('Report Data'!B116)," ",'Report Data'!B116)</f>
        <v>[Cash_Flow_to_Total_Debt_Peers] Cash Flow to Total Debt-Peers</v>
      </c>
      <c r="C116" s="6">
        <f>IF(ISBLANK('Report Data'!C116)," ",'Report Data'!C116)</f>
        <v>0</v>
      </c>
      <c r="D116" s="6">
        <f>IF(ISBLANK('Report Data'!D116)," ",'Report Data'!D116)</f>
        <v>0</v>
      </c>
      <c r="E116" s="6">
        <f>IF(ISBLANK('Report Data'!E116)," ",'Report Data'!E116)</f>
        <v>0</v>
      </c>
      <c r="F116" s="6">
        <f>IF(ISBLANK('Report Data'!F116)," ",'Report Data'!F116)</f>
        <v>0</v>
      </c>
      <c r="G116" s="6">
        <f>IF(ISBLANK('Report Data'!G116)," ",'Report Data'!G116)</f>
        <v>0</v>
      </c>
    </row>
    <row r="117" spans="1:7">
      <c r="A117" s="6" t="str">
        <f>IF('INTERIM REPORT'!B117=" "," ",IF('Report Data'!A117="",'INTERIM REPORT'!A116,'Report Data'!A117))</f>
        <v>Other Non-Profit</v>
      </c>
      <c r="B117" s="6" t="str">
        <f>IF(ISBLANK('Report Data'!B117)," ",'Report Data'!B117)</f>
        <v>[Gross_Price_per_Discharge_Peers] Gross Price per Discharge-Peers</v>
      </c>
      <c r="C117" s="6">
        <f>IF(ISBLANK('Report Data'!C117)," ",'Report Data'!C117)</f>
        <v>0</v>
      </c>
      <c r="D117" s="6">
        <f>IF(ISBLANK('Report Data'!D117)," ",'Report Data'!D117)</f>
        <v>0</v>
      </c>
      <c r="E117" s="6">
        <f>IF(ISBLANK('Report Data'!E117)," ",'Report Data'!E117)</f>
        <v>0</v>
      </c>
      <c r="F117" s="6">
        <f>IF(ISBLANK('Report Data'!F117)," ",'Report Data'!F117)</f>
        <v>0</v>
      </c>
      <c r="G117" s="6">
        <f>IF(ISBLANK('Report Data'!G117)," ",'Report Data'!G117)</f>
        <v>0</v>
      </c>
    </row>
    <row r="118" spans="1:7">
      <c r="A118" s="6" t="str">
        <f>IF('INTERIM REPORT'!B118=" "," ",IF('Report Data'!A118="",'INTERIM REPORT'!A117,'Report Data'!A118))</f>
        <v>Other Non-Profit</v>
      </c>
      <c r="B118" s="6" t="str">
        <f>IF(ISBLANK('Report Data'!B118)," ",'Report Data'!B118)</f>
        <v>[Gross_Price_per_Visit_Peers] Gross Price per Visit-Peers</v>
      </c>
      <c r="C118" s="6">
        <f>IF(ISBLANK('Report Data'!C118)," ",'Report Data'!C118)</f>
        <v>0</v>
      </c>
      <c r="D118" s="6">
        <f>IF(ISBLANK('Report Data'!D118)," ",'Report Data'!D118)</f>
        <v>0</v>
      </c>
      <c r="E118" s="6">
        <f>IF(ISBLANK('Report Data'!E118)," ",'Report Data'!E118)</f>
        <v>0</v>
      </c>
      <c r="F118" s="6">
        <f>IF(ISBLANK('Report Data'!F118)," ",'Report Data'!F118)</f>
        <v>0</v>
      </c>
      <c r="G118" s="6">
        <f>IF(ISBLANK('Report Data'!G118)," ",'Report Data'!G118)</f>
        <v>0</v>
      </c>
    </row>
    <row r="119" spans="1:7">
      <c r="A119" s="6" t="str">
        <f>IF('INTERIM REPORT'!B119=" "," ",IF('Report Data'!A119="",'INTERIM REPORT'!A118,'Report Data'!A119))</f>
        <v>Other Non-Profit</v>
      </c>
      <c r="B119" s="6" t="str">
        <f>IF(ISBLANK('Report Data'!B119)," ",'Report Data'!B119)</f>
        <v>[Gross_Rev_per_Adj_Admits_Peers] Gross Revenue per Adj Admission-Peers</v>
      </c>
      <c r="C119" s="6">
        <f>IF(ISBLANK('Report Data'!C119)," ",'Report Data'!C119)</f>
        <v>0</v>
      </c>
      <c r="D119" s="6">
        <f>IF(ISBLANK('Report Data'!D119)," ",'Report Data'!D119)</f>
        <v>0</v>
      </c>
      <c r="E119" s="6">
        <f>IF(ISBLANK('Report Data'!E119)," ",'Report Data'!E119)</f>
        <v>0</v>
      </c>
      <c r="F119" s="6">
        <f>IF(ISBLANK('Report Data'!F119)," ",'Report Data'!F119)</f>
        <v>0</v>
      </c>
      <c r="G119" s="6">
        <f>IF(ISBLANK('Report Data'!G119)," ",'Report Data'!G119)</f>
        <v>0</v>
      </c>
    </row>
    <row r="120" spans="1:7">
      <c r="A120" s="6" t="str">
        <f>IF('INTERIM REPORT'!B120=" "," ",IF('Report Data'!A120="",'INTERIM REPORT'!A119,'Report Data'!A120))</f>
        <v>Other Non-Profit</v>
      </c>
      <c r="B120" s="6" t="str">
        <f>IF(ISBLANK('Report Data'!B120)," ",'Report Data'!B120)</f>
        <v>[Net_Rev_per_Adj_Admits_Peers] Net Revenue per Adjusted Admission-Peers</v>
      </c>
      <c r="C120" s="6">
        <f>IF(ISBLANK('Report Data'!C120)," ",'Report Data'!C120)</f>
        <v>0</v>
      </c>
      <c r="D120" s="6">
        <f>IF(ISBLANK('Report Data'!D120)," ",'Report Data'!D120)</f>
        <v>0</v>
      </c>
      <c r="E120" s="6">
        <f>IF(ISBLANK('Report Data'!E120)," ",'Report Data'!E120)</f>
        <v>0</v>
      </c>
      <c r="F120" s="6">
        <f>IF(ISBLANK('Report Data'!F120)," ",'Report Data'!F120)</f>
        <v>0</v>
      </c>
      <c r="G120" s="6">
        <f>IF(ISBLANK('Report Data'!G120)," ",'Report Data'!G120)</f>
        <v>0</v>
      </c>
    </row>
    <row r="121" spans="1:7">
      <c r="A121" s="6" t="str">
        <f>IF('INTERIM REPORT'!B121=" "," ",IF('Report Data'!A121="",'INTERIM REPORT'!A120,'Report Data'!A121))</f>
        <v>Other Non-Profit</v>
      </c>
      <c r="B121" s="6" t="str">
        <f>IF(ISBLANK('Report Data'!B121)," ",'Report Data'!B121)</f>
        <v>[Medicare_Gross_Pct_Ttl_Gross_Peers] Medicare Gross as % of Ttl Gross Rev-Peers</v>
      </c>
      <c r="C121" s="6">
        <f>IF(ISBLANK('Report Data'!C121)," ",'Report Data'!C121)</f>
        <v>0</v>
      </c>
      <c r="D121" s="6">
        <f>IF(ISBLANK('Report Data'!D121)," ",'Report Data'!D121)</f>
        <v>0</v>
      </c>
      <c r="E121" s="6">
        <f>IF(ISBLANK('Report Data'!E121)," ",'Report Data'!E121)</f>
        <v>0</v>
      </c>
      <c r="F121" s="6">
        <f>IF(ISBLANK('Report Data'!F121)," ",'Report Data'!F121)</f>
        <v>0</v>
      </c>
      <c r="G121" s="6">
        <f>IF(ISBLANK('Report Data'!G121)," ",'Report Data'!G121)</f>
        <v>0</v>
      </c>
    </row>
    <row r="122" spans="1:7">
      <c r="A122" s="6" t="str">
        <f>IF('INTERIM REPORT'!B122=" "," ",IF('Report Data'!A122="",'INTERIM REPORT'!A121,'Report Data'!A122))</f>
        <v>Other Non-Profit</v>
      </c>
      <c r="B122" s="6" t="str">
        <f>IF(ISBLANK('Report Data'!B122)," ",'Report Data'!B122)</f>
        <v>[Medicaid_Gross_Pct_Ttl_Gross_Peers] Medicaid Gross as % of Ttl Gross Rev-Peers</v>
      </c>
      <c r="C122" s="6">
        <f>IF(ISBLANK('Report Data'!C122)," ",'Report Data'!C122)</f>
        <v>0</v>
      </c>
      <c r="D122" s="6">
        <f>IF(ISBLANK('Report Data'!D122)," ",'Report Data'!D122)</f>
        <v>0</v>
      </c>
      <c r="E122" s="6">
        <f>IF(ISBLANK('Report Data'!E122)," ",'Report Data'!E122)</f>
        <v>0</v>
      </c>
      <c r="F122" s="6">
        <f>IF(ISBLANK('Report Data'!F122)," ",'Report Data'!F122)</f>
        <v>0</v>
      </c>
      <c r="G122" s="6">
        <f>IF(ISBLANK('Report Data'!G122)," ",'Report Data'!G122)</f>
        <v>0</v>
      </c>
    </row>
    <row r="123" spans="1:7">
      <c r="A123" s="6" t="str">
        <f>IF('INTERIM REPORT'!B123=" "," ",IF('Report Data'!A123="",'INTERIM REPORT'!A122,'Report Data'!A123))</f>
        <v>Other Non-Profit</v>
      </c>
      <c r="B123" s="6" t="str">
        <f>IF(ISBLANK('Report Data'!B123)," ",'Report Data'!B123)</f>
        <v>[CommSelf_Gross_Pct_Ttl_Gross_Peers] Comm/self Gross as % of Ttl Gross Rev-Peers</v>
      </c>
      <c r="C123" s="6">
        <f>IF(ISBLANK('Report Data'!C123)," ",'Report Data'!C123)</f>
        <v>0</v>
      </c>
      <c r="D123" s="6">
        <f>IF(ISBLANK('Report Data'!D123)," ",'Report Data'!D123)</f>
        <v>0</v>
      </c>
      <c r="E123" s="6">
        <f>IF(ISBLANK('Report Data'!E123)," ",'Report Data'!E123)</f>
        <v>0</v>
      </c>
      <c r="F123" s="6">
        <f>IF(ISBLANK('Report Data'!F123)," ",'Report Data'!F123)</f>
        <v>0</v>
      </c>
      <c r="G123" s="6">
        <f>IF(ISBLANK('Report Data'!G123)," ",'Report Data'!G123)</f>
        <v>0</v>
      </c>
    </row>
    <row r="124" spans="1:7">
      <c r="A124" s="6" t="str">
        <f>IF('INTERIM REPORT'!B124=" "," ",IF('Report Data'!A124="",'INTERIM REPORT'!A123,'Report Data'!A124))</f>
        <v>Other Non-Profit</v>
      </c>
      <c r="B124" s="6" t="str">
        <f>IF(ISBLANK('Report Data'!B124)," ",'Report Data'!B124)</f>
        <v>[Phys_Gross_Pct_Ttl_Gross_Peers] Physician Gross as % of Ttl Gross Rev-Peers</v>
      </c>
      <c r="C124" s="6">
        <f>IF(ISBLANK('Report Data'!C124)," ",'Report Data'!C124)</f>
        <v>0</v>
      </c>
      <c r="D124" s="6">
        <f>IF(ISBLANK('Report Data'!D124)," ",'Report Data'!D124)</f>
        <v>0</v>
      </c>
      <c r="E124" s="6">
        <f>IF(ISBLANK('Report Data'!E124)," ",'Report Data'!E124)</f>
        <v>0</v>
      </c>
      <c r="F124" s="6">
        <f>IF(ISBLANK('Report Data'!F124)," ",'Report Data'!F124)</f>
        <v>0</v>
      </c>
      <c r="G124" s="6">
        <f>IF(ISBLANK('Report Data'!G124)," ",'Report Data'!G124)</f>
        <v>0</v>
      </c>
    </row>
    <row r="125" spans="1:7">
      <c r="A125" s="6" t="str">
        <f>IF('INTERIM REPORT'!B125=" "," ",IF('Report Data'!A125="",'INTERIM REPORT'!A124,'Report Data'!A125))</f>
        <v>Other Non-Profit</v>
      </c>
      <c r="B125" s="6" t="str">
        <f>IF(ISBLANK('Report Data'!B125)," ",'Report Data'!B125)</f>
        <v>[Medicare_Pct_Net_Rev_Peers] Medicare % of Net Rev-Peers</v>
      </c>
      <c r="C125" s="6">
        <f>IF(ISBLANK('Report Data'!C125)," ",'Report Data'!C125)</f>
        <v>0</v>
      </c>
      <c r="D125" s="6">
        <f>IF(ISBLANK('Report Data'!D125)," ",'Report Data'!D125)</f>
        <v>0</v>
      </c>
      <c r="E125" s="6">
        <f>IF(ISBLANK('Report Data'!E125)," ",'Report Data'!E125)</f>
        <v>0</v>
      </c>
      <c r="F125" s="6">
        <f>IF(ISBLANK('Report Data'!F125)," ",'Report Data'!F125)</f>
        <v>0</v>
      </c>
      <c r="G125" s="6">
        <f>IF(ISBLANK('Report Data'!G125)," ",'Report Data'!G125)</f>
        <v>0</v>
      </c>
    </row>
    <row r="126" spans="1:7">
      <c r="A126" s="6" t="str">
        <f>IF('INTERIM REPORT'!B126=" "," ",IF('Report Data'!A126="",'INTERIM REPORT'!A125,'Report Data'!A126))</f>
        <v>Other Non-Profit</v>
      </c>
      <c r="B126" s="6" t="str">
        <f>IF(ISBLANK('Report Data'!B126)," ",'Report Data'!B126)</f>
        <v>[Medicaid_Pct_Net_Rev_Peers] Medicaid % of Net Rev-Peers</v>
      </c>
      <c r="C126" s="6">
        <f>IF(ISBLANK('Report Data'!C126)," ",'Report Data'!C126)</f>
        <v>0</v>
      </c>
      <c r="D126" s="6">
        <f>IF(ISBLANK('Report Data'!D126)," ",'Report Data'!D126)</f>
        <v>0</v>
      </c>
      <c r="E126" s="6">
        <f>IF(ISBLANK('Report Data'!E126)," ",'Report Data'!E126)</f>
        <v>0</v>
      </c>
      <c r="F126" s="6">
        <f>IF(ISBLANK('Report Data'!F126)," ",'Report Data'!F126)</f>
        <v>0</v>
      </c>
      <c r="G126" s="6">
        <f>IF(ISBLANK('Report Data'!G126)," ",'Report Data'!G126)</f>
        <v>0</v>
      </c>
    </row>
    <row r="127" spans="1:7">
      <c r="A127" s="6" t="str">
        <f>IF('INTERIM REPORT'!B127=" "," ",IF('Report Data'!A127="",'INTERIM REPORT'!A126,'Report Data'!A127))</f>
        <v>Other Non-Profit</v>
      </c>
      <c r="B127" s="6" t="str">
        <f>IF(ISBLANK('Report Data'!B127)," ",'Report Data'!B127)</f>
        <v>[CommSelf_Pct_Net_Rev_Peers] Comm/self % of Net Rev-Peers</v>
      </c>
      <c r="C127" s="6">
        <f>IF(ISBLANK('Report Data'!C127)," ",'Report Data'!C127)</f>
        <v>0</v>
      </c>
      <c r="D127" s="6">
        <f>IF(ISBLANK('Report Data'!D127)," ",'Report Data'!D127)</f>
        <v>0</v>
      </c>
      <c r="E127" s="6">
        <f>IF(ISBLANK('Report Data'!E127)," ",'Report Data'!E127)</f>
        <v>0</v>
      </c>
      <c r="F127" s="6">
        <f>IF(ISBLANK('Report Data'!F127)," ",'Report Data'!F127)</f>
        <v>0</v>
      </c>
      <c r="G127" s="6">
        <f>IF(ISBLANK('Report Data'!G127)," ",'Report Data'!G127)</f>
        <v>0</v>
      </c>
    </row>
    <row r="128" spans="1:7">
      <c r="A128" s="6" t="str">
        <f>IF('INTERIM REPORT'!B128=" "," ",IF('Report Data'!A128="",'INTERIM REPORT'!A127,'Report Data'!A128))</f>
        <v>Other Non-Profit</v>
      </c>
      <c r="B128" s="6" t="str">
        <f>IF(ISBLANK('Report Data'!B128)," ",'Report Data'!B128)</f>
        <v>[Phys_Pct_Net_Rev_Peers] Physician % of Net Rev-Peers</v>
      </c>
      <c r="C128" s="6">
        <f>IF(ISBLANK('Report Data'!C128)," ",'Report Data'!C128)</f>
        <v>0</v>
      </c>
      <c r="D128" s="6">
        <f>IF(ISBLANK('Report Data'!D128)," ",'Report Data'!D128)</f>
        <v>0</v>
      </c>
      <c r="E128" s="6">
        <f>IF(ISBLANK('Report Data'!E128)," ",'Report Data'!E128)</f>
        <v>0</v>
      </c>
      <c r="F128" s="6">
        <f>IF(ISBLANK('Report Data'!F128)," ",'Report Data'!F128)</f>
        <v>0</v>
      </c>
      <c r="G128" s="6">
        <f>IF(ISBLANK('Report Data'!G128)," ",'Report Data'!G128)</f>
        <v>0</v>
      </c>
    </row>
    <row r="129" spans="1:7">
      <c r="A129" s="6" t="str">
        <f>IF('INTERIM REPORT'!B129=" "," ",IF('Report Data'!A129="",'INTERIM REPORT'!A128,'Report Data'!A129))</f>
        <v>Other Non-Profit</v>
      </c>
      <c r="B129" s="6" t="str">
        <f>IF(ISBLANK('Report Data'!B129)," ",'Report Data'!B129)</f>
        <v>[Free_Care_Gross_Peers] Free Care (Gross Revenue)-Peers</v>
      </c>
      <c r="C129" s="6">
        <f>IF(ISBLANK('Report Data'!C129)," ",'Report Data'!C129)</f>
        <v>0</v>
      </c>
      <c r="D129" s="6">
        <f>IF(ISBLANK('Report Data'!D129)," ",'Report Data'!D129)</f>
        <v>0</v>
      </c>
      <c r="E129" s="6">
        <f>IF(ISBLANK('Report Data'!E129)," ",'Report Data'!E129)</f>
        <v>0</v>
      </c>
      <c r="F129" s="6">
        <f>IF(ISBLANK('Report Data'!F129)," ",'Report Data'!F129)</f>
        <v>0</v>
      </c>
      <c r="G129" s="6">
        <f>IF(ISBLANK('Report Data'!G129)," ",'Report Data'!G129)</f>
        <v>0</v>
      </c>
    </row>
    <row r="130" spans="1:7">
      <c r="A130" s="6" t="str">
        <f>IF('INTERIM REPORT'!B130=" "," ",IF('Report Data'!A130="",'INTERIM REPORT'!A129,'Report Data'!A130))</f>
        <v>100 - 199 Beds</v>
      </c>
      <c r="B130" s="6" t="str">
        <f>IF(ISBLANK('Report Data'!B130)," ",'Report Data'!B130)</f>
        <v>[Avg_Daily_Census_Peers] Average Daily Census-Peers</v>
      </c>
      <c r="C130" s="6">
        <f>IF(ISBLANK('Report Data'!C130)," ",'Report Data'!C130)</f>
        <v>0</v>
      </c>
      <c r="D130" s="6">
        <f>IF(ISBLANK('Report Data'!D130)," ",'Report Data'!D130)</f>
        <v>0</v>
      </c>
      <c r="E130" s="6">
        <f>IF(ISBLANK('Report Data'!E130)," ",'Report Data'!E130)</f>
        <v>0</v>
      </c>
      <c r="F130" s="6">
        <f>IF(ISBLANK('Report Data'!F130)," ",'Report Data'!F130)</f>
        <v>0</v>
      </c>
      <c r="G130" s="6">
        <f>IF(ISBLANK('Report Data'!G130)," ",'Report Data'!G130)</f>
        <v>0</v>
      </c>
    </row>
    <row r="131" spans="1:7">
      <c r="A131" s="6" t="str">
        <f>IF('INTERIM REPORT'!B131=" "," ",IF('Report Data'!A131="",'INTERIM REPORT'!A130,'Report Data'!A131))</f>
        <v>100 - 199 Beds</v>
      </c>
      <c r="B131" s="6" t="str">
        <f>IF(ISBLANK('Report Data'!B131)," ",'Report Data'!B131)</f>
        <v>[Avg_Length_of_Stay_Peers] Average Length of Stay-Peers</v>
      </c>
      <c r="C131" s="6">
        <f>IF(ISBLANK('Report Data'!C131)," ",'Report Data'!C131)</f>
        <v>0</v>
      </c>
      <c r="D131" s="6">
        <f>IF(ISBLANK('Report Data'!D131)," ",'Report Data'!D131)</f>
        <v>0</v>
      </c>
      <c r="E131" s="6">
        <f>IF(ISBLANK('Report Data'!E131)," ",'Report Data'!E131)</f>
        <v>0</v>
      </c>
      <c r="F131" s="6">
        <f>IF(ISBLANK('Report Data'!F131)," ",'Report Data'!F131)</f>
        <v>0</v>
      </c>
      <c r="G131" s="6">
        <f>IF(ISBLANK('Report Data'!G131)," ",'Report Data'!G131)</f>
        <v>0</v>
      </c>
    </row>
    <row r="132" spans="1:7">
      <c r="A132" s="6" t="str">
        <f>IF('INTERIM REPORT'!B132=" "," ",IF('Report Data'!A132="",'INTERIM REPORT'!A131,'Report Data'!A132))</f>
        <v>100 - 199 Beds</v>
      </c>
      <c r="B132" s="6" t="str">
        <f>IF(ISBLANK('Report Data'!B132)," ",'Report Data'!B132)</f>
        <v>[Acute_ALOS_Peers] Acute ALOS-Peers</v>
      </c>
      <c r="C132" s="6">
        <f>IF(ISBLANK('Report Data'!C132)," ",'Report Data'!C132)</f>
        <v>0</v>
      </c>
      <c r="D132" s="6">
        <f>IF(ISBLANK('Report Data'!D132)," ",'Report Data'!D132)</f>
        <v>0</v>
      </c>
      <c r="E132" s="6">
        <f>IF(ISBLANK('Report Data'!E132)," ",'Report Data'!E132)</f>
        <v>0</v>
      </c>
      <c r="F132" s="6">
        <f>IF(ISBLANK('Report Data'!F132)," ",'Report Data'!F132)</f>
        <v>0</v>
      </c>
      <c r="G132" s="6">
        <f>IF(ISBLANK('Report Data'!G132)," ",'Report Data'!G132)</f>
        <v>0</v>
      </c>
    </row>
    <row r="133" spans="1:7">
      <c r="A133" s="6" t="str">
        <f>IF('INTERIM REPORT'!B133=" "," ",IF('Report Data'!A133="",'INTERIM REPORT'!A132,'Report Data'!A133))</f>
        <v>100 - 199 Beds</v>
      </c>
      <c r="B133" s="6" t="str">
        <f>IF(ISBLANK('Report Data'!B133)," ",'Report Data'!B133)</f>
        <v>[Adj_Admits_Peers] Adjusted Admissions-Peers</v>
      </c>
      <c r="C133" s="6">
        <f>IF(ISBLANK('Report Data'!C133)," ",'Report Data'!C133)</f>
        <v>0</v>
      </c>
      <c r="D133" s="6">
        <f>IF(ISBLANK('Report Data'!D133)," ",'Report Data'!D133)</f>
        <v>0</v>
      </c>
      <c r="E133" s="6">
        <f>IF(ISBLANK('Report Data'!E133)," ",'Report Data'!E133)</f>
        <v>0</v>
      </c>
      <c r="F133" s="6">
        <f>IF(ISBLANK('Report Data'!F133)," ",'Report Data'!F133)</f>
        <v>0</v>
      </c>
      <c r="G133" s="6">
        <f>IF(ISBLANK('Report Data'!G133)," ",'Report Data'!G133)</f>
        <v>0</v>
      </c>
    </row>
    <row r="134" spans="1:7">
      <c r="A134" s="6" t="str">
        <f>IF('INTERIM REPORT'!B134=" "," ",IF('Report Data'!A134="",'INTERIM REPORT'!A133,'Report Data'!A134))</f>
        <v>100 - 199 Beds</v>
      </c>
      <c r="B134" s="6" t="str">
        <f>IF(ISBLANK('Report Data'!B134)," ",'Report Data'!B134)</f>
        <v>[Adj_Days_Peers] Adjusted Days-Peers</v>
      </c>
      <c r="C134" s="6">
        <f>IF(ISBLANK('Report Data'!C134)," ",'Report Data'!C134)</f>
        <v>0</v>
      </c>
      <c r="D134" s="6">
        <f>IF(ISBLANK('Report Data'!D134)," ",'Report Data'!D134)</f>
        <v>0</v>
      </c>
      <c r="E134" s="6">
        <f>IF(ISBLANK('Report Data'!E134)," ",'Report Data'!E134)</f>
        <v>0</v>
      </c>
      <c r="F134" s="6">
        <f>IF(ISBLANK('Report Data'!F134)," ",'Report Data'!F134)</f>
        <v>0</v>
      </c>
      <c r="G134" s="6">
        <f>IF(ISBLANK('Report Data'!G134)," ",'Report Data'!G134)</f>
        <v>0</v>
      </c>
    </row>
    <row r="135" spans="1:7">
      <c r="A135" s="6" t="str">
        <f>IF('INTERIM REPORT'!B135=" "," ",IF('Report Data'!A135="",'INTERIM REPORT'!A134,'Report Data'!A135))</f>
        <v>100 - 199 Beds</v>
      </c>
      <c r="B135" s="6" t="str">
        <f>IF(ISBLANK('Report Data'!B135)," ",'Report Data'!B135)</f>
        <v>[Acute_Care_Ave_Daily_Census_Peers] Acute Care Ave Daily Census-Peers</v>
      </c>
      <c r="C135" s="6">
        <f>IF(ISBLANK('Report Data'!C135)," ",'Report Data'!C135)</f>
        <v>0</v>
      </c>
      <c r="D135" s="6">
        <f>IF(ISBLANK('Report Data'!D135)," ",'Report Data'!D135)</f>
        <v>0</v>
      </c>
      <c r="E135" s="6">
        <f>IF(ISBLANK('Report Data'!E135)," ",'Report Data'!E135)</f>
        <v>0</v>
      </c>
      <c r="F135" s="6">
        <f>IF(ISBLANK('Report Data'!F135)," ",'Report Data'!F135)</f>
        <v>0</v>
      </c>
      <c r="G135" s="6">
        <f>IF(ISBLANK('Report Data'!G135)," ",'Report Data'!G135)</f>
        <v>0</v>
      </c>
    </row>
    <row r="136" spans="1:7">
      <c r="A136" s="6" t="str">
        <f>IF('INTERIM REPORT'!B136=" "," ",IF('Report Data'!A136="",'INTERIM REPORT'!A135,'Report Data'!A136))</f>
        <v>100 - 199 Beds</v>
      </c>
      <c r="B136" s="6" t="str">
        <f>IF(ISBLANK('Report Data'!B136)," ",'Report Data'!B136)</f>
        <v>[Age_of_Plant_Peers] Age of Plant-Peers</v>
      </c>
      <c r="C136" s="6">
        <f>IF(ISBLANK('Report Data'!C136)," ",'Report Data'!C136)</f>
        <v>0</v>
      </c>
      <c r="D136" s="6">
        <f>IF(ISBLANK('Report Data'!D136)," ",'Report Data'!D136)</f>
        <v>0</v>
      </c>
      <c r="E136" s="6">
        <f>IF(ISBLANK('Report Data'!E136)," ",'Report Data'!E136)</f>
        <v>0</v>
      </c>
      <c r="F136" s="6">
        <f>IF(ISBLANK('Report Data'!F136)," ",'Report Data'!F136)</f>
        <v>0</v>
      </c>
      <c r="G136" s="6">
        <f>IF(ISBLANK('Report Data'!G136)," ",'Report Data'!G136)</f>
        <v>0</v>
      </c>
    </row>
    <row r="137" spans="1:7">
      <c r="A137" s="6" t="str">
        <f>IF('INTERIM REPORT'!B137=" "," ",IF('Report Data'!A137="",'INTERIM REPORT'!A136,'Report Data'!A137))</f>
        <v>100 - 199 Beds</v>
      </c>
      <c r="B137" s="6" t="str">
        <f>IF(ISBLANK('Report Data'!B137)," ",'Report Data'!B137)</f>
        <v>[Age_of_Plant_Building_Peers] Age of Plant - Building-Peers</v>
      </c>
      <c r="C137" s="6">
        <f>IF(ISBLANK('Report Data'!C137)," ",'Report Data'!C137)</f>
        <v>0</v>
      </c>
      <c r="D137" s="6">
        <f>IF(ISBLANK('Report Data'!D137)," ",'Report Data'!D137)</f>
        <v>0</v>
      </c>
      <c r="E137" s="6">
        <f>IF(ISBLANK('Report Data'!E137)," ",'Report Data'!E137)</f>
        <v>0</v>
      </c>
      <c r="F137" s="6">
        <f>IF(ISBLANK('Report Data'!F137)," ",'Report Data'!F137)</f>
        <v>0</v>
      </c>
      <c r="G137" s="6">
        <f>IF(ISBLANK('Report Data'!G137)," ",'Report Data'!G137)</f>
        <v>0</v>
      </c>
    </row>
    <row r="138" spans="1:7">
      <c r="A138" s="6" t="str">
        <f>IF('INTERIM REPORT'!B138=" "," ",IF('Report Data'!A138="",'INTERIM REPORT'!A137,'Report Data'!A138))</f>
        <v>100 - 199 Beds</v>
      </c>
      <c r="B138" s="6" t="str">
        <f>IF(ISBLANK('Report Data'!B138)," ",'Report Data'!B138)</f>
        <v>[Age_of_Plant_Equipment_Peers] Age of Plant - Equipment-Peers</v>
      </c>
      <c r="C138" s="6">
        <f>IF(ISBLANK('Report Data'!C138)," ",'Report Data'!C138)</f>
        <v>0</v>
      </c>
      <c r="D138" s="6">
        <f>IF(ISBLANK('Report Data'!D138)," ",'Report Data'!D138)</f>
        <v>0</v>
      </c>
      <c r="E138" s="6">
        <f>IF(ISBLANK('Report Data'!E138)," ",'Report Data'!E138)</f>
        <v>0</v>
      </c>
      <c r="F138" s="6">
        <f>IF(ISBLANK('Report Data'!F138)," ",'Report Data'!F138)</f>
        <v>0</v>
      </c>
      <c r="G138" s="6">
        <f>IF(ISBLANK('Report Data'!G138)," ",'Report Data'!G138)</f>
        <v>0</v>
      </c>
    </row>
    <row r="139" spans="1:7">
      <c r="A139" s="6" t="str">
        <f>IF('INTERIM REPORT'!B139=" "," ",IF('Report Data'!A139="",'INTERIM REPORT'!A138,'Report Data'!A139))</f>
        <v>100 - 199 Beds</v>
      </c>
      <c r="B139" s="6" t="str">
        <f>IF(ISBLANK('Report Data'!B139)," ",'Report Data'!B139)</f>
        <v>[Long_Term_Debt_to_Capization_Peers] Long Term Debt to Capitalization-Peers</v>
      </c>
      <c r="C139" s="6">
        <f>IF(ISBLANK('Report Data'!C139)," ",'Report Data'!C139)</f>
        <v>0</v>
      </c>
      <c r="D139" s="6">
        <f>IF(ISBLANK('Report Data'!D139)," ",'Report Data'!D139)</f>
        <v>0</v>
      </c>
      <c r="E139" s="6">
        <f>IF(ISBLANK('Report Data'!E139)," ",'Report Data'!E139)</f>
        <v>0</v>
      </c>
      <c r="F139" s="6">
        <f>IF(ISBLANK('Report Data'!F139)," ",'Report Data'!F139)</f>
        <v>0</v>
      </c>
      <c r="G139" s="6">
        <f>IF(ISBLANK('Report Data'!G139)," ",'Report Data'!G139)</f>
        <v>0</v>
      </c>
    </row>
    <row r="140" spans="1:7">
      <c r="A140" s="6" t="str">
        <f>IF('INTERIM REPORT'!B140=" "," ",IF('Report Data'!A140="",'INTERIM REPORT'!A139,'Report Data'!A140))</f>
        <v>100 - 199 Beds</v>
      </c>
      <c r="B140" s="6" t="str">
        <f>IF(ISBLANK('Report Data'!B140)," ",'Report Data'!B140)</f>
        <v>[Debt_per_Staffed_Bed_Peers] Debt per Staffed Bed-Peers</v>
      </c>
      <c r="C140" s="6">
        <f>IF(ISBLANK('Report Data'!C140)," ",'Report Data'!C140)</f>
        <v>0</v>
      </c>
      <c r="D140" s="6">
        <f>IF(ISBLANK('Report Data'!D140)," ",'Report Data'!D140)</f>
        <v>0</v>
      </c>
      <c r="E140" s="6">
        <f>IF(ISBLANK('Report Data'!E140)," ",'Report Data'!E140)</f>
        <v>0</v>
      </c>
      <c r="F140" s="6">
        <f>IF(ISBLANK('Report Data'!F140)," ",'Report Data'!F140)</f>
        <v>0</v>
      </c>
      <c r="G140" s="6">
        <f>IF(ISBLANK('Report Data'!G140)," ",'Report Data'!G140)</f>
        <v>0</v>
      </c>
    </row>
    <row r="141" spans="1:7">
      <c r="A141" s="6" t="str">
        <f>IF('INTERIM REPORT'!B141=" "," ",IF('Report Data'!A141="",'INTERIM REPORT'!A140,'Report Data'!A141))</f>
        <v>100 - 199 Beds</v>
      </c>
      <c r="B141" s="6" t="str">
        <f>IF(ISBLANK('Report Data'!B141)," ",'Report Data'!B141)</f>
        <v>[Net_Prop_Plant_and_Equip_per_Staffed_Bed_Peers] Net Prop, Plant &amp; Equip per Staffed Bed-Peers</v>
      </c>
      <c r="C141" s="6">
        <f>IF(ISBLANK('Report Data'!C141)," ",'Report Data'!C141)</f>
        <v>0</v>
      </c>
      <c r="D141" s="6">
        <f>IF(ISBLANK('Report Data'!D141)," ",'Report Data'!D141)</f>
        <v>0</v>
      </c>
      <c r="E141" s="6">
        <f>IF(ISBLANK('Report Data'!E141)," ",'Report Data'!E141)</f>
        <v>0</v>
      </c>
      <c r="F141" s="6">
        <f>IF(ISBLANK('Report Data'!F141)," ",'Report Data'!F141)</f>
        <v>0</v>
      </c>
      <c r="G141" s="6">
        <f>IF(ISBLANK('Report Data'!G141)," ",'Report Data'!G141)</f>
        <v>0</v>
      </c>
    </row>
    <row r="142" spans="1:7">
      <c r="A142" s="6" t="str">
        <f>IF('INTERIM REPORT'!B142=" "," ",IF('Report Data'!A142="",'INTERIM REPORT'!A141,'Report Data'!A142))</f>
        <v>100 - 199 Beds</v>
      </c>
      <c r="B142" s="6" t="str">
        <f>IF(ISBLANK('Report Data'!B142)," ",'Report Data'!B142)</f>
        <v>[Long_Term_Debt_to_Total_Assets_Peers] Long Term Debt to Total Assets-Peers</v>
      </c>
      <c r="C142" s="6">
        <f>IF(ISBLANK('Report Data'!C142)," ",'Report Data'!C142)</f>
        <v>0</v>
      </c>
      <c r="D142" s="6">
        <f>IF(ISBLANK('Report Data'!D142)," ",'Report Data'!D142)</f>
        <v>0</v>
      </c>
      <c r="E142" s="6">
        <f>IF(ISBLANK('Report Data'!E142)," ",'Report Data'!E142)</f>
        <v>0</v>
      </c>
      <c r="F142" s="6">
        <f>IF(ISBLANK('Report Data'!F142)," ",'Report Data'!F142)</f>
        <v>0</v>
      </c>
      <c r="G142" s="6">
        <f>IF(ISBLANK('Report Data'!G142)," ",'Report Data'!G142)</f>
        <v>0</v>
      </c>
    </row>
    <row r="143" spans="1:7">
      <c r="A143" s="6" t="str">
        <f>IF('INTERIM REPORT'!B143=" "," ",IF('Report Data'!A143="",'INTERIM REPORT'!A142,'Report Data'!A143))</f>
        <v>100 - 199 Beds</v>
      </c>
      <c r="B143" s="6" t="str">
        <f>IF(ISBLANK('Report Data'!B143)," ",'Report Data'!B143)</f>
        <v>[Debt_Service_Coverage_Ratio_Peers] Debt Service Coverage Ratio-Peers</v>
      </c>
      <c r="C143" s="6">
        <f>IF(ISBLANK('Report Data'!C143)," ",'Report Data'!C143)</f>
        <v>0</v>
      </c>
      <c r="D143" s="6">
        <f>IF(ISBLANK('Report Data'!D143)," ",'Report Data'!D143)</f>
        <v>0</v>
      </c>
      <c r="E143" s="6">
        <f>IF(ISBLANK('Report Data'!E143)," ",'Report Data'!E143)</f>
        <v>0</v>
      </c>
      <c r="F143" s="6">
        <f>IF(ISBLANK('Report Data'!F143)," ",'Report Data'!F143)</f>
        <v>0</v>
      </c>
      <c r="G143" s="6">
        <f>IF(ISBLANK('Report Data'!G143)," ",'Report Data'!G143)</f>
        <v>0</v>
      </c>
    </row>
    <row r="144" spans="1:7">
      <c r="A144" s="6" t="str">
        <f>IF('INTERIM REPORT'!B144=" "," ",IF('Report Data'!A144="",'INTERIM REPORT'!A143,'Report Data'!A144))</f>
        <v>100 - 199 Beds</v>
      </c>
      <c r="B144" s="6" t="str">
        <f>IF(ISBLANK('Report Data'!B144)," ",'Report Data'!B144)</f>
        <v>[Depreciation_Rate_Peers] Depreciation Rate-Peers</v>
      </c>
      <c r="C144" s="6">
        <f>IF(ISBLANK('Report Data'!C144)," ",'Report Data'!C144)</f>
        <v>0</v>
      </c>
      <c r="D144" s="6">
        <f>IF(ISBLANK('Report Data'!D144)," ",'Report Data'!D144)</f>
        <v>0</v>
      </c>
      <c r="E144" s="6">
        <f>IF(ISBLANK('Report Data'!E144)," ",'Report Data'!E144)</f>
        <v>0</v>
      </c>
      <c r="F144" s="6">
        <f>IF(ISBLANK('Report Data'!F144)," ",'Report Data'!F144)</f>
        <v>0</v>
      </c>
      <c r="G144" s="6">
        <f>IF(ISBLANK('Report Data'!G144)," ",'Report Data'!G144)</f>
        <v>0</v>
      </c>
    </row>
    <row r="145" spans="1:7">
      <c r="A145" s="6" t="str">
        <f>IF('INTERIM REPORT'!B145=" "," ",IF('Report Data'!A145="",'INTERIM REPORT'!A144,'Report Data'!A145))</f>
        <v>100 - 199 Beds</v>
      </c>
      <c r="B145" s="6" t="str">
        <f>IF(ISBLANK('Report Data'!B145)," ",'Report Data'!B145)</f>
        <v>[Cap_Expenditures_to_Depreciation_Peers] Capital Expenditures to Depreciation-Peers</v>
      </c>
      <c r="C145" s="6">
        <f>IF(ISBLANK('Report Data'!C145)," ",'Report Data'!C145)</f>
        <v>0</v>
      </c>
      <c r="D145" s="6">
        <f>IF(ISBLANK('Report Data'!D145)," ",'Report Data'!D145)</f>
        <v>0</v>
      </c>
      <c r="E145" s="6">
        <f>IF(ISBLANK('Report Data'!E145)," ",'Report Data'!E145)</f>
        <v>0</v>
      </c>
      <c r="F145" s="6">
        <f>IF(ISBLANK('Report Data'!F145)," ",'Report Data'!F145)</f>
        <v>0</v>
      </c>
      <c r="G145" s="6">
        <f>IF(ISBLANK('Report Data'!G145)," ",'Report Data'!G145)</f>
        <v>0</v>
      </c>
    </row>
    <row r="146" spans="1:7">
      <c r="A146" s="6" t="str">
        <f>IF('INTERIM REPORT'!B146=" "," ",IF('Report Data'!A146="",'INTERIM REPORT'!A145,'Report Data'!A146))</f>
        <v>100 - 199 Beds</v>
      </c>
      <c r="B146" s="6" t="str">
        <f>IF(ISBLANK('Report Data'!B146)," ",'Report Data'!B146)</f>
        <v>[Cap_Expenditure_Growth_Rate_Peers] Capital Expenditure Growth Rate-Peers</v>
      </c>
      <c r="C146" s="6">
        <f>IF(ISBLANK('Report Data'!C146)," ",'Report Data'!C146)</f>
        <v>0</v>
      </c>
      <c r="D146" s="6">
        <f>IF(ISBLANK('Report Data'!D146)," ",'Report Data'!D146)</f>
        <v>0</v>
      </c>
      <c r="E146" s="6">
        <f>IF(ISBLANK('Report Data'!E146)," ",'Report Data'!E146)</f>
        <v>0</v>
      </c>
      <c r="F146" s="6">
        <f>IF(ISBLANK('Report Data'!F146)," ",'Report Data'!F146)</f>
        <v>0</v>
      </c>
      <c r="G146" s="6">
        <f>IF(ISBLANK('Report Data'!G146)," ",'Report Data'!G146)</f>
        <v>0</v>
      </c>
    </row>
    <row r="147" spans="1:7">
      <c r="A147" s="6" t="str">
        <f>IF('INTERIM REPORT'!B147=" "," ",IF('Report Data'!A147="",'INTERIM REPORT'!A146,'Report Data'!A147))</f>
        <v>100 - 199 Beds</v>
      </c>
      <c r="B147" s="6" t="str">
        <f>IF(ISBLANK('Report Data'!B147)," ",'Report Data'!B147)</f>
        <v>[Cap_Acquisitions_as_a_pct_of_Net_Patient_Rev_Peers] Capital Acquisitions as a % of Net Patient Rev-Peers</v>
      </c>
      <c r="C147" s="6">
        <f>IF(ISBLANK('Report Data'!C147)," ",'Report Data'!C147)</f>
        <v>0</v>
      </c>
      <c r="D147" s="6">
        <f>IF(ISBLANK('Report Data'!D147)," ",'Report Data'!D147)</f>
        <v>0</v>
      </c>
      <c r="E147" s="6">
        <f>IF(ISBLANK('Report Data'!E147)," ",'Report Data'!E147)</f>
        <v>0</v>
      </c>
      <c r="F147" s="6">
        <f>IF(ISBLANK('Report Data'!F147)," ",'Report Data'!F147)</f>
        <v>0</v>
      </c>
      <c r="G147" s="6">
        <f>IF(ISBLANK('Report Data'!G147)," ",'Report Data'!G147)</f>
        <v>0</v>
      </c>
    </row>
    <row r="148" spans="1:7">
      <c r="A148" s="6" t="str">
        <f>IF('INTERIM REPORT'!B148=" "," ",IF('Report Data'!A148="",'INTERIM REPORT'!A147,'Report Data'!A148))</f>
        <v>100 - 199 Beds</v>
      </c>
      <c r="B148" s="6" t="str">
        <f>IF(ISBLANK('Report Data'!B148)," ",'Report Data'!B148)</f>
        <v>[Deduction_pct_Peers] Deduction %-Peers</v>
      </c>
      <c r="C148" s="6">
        <f>IF(ISBLANK('Report Data'!C148)," ",'Report Data'!C148)</f>
        <v>0</v>
      </c>
      <c r="D148" s="6">
        <f>IF(ISBLANK('Report Data'!D148)," ",'Report Data'!D148)</f>
        <v>0</v>
      </c>
      <c r="E148" s="6">
        <f>IF(ISBLANK('Report Data'!E148)," ",'Report Data'!E148)</f>
        <v>0</v>
      </c>
      <c r="F148" s="6">
        <f>IF(ISBLANK('Report Data'!F148)," ",'Report Data'!F148)</f>
        <v>0</v>
      </c>
      <c r="G148" s="6">
        <f>IF(ISBLANK('Report Data'!G148)," ",'Report Data'!G148)</f>
        <v>0</v>
      </c>
    </row>
    <row r="149" spans="1:7">
      <c r="A149" s="6" t="str">
        <f>IF('INTERIM REPORT'!B149=" "," ",IF('Report Data'!A149="",'INTERIM REPORT'!A148,'Report Data'!A149))</f>
        <v>100 - 199 Beds</v>
      </c>
      <c r="B149" s="6" t="str">
        <f>IF(ISBLANK('Report Data'!B149)," ",'Report Data'!B149)</f>
        <v>[Bad_Debt_pct_Peers] Bad Debt %-Peers</v>
      </c>
      <c r="C149" s="6">
        <f>IF(ISBLANK('Report Data'!C149)," ",'Report Data'!C149)</f>
        <v>0</v>
      </c>
      <c r="D149" s="6">
        <f>IF(ISBLANK('Report Data'!D149)," ",'Report Data'!D149)</f>
        <v>0</v>
      </c>
      <c r="E149" s="6">
        <f>IF(ISBLANK('Report Data'!E149)," ",'Report Data'!E149)</f>
        <v>0</v>
      </c>
      <c r="F149" s="6">
        <f>IF(ISBLANK('Report Data'!F149)," ",'Report Data'!F149)</f>
        <v>0</v>
      </c>
      <c r="G149" s="6">
        <f>IF(ISBLANK('Report Data'!G149)," ",'Report Data'!G149)</f>
        <v>0</v>
      </c>
    </row>
    <row r="150" spans="1:7">
      <c r="A150" s="6" t="str">
        <f>IF('INTERIM REPORT'!B150=" "," ",IF('Report Data'!A150="",'INTERIM REPORT'!A149,'Report Data'!A150))</f>
        <v>100 - 199 Beds</v>
      </c>
      <c r="B150" s="6" t="str">
        <f>IF(ISBLANK('Report Data'!B150)," ",'Report Data'!B150)</f>
        <v>[Free_Care_pct_Peers] Free Care %-Peers</v>
      </c>
      <c r="C150" s="6">
        <f>IF(ISBLANK('Report Data'!C150)," ",'Report Data'!C150)</f>
        <v>0</v>
      </c>
      <c r="D150" s="6">
        <f>IF(ISBLANK('Report Data'!D150)," ",'Report Data'!D150)</f>
        <v>0</v>
      </c>
      <c r="E150" s="6">
        <f>IF(ISBLANK('Report Data'!E150)," ",'Report Data'!E150)</f>
        <v>0</v>
      </c>
      <c r="F150" s="6">
        <f>IF(ISBLANK('Report Data'!F150)," ",'Report Data'!F150)</f>
        <v>0</v>
      </c>
      <c r="G150" s="6">
        <f>IF(ISBLANK('Report Data'!G150)," ",'Report Data'!G150)</f>
        <v>0</v>
      </c>
    </row>
    <row r="151" spans="1:7">
      <c r="A151" s="6" t="str">
        <f>IF('INTERIM REPORT'!B151=" "," ",IF('Report Data'!A151="",'INTERIM REPORT'!A150,'Report Data'!A151))</f>
        <v>100 - 199 Beds</v>
      </c>
      <c r="B151" s="6" t="str">
        <f>IF(ISBLANK('Report Data'!B151)," ",'Report Data'!B151)</f>
        <v>[Operating_Margin_pct_Peers] Operating Margin %-Peers</v>
      </c>
      <c r="C151" s="6">
        <f>IF(ISBLANK('Report Data'!C151)," ",'Report Data'!C151)</f>
        <v>0</v>
      </c>
      <c r="D151" s="6">
        <f>IF(ISBLANK('Report Data'!D151)," ",'Report Data'!D151)</f>
        <v>0</v>
      </c>
      <c r="E151" s="6">
        <f>IF(ISBLANK('Report Data'!E151)," ",'Report Data'!E151)</f>
        <v>0</v>
      </c>
      <c r="F151" s="6">
        <f>IF(ISBLANK('Report Data'!F151)," ",'Report Data'!F151)</f>
        <v>0</v>
      </c>
      <c r="G151" s="6">
        <f>IF(ISBLANK('Report Data'!G151)," ",'Report Data'!G151)</f>
        <v>0</v>
      </c>
    </row>
    <row r="152" spans="1:7">
      <c r="A152" s="6" t="str">
        <f>IF('INTERIM REPORT'!B152=" "," ",IF('Report Data'!A152="",'INTERIM REPORT'!A151,'Report Data'!A152))</f>
        <v>100 - 199 Beds</v>
      </c>
      <c r="B152" s="6" t="str">
        <f>IF(ISBLANK('Report Data'!B152)," ",'Report Data'!B152)</f>
        <v>[Total_Margin_pct_Peers] Total Margin %-Peers</v>
      </c>
      <c r="C152" s="6">
        <f>IF(ISBLANK('Report Data'!C152)," ",'Report Data'!C152)</f>
        <v>0</v>
      </c>
      <c r="D152" s="6">
        <f>IF(ISBLANK('Report Data'!D152)," ",'Report Data'!D152)</f>
        <v>0</v>
      </c>
      <c r="E152" s="6">
        <f>IF(ISBLANK('Report Data'!E152)," ",'Report Data'!E152)</f>
        <v>0</v>
      </c>
      <c r="F152" s="6">
        <f>IF(ISBLANK('Report Data'!F152)," ",'Report Data'!F152)</f>
        <v>0</v>
      </c>
      <c r="G152" s="6">
        <f>IF(ISBLANK('Report Data'!G152)," ",'Report Data'!G152)</f>
        <v>0</v>
      </c>
    </row>
    <row r="153" spans="1:7">
      <c r="A153" s="6" t="str">
        <f>IF('INTERIM REPORT'!B153=" "," ",IF('Report Data'!A153="",'INTERIM REPORT'!A152,'Report Data'!A153))</f>
        <v>100 - 199 Beds</v>
      </c>
      <c r="B153" s="6" t="str">
        <f>IF(ISBLANK('Report Data'!B153)," ",'Report Data'!B153)</f>
        <v>[Outpatient_Gross_Rev_pct_Peers] Outpatient Gross Revenue %-Peers</v>
      </c>
      <c r="C153" s="6">
        <f>IF(ISBLANK('Report Data'!C153)," ",'Report Data'!C153)</f>
        <v>0</v>
      </c>
      <c r="D153" s="6">
        <f>IF(ISBLANK('Report Data'!D153)," ",'Report Data'!D153)</f>
        <v>0</v>
      </c>
      <c r="E153" s="6">
        <f>IF(ISBLANK('Report Data'!E153)," ",'Report Data'!E153)</f>
        <v>0</v>
      </c>
      <c r="F153" s="6">
        <f>IF(ISBLANK('Report Data'!F153)," ",'Report Data'!F153)</f>
        <v>0</v>
      </c>
      <c r="G153" s="6">
        <f>IF(ISBLANK('Report Data'!G153)," ",'Report Data'!G153)</f>
        <v>0</v>
      </c>
    </row>
    <row r="154" spans="1:7">
      <c r="A154" s="6" t="str">
        <f>IF('INTERIM REPORT'!B154=" "," ",IF('Report Data'!A154="",'INTERIM REPORT'!A153,'Report Data'!A154))</f>
        <v>100 - 199 Beds</v>
      </c>
      <c r="B154" s="6" t="str">
        <f>IF(ISBLANK('Report Data'!B154)," ",'Report Data'!B154)</f>
        <v>[Inpatient_Gross_Rev_pct_Peers] Inpatient Gross Revenue %-Peers</v>
      </c>
      <c r="C154" s="6">
        <f>IF(ISBLANK('Report Data'!C154)," ",'Report Data'!C154)</f>
        <v>0</v>
      </c>
      <c r="D154" s="6">
        <f>IF(ISBLANK('Report Data'!D154)," ",'Report Data'!D154)</f>
        <v>0</v>
      </c>
      <c r="E154" s="6">
        <f>IF(ISBLANK('Report Data'!E154)," ",'Report Data'!E154)</f>
        <v>0</v>
      </c>
      <c r="F154" s="6">
        <f>IF(ISBLANK('Report Data'!F154)," ",'Report Data'!F154)</f>
        <v>0</v>
      </c>
      <c r="G154" s="6">
        <f>IF(ISBLANK('Report Data'!G154)," ",'Report Data'!G154)</f>
        <v>0</v>
      </c>
    </row>
    <row r="155" spans="1:7">
      <c r="A155" s="6" t="str">
        <f>IF('INTERIM REPORT'!B155=" "," ",IF('Report Data'!A155="",'INTERIM REPORT'!A154,'Report Data'!A155))</f>
        <v>100 - 199 Beds</v>
      </c>
      <c r="B155" s="6" t="str">
        <f>IF(ISBLANK('Report Data'!B155)," ",'Report Data'!B155)</f>
        <v>[SNF_Rehab_Swing_Gross_Rev_pct_Peers] SNF/Rehab/Swing Gross Revenue %-Peers</v>
      </c>
      <c r="C155" s="6">
        <f>IF(ISBLANK('Report Data'!C155)," ",'Report Data'!C155)</f>
        <v>0</v>
      </c>
      <c r="D155" s="6">
        <f>IF(ISBLANK('Report Data'!D155)," ",'Report Data'!D155)</f>
        <v>0</v>
      </c>
      <c r="E155" s="6">
        <f>IF(ISBLANK('Report Data'!E155)," ",'Report Data'!E155)</f>
        <v>0</v>
      </c>
      <c r="F155" s="6">
        <f>IF(ISBLANK('Report Data'!F155)," ",'Report Data'!F155)</f>
        <v>0</v>
      </c>
      <c r="G155" s="6">
        <f>IF(ISBLANK('Report Data'!G155)," ",'Report Data'!G155)</f>
        <v>0</v>
      </c>
    </row>
    <row r="156" spans="1:7">
      <c r="A156" s="6" t="str">
        <f>IF('INTERIM REPORT'!B156=" "," ",IF('Report Data'!A156="",'INTERIM REPORT'!A155,'Report Data'!A156))</f>
        <v>100 - 199 Beds</v>
      </c>
      <c r="B156" s="6" t="str">
        <f>IF(ISBLANK('Report Data'!B156)," ",'Report Data'!B156)</f>
        <v>[All_Net_Patient_Rev_pct_Peers] All Net Patient Revenue %-Peers</v>
      </c>
      <c r="C156" s="6">
        <f>IF(ISBLANK('Report Data'!C156)," ",'Report Data'!C156)</f>
        <v>0</v>
      </c>
      <c r="D156" s="6">
        <f>IF(ISBLANK('Report Data'!D156)," ",'Report Data'!D156)</f>
        <v>0</v>
      </c>
      <c r="E156" s="6">
        <f>IF(ISBLANK('Report Data'!E156)," ",'Report Data'!E156)</f>
        <v>0</v>
      </c>
      <c r="F156" s="6">
        <f>IF(ISBLANK('Report Data'!F156)," ",'Report Data'!F156)</f>
        <v>0</v>
      </c>
      <c r="G156" s="6">
        <f>IF(ISBLANK('Report Data'!G156)," ",'Report Data'!G156)</f>
        <v>0</v>
      </c>
    </row>
    <row r="157" spans="1:7">
      <c r="A157" s="6" t="str">
        <f>IF('INTERIM REPORT'!B157=" "," ",IF('Report Data'!A157="",'INTERIM REPORT'!A156,'Report Data'!A157))</f>
        <v>100 - 199 Beds</v>
      </c>
      <c r="B157" s="6" t="str">
        <f>IF(ISBLANK('Report Data'!B157)," ",'Report Data'!B157)</f>
        <v>[Medicare_Net_Patient_Rev_pct_incl_Phys_Peers] Medicare Net Patient Revenue % including Phys-Peers</v>
      </c>
      <c r="C157" s="6">
        <f>IF(ISBLANK('Report Data'!C157)," ",'Report Data'!C157)</f>
        <v>0</v>
      </c>
      <c r="D157" s="6">
        <f>IF(ISBLANK('Report Data'!D157)," ",'Report Data'!D157)</f>
        <v>0</v>
      </c>
      <c r="E157" s="6">
        <f>IF(ISBLANK('Report Data'!E157)," ",'Report Data'!E157)</f>
        <v>0</v>
      </c>
      <c r="F157" s="6">
        <f>IF(ISBLANK('Report Data'!F157)," ",'Report Data'!F157)</f>
        <v>0</v>
      </c>
      <c r="G157" s="6">
        <f>IF(ISBLANK('Report Data'!G157)," ",'Report Data'!G157)</f>
        <v>0</v>
      </c>
    </row>
    <row r="158" spans="1:7">
      <c r="A158" s="6" t="str">
        <f>IF('INTERIM REPORT'!B158=" "," ",IF('Report Data'!A158="",'INTERIM REPORT'!A157,'Report Data'!A158))</f>
        <v>100 - 199 Beds</v>
      </c>
      <c r="B158" s="6" t="str">
        <f>IF(ISBLANK('Report Data'!B158)," ",'Report Data'!B158)</f>
        <v>[Medicaid_Net_Patient_Rev_pct_incl_Phys_Peers] Medicaid Net Patient Revenue % including Phys-Peers</v>
      </c>
      <c r="C158" s="6">
        <f>IF(ISBLANK('Report Data'!C158)," ",'Report Data'!C158)</f>
        <v>0</v>
      </c>
      <c r="D158" s="6">
        <f>IF(ISBLANK('Report Data'!D158)," ",'Report Data'!D158)</f>
        <v>0</v>
      </c>
      <c r="E158" s="6">
        <f>IF(ISBLANK('Report Data'!E158)," ",'Report Data'!E158)</f>
        <v>0</v>
      </c>
      <c r="F158" s="6">
        <f>IF(ISBLANK('Report Data'!F158)," ",'Report Data'!F158)</f>
        <v>0</v>
      </c>
      <c r="G158" s="6">
        <f>IF(ISBLANK('Report Data'!G158)," ",'Report Data'!G158)</f>
        <v>0</v>
      </c>
    </row>
    <row r="159" spans="1:7">
      <c r="A159" s="6" t="str">
        <f>IF('INTERIM REPORT'!B159=" "," ",IF('Report Data'!A159="",'INTERIM REPORT'!A158,'Report Data'!A159))</f>
        <v>100 - 199 Beds</v>
      </c>
      <c r="B159" s="6" t="str">
        <f>IF(ISBLANK('Report Data'!B159)," ",'Report Data'!B159)</f>
        <v>[Commercial_Self_Pay_Net_Patient_Rev_pct_incl_Phys_Peers] Commercial/Self Pay Net Patient Rev % including Phys-Peers</v>
      </c>
      <c r="C159" s="6">
        <f>IF(ISBLANK('Report Data'!C159)," ",'Report Data'!C159)</f>
        <v>0</v>
      </c>
      <c r="D159" s="6">
        <f>IF(ISBLANK('Report Data'!D159)," ",'Report Data'!D159)</f>
        <v>0</v>
      </c>
      <c r="E159" s="6">
        <f>IF(ISBLANK('Report Data'!E159)," ",'Report Data'!E159)</f>
        <v>0</v>
      </c>
      <c r="F159" s="6">
        <f>IF(ISBLANK('Report Data'!F159)," ",'Report Data'!F159)</f>
        <v>0</v>
      </c>
      <c r="G159" s="6">
        <f>IF(ISBLANK('Report Data'!G159)," ",'Report Data'!G159)</f>
        <v>0</v>
      </c>
    </row>
    <row r="160" spans="1:7">
      <c r="A160" s="6" t="str">
        <f>IF('INTERIM REPORT'!B160=" "," ",IF('Report Data'!A160="",'INTERIM REPORT'!A159,'Report Data'!A160))</f>
        <v>100 - 199 Beds</v>
      </c>
      <c r="B160" s="6" t="str">
        <f>IF(ISBLANK('Report Data'!B160)," ",'Report Data'!B160)</f>
        <v>[Adj_Admits_Per_FTE_Peers] Adjusted Admissions Per FTE-Peers</v>
      </c>
      <c r="C160" s="6">
        <f>IF(ISBLANK('Report Data'!C160)," ",'Report Data'!C160)</f>
        <v>0</v>
      </c>
      <c r="D160" s="6">
        <f>IF(ISBLANK('Report Data'!D160)," ",'Report Data'!D160)</f>
        <v>0</v>
      </c>
      <c r="E160" s="6">
        <f>IF(ISBLANK('Report Data'!E160)," ",'Report Data'!E160)</f>
        <v>0</v>
      </c>
      <c r="F160" s="6">
        <f>IF(ISBLANK('Report Data'!F160)," ",'Report Data'!F160)</f>
        <v>0</v>
      </c>
      <c r="G160" s="6">
        <f>IF(ISBLANK('Report Data'!G160)," ",'Report Data'!G160)</f>
        <v>0</v>
      </c>
    </row>
    <row r="161" spans="1:7">
      <c r="A161" s="6" t="str">
        <f>IF('INTERIM REPORT'!B161=" "," ",IF('Report Data'!A161="",'INTERIM REPORT'!A160,'Report Data'!A161))</f>
        <v>100 - 199 Beds</v>
      </c>
      <c r="B161" s="6" t="str">
        <f>IF(ISBLANK('Report Data'!B161)," ",'Report Data'!B161)</f>
        <v>[FTEs_per_100_Adj_Discharges_Peers] FTEs per 100 Adj Discharges-Peers</v>
      </c>
      <c r="C161" s="6">
        <f>IF(ISBLANK('Report Data'!C161)," ",'Report Data'!C161)</f>
        <v>0</v>
      </c>
      <c r="D161" s="6">
        <f>IF(ISBLANK('Report Data'!D161)," ",'Report Data'!D161)</f>
        <v>0</v>
      </c>
      <c r="E161" s="6">
        <f>IF(ISBLANK('Report Data'!E161)," ",'Report Data'!E161)</f>
        <v>0</v>
      </c>
      <c r="F161" s="6">
        <f>IF(ISBLANK('Report Data'!F161)," ",'Report Data'!F161)</f>
        <v>0</v>
      </c>
      <c r="G161" s="6">
        <f>IF(ISBLANK('Report Data'!G161)," ",'Report Data'!G161)</f>
        <v>0</v>
      </c>
    </row>
    <row r="162" spans="1:7">
      <c r="A162" s="6" t="str">
        <f>IF('INTERIM REPORT'!B162=" "," ",IF('Report Data'!A162="",'INTERIM REPORT'!A161,'Report Data'!A162))</f>
        <v>100 - 199 Beds</v>
      </c>
      <c r="B162" s="6" t="str">
        <f>IF(ISBLANK('Report Data'!B162)," ",'Report Data'!B162)</f>
        <v>[FTEs_Per_Adj_Occupied_Bed_Peers] FTEs Per Adjusted Occupied Bed-Peers</v>
      </c>
      <c r="C162" s="6">
        <f>IF(ISBLANK('Report Data'!C162)," ",'Report Data'!C162)</f>
        <v>0</v>
      </c>
      <c r="D162" s="6">
        <f>IF(ISBLANK('Report Data'!D162)," ",'Report Data'!D162)</f>
        <v>0</v>
      </c>
      <c r="E162" s="6">
        <f>IF(ISBLANK('Report Data'!E162)," ",'Report Data'!E162)</f>
        <v>0</v>
      </c>
      <c r="F162" s="6">
        <f>IF(ISBLANK('Report Data'!F162)," ",'Report Data'!F162)</f>
        <v>0</v>
      </c>
      <c r="G162" s="6">
        <f>IF(ISBLANK('Report Data'!G162)," ",'Report Data'!G162)</f>
        <v>0</v>
      </c>
    </row>
    <row r="163" spans="1:7">
      <c r="A163" s="6" t="str">
        <f>IF('INTERIM REPORT'!B163=" "," ",IF('Report Data'!A163="",'INTERIM REPORT'!A162,'Report Data'!A163))</f>
        <v>100 - 199 Beds</v>
      </c>
      <c r="B163" s="6" t="str">
        <f>IF(ISBLANK('Report Data'!B163)," ",'Report Data'!B163)</f>
        <v>[Return_On_Assets_Peers] Return On Assets-Peers</v>
      </c>
      <c r="C163" s="6">
        <f>IF(ISBLANK('Report Data'!C163)," ",'Report Data'!C163)</f>
        <v>0</v>
      </c>
      <c r="D163" s="6">
        <f>IF(ISBLANK('Report Data'!D163)," ",'Report Data'!D163)</f>
        <v>0</v>
      </c>
      <c r="E163" s="6">
        <f>IF(ISBLANK('Report Data'!E163)," ",'Report Data'!E163)</f>
        <v>0</v>
      </c>
      <c r="F163" s="6">
        <f>IF(ISBLANK('Report Data'!F163)," ",'Report Data'!F163)</f>
        <v>0</v>
      </c>
      <c r="G163" s="6">
        <f>IF(ISBLANK('Report Data'!G163)," ",'Report Data'!G163)</f>
        <v>0</v>
      </c>
    </row>
    <row r="164" spans="1:7">
      <c r="A164" s="6" t="str">
        <f>IF('INTERIM REPORT'!B164=" "," ",IF('Report Data'!A164="",'INTERIM REPORT'!A163,'Report Data'!A164))</f>
        <v>100 - 199 Beds</v>
      </c>
      <c r="B164" s="6" t="str">
        <f>IF(ISBLANK('Report Data'!B164)," ",'Report Data'!B164)</f>
        <v>[OH_Exp_w_fringe_pct_of_TTL_OPEX_Peers] Overhead Expense w/ fringe, as a % of Total Operating Exp-Peers</v>
      </c>
      <c r="C164" s="6">
        <f>IF(ISBLANK('Report Data'!C164)," ",'Report Data'!C164)</f>
        <v>0</v>
      </c>
      <c r="D164" s="6">
        <f>IF(ISBLANK('Report Data'!D164)," ",'Report Data'!D164)</f>
        <v>0</v>
      </c>
      <c r="E164" s="6">
        <f>IF(ISBLANK('Report Data'!E164)," ",'Report Data'!E164)</f>
        <v>0</v>
      </c>
      <c r="F164" s="6">
        <f>IF(ISBLANK('Report Data'!F164)," ",'Report Data'!F164)</f>
        <v>0</v>
      </c>
      <c r="G164" s="6">
        <f>IF(ISBLANK('Report Data'!G164)," ",'Report Data'!G164)</f>
        <v>0</v>
      </c>
    </row>
    <row r="165" spans="1:7">
      <c r="A165" s="6" t="str">
        <f>IF('INTERIM REPORT'!B165=" "," ",IF('Report Data'!A165="",'INTERIM REPORT'!A164,'Report Data'!A165))</f>
        <v>100 - 199 Beds</v>
      </c>
      <c r="B165" s="6" t="str">
        <f>IF(ISBLANK('Report Data'!B165)," ",'Report Data'!B165)</f>
        <v>[Cost_per_Adj_Admits_Peers] Cost per Adjusted Admission-Peers</v>
      </c>
      <c r="C165" s="6">
        <f>IF(ISBLANK('Report Data'!C165)," ",'Report Data'!C165)</f>
        <v>0</v>
      </c>
      <c r="D165" s="6">
        <f>IF(ISBLANK('Report Data'!D165)," ",'Report Data'!D165)</f>
        <v>0</v>
      </c>
      <c r="E165" s="6">
        <f>IF(ISBLANK('Report Data'!E165)," ",'Report Data'!E165)</f>
        <v>0</v>
      </c>
      <c r="F165" s="6">
        <f>IF(ISBLANK('Report Data'!F165)," ",'Report Data'!F165)</f>
        <v>0</v>
      </c>
      <c r="G165" s="6">
        <f>IF(ISBLANK('Report Data'!G165)," ",'Report Data'!G165)</f>
        <v>0</v>
      </c>
    </row>
    <row r="166" spans="1:7">
      <c r="A166" s="6" t="str">
        <f>IF('INTERIM REPORT'!B166=" "," ",IF('Report Data'!A166="",'INTERIM REPORT'!A165,'Report Data'!A166))</f>
        <v>100 - 199 Beds</v>
      </c>
      <c r="B166" s="6" t="str">
        <f>IF(ISBLANK('Report Data'!B166)," ",'Report Data'!B166)</f>
        <v>[Salary_per_FTE_NonMD_Peers] Salary per FTE - Non-MD-Peers</v>
      </c>
      <c r="C166" s="6">
        <f>IF(ISBLANK('Report Data'!C166)," ",'Report Data'!C166)</f>
        <v>0</v>
      </c>
      <c r="D166" s="6">
        <f>IF(ISBLANK('Report Data'!D166)," ",'Report Data'!D166)</f>
        <v>0</v>
      </c>
      <c r="E166" s="6">
        <f>IF(ISBLANK('Report Data'!E166)," ",'Report Data'!E166)</f>
        <v>0</v>
      </c>
      <c r="F166" s="6">
        <f>IF(ISBLANK('Report Data'!F166)," ",'Report Data'!F166)</f>
        <v>0</v>
      </c>
      <c r="G166" s="6">
        <f>IF(ISBLANK('Report Data'!G166)," ",'Report Data'!G166)</f>
        <v>0</v>
      </c>
    </row>
    <row r="167" spans="1:7">
      <c r="A167" s="6" t="str">
        <f>IF('INTERIM REPORT'!B167=" "," ",IF('Report Data'!A167="",'INTERIM REPORT'!A166,'Report Data'!A167))</f>
        <v>100 - 199 Beds</v>
      </c>
      <c r="B167" s="6" t="str">
        <f>IF(ISBLANK('Report Data'!B167)," ",'Report Data'!B167)</f>
        <v>[Salary_and_Benefits_per_FTE_NonMD_Peers] Salary &amp; Benefits per FTE - Non-MD-Peers</v>
      </c>
      <c r="C167" s="6">
        <f>IF(ISBLANK('Report Data'!C167)," ",'Report Data'!C167)</f>
        <v>0</v>
      </c>
      <c r="D167" s="6">
        <f>IF(ISBLANK('Report Data'!D167)," ",'Report Data'!D167)</f>
        <v>0</v>
      </c>
      <c r="E167" s="6">
        <f>IF(ISBLANK('Report Data'!E167)," ",'Report Data'!E167)</f>
        <v>0</v>
      </c>
      <c r="F167" s="6">
        <f>IF(ISBLANK('Report Data'!F167)," ",'Report Data'!F167)</f>
        <v>0</v>
      </c>
      <c r="G167" s="6">
        <f>IF(ISBLANK('Report Data'!G167)," ",'Report Data'!G167)</f>
        <v>0</v>
      </c>
    </row>
    <row r="168" spans="1:7">
      <c r="A168" s="6" t="str">
        <f>IF('INTERIM REPORT'!B168=" "," ",IF('Report Data'!A168="",'INTERIM REPORT'!A167,'Report Data'!A168))</f>
        <v>100 - 199 Beds</v>
      </c>
      <c r="B168" s="6" t="str">
        <f>IF(ISBLANK('Report Data'!B168)," ",'Report Data'!B168)</f>
        <v>[Fringe_Benefit_pct_NonMD_Peers] Fringe Benefit % - Non-MD-Peers</v>
      </c>
      <c r="C168" s="6">
        <f>IF(ISBLANK('Report Data'!C168)," ",'Report Data'!C168)</f>
        <v>0</v>
      </c>
      <c r="D168" s="6">
        <f>IF(ISBLANK('Report Data'!D168)," ",'Report Data'!D168)</f>
        <v>0</v>
      </c>
      <c r="E168" s="6">
        <f>IF(ISBLANK('Report Data'!E168)," ",'Report Data'!E168)</f>
        <v>0</v>
      </c>
      <c r="F168" s="6">
        <f>IF(ISBLANK('Report Data'!F168)," ",'Report Data'!F168)</f>
        <v>0</v>
      </c>
      <c r="G168" s="6">
        <f>IF(ISBLANK('Report Data'!G168)," ",'Report Data'!G168)</f>
        <v>0</v>
      </c>
    </row>
    <row r="169" spans="1:7">
      <c r="A169" s="6" t="str">
        <f>IF('INTERIM REPORT'!B169=" "," ",IF('Report Data'!A169="",'INTERIM REPORT'!A168,'Report Data'!A169))</f>
        <v>100 - 199 Beds</v>
      </c>
      <c r="B169" s="6" t="str">
        <f>IF(ISBLANK('Report Data'!B169)," ",'Report Data'!B169)</f>
        <v>[Comp_Ratio_Peers] Compensation Ratio-Peers</v>
      </c>
      <c r="C169" s="6">
        <f>IF(ISBLANK('Report Data'!C169)," ",'Report Data'!C169)</f>
        <v>0</v>
      </c>
      <c r="D169" s="6">
        <f>IF(ISBLANK('Report Data'!D169)," ",'Report Data'!D169)</f>
        <v>0</v>
      </c>
      <c r="E169" s="6">
        <f>IF(ISBLANK('Report Data'!E169)," ",'Report Data'!E169)</f>
        <v>0</v>
      </c>
      <c r="F169" s="6">
        <f>IF(ISBLANK('Report Data'!F169)," ",'Report Data'!F169)</f>
        <v>0</v>
      </c>
      <c r="G169" s="6">
        <f>IF(ISBLANK('Report Data'!G169)," ",'Report Data'!G169)</f>
        <v>0</v>
      </c>
    </row>
    <row r="170" spans="1:7">
      <c r="A170" s="6" t="str">
        <f>IF('INTERIM REPORT'!B170=" "," ",IF('Report Data'!A170="",'INTERIM REPORT'!A169,'Report Data'!A170))</f>
        <v>100 - 199 Beds</v>
      </c>
      <c r="B170" s="6" t="str">
        <f>IF(ISBLANK('Report Data'!B170)," ",'Report Data'!B170)</f>
        <v>[Cap_Cost_pct_of_Total_Expense_Peers] Capital Cost % of Total Expense-Peers</v>
      </c>
      <c r="C170" s="6">
        <f>IF(ISBLANK('Report Data'!C170)," ",'Report Data'!C170)</f>
        <v>0</v>
      </c>
      <c r="D170" s="6">
        <f>IF(ISBLANK('Report Data'!D170)," ",'Report Data'!D170)</f>
        <v>0</v>
      </c>
      <c r="E170" s="6">
        <f>IF(ISBLANK('Report Data'!E170)," ",'Report Data'!E170)</f>
        <v>0</v>
      </c>
      <c r="F170" s="6">
        <f>IF(ISBLANK('Report Data'!F170)," ",'Report Data'!F170)</f>
        <v>0</v>
      </c>
      <c r="G170" s="6">
        <f>IF(ISBLANK('Report Data'!G170)," ",'Report Data'!G170)</f>
        <v>0</v>
      </c>
    </row>
    <row r="171" spans="1:7">
      <c r="A171" s="6" t="str">
        <f>IF('INTERIM REPORT'!B171=" "," ",IF('Report Data'!A171="",'INTERIM REPORT'!A170,'Report Data'!A171))</f>
        <v>100 - 199 Beds</v>
      </c>
      <c r="B171" s="6" t="str">
        <f>IF(ISBLANK('Report Data'!B171)," ",'Report Data'!B171)</f>
        <v>[Cap_Cost_per_Adj_Admits_Peers] Capital Cost per Adjusted Admission-Peers</v>
      </c>
      <c r="C171" s="6">
        <f>IF(ISBLANK('Report Data'!C171)," ",'Report Data'!C171)</f>
        <v>0</v>
      </c>
      <c r="D171" s="6">
        <f>IF(ISBLANK('Report Data'!D171)," ",'Report Data'!D171)</f>
        <v>0</v>
      </c>
      <c r="E171" s="6">
        <f>IF(ISBLANK('Report Data'!E171)," ",'Report Data'!E171)</f>
        <v>0</v>
      </c>
      <c r="F171" s="6">
        <f>IF(ISBLANK('Report Data'!F171)," ",'Report Data'!F171)</f>
        <v>0</v>
      </c>
      <c r="G171" s="6">
        <f>IF(ISBLANK('Report Data'!G171)," ",'Report Data'!G171)</f>
        <v>0</v>
      </c>
    </row>
    <row r="172" spans="1:7">
      <c r="A172" s="6" t="str">
        <f>IF('INTERIM REPORT'!B172=" "," ",IF('Report Data'!A172="",'INTERIM REPORT'!A171,'Report Data'!A172))</f>
        <v>100 - 199 Beds</v>
      </c>
      <c r="B172" s="6" t="str">
        <f>IF(ISBLANK('Report Data'!B172)," ",'Report Data'!B172)</f>
        <v>[Contractual_Allowance_pct_Peers] Contractual Allowance %-Peers</v>
      </c>
      <c r="C172" s="6">
        <f>IF(ISBLANK('Report Data'!C172)," ",'Report Data'!C172)</f>
        <v>0</v>
      </c>
      <c r="D172" s="6">
        <f>IF(ISBLANK('Report Data'!D172)," ",'Report Data'!D172)</f>
        <v>0</v>
      </c>
      <c r="E172" s="6">
        <f>IF(ISBLANK('Report Data'!E172)," ",'Report Data'!E172)</f>
        <v>0</v>
      </c>
      <c r="F172" s="6">
        <f>IF(ISBLANK('Report Data'!F172)," ",'Report Data'!F172)</f>
        <v>0</v>
      </c>
      <c r="G172" s="6">
        <f>IF(ISBLANK('Report Data'!G172)," ",'Report Data'!G172)</f>
        <v>0</v>
      </c>
    </row>
    <row r="173" spans="1:7">
      <c r="A173" s="6" t="str">
        <f>IF('INTERIM REPORT'!B173=" "," ",IF('Report Data'!A173="",'INTERIM REPORT'!A172,'Report Data'!A173))</f>
        <v>100 - 199 Beds</v>
      </c>
      <c r="B173" s="6" t="str">
        <f>IF(ISBLANK('Report Data'!B173)," ",'Report Data'!B173)</f>
        <v>[Current_Ratio_Peers] Current Ratio-Peers</v>
      </c>
      <c r="C173" s="6">
        <f>IF(ISBLANK('Report Data'!C173)," ",'Report Data'!C173)</f>
        <v>0</v>
      </c>
      <c r="D173" s="6">
        <f>IF(ISBLANK('Report Data'!D173)," ",'Report Data'!D173)</f>
        <v>0</v>
      </c>
      <c r="E173" s="6">
        <f>IF(ISBLANK('Report Data'!E173)," ",'Report Data'!E173)</f>
        <v>0</v>
      </c>
      <c r="F173" s="6">
        <f>IF(ISBLANK('Report Data'!F173)," ",'Report Data'!F173)</f>
        <v>0</v>
      </c>
      <c r="G173" s="6">
        <f>IF(ISBLANK('Report Data'!G173)," ",'Report Data'!G173)</f>
        <v>0</v>
      </c>
    </row>
    <row r="174" spans="1:7">
      <c r="A174" s="6" t="str">
        <f>IF('INTERIM REPORT'!B174=" "," ",IF('Report Data'!A174="",'INTERIM REPORT'!A173,'Report Data'!A174))</f>
        <v>100 - 199 Beds</v>
      </c>
      <c r="B174" s="6" t="str">
        <f>IF(ISBLANK('Report Data'!B174)," ",'Report Data'!B174)</f>
        <v>[Days_Payable_Peers] Days Payable-Peers</v>
      </c>
      <c r="C174" s="6">
        <f>IF(ISBLANK('Report Data'!C174)," ",'Report Data'!C174)</f>
        <v>0</v>
      </c>
      <c r="D174" s="6">
        <f>IF(ISBLANK('Report Data'!D174)," ",'Report Data'!D174)</f>
        <v>0</v>
      </c>
      <c r="E174" s="6">
        <f>IF(ISBLANK('Report Data'!E174)," ",'Report Data'!E174)</f>
        <v>0</v>
      </c>
      <c r="F174" s="6">
        <f>IF(ISBLANK('Report Data'!F174)," ",'Report Data'!F174)</f>
        <v>0</v>
      </c>
      <c r="G174" s="6">
        <f>IF(ISBLANK('Report Data'!G174)," ",'Report Data'!G174)</f>
        <v>0</v>
      </c>
    </row>
    <row r="175" spans="1:7">
      <c r="A175" s="6" t="str">
        <f>IF('INTERIM REPORT'!B175=" "," ",IF('Report Data'!A175="",'INTERIM REPORT'!A174,'Report Data'!A175))</f>
        <v>100 - 199 Beds</v>
      </c>
      <c r="B175" s="6" t="str">
        <f>IF(ISBLANK('Report Data'!B175)," ",'Report Data'!B175)</f>
        <v>[Days_Receivable_Peers] Days Receivable-Peers</v>
      </c>
      <c r="C175" s="6">
        <f>IF(ISBLANK('Report Data'!C175)," ",'Report Data'!C175)</f>
        <v>0</v>
      </c>
      <c r="D175" s="6">
        <f>IF(ISBLANK('Report Data'!D175)," ",'Report Data'!D175)</f>
        <v>0</v>
      </c>
      <c r="E175" s="6">
        <f>IF(ISBLANK('Report Data'!E175)," ",'Report Data'!E175)</f>
        <v>0</v>
      </c>
      <c r="F175" s="6">
        <f>IF(ISBLANK('Report Data'!F175)," ",'Report Data'!F175)</f>
        <v>0</v>
      </c>
      <c r="G175" s="6">
        <f>IF(ISBLANK('Report Data'!G175)," ",'Report Data'!G175)</f>
        <v>0</v>
      </c>
    </row>
    <row r="176" spans="1:7">
      <c r="A176" s="6" t="str">
        <f>IF('INTERIM REPORT'!B176=" "," ",IF('Report Data'!A176="",'INTERIM REPORT'!A175,'Report Data'!A176))</f>
        <v>100 - 199 Beds</v>
      </c>
      <c r="B176" s="6" t="str">
        <f>IF(ISBLANK('Report Data'!B176)," ",'Report Data'!B176)</f>
        <v>[Days_Cash_on_Hand_Peers] Days Cash on Hand-Peers</v>
      </c>
      <c r="C176" s="6">
        <f>IF(ISBLANK('Report Data'!C176)," ",'Report Data'!C176)</f>
        <v>0</v>
      </c>
      <c r="D176" s="6">
        <f>IF(ISBLANK('Report Data'!D176)," ",'Report Data'!D176)</f>
        <v>0</v>
      </c>
      <c r="E176" s="6">
        <f>IF(ISBLANK('Report Data'!E176)," ",'Report Data'!E176)</f>
        <v>0</v>
      </c>
      <c r="F176" s="6">
        <f>IF(ISBLANK('Report Data'!F176)," ",'Report Data'!F176)</f>
        <v>0</v>
      </c>
      <c r="G176" s="6">
        <f>IF(ISBLANK('Report Data'!G176)," ",'Report Data'!G176)</f>
        <v>0</v>
      </c>
    </row>
    <row r="177" spans="1:7">
      <c r="A177" s="6" t="str">
        <f>IF('INTERIM REPORT'!B177=" "," ",IF('Report Data'!A177="",'INTERIM REPORT'!A176,'Report Data'!A177))</f>
        <v>100 - 199 Beds</v>
      </c>
      <c r="B177" s="6" t="str">
        <f>IF(ISBLANK('Report Data'!B177)," ",'Report Data'!B177)</f>
        <v>[Cash_Flow_Margin_Peers] Cash Flow Margin-Peers</v>
      </c>
      <c r="C177" s="6">
        <f>IF(ISBLANK('Report Data'!C177)," ",'Report Data'!C177)</f>
        <v>0</v>
      </c>
      <c r="D177" s="6">
        <f>IF(ISBLANK('Report Data'!D177)," ",'Report Data'!D177)</f>
        <v>0</v>
      </c>
      <c r="E177" s="6">
        <f>IF(ISBLANK('Report Data'!E177)," ",'Report Data'!E177)</f>
        <v>0</v>
      </c>
      <c r="F177" s="6">
        <f>IF(ISBLANK('Report Data'!F177)," ",'Report Data'!F177)</f>
        <v>0</v>
      </c>
      <c r="G177" s="6">
        <f>IF(ISBLANK('Report Data'!G177)," ",'Report Data'!G177)</f>
        <v>0</v>
      </c>
    </row>
    <row r="178" spans="1:7">
      <c r="A178" s="6" t="str">
        <f>IF('INTERIM REPORT'!B178=" "," ",IF('Report Data'!A178="",'INTERIM REPORT'!A177,'Report Data'!A178))</f>
        <v>100 - 199 Beds</v>
      </c>
      <c r="B178" s="6" t="str">
        <f>IF(ISBLANK('Report Data'!B178)," ",'Report Data'!B178)</f>
        <v>[Cash_to_Long_Term_Debt_Peers] Cash to Long Term Debt-Peers</v>
      </c>
      <c r="C178" s="6">
        <f>IF(ISBLANK('Report Data'!C178)," ",'Report Data'!C178)</f>
        <v>0</v>
      </c>
      <c r="D178" s="6">
        <f>IF(ISBLANK('Report Data'!D178)," ",'Report Data'!D178)</f>
        <v>0</v>
      </c>
      <c r="E178" s="6">
        <f>IF(ISBLANK('Report Data'!E178)," ",'Report Data'!E178)</f>
        <v>0</v>
      </c>
      <c r="F178" s="6">
        <f>IF(ISBLANK('Report Data'!F178)," ",'Report Data'!F178)</f>
        <v>0</v>
      </c>
      <c r="G178" s="6">
        <f>IF(ISBLANK('Report Data'!G178)," ",'Report Data'!G178)</f>
        <v>0</v>
      </c>
    </row>
    <row r="179" spans="1:7">
      <c r="A179" s="6" t="str">
        <f>IF('INTERIM REPORT'!B179=" "," ",IF('Report Data'!A179="",'INTERIM REPORT'!A178,'Report Data'!A179))</f>
        <v>100 - 199 Beds</v>
      </c>
      <c r="B179" s="6" t="str">
        <f>IF(ISBLANK('Report Data'!B179)," ",'Report Data'!B179)</f>
        <v>[Cash_Flow_to_Total_Debt_Peers] Cash Flow to Total Debt-Peers</v>
      </c>
      <c r="C179" s="6">
        <f>IF(ISBLANK('Report Data'!C179)," ",'Report Data'!C179)</f>
        <v>0</v>
      </c>
      <c r="D179" s="6">
        <f>IF(ISBLANK('Report Data'!D179)," ",'Report Data'!D179)</f>
        <v>0</v>
      </c>
      <c r="E179" s="6">
        <f>IF(ISBLANK('Report Data'!E179)," ",'Report Data'!E179)</f>
        <v>0</v>
      </c>
      <c r="F179" s="6">
        <f>IF(ISBLANK('Report Data'!F179)," ",'Report Data'!F179)</f>
        <v>0</v>
      </c>
      <c r="G179" s="6">
        <f>IF(ISBLANK('Report Data'!G179)," ",'Report Data'!G179)</f>
        <v>0</v>
      </c>
    </row>
    <row r="180" spans="1:7">
      <c r="A180" s="6" t="str">
        <f>IF('INTERIM REPORT'!B180=" "," ",IF('Report Data'!A180="",'INTERIM REPORT'!A179,'Report Data'!A180))</f>
        <v>100 - 199 Beds</v>
      </c>
      <c r="B180" s="6" t="str">
        <f>IF(ISBLANK('Report Data'!B180)," ",'Report Data'!B180)</f>
        <v>[Gross_Price_per_Discharge_Peers] Gross Price per Discharge-Peers</v>
      </c>
      <c r="C180" s="6">
        <f>IF(ISBLANK('Report Data'!C180)," ",'Report Data'!C180)</f>
        <v>0</v>
      </c>
      <c r="D180" s="6">
        <f>IF(ISBLANK('Report Data'!D180)," ",'Report Data'!D180)</f>
        <v>0</v>
      </c>
      <c r="E180" s="6">
        <f>IF(ISBLANK('Report Data'!E180)," ",'Report Data'!E180)</f>
        <v>0</v>
      </c>
      <c r="F180" s="6">
        <f>IF(ISBLANK('Report Data'!F180)," ",'Report Data'!F180)</f>
        <v>0</v>
      </c>
      <c r="G180" s="6">
        <f>IF(ISBLANK('Report Data'!G180)," ",'Report Data'!G180)</f>
        <v>0</v>
      </c>
    </row>
    <row r="181" spans="1:7">
      <c r="A181" s="6" t="str">
        <f>IF('INTERIM REPORT'!B181=" "," ",IF('Report Data'!A181="",'INTERIM REPORT'!A180,'Report Data'!A181))</f>
        <v>100 - 199 Beds</v>
      </c>
      <c r="B181" s="6" t="str">
        <f>IF(ISBLANK('Report Data'!B181)," ",'Report Data'!B181)</f>
        <v>[Gross_Price_per_Visit_Peers] Gross Price per Visit-Peers</v>
      </c>
      <c r="C181" s="6">
        <f>IF(ISBLANK('Report Data'!C181)," ",'Report Data'!C181)</f>
        <v>0</v>
      </c>
      <c r="D181" s="6">
        <f>IF(ISBLANK('Report Data'!D181)," ",'Report Data'!D181)</f>
        <v>0</v>
      </c>
      <c r="E181" s="6">
        <f>IF(ISBLANK('Report Data'!E181)," ",'Report Data'!E181)</f>
        <v>0</v>
      </c>
      <c r="F181" s="6">
        <f>IF(ISBLANK('Report Data'!F181)," ",'Report Data'!F181)</f>
        <v>0</v>
      </c>
      <c r="G181" s="6">
        <f>IF(ISBLANK('Report Data'!G181)," ",'Report Data'!G181)</f>
        <v>0</v>
      </c>
    </row>
    <row r="182" spans="1:7">
      <c r="A182" s="6" t="str">
        <f>IF('INTERIM REPORT'!B182=" "," ",IF('Report Data'!A182="",'INTERIM REPORT'!A181,'Report Data'!A182))</f>
        <v>100 - 199 Beds</v>
      </c>
      <c r="B182" s="6" t="str">
        <f>IF(ISBLANK('Report Data'!B182)," ",'Report Data'!B182)</f>
        <v>[Gross_Rev_per_Adj_Admits_Peers] Gross Revenue per Adj Admission-Peers</v>
      </c>
      <c r="C182" s="6">
        <f>IF(ISBLANK('Report Data'!C182)," ",'Report Data'!C182)</f>
        <v>0</v>
      </c>
      <c r="D182" s="6">
        <f>IF(ISBLANK('Report Data'!D182)," ",'Report Data'!D182)</f>
        <v>0</v>
      </c>
      <c r="E182" s="6">
        <f>IF(ISBLANK('Report Data'!E182)," ",'Report Data'!E182)</f>
        <v>0</v>
      </c>
      <c r="F182" s="6">
        <f>IF(ISBLANK('Report Data'!F182)," ",'Report Data'!F182)</f>
        <v>0</v>
      </c>
      <c r="G182" s="6">
        <f>IF(ISBLANK('Report Data'!G182)," ",'Report Data'!G182)</f>
        <v>0</v>
      </c>
    </row>
    <row r="183" spans="1:7">
      <c r="A183" s="6" t="str">
        <f>IF('INTERIM REPORT'!B183=" "," ",IF('Report Data'!A183="",'INTERIM REPORT'!A182,'Report Data'!A183))</f>
        <v>100 - 199 Beds</v>
      </c>
      <c r="B183" s="6" t="str">
        <f>IF(ISBLANK('Report Data'!B183)," ",'Report Data'!B183)</f>
        <v>[Net_Rev_per_Adj_Admits_Peers] Net Revenue per Adjusted Admission-Peers</v>
      </c>
      <c r="C183" s="6">
        <f>IF(ISBLANK('Report Data'!C183)," ",'Report Data'!C183)</f>
        <v>0</v>
      </c>
      <c r="D183" s="6">
        <f>IF(ISBLANK('Report Data'!D183)," ",'Report Data'!D183)</f>
        <v>0</v>
      </c>
      <c r="E183" s="6">
        <f>IF(ISBLANK('Report Data'!E183)," ",'Report Data'!E183)</f>
        <v>0</v>
      </c>
      <c r="F183" s="6">
        <f>IF(ISBLANK('Report Data'!F183)," ",'Report Data'!F183)</f>
        <v>0</v>
      </c>
      <c r="G183" s="6">
        <f>IF(ISBLANK('Report Data'!G183)," ",'Report Data'!G183)</f>
        <v>0</v>
      </c>
    </row>
    <row r="184" spans="1:7">
      <c r="A184" s="6" t="str">
        <f>IF('INTERIM REPORT'!B184=" "," ",IF('Report Data'!A184="",'INTERIM REPORT'!A183,'Report Data'!A184))</f>
        <v>100 - 199 Beds</v>
      </c>
      <c r="B184" s="6" t="str">
        <f>IF(ISBLANK('Report Data'!B184)," ",'Report Data'!B184)</f>
        <v>[Medicare_Gross_Pct_Ttl_Gross_Peers] Medicare Gross as % of Ttl Gross Rev-Peers</v>
      </c>
      <c r="C184" s="6">
        <f>IF(ISBLANK('Report Data'!C184)," ",'Report Data'!C184)</f>
        <v>0</v>
      </c>
      <c r="D184" s="6">
        <f>IF(ISBLANK('Report Data'!D184)," ",'Report Data'!D184)</f>
        <v>0</v>
      </c>
      <c r="E184" s="6">
        <f>IF(ISBLANK('Report Data'!E184)," ",'Report Data'!E184)</f>
        <v>0</v>
      </c>
      <c r="F184" s="6">
        <f>IF(ISBLANK('Report Data'!F184)," ",'Report Data'!F184)</f>
        <v>0</v>
      </c>
      <c r="G184" s="6">
        <f>IF(ISBLANK('Report Data'!G184)," ",'Report Data'!G184)</f>
        <v>0</v>
      </c>
    </row>
    <row r="185" spans="1:7">
      <c r="A185" s="6" t="str">
        <f>IF('INTERIM REPORT'!B185=" "," ",IF('Report Data'!A185="",'INTERIM REPORT'!A184,'Report Data'!A185))</f>
        <v>100 - 199 Beds</v>
      </c>
      <c r="B185" s="6" t="str">
        <f>IF(ISBLANK('Report Data'!B185)," ",'Report Data'!B185)</f>
        <v>[Medicaid_Gross_Pct_Ttl_Gross_Peers] Medicaid Gross as % of Ttl Gross Rev-Peers</v>
      </c>
      <c r="C185" s="6">
        <f>IF(ISBLANK('Report Data'!C185)," ",'Report Data'!C185)</f>
        <v>0</v>
      </c>
      <c r="D185" s="6">
        <f>IF(ISBLANK('Report Data'!D185)," ",'Report Data'!D185)</f>
        <v>0</v>
      </c>
      <c r="E185" s="6">
        <f>IF(ISBLANK('Report Data'!E185)," ",'Report Data'!E185)</f>
        <v>0</v>
      </c>
      <c r="F185" s="6">
        <f>IF(ISBLANK('Report Data'!F185)," ",'Report Data'!F185)</f>
        <v>0</v>
      </c>
      <c r="G185" s="6">
        <f>IF(ISBLANK('Report Data'!G185)," ",'Report Data'!G185)</f>
        <v>0</v>
      </c>
    </row>
    <row r="186" spans="1:7">
      <c r="A186" s="6" t="str">
        <f>IF('INTERIM REPORT'!B186=" "," ",IF('Report Data'!A186="",'INTERIM REPORT'!A185,'Report Data'!A186))</f>
        <v>100 - 199 Beds</v>
      </c>
      <c r="B186" s="6" t="str">
        <f>IF(ISBLANK('Report Data'!B186)," ",'Report Data'!B186)</f>
        <v>[CommSelf_Gross_Pct_Ttl_Gross_Peers] Comm/self Gross as % of Ttl Gross Rev-Peers</v>
      </c>
      <c r="C186" s="6">
        <f>IF(ISBLANK('Report Data'!C186)," ",'Report Data'!C186)</f>
        <v>0</v>
      </c>
      <c r="D186" s="6">
        <f>IF(ISBLANK('Report Data'!D186)," ",'Report Data'!D186)</f>
        <v>0</v>
      </c>
      <c r="E186" s="6">
        <f>IF(ISBLANK('Report Data'!E186)," ",'Report Data'!E186)</f>
        <v>0</v>
      </c>
      <c r="F186" s="6">
        <f>IF(ISBLANK('Report Data'!F186)," ",'Report Data'!F186)</f>
        <v>0</v>
      </c>
      <c r="G186" s="6">
        <f>IF(ISBLANK('Report Data'!G186)," ",'Report Data'!G186)</f>
        <v>0</v>
      </c>
    </row>
    <row r="187" spans="1:7">
      <c r="A187" s="6" t="str">
        <f>IF('INTERIM REPORT'!B187=" "," ",IF('Report Data'!A187="",'INTERIM REPORT'!A186,'Report Data'!A187))</f>
        <v>100 - 199 Beds</v>
      </c>
      <c r="B187" s="6" t="str">
        <f>IF(ISBLANK('Report Data'!B187)," ",'Report Data'!B187)</f>
        <v>[Phys_Gross_Pct_Ttl_Gross_Peers] Physician Gross as % of Ttl Gross Rev-Peers</v>
      </c>
      <c r="C187" s="6">
        <f>IF(ISBLANK('Report Data'!C187)," ",'Report Data'!C187)</f>
        <v>0</v>
      </c>
      <c r="D187" s="6">
        <f>IF(ISBLANK('Report Data'!D187)," ",'Report Data'!D187)</f>
        <v>0</v>
      </c>
      <c r="E187" s="6">
        <f>IF(ISBLANK('Report Data'!E187)," ",'Report Data'!E187)</f>
        <v>0</v>
      </c>
      <c r="F187" s="6">
        <f>IF(ISBLANK('Report Data'!F187)," ",'Report Data'!F187)</f>
        <v>0</v>
      </c>
      <c r="G187" s="6">
        <f>IF(ISBLANK('Report Data'!G187)," ",'Report Data'!G187)</f>
        <v>0</v>
      </c>
    </row>
    <row r="188" spans="1:7">
      <c r="A188" s="6" t="str">
        <f>IF('INTERIM REPORT'!B188=" "," ",IF('Report Data'!A188="",'INTERIM REPORT'!A187,'Report Data'!A188))</f>
        <v>100 - 199 Beds</v>
      </c>
      <c r="B188" s="6" t="str">
        <f>IF(ISBLANK('Report Data'!B188)," ",'Report Data'!B188)</f>
        <v>[Medicare_Pct_Net_Rev_Peers] Medicare % of Net Rev-Peers</v>
      </c>
      <c r="C188" s="6">
        <f>IF(ISBLANK('Report Data'!C188)," ",'Report Data'!C188)</f>
        <v>0</v>
      </c>
      <c r="D188" s="6">
        <f>IF(ISBLANK('Report Data'!D188)," ",'Report Data'!D188)</f>
        <v>0</v>
      </c>
      <c r="E188" s="6">
        <f>IF(ISBLANK('Report Data'!E188)," ",'Report Data'!E188)</f>
        <v>0</v>
      </c>
      <c r="F188" s="6">
        <f>IF(ISBLANK('Report Data'!F188)," ",'Report Data'!F188)</f>
        <v>0</v>
      </c>
      <c r="G188" s="6">
        <f>IF(ISBLANK('Report Data'!G188)," ",'Report Data'!G188)</f>
        <v>0</v>
      </c>
    </row>
    <row r="189" spans="1:7">
      <c r="A189" s="6" t="str">
        <f>IF('INTERIM REPORT'!B189=" "," ",IF('Report Data'!A189="",'INTERIM REPORT'!A188,'Report Data'!A189))</f>
        <v>100 - 199 Beds</v>
      </c>
      <c r="B189" s="6" t="str">
        <f>IF(ISBLANK('Report Data'!B189)," ",'Report Data'!B189)</f>
        <v>[Medicaid_Pct_Net_Rev_Peers] Medicaid % of Net Rev-Peers</v>
      </c>
      <c r="C189" s="6">
        <f>IF(ISBLANK('Report Data'!C189)," ",'Report Data'!C189)</f>
        <v>0</v>
      </c>
      <c r="D189" s="6">
        <f>IF(ISBLANK('Report Data'!D189)," ",'Report Data'!D189)</f>
        <v>0</v>
      </c>
      <c r="E189" s="6">
        <f>IF(ISBLANK('Report Data'!E189)," ",'Report Data'!E189)</f>
        <v>0</v>
      </c>
      <c r="F189" s="6">
        <f>IF(ISBLANK('Report Data'!F189)," ",'Report Data'!F189)</f>
        <v>0</v>
      </c>
      <c r="G189" s="6">
        <f>IF(ISBLANK('Report Data'!G189)," ",'Report Data'!G189)</f>
        <v>0</v>
      </c>
    </row>
    <row r="190" spans="1:7">
      <c r="A190" s="6" t="str">
        <f>IF('INTERIM REPORT'!B190=" "," ",IF('Report Data'!A190="",'INTERIM REPORT'!A189,'Report Data'!A190))</f>
        <v>100 - 199 Beds</v>
      </c>
      <c r="B190" s="6" t="str">
        <f>IF(ISBLANK('Report Data'!B190)," ",'Report Data'!B190)</f>
        <v>[CommSelf_Pct_Net_Rev_Peers] Comm/self % of Net Rev-Peers</v>
      </c>
      <c r="C190" s="6">
        <f>IF(ISBLANK('Report Data'!C190)," ",'Report Data'!C190)</f>
        <v>0</v>
      </c>
      <c r="D190" s="6">
        <f>IF(ISBLANK('Report Data'!D190)," ",'Report Data'!D190)</f>
        <v>0</v>
      </c>
      <c r="E190" s="6">
        <f>IF(ISBLANK('Report Data'!E190)," ",'Report Data'!E190)</f>
        <v>0</v>
      </c>
      <c r="F190" s="6">
        <f>IF(ISBLANK('Report Data'!F190)," ",'Report Data'!F190)</f>
        <v>0</v>
      </c>
      <c r="G190" s="6">
        <f>IF(ISBLANK('Report Data'!G190)," ",'Report Data'!G190)</f>
        <v>0</v>
      </c>
    </row>
    <row r="191" spans="1:7">
      <c r="A191" s="6" t="str">
        <f>IF('INTERIM REPORT'!B191=" "," ",IF('Report Data'!A191="",'INTERIM REPORT'!A190,'Report Data'!A191))</f>
        <v>100 - 199 Beds</v>
      </c>
      <c r="B191" s="6" t="str">
        <f>IF(ISBLANK('Report Data'!B191)," ",'Report Data'!B191)</f>
        <v>[Phys_Pct_Net_Rev_Peers] Physician % of Net Rev-Peers</v>
      </c>
      <c r="C191" s="6">
        <f>IF(ISBLANK('Report Data'!C191)," ",'Report Data'!C191)</f>
        <v>0</v>
      </c>
      <c r="D191" s="6">
        <f>IF(ISBLANK('Report Data'!D191)," ",'Report Data'!D191)</f>
        <v>0</v>
      </c>
      <c r="E191" s="6">
        <f>IF(ISBLANK('Report Data'!E191)," ",'Report Data'!E191)</f>
        <v>0</v>
      </c>
      <c r="F191" s="6">
        <f>IF(ISBLANK('Report Data'!F191)," ",'Report Data'!F191)</f>
        <v>0</v>
      </c>
      <c r="G191" s="6">
        <f>IF(ISBLANK('Report Data'!G191)," ",'Report Data'!G191)</f>
        <v>0</v>
      </c>
    </row>
    <row r="192" spans="1:7">
      <c r="A192" s="6" t="str">
        <f>IF('INTERIM REPORT'!B192=" "," ",IF('Report Data'!A192="",'INTERIM REPORT'!A191,'Report Data'!A192))</f>
        <v>100 - 199 Beds</v>
      </c>
      <c r="B192" s="6" t="str">
        <f>IF(ISBLANK('Report Data'!B192)," ",'Report Data'!B192)</f>
        <v>[Free_Care_Gross_Peers] Free Care (Gross Revenue)-Peers</v>
      </c>
      <c r="C192" s="6">
        <f>IF(ISBLANK('Report Data'!C192)," ",'Report Data'!C192)</f>
        <v>0</v>
      </c>
      <c r="D192" s="6">
        <f>IF(ISBLANK('Report Data'!D192)," ",'Report Data'!D192)</f>
        <v>0</v>
      </c>
      <c r="E192" s="6">
        <f>IF(ISBLANK('Report Data'!E192)," ",'Report Data'!E192)</f>
        <v>0</v>
      </c>
      <c r="F192" s="6">
        <f>IF(ISBLANK('Report Data'!F192)," ",'Report Data'!F192)</f>
        <v>0</v>
      </c>
      <c r="G192" s="6">
        <f>IF(ISBLANK('Report Data'!G192)," ",'Report Data'!G192)</f>
        <v>0</v>
      </c>
    </row>
    <row r="193" spans="1:7">
      <c r="A193" s="6" t="str">
        <f>IF('INTERIM REPORT'!B193=" "," ",IF('Report Data'!A193="",'INTERIM REPORT'!A192,'Report Data'!A193))</f>
        <v>All Teaching</v>
      </c>
      <c r="B193" s="6" t="str">
        <f>IF(ISBLANK('Report Data'!B193)," ",'Report Data'!B193)</f>
        <v>[Avg_Daily_Census_Peers] Average Daily Census-Peers</v>
      </c>
      <c r="C193" s="6">
        <f>IF(ISBLANK('Report Data'!C193)," ",'Report Data'!C193)</f>
        <v>0</v>
      </c>
      <c r="D193" s="6">
        <f>IF(ISBLANK('Report Data'!D193)," ",'Report Data'!D193)</f>
        <v>0</v>
      </c>
      <c r="E193" s="6">
        <f>IF(ISBLANK('Report Data'!E193)," ",'Report Data'!E193)</f>
        <v>0</v>
      </c>
      <c r="F193" s="6">
        <f>IF(ISBLANK('Report Data'!F193)," ",'Report Data'!F193)</f>
        <v>0</v>
      </c>
      <c r="G193" s="6">
        <f>IF(ISBLANK('Report Data'!G193)," ",'Report Data'!G193)</f>
        <v>0</v>
      </c>
    </row>
    <row r="194" spans="1:7">
      <c r="A194" s="6" t="str">
        <f>IF('INTERIM REPORT'!B194=" "," ",IF('Report Data'!A194="",'INTERIM REPORT'!A193,'Report Data'!A194))</f>
        <v>All Teaching</v>
      </c>
      <c r="B194" s="6" t="str">
        <f>IF(ISBLANK('Report Data'!B194)," ",'Report Data'!B194)</f>
        <v>[Avg_Length_of_Stay_Peers] Average Length of Stay-Peers</v>
      </c>
      <c r="C194" s="6">
        <f>IF(ISBLANK('Report Data'!C194)," ",'Report Data'!C194)</f>
        <v>0</v>
      </c>
      <c r="D194" s="6">
        <f>IF(ISBLANK('Report Data'!D194)," ",'Report Data'!D194)</f>
        <v>0</v>
      </c>
      <c r="E194" s="6">
        <f>IF(ISBLANK('Report Data'!E194)," ",'Report Data'!E194)</f>
        <v>0</v>
      </c>
      <c r="F194" s="6">
        <f>IF(ISBLANK('Report Data'!F194)," ",'Report Data'!F194)</f>
        <v>0</v>
      </c>
      <c r="G194" s="6">
        <f>IF(ISBLANK('Report Data'!G194)," ",'Report Data'!G194)</f>
        <v>0</v>
      </c>
    </row>
    <row r="195" spans="1:7">
      <c r="A195" s="6" t="str">
        <f>IF('INTERIM REPORT'!B195=" "," ",IF('Report Data'!A195="",'INTERIM REPORT'!A194,'Report Data'!A195))</f>
        <v>All Teaching</v>
      </c>
      <c r="B195" s="6" t="str">
        <f>IF(ISBLANK('Report Data'!B195)," ",'Report Data'!B195)</f>
        <v>[Acute_ALOS_Peers] Acute ALOS-Peers</v>
      </c>
      <c r="C195" s="6">
        <f>IF(ISBLANK('Report Data'!C195)," ",'Report Data'!C195)</f>
        <v>0</v>
      </c>
      <c r="D195" s="6">
        <f>IF(ISBLANK('Report Data'!D195)," ",'Report Data'!D195)</f>
        <v>0</v>
      </c>
      <c r="E195" s="6">
        <f>IF(ISBLANK('Report Data'!E195)," ",'Report Data'!E195)</f>
        <v>0</v>
      </c>
      <c r="F195" s="6">
        <f>IF(ISBLANK('Report Data'!F195)," ",'Report Data'!F195)</f>
        <v>0</v>
      </c>
      <c r="G195" s="6">
        <f>IF(ISBLANK('Report Data'!G195)," ",'Report Data'!G195)</f>
        <v>0</v>
      </c>
    </row>
    <row r="196" spans="1:7">
      <c r="A196" s="6" t="str">
        <f>IF('INTERIM REPORT'!B196=" "," ",IF('Report Data'!A196="",'INTERIM REPORT'!A195,'Report Data'!A196))</f>
        <v>All Teaching</v>
      </c>
      <c r="B196" s="6" t="str">
        <f>IF(ISBLANK('Report Data'!B196)," ",'Report Data'!B196)</f>
        <v>[Adj_Admits_Peers] Adjusted Admissions-Peers</v>
      </c>
      <c r="C196" s="6">
        <f>IF(ISBLANK('Report Data'!C196)," ",'Report Data'!C196)</f>
        <v>0</v>
      </c>
      <c r="D196" s="6">
        <f>IF(ISBLANK('Report Data'!D196)," ",'Report Data'!D196)</f>
        <v>0</v>
      </c>
      <c r="E196" s="6">
        <f>IF(ISBLANK('Report Data'!E196)," ",'Report Data'!E196)</f>
        <v>0</v>
      </c>
      <c r="F196" s="6">
        <f>IF(ISBLANK('Report Data'!F196)," ",'Report Data'!F196)</f>
        <v>0</v>
      </c>
      <c r="G196" s="6">
        <f>IF(ISBLANK('Report Data'!G196)," ",'Report Data'!G196)</f>
        <v>0</v>
      </c>
    </row>
    <row r="197" spans="1:7">
      <c r="A197" s="6" t="str">
        <f>IF('INTERIM REPORT'!B197=" "," ",IF('Report Data'!A197="",'INTERIM REPORT'!A196,'Report Data'!A197))</f>
        <v>All Teaching</v>
      </c>
      <c r="B197" s="6" t="str">
        <f>IF(ISBLANK('Report Data'!B197)," ",'Report Data'!B197)</f>
        <v>[Adj_Days_Peers] Adjusted Days-Peers</v>
      </c>
      <c r="C197" s="6">
        <f>IF(ISBLANK('Report Data'!C197)," ",'Report Data'!C197)</f>
        <v>0</v>
      </c>
      <c r="D197" s="6">
        <f>IF(ISBLANK('Report Data'!D197)," ",'Report Data'!D197)</f>
        <v>0</v>
      </c>
      <c r="E197" s="6">
        <f>IF(ISBLANK('Report Data'!E197)," ",'Report Data'!E197)</f>
        <v>0</v>
      </c>
      <c r="F197" s="6">
        <f>IF(ISBLANK('Report Data'!F197)," ",'Report Data'!F197)</f>
        <v>0</v>
      </c>
      <c r="G197" s="6">
        <f>IF(ISBLANK('Report Data'!G197)," ",'Report Data'!G197)</f>
        <v>0</v>
      </c>
    </row>
    <row r="198" spans="1:7">
      <c r="A198" s="6" t="str">
        <f>IF('INTERIM REPORT'!B198=" "," ",IF('Report Data'!A198="",'INTERIM REPORT'!A197,'Report Data'!A198))</f>
        <v>All Teaching</v>
      </c>
      <c r="B198" s="6" t="str">
        <f>IF(ISBLANK('Report Data'!B198)," ",'Report Data'!B198)</f>
        <v>[Acute_Care_Ave_Daily_Census_Peers] Acute Care Ave Daily Census-Peers</v>
      </c>
      <c r="C198" s="6">
        <f>IF(ISBLANK('Report Data'!C198)," ",'Report Data'!C198)</f>
        <v>0</v>
      </c>
      <c r="D198" s="6">
        <f>IF(ISBLANK('Report Data'!D198)," ",'Report Data'!D198)</f>
        <v>0</v>
      </c>
      <c r="E198" s="6">
        <f>IF(ISBLANK('Report Data'!E198)," ",'Report Data'!E198)</f>
        <v>0</v>
      </c>
      <c r="F198" s="6">
        <f>IF(ISBLANK('Report Data'!F198)," ",'Report Data'!F198)</f>
        <v>0</v>
      </c>
      <c r="G198" s="6">
        <f>IF(ISBLANK('Report Data'!G198)," ",'Report Data'!G198)</f>
        <v>0</v>
      </c>
    </row>
    <row r="199" spans="1:7">
      <c r="A199" s="6" t="str">
        <f>IF('INTERIM REPORT'!B199=" "," ",IF('Report Data'!A199="",'INTERIM REPORT'!A198,'Report Data'!A199))</f>
        <v>All Teaching</v>
      </c>
      <c r="B199" s="6" t="str">
        <f>IF(ISBLANK('Report Data'!B199)," ",'Report Data'!B199)</f>
        <v>[Age_of_Plant_Peers] Age of Plant-Peers</v>
      </c>
      <c r="C199" s="6">
        <f>IF(ISBLANK('Report Data'!C199)," ",'Report Data'!C199)</f>
        <v>0</v>
      </c>
      <c r="D199" s="6">
        <f>IF(ISBLANK('Report Data'!D199)," ",'Report Data'!D199)</f>
        <v>0</v>
      </c>
      <c r="E199" s="6">
        <f>IF(ISBLANK('Report Data'!E199)," ",'Report Data'!E199)</f>
        <v>0</v>
      </c>
      <c r="F199" s="6">
        <f>IF(ISBLANK('Report Data'!F199)," ",'Report Data'!F199)</f>
        <v>0</v>
      </c>
      <c r="G199" s="6">
        <f>IF(ISBLANK('Report Data'!G199)," ",'Report Data'!G199)</f>
        <v>0</v>
      </c>
    </row>
    <row r="200" spans="1:7">
      <c r="A200" s="6" t="str">
        <f>IF('INTERIM REPORT'!B200=" "," ",IF('Report Data'!A200="",'INTERIM REPORT'!A199,'Report Data'!A200))</f>
        <v>All Teaching</v>
      </c>
      <c r="B200" s="6" t="str">
        <f>IF(ISBLANK('Report Data'!B200)," ",'Report Data'!B200)</f>
        <v>[Age_of_Plant_Building_Peers] Age of Plant - Building-Peers</v>
      </c>
      <c r="C200" s="6">
        <f>IF(ISBLANK('Report Data'!C200)," ",'Report Data'!C200)</f>
        <v>0</v>
      </c>
      <c r="D200" s="6">
        <f>IF(ISBLANK('Report Data'!D200)," ",'Report Data'!D200)</f>
        <v>0</v>
      </c>
      <c r="E200" s="6">
        <f>IF(ISBLANK('Report Data'!E200)," ",'Report Data'!E200)</f>
        <v>0</v>
      </c>
      <c r="F200" s="6">
        <f>IF(ISBLANK('Report Data'!F200)," ",'Report Data'!F200)</f>
        <v>0</v>
      </c>
      <c r="G200" s="6">
        <f>IF(ISBLANK('Report Data'!G200)," ",'Report Data'!G200)</f>
        <v>0</v>
      </c>
    </row>
    <row r="201" spans="1:7">
      <c r="A201" s="6" t="str">
        <f>IF('INTERIM REPORT'!B201=" "," ",IF('Report Data'!A201="",'INTERIM REPORT'!A200,'Report Data'!A201))</f>
        <v>All Teaching</v>
      </c>
      <c r="B201" s="6" t="str">
        <f>IF(ISBLANK('Report Data'!B201)," ",'Report Data'!B201)</f>
        <v>[Age_of_Plant_Equipment_Peers] Age of Plant - Equipment-Peers</v>
      </c>
      <c r="C201" s="6">
        <f>IF(ISBLANK('Report Data'!C201)," ",'Report Data'!C201)</f>
        <v>0</v>
      </c>
      <c r="D201" s="6">
        <f>IF(ISBLANK('Report Data'!D201)," ",'Report Data'!D201)</f>
        <v>0</v>
      </c>
      <c r="E201" s="6">
        <f>IF(ISBLANK('Report Data'!E201)," ",'Report Data'!E201)</f>
        <v>0</v>
      </c>
      <c r="F201" s="6">
        <f>IF(ISBLANK('Report Data'!F201)," ",'Report Data'!F201)</f>
        <v>0</v>
      </c>
      <c r="G201" s="6">
        <f>IF(ISBLANK('Report Data'!G201)," ",'Report Data'!G201)</f>
        <v>0</v>
      </c>
    </row>
    <row r="202" spans="1:7">
      <c r="A202" s="6" t="str">
        <f>IF('INTERIM REPORT'!B202=" "," ",IF('Report Data'!A202="",'INTERIM REPORT'!A201,'Report Data'!A202))</f>
        <v>All Teaching</v>
      </c>
      <c r="B202" s="6" t="str">
        <f>IF(ISBLANK('Report Data'!B202)," ",'Report Data'!B202)</f>
        <v>[Long_Term_Debt_to_Capization_Peers] Long Term Debt to Capitalization-Peers</v>
      </c>
      <c r="C202" s="6">
        <f>IF(ISBLANK('Report Data'!C202)," ",'Report Data'!C202)</f>
        <v>0</v>
      </c>
      <c r="D202" s="6">
        <f>IF(ISBLANK('Report Data'!D202)," ",'Report Data'!D202)</f>
        <v>0</v>
      </c>
      <c r="E202" s="6">
        <f>IF(ISBLANK('Report Data'!E202)," ",'Report Data'!E202)</f>
        <v>0</v>
      </c>
      <c r="F202" s="6">
        <f>IF(ISBLANK('Report Data'!F202)," ",'Report Data'!F202)</f>
        <v>0</v>
      </c>
      <c r="G202" s="6">
        <f>IF(ISBLANK('Report Data'!G202)," ",'Report Data'!G202)</f>
        <v>0</v>
      </c>
    </row>
    <row r="203" spans="1:7">
      <c r="A203" s="6" t="str">
        <f>IF('INTERIM REPORT'!B203=" "," ",IF('Report Data'!A203="",'INTERIM REPORT'!A202,'Report Data'!A203))</f>
        <v>All Teaching</v>
      </c>
      <c r="B203" s="6" t="str">
        <f>IF(ISBLANK('Report Data'!B203)," ",'Report Data'!B203)</f>
        <v>[Debt_per_Staffed_Bed_Peers] Debt per Staffed Bed-Peers</v>
      </c>
      <c r="C203" s="6">
        <f>IF(ISBLANK('Report Data'!C203)," ",'Report Data'!C203)</f>
        <v>0</v>
      </c>
      <c r="D203" s="6">
        <f>IF(ISBLANK('Report Data'!D203)," ",'Report Data'!D203)</f>
        <v>0</v>
      </c>
      <c r="E203" s="6">
        <f>IF(ISBLANK('Report Data'!E203)," ",'Report Data'!E203)</f>
        <v>0</v>
      </c>
      <c r="F203" s="6">
        <f>IF(ISBLANK('Report Data'!F203)," ",'Report Data'!F203)</f>
        <v>0</v>
      </c>
      <c r="G203" s="6">
        <f>IF(ISBLANK('Report Data'!G203)," ",'Report Data'!G203)</f>
        <v>0</v>
      </c>
    </row>
    <row r="204" spans="1:7">
      <c r="A204" s="6" t="str">
        <f>IF('INTERIM REPORT'!B204=" "," ",IF('Report Data'!A204="",'INTERIM REPORT'!A203,'Report Data'!A204))</f>
        <v>All Teaching</v>
      </c>
      <c r="B204" s="6" t="str">
        <f>IF(ISBLANK('Report Data'!B204)," ",'Report Data'!B204)</f>
        <v>[Net_Prop_Plant_and_Equip_per_Staffed_Bed_Peers] Net Prop, Plant &amp; Equip per Staffed Bed-Peers</v>
      </c>
      <c r="C204" s="6">
        <f>IF(ISBLANK('Report Data'!C204)," ",'Report Data'!C204)</f>
        <v>0</v>
      </c>
      <c r="D204" s="6">
        <f>IF(ISBLANK('Report Data'!D204)," ",'Report Data'!D204)</f>
        <v>0</v>
      </c>
      <c r="E204" s="6">
        <f>IF(ISBLANK('Report Data'!E204)," ",'Report Data'!E204)</f>
        <v>0</v>
      </c>
      <c r="F204" s="6">
        <f>IF(ISBLANK('Report Data'!F204)," ",'Report Data'!F204)</f>
        <v>0</v>
      </c>
      <c r="G204" s="6">
        <f>IF(ISBLANK('Report Data'!G204)," ",'Report Data'!G204)</f>
        <v>0</v>
      </c>
    </row>
    <row r="205" spans="1:7">
      <c r="A205" s="6" t="str">
        <f>IF('INTERIM REPORT'!B205=" "," ",IF('Report Data'!A205="",'INTERIM REPORT'!A204,'Report Data'!A205))</f>
        <v>All Teaching</v>
      </c>
      <c r="B205" s="6" t="str">
        <f>IF(ISBLANK('Report Data'!B205)," ",'Report Data'!B205)</f>
        <v>[Long_Term_Debt_to_Total_Assets_Peers] Long Term Debt to Total Assets-Peers</v>
      </c>
      <c r="C205" s="6">
        <f>IF(ISBLANK('Report Data'!C205)," ",'Report Data'!C205)</f>
        <v>0</v>
      </c>
      <c r="D205" s="6">
        <f>IF(ISBLANK('Report Data'!D205)," ",'Report Data'!D205)</f>
        <v>0</v>
      </c>
      <c r="E205" s="6">
        <f>IF(ISBLANK('Report Data'!E205)," ",'Report Data'!E205)</f>
        <v>0</v>
      </c>
      <c r="F205" s="6">
        <f>IF(ISBLANK('Report Data'!F205)," ",'Report Data'!F205)</f>
        <v>0</v>
      </c>
      <c r="G205" s="6">
        <f>IF(ISBLANK('Report Data'!G205)," ",'Report Data'!G205)</f>
        <v>0</v>
      </c>
    </row>
    <row r="206" spans="1:7">
      <c r="A206" s="6" t="str">
        <f>IF('INTERIM REPORT'!B206=" "," ",IF('Report Data'!A206="",'INTERIM REPORT'!A205,'Report Data'!A206))</f>
        <v>All Teaching</v>
      </c>
      <c r="B206" s="6" t="str">
        <f>IF(ISBLANK('Report Data'!B206)," ",'Report Data'!B206)</f>
        <v>[Debt_Service_Coverage_Ratio_Peers] Debt Service Coverage Ratio-Peers</v>
      </c>
      <c r="C206" s="6">
        <f>IF(ISBLANK('Report Data'!C206)," ",'Report Data'!C206)</f>
        <v>0</v>
      </c>
      <c r="D206" s="6">
        <f>IF(ISBLANK('Report Data'!D206)," ",'Report Data'!D206)</f>
        <v>0</v>
      </c>
      <c r="E206" s="6">
        <f>IF(ISBLANK('Report Data'!E206)," ",'Report Data'!E206)</f>
        <v>0</v>
      </c>
      <c r="F206" s="6">
        <f>IF(ISBLANK('Report Data'!F206)," ",'Report Data'!F206)</f>
        <v>0</v>
      </c>
      <c r="G206" s="6">
        <f>IF(ISBLANK('Report Data'!G206)," ",'Report Data'!G206)</f>
        <v>0</v>
      </c>
    </row>
    <row r="207" spans="1:7">
      <c r="A207" s="6" t="str">
        <f>IF('INTERIM REPORT'!B207=" "," ",IF('Report Data'!A207="",'INTERIM REPORT'!A206,'Report Data'!A207))</f>
        <v>All Teaching</v>
      </c>
      <c r="B207" s="6" t="str">
        <f>IF(ISBLANK('Report Data'!B207)," ",'Report Data'!B207)</f>
        <v>[Depreciation_Rate_Peers] Depreciation Rate-Peers</v>
      </c>
      <c r="C207" s="6">
        <f>IF(ISBLANK('Report Data'!C207)," ",'Report Data'!C207)</f>
        <v>0</v>
      </c>
      <c r="D207" s="6">
        <f>IF(ISBLANK('Report Data'!D207)," ",'Report Data'!D207)</f>
        <v>0</v>
      </c>
      <c r="E207" s="6">
        <f>IF(ISBLANK('Report Data'!E207)," ",'Report Data'!E207)</f>
        <v>0</v>
      </c>
      <c r="F207" s="6">
        <f>IF(ISBLANK('Report Data'!F207)," ",'Report Data'!F207)</f>
        <v>0</v>
      </c>
      <c r="G207" s="6">
        <f>IF(ISBLANK('Report Data'!G207)," ",'Report Data'!G207)</f>
        <v>0</v>
      </c>
    </row>
    <row r="208" spans="1:7">
      <c r="A208" s="6" t="str">
        <f>IF('INTERIM REPORT'!B208=" "," ",IF('Report Data'!A208="",'INTERIM REPORT'!A207,'Report Data'!A208))</f>
        <v>All Teaching</v>
      </c>
      <c r="B208" s="6" t="str">
        <f>IF(ISBLANK('Report Data'!B208)," ",'Report Data'!B208)</f>
        <v>[Cap_Expenditures_to_Depreciation_Peers] Capital Expenditures to Depreciation-Peers</v>
      </c>
      <c r="C208" s="6">
        <f>IF(ISBLANK('Report Data'!C208)," ",'Report Data'!C208)</f>
        <v>0</v>
      </c>
      <c r="D208" s="6">
        <f>IF(ISBLANK('Report Data'!D208)," ",'Report Data'!D208)</f>
        <v>0</v>
      </c>
      <c r="E208" s="6">
        <f>IF(ISBLANK('Report Data'!E208)," ",'Report Data'!E208)</f>
        <v>0</v>
      </c>
      <c r="F208" s="6">
        <f>IF(ISBLANK('Report Data'!F208)," ",'Report Data'!F208)</f>
        <v>0</v>
      </c>
      <c r="G208" s="6">
        <f>IF(ISBLANK('Report Data'!G208)," ",'Report Data'!G208)</f>
        <v>0</v>
      </c>
    </row>
    <row r="209" spans="1:7">
      <c r="A209" s="6" t="str">
        <f>IF('INTERIM REPORT'!B209=" "," ",IF('Report Data'!A209="",'INTERIM REPORT'!A208,'Report Data'!A209))</f>
        <v>All Teaching</v>
      </c>
      <c r="B209" s="6" t="str">
        <f>IF(ISBLANK('Report Data'!B209)," ",'Report Data'!B209)</f>
        <v>[Cap_Expenditure_Growth_Rate_Peers] Capital Expenditure Growth Rate-Peers</v>
      </c>
      <c r="C209" s="6">
        <f>IF(ISBLANK('Report Data'!C209)," ",'Report Data'!C209)</f>
        <v>0</v>
      </c>
      <c r="D209" s="6">
        <f>IF(ISBLANK('Report Data'!D209)," ",'Report Data'!D209)</f>
        <v>0</v>
      </c>
      <c r="E209" s="6">
        <f>IF(ISBLANK('Report Data'!E209)," ",'Report Data'!E209)</f>
        <v>0</v>
      </c>
      <c r="F209" s="6">
        <f>IF(ISBLANK('Report Data'!F209)," ",'Report Data'!F209)</f>
        <v>0</v>
      </c>
      <c r="G209" s="6">
        <f>IF(ISBLANK('Report Data'!G209)," ",'Report Data'!G209)</f>
        <v>0</v>
      </c>
    </row>
    <row r="210" spans="1:7">
      <c r="A210" s="6" t="str">
        <f>IF('INTERIM REPORT'!B210=" "," ",IF('Report Data'!A210="",'INTERIM REPORT'!A209,'Report Data'!A210))</f>
        <v>All Teaching</v>
      </c>
      <c r="B210" s="6" t="str">
        <f>IF(ISBLANK('Report Data'!B210)," ",'Report Data'!B210)</f>
        <v>[Cap_Acquisitions_as_a_pct_of_Net_Patient_Rev_Peers] Capital Acquisitions as a % of Net Patient Rev-Peers</v>
      </c>
      <c r="C210" s="6">
        <f>IF(ISBLANK('Report Data'!C210)," ",'Report Data'!C210)</f>
        <v>0</v>
      </c>
      <c r="D210" s="6">
        <f>IF(ISBLANK('Report Data'!D210)," ",'Report Data'!D210)</f>
        <v>0</v>
      </c>
      <c r="E210" s="6">
        <f>IF(ISBLANK('Report Data'!E210)," ",'Report Data'!E210)</f>
        <v>0</v>
      </c>
      <c r="F210" s="6">
        <f>IF(ISBLANK('Report Data'!F210)," ",'Report Data'!F210)</f>
        <v>0</v>
      </c>
      <c r="G210" s="6">
        <f>IF(ISBLANK('Report Data'!G210)," ",'Report Data'!G210)</f>
        <v>0</v>
      </c>
    </row>
    <row r="211" spans="1:7">
      <c r="A211" s="6" t="str">
        <f>IF('INTERIM REPORT'!B211=" "," ",IF('Report Data'!A211="",'INTERIM REPORT'!A210,'Report Data'!A211))</f>
        <v>All Teaching</v>
      </c>
      <c r="B211" s="6" t="str">
        <f>IF(ISBLANK('Report Data'!B211)," ",'Report Data'!B211)</f>
        <v>[Deduction_pct_Peers] Deduction %-Peers</v>
      </c>
      <c r="C211" s="6">
        <f>IF(ISBLANK('Report Data'!C211)," ",'Report Data'!C211)</f>
        <v>0</v>
      </c>
      <c r="D211" s="6">
        <f>IF(ISBLANK('Report Data'!D211)," ",'Report Data'!D211)</f>
        <v>0</v>
      </c>
      <c r="E211" s="6">
        <f>IF(ISBLANK('Report Data'!E211)," ",'Report Data'!E211)</f>
        <v>0</v>
      </c>
      <c r="F211" s="6">
        <f>IF(ISBLANK('Report Data'!F211)," ",'Report Data'!F211)</f>
        <v>0</v>
      </c>
      <c r="G211" s="6">
        <f>IF(ISBLANK('Report Data'!G211)," ",'Report Data'!G211)</f>
        <v>0</v>
      </c>
    </row>
    <row r="212" spans="1:7">
      <c r="A212" s="6" t="str">
        <f>IF('INTERIM REPORT'!B212=" "," ",IF('Report Data'!A212="",'INTERIM REPORT'!A211,'Report Data'!A212))</f>
        <v>All Teaching</v>
      </c>
      <c r="B212" s="6" t="str">
        <f>IF(ISBLANK('Report Data'!B212)," ",'Report Data'!B212)</f>
        <v>[Bad_Debt_pct_Peers] Bad Debt %-Peers</v>
      </c>
      <c r="C212" s="6">
        <f>IF(ISBLANK('Report Data'!C212)," ",'Report Data'!C212)</f>
        <v>0</v>
      </c>
      <c r="D212" s="6">
        <f>IF(ISBLANK('Report Data'!D212)," ",'Report Data'!D212)</f>
        <v>0</v>
      </c>
      <c r="E212" s="6">
        <f>IF(ISBLANK('Report Data'!E212)," ",'Report Data'!E212)</f>
        <v>0</v>
      </c>
      <c r="F212" s="6">
        <f>IF(ISBLANK('Report Data'!F212)," ",'Report Data'!F212)</f>
        <v>0</v>
      </c>
      <c r="G212" s="6">
        <f>IF(ISBLANK('Report Data'!G212)," ",'Report Data'!G212)</f>
        <v>0</v>
      </c>
    </row>
    <row r="213" spans="1:7">
      <c r="A213" s="6" t="str">
        <f>IF('INTERIM REPORT'!B213=" "," ",IF('Report Data'!A213="",'INTERIM REPORT'!A212,'Report Data'!A213))</f>
        <v>All Teaching</v>
      </c>
      <c r="B213" s="6" t="str">
        <f>IF(ISBLANK('Report Data'!B213)," ",'Report Data'!B213)</f>
        <v>[Free_Care_pct_Peers] Free Care %-Peers</v>
      </c>
      <c r="C213" s="6">
        <f>IF(ISBLANK('Report Data'!C213)," ",'Report Data'!C213)</f>
        <v>0</v>
      </c>
      <c r="D213" s="6">
        <f>IF(ISBLANK('Report Data'!D213)," ",'Report Data'!D213)</f>
        <v>0</v>
      </c>
      <c r="E213" s="6">
        <f>IF(ISBLANK('Report Data'!E213)," ",'Report Data'!E213)</f>
        <v>0</v>
      </c>
      <c r="F213" s="6">
        <f>IF(ISBLANK('Report Data'!F213)," ",'Report Data'!F213)</f>
        <v>0</v>
      </c>
      <c r="G213" s="6">
        <f>IF(ISBLANK('Report Data'!G213)," ",'Report Data'!G213)</f>
        <v>0</v>
      </c>
    </row>
    <row r="214" spans="1:7">
      <c r="A214" s="6" t="str">
        <f>IF('INTERIM REPORT'!B214=" "," ",IF('Report Data'!A214="",'INTERIM REPORT'!A213,'Report Data'!A214))</f>
        <v>All Teaching</v>
      </c>
      <c r="B214" s="6" t="str">
        <f>IF(ISBLANK('Report Data'!B214)," ",'Report Data'!B214)</f>
        <v>[Operating_Margin_pct_Peers] Operating Margin %-Peers</v>
      </c>
      <c r="C214" s="6">
        <f>IF(ISBLANK('Report Data'!C214)," ",'Report Data'!C214)</f>
        <v>0</v>
      </c>
      <c r="D214" s="6">
        <f>IF(ISBLANK('Report Data'!D214)," ",'Report Data'!D214)</f>
        <v>0</v>
      </c>
      <c r="E214" s="6">
        <f>IF(ISBLANK('Report Data'!E214)," ",'Report Data'!E214)</f>
        <v>0</v>
      </c>
      <c r="F214" s="6">
        <f>IF(ISBLANK('Report Data'!F214)," ",'Report Data'!F214)</f>
        <v>0</v>
      </c>
      <c r="G214" s="6">
        <f>IF(ISBLANK('Report Data'!G214)," ",'Report Data'!G214)</f>
        <v>0</v>
      </c>
    </row>
    <row r="215" spans="1:7">
      <c r="A215" s="6" t="str">
        <f>IF('INTERIM REPORT'!B215=" "," ",IF('Report Data'!A215="",'INTERIM REPORT'!A214,'Report Data'!A215))</f>
        <v>All Teaching</v>
      </c>
      <c r="B215" s="6" t="str">
        <f>IF(ISBLANK('Report Data'!B215)," ",'Report Data'!B215)</f>
        <v>[Total_Margin_pct_Peers] Total Margin %-Peers</v>
      </c>
      <c r="C215" s="6">
        <f>IF(ISBLANK('Report Data'!C215)," ",'Report Data'!C215)</f>
        <v>0</v>
      </c>
      <c r="D215" s="6">
        <f>IF(ISBLANK('Report Data'!D215)," ",'Report Data'!D215)</f>
        <v>0</v>
      </c>
      <c r="E215" s="6">
        <f>IF(ISBLANK('Report Data'!E215)," ",'Report Data'!E215)</f>
        <v>0</v>
      </c>
      <c r="F215" s="6">
        <f>IF(ISBLANK('Report Data'!F215)," ",'Report Data'!F215)</f>
        <v>0</v>
      </c>
      <c r="G215" s="6">
        <f>IF(ISBLANK('Report Data'!G215)," ",'Report Data'!G215)</f>
        <v>0</v>
      </c>
    </row>
    <row r="216" spans="1:7">
      <c r="A216" s="6" t="str">
        <f>IF('INTERIM REPORT'!B216=" "," ",IF('Report Data'!A216="",'INTERIM REPORT'!A215,'Report Data'!A216))</f>
        <v>All Teaching</v>
      </c>
      <c r="B216" s="6" t="str">
        <f>IF(ISBLANK('Report Data'!B216)," ",'Report Data'!B216)</f>
        <v>[Outpatient_Gross_Rev_pct_Peers] Outpatient Gross Revenue %-Peers</v>
      </c>
      <c r="C216" s="6">
        <f>IF(ISBLANK('Report Data'!C216)," ",'Report Data'!C216)</f>
        <v>0</v>
      </c>
      <c r="D216" s="6">
        <f>IF(ISBLANK('Report Data'!D216)," ",'Report Data'!D216)</f>
        <v>0</v>
      </c>
      <c r="E216" s="6">
        <f>IF(ISBLANK('Report Data'!E216)," ",'Report Data'!E216)</f>
        <v>0</v>
      </c>
      <c r="F216" s="6">
        <f>IF(ISBLANK('Report Data'!F216)," ",'Report Data'!F216)</f>
        <v>0</v>
      </c>
      <c r="G216" s="6">
        <f>IF(ISBLANK('Report Data'!G216)," ",'Report Data'!G216)</f>
        <v>0</v>
      </c>
    </row>
    <row r="217" spans="1:7">
      <c r="A217" s="6" t="str">
        <f>IF('INTERIM REPORT'!B217=" "," ",IF('Report Data'!A217="",'INTERIM REPORT'!A216,'Report Data'!A217))</f>
        <v>All Teaching</v>
      </c>
      <c r="B217" s="6" t="str">
        <f>IF(ISBLANK('Report Data'!B217)," ",'Report Data'!B217)</f>
        <v>[Inpatient_Gross_Rev_pct_Peers] Inpatient Gross Revenue %-Peers</v>
      </c>
      <c r="C217" s="6">
        <f>IF(ISBLANK('Report Data'!C217)," ",'Report Data'!C217)</f>
        <v>0</v>
      </c>
      <c r="D217" s="6">
        <f>IF(ISBLANK('Report Data'!D217)," ",'Report Data'!D217)</f>
        <v>0</v>
      </c>
      <c r="E217" s="6">
        <f>IF(ISBLANK('Report Data'!E217)," ",'Report Data'!E217)</f>
        <v>0</v>
      </c>
      <c r="F217" s="6">
        <f>IF(ISBLANK('Report Data'!F217)," ",'Report Data'!F217)</f>
        <v>0</v>
      </c>
      <c r="G217" s="6">
        <f>IF(ISBLANK('Report Data'!G217)," ",'Report Data'!G217)</f>
        <v>0</v>
      </c>
    </row>
    <row r="218" spans="1:7">
      <c r="A218" s="6" t="str">
        <f>IF('INTERIM REPORT'!B218=" "," ",IF('Report Data'!A218="",'INTERIM REPORT'!A217,'Report Data'!A218))</f>
        <v>All Teaching</v>
      </c>
      <c r="B218" s="6" t="str">
        <f>IF(ISBLANK('Report Data'!B218)," ",'Report Data'!B218)</f>
        <v>[SNF_Rehab_Swing_Gross_Rev_pct_Peers] SNF/Rehab/Swing Gross Revenue %-Peers</v>
      </c>
      <c r="C218" s="6">
        <f>IF(ISBLANK('Report Data'!C218)," ",'Report Data'!C218)</f>
        <v>0</v>
      </c>
      <c r="D218" s="6">
        <f>IF(ISBLANK('Report Data'!D218)," ",'Report Data'!D218)</f>
        <v>0</v>
      </c>
      <c r="E218" s="6">
        <f>IF(ISBLANK('Report Data'!E218)," ",'Report Data'!E218)</f>
        <v>0</v>
      </c>
      <c r="F218" s="6">
        <f>IF(ISBLANK('Report Data'!F218)," ",'Report Data'!F218)</f>
        <v>0</v>
      </c>
      <c r="G218" s="6">
        <f>IF(ISBLANK('Report Data'!G218)," ",'Report Data'!G218)</f>
        <v>0</v>
      </c>
    </row>
    <row r="219" spans="1:7">
      <c r="A219" s="6" t="str">
        <f>IF('INTERIM REPORT'!B219=" "," ",IF('Report Data'!A219="",'INTERIM REPORT'!A218,'Report Data'!A219))</f>
        <v>All Teaching</v>
      </c>
      <c r="B219" s="6" t="str">
        <f>IF(ISBLANK('Report Data'!B219)," ",'Report Data'!B219)</f>
        <v>[All_Net_Patient_Rev_pct_Peers] All Net Patient Revenue %-Peers</v>
      </c>
      <c r="C219" s="6">
        <f>IF(ISBLANK('Report Data'!C219)," ",'Report Data'!C219)</f>
        <v>0</v>
      </c>
      <c r="D219" s="6">
        <f>IF(ISBLANK('Report Data'!D219)," ",'Report Data'!D219)</f>
        <v>0</v>
      </c>
      <c r="E219" s="6">
        <f>IF(ISBLANK('Report Data'!E219)," ",'Report Data'!E219)</f>
        <v>0</v>
      </c>
      <c r="F219" s="6">
        <f>IF(ISBLANK('Report Data'!F219)," ",'Report Data'!F219)</f>
        <v>0</v>
      </c>
      <c r="G219" s="6">
        <f>IF(ISBLANK('Report Data'!G219)," ",'Report Data'!G219)</f>
        <v>0</v>
      </c>
    </row>
    <row r="220" spans="1:7">
      <c r="A220" s="6" t="str">
        <f>IF('INTERIM REPORT'!B220=" "," ",IF('Report Data'!A220="",'INTERIM REPORT'!A219,'Report Data'!A220))</f>
        <v>All Teaching</v>
      </c>
      <c r="B220" s="6" t="str">
        <f>IF(ISBLANK('Report Data'!B220)," ",'Report Data'!B220)</f>
        <v>[Medicare_Net_Patient_Rev_pct_incl_Phys_Peers] Medicare Net Patient Revenue % including Phys-Peers</v>
      </c>
      <c r="C220" s="6">
        <f>IF(ISBLANK('Report Data'!C220)," ",'Report Data'!C220)</f>
        <v>0</v>
      </c>
      <c r="D220" s="6">
        <f>IF(ISBLANK('Report Data'!D220)," ",'Report Data'!D220)</f>
        <v>0</v>
      </c>
      <c r="E220" s="6">
        <f>IF(ISBLANK('Report Data'!E220)," ",'Report Data'!E220)</f>
        <v>0</v>
      </c>
      <c r="F220" s="6">
        <f>IF(ISBLANK('Report Data'!F220)," ",'Report Data'!F220)</f>
        <v>0</v>
      </c>
      <c r="G220" s="6">
        <f>IF(ISBLANK('Report Data'!G220)," ",'Report Data'!G220)</f>
        <v>0</v>
      </c>
    </row>
    <row r="221" spans="1:7">
      <c r="A221" s="6" t="str">
        <f>IF('INTERIM REPORT'!B221=" "," ",IF('Report Data'!A221="",'INTERIM REPORT'!A220,'Report Data'!A221))</f>
        <v>All Teaching</v>
      </c>
      <c r="B221" s="6" t="str">
        <f>IF(ISBLANK('Report Data'!B221)," ",'Report Data'!B221)</f>
        <v>[Medicaid_Net_Patient_Rev_pct_incl_Phys_Peers] Medicaid Net Patient Revenue % including Phys-Peers</v>
      </c>
      <c r="C221" s="6">
        <f>IF(ISBLANK('Report Data'!C221)," ",'Report Data'!C221)</f>
        <v>0</v>
      </c>
      <c r="D221" s="6">
        <f>IF(ISBLANK('Report Data'!D221)," ",'Report Data'!D221)</f>
        <v>0</v>
      </c>
      <c r="E221" s="6">
        <f>IF(ISBLANK('Report Data'!E221)," ",'Report Data'!E221)</f>
        <v>0</v>
      </c>
      <c r="F221" s="6">
        <f>IF(ISBLANK('Report Data'!F221)," ",'Report Data'!F221)</f>
        <v>0</v>
      </c>
      <c r="G221" s="6">
        <f>IF(ISBLANK('Report Data'!G221)," ",'Report Data'!G221)</f>
        <v>0</v>
      </c>
    </row>
    <row r="222" spans="1:7">
      <c r="A222" s="6" t="str">
        <f>IF('INTERIM REPORT'!B222=" "," ",IF('Report Data'!A222="",'INTERIM REPORT'!A221,'Report Data'!A222))</f>
        <v>All Teaching</v>
      </c>
      <c r="B222" s="6" t="str">
        <f>IF(ISBLANK('Report Data'!B222)," ",'Report Data'!B222)</f>
        <v>[Commercial_Self_Pay_Net_Patient_Rev_pct_incl_Phys_Peers] Commercial/Self Pay Net Patient Rev % including Phys-Peers</v>
      </c>
      <c r="C222" s="6">
        <f>IF(ISBLANK('Report Data'!C222)," ",'Report Data'!C222)</f>
        <v>0</v>
      </c>
      <c r="D222" s="6">
        <f>IF(ISBLANK('Report Data'!D222)," ",'Report Data'!D222)</f>
        <v>0</v>
      </c>
      <c r="E222" s="6">
        <f>IF(ISBLANK('Report Data'!E222)," ",'Report Data'!E222)</f>
        <v>0</v>
      </c>
      <c r="F222" s="6">
        <f>IF(ISBLANK('Report Data'!F222)," ",'Report Data'!F222)</f>
        <v>0</v>
      </c>
      <c r="G222" s="6">
        <f>IF(ISBLANK('Report Data'!G222)," ",'Report Data'!G222)</f>
        <v>0</v>
      </c>
    </row>
    <row r="223" spans="1:7">
      <c r="A223" s="6" t="str">
        <f>IF('INTERIM REPORT'!B223=" "," ",IF('Report Data'!A223="",'INTERIM REPORT'!A222,'Report Data'!A223))</f>
        <v>All Teaching</v>
      </c>
      <c r="B223" s="6" t="str">
        <f>IF(ISBLANK('Report Data'!B223)," ",'Report Data'!B223)</f>
        <v>[Adj_Admits_Per_FTE_Peers] Adjusted Admissions Per FTE-Peers</v>
      </c>
      <c r="C223" s="6">
        <f>IF(ISBLANK('Report Data'!C223)," ",'Report Data'!C223)</f>
        <v>0</v>
      </c>
      <c r="D223" s="6">
        <f>IF(ISBLANK('Report Data'!D223)," ",'Report Data'!D223)</f>
        <v>0</v>
      </c>
      <c r="E223" s="6">
        <f>IF(ISBLANK('Report Data'!E223)," ",'Report Data'!E223)</f>
        <v>0</v>
      </c>
      <c r="F223" s="6">
        <f>IF(ISBLANK('Report Data'!F223)," ",'Report Data'!F223)</f>
        <v>0</v>
      </c>
      <c r="G223" s="6">
        <f>IF(ISBLANK('Report Data'!G223)," ",'Report Data'!G223)</f>
        <v>0</v>
      </c>
    </row>
    <row r="224" spans="1:7">
      <c r="A224" s="6" t="str">
        <f>IF('INTERIM REPORT'!B224=" "," ",IF('Report Data'!A224="",'INTERIM REPORT'!A223,'Report Data'!A224))</f>
        <v>All Teaching</v>
      </c>
      <c r="B224" s="6" t="str">
        <f>IF(ISBLANK('Report Data'!B224)," ",'Report Data'!B224)</f>
        <v>[FTEs_per_100_Adj_Discharges_Peers] FTEs per 100 Adj Discharges-Peers</v>
      </c>
      <c r="C224" s="6">
        <f>IF(ISBLANK('Report Data'!C224)," ",'Report Data'!C224)</f>
        <v>0</v>
      </c>
      <c r="D224" s="6">
        <f>IF(ISBLANK('Report Data'!D224)," ",'Report Data'!D224)</f>
        <v>0</v>
      </c>
      <c r="E224" s="6">
        <f>IF(ISBLANK('Report Data'!E224)," ",'Report Data'!E224)</f>
        <v>0</v>
      </c>
      <c r="F224" s="6">
        <f>IF(ISBLANK('Report Data'!F224)," ",'Report Data'!F224)</f>
        <v>0</v>
      </c>
      <c r="G224" s="6">
        <f>IF(ISBLANK('Report Data'!G224)," ",'Report Data'!G224)</f>
        <v>0</v>
      </c>
    </row>
    <row r="225" spans="1:7">
      <c r="A225" s="6" t="str">
        <f>IF('INTERIM REPORT'!B225=" "," ",IF('Report Data'!A225="",'INTERIM REPORT'!A224,'Report Data'!A225))</f>
        <v>All Teaching</v>
      </c>
      <c r="B225" s="6" t="str">
        <f>IF(ISBLANK('Report Data'!B225)," ",'Report Data'!B225)</f>
        <v>[FTEs_Per_Adj_Occupied_Bed_Peers] FTEs Per Adjusted Occupied Bed-Peers</v>
      </c>
      <c r="C225" s="6">
        <f>IF(ISBLANK('Report Data'!C225)," ",'Report Data'!C225)</f>
        <v>0</v>
      </c>
      <c r="D225" s="6">
        <f>IF(ISBLANK('Report Data'!D225)," ",'Report Data'!D225)</f>
        <v>0</v>
      </c>
      <c r="E225" s="6">
        <f>IF(ISBLANK('Report Data'!E225)," ",'Report Data'!E225)</f>
        <v>0</v>
      </c>
      <c r="F225" s="6">
        <f>IF(ISBLANK('Report Data'!F225)," ",'Report Data'!F225)</f>
        <v>0</v>
      </c>
      <c r="G225" s="6">
        <f>IF(ISBLANK('Report Data'!G225)," ",'Report Data'!G225)</f>
        <v>0</v>
      </c>
    </row>
    <row r="226" spans="1:7">
      <c r="A226" s="6" t="str">
        <f>IF('INTERIM REPORT'!B226=" "," ",IF('Report Data'!A226="",'INTERIM REPORT'!A225,'Report Data'!A226))</f>
        <v>All Teaching</v>
      </c>
      <c r="B226" s="6" t="str">
        <f>IF(ISBLANK('Report Data'!B226)," ",'Report Data'!B226)</f>
        <v>[Return_On_Assets_Peers] Return On Assets-Peers</v>
      </c>
      <c r="C226" s="6">
        <f>IF(ISBLANK('Report Data'!C226)," ",'Report Data'!C226)</f>
        <v>0</v>
      </c>
      <c r="D226" s="6">
        <f>IF(ISBLANK('Report Data'!D226)," ",'Report Data'!D226)</f>
        <v>0</v>
      </c>
      <c r="E226" s="6">
        <f>IF(ISBLANK('Report Data'!E226)," ",'Report Data'!E226)</f>
        <v>0</v>
      </c>
      <c r="F226" s="6">
        <f>IF(ISBLANK('Report Data'!F226)," ",'Report Data'!F226)</f>
        <v>0</v>
      </c>
      <c r="G226" s="6">
        <f>IF(ISBLANK('Report Data'!G226)," ",'Report Data'!G226)</f>
        <v>0</v>
      </c>
    </row>
    <row r="227" spans="1:7">
      <c r="A227" s="6" t="str">
        <f>IF('INTERIM REPORT'!B227=" "," ",IF('Report Data'!A227="",'INTERIM REPORT'!A226,'Report Data'!A227))</f>
        <v>All Teaching</v>
      </c>
      <c r="B227" s="6" t="str">
        <f>IF(ISBLANK('Report Data'!B227)," ",'Report Data'!B227)</f>
        <v>[OH_Exp_w_fringe_pct_of_TTL_OPEX_Peers] Overhead Expense w/ fringe, as a % of Total Operating Exp-Peers</v>
      </c>
      <c r="C227" s="6">
        <f>IF(ISBLANK('Report Data'!C227)," ",'Report Data'!C227)</f>
        <v>0</v>
      </c>
      <c r="D227" s="6">
        <f>IF(ISBLANK('Report Data'!D227)," ",'Report Data'!D227)</f>
        <v>0</v>
      </c>
      <c r="E227" s="6">
        <f>IF(ISBLANK('Report Data'!E227)," ",'Report Data'!E227)</f>
        <v>0</v>
      </c>
      <c r="F227" s="6">
        <f>IF(ISBLANK('Report Data'!F227)," ",'Report Data'!F227)</f>
        <v>0</v>
      </c>
      <c r="G227" s="6">
        <f>IF(ISBLANK('Report Data'!G227)," ",'Report Data'!G227)</f>
        <v>0</v>
      </c>
    </row>
    <row r="228" spans="1:7">
      <c r="A228" s="6" t="str">
        <f>IF('INTERIM REPORT'!B228=" "," ",IF('Report Data'!A228="",'INTERIM REPORT'!A227,'Report Data'!A228))</f>
        <v>All Teaching</v>
      </c>
      <c r="B228" s="6" t="str">
        <f>IF(ISBLANK('Report Data'!B228)," ",'Report Data'!B228)</f>
        <v>[Cost_per_Adj_Admits_Peers] Cost per Adjusted Admission-Peers</v>
      </c>
      <c r="C228" s="6">
        <f>IF(ISBLANK('Report Data'!C228)," ",'Report Data'!C228)</f>
        <v>0</v>
      </c>
      <c r="D228" s="6">
        <f>IF(ISBLANK('Report Data'!D228)," ",'Report Data'!D228)</f>
        <v>0</v>
      </c>
      <c r="E228" s="6">
        <f>IF(ISBLANK('Report Data'!E228)," ",'Report Data'!E228)</f>
        <v>0</v>
      </c>
      <c r="F228" s="6">
        <f>IF(ISBLANK('Report Data'!F228)," ",'Report Data'!F228)</f>
        <v>0</v>
      </c>
      <c r="G228" s="6">
        <f>IF(ISBLANK('Report Data'!G228)," ",'Report Data'!G228)</f>
        <v>0</v>
      </c>
    </row>
    <row r="229" spans="1:7">
      <c r="A229" s="6" t="str">
        <f>IF('INTERIM REPORT'!B229=" "," ",IF('Report Data'!A229="",'INTERIM REPORT'!A228,'Report Data'!A229))</f>
        <v>All Teaching</v>
      </c>
      <c r="B229" s="6" t="str">
        <f>IF(ISBLANK('Report Data'!B229)," ",'Report Data'!B229)</f>
        <v>[Salary_per_FTE_NonMD_Peers] Salary per FTE - Non-MD-Peers</v>
      </c>
      <c r="C229" s="6">
        <f>IF(ISBLANK('Report Data'!C229)," ",'Report Data'!C229)</f>
        <v>0</v>
      </c>
      <c r="D229" s="6">
        <f>IF(ISBLANK('Report Data'!D229)," ",'Report Data'!D229)</f>
        <v>0</v>
      </c>
      <c r="E229" s="6">
        <f>IF(ISBLANK('Report Data'!E229)," ",'Report Data'!E229)</f>
        <v>0</v>
      </c>
      <c r="F229" s="6">
        <f>IF(ISBLANK('Report Data'!F229)," ",'Report Data'!F229)</f>
        <v>0</v>
      </c>
      <c r="G229" s="6">
        <f>IF(ISBLANK('Report Data'!G229)," ",'Report Data'!G229)</f>
        <v>0</v>
      </c>
    </row>
    <row r="230" spans="1:7">
      <c r="A230" s="6" t="str">
        <f>IF('INTERIM REPORT'!B230=" "," ",IF('Report Data'!A230="",'INTERIM REPORT'!A229,'Report Data'!A230))</f>
        <v>All Teaching</v>
      </c>
      <c r="B230" s="6" t="str">
        <f>IF(ISBLANK('Report Data'!B230)," ",'Report Data'!B230)</f>
        <v>[Salary_and_Benefits_per_FTE_NonMD_Peers] Salary &amp; Benefits per FTE - Non-MD-Peers</v>
      </c>
      <c r="C230" s="6">
        <f>IF(ISBLANK('Report Data'!C230)," ",'Report Data'!C230)</f>
        <v>0</v>
      </c>
      <c r="D230" s="6">
        <f>IF(ISBLANK('Report Data'!D230)," ",'Report Data'!D230)</f>
        <v>0</v>
      </c>
      <c r="E230" s="6">
        <f>IF(ISBLANK('Report Data'!E230)," ",'Report Data'!E230)</f>
        <v>0</v>
      </c>
      <c r="F230" s="6">
        <f>IF(ISBLANK('Report Data'!F230)," ",'Report Data'!F230)</f>
        <v>0</v>
      </c>
      <c r="G230" s="6">
        <f>IF(ISBLANK('Report Data'!G230)," ",'Report Data'!G230)</f>
        <v>0</v>
      </c>
    </row>
    <row r="231" spans="1:7">
      <c r="A231" s="6" t="str">
        <f>IF('INTERIM REPORT'!B231=" "," ",IF('Report Data'!A231="",'INTERIM REPORT'!A230,'Report Data'!A231))</f>
        <v>All Teaching</v>
      </c>
      <c r="B231" s="6" t="str">
        <f>IF(ISBLANK('Report Data'!B231)," ",'Report Data'!B231)</f>
        <v>[Fringe_Benefit_pct_NonMD_Peers] Fringe Benefit % - Non-MD-Peers</v>
      </c>
      <c r="C231" s="6">
        <f>IF(ISBLANK('Report Data'!C231)," ",'Report Data'!C231)</f>
        <v>0</v>
      </c>
      <c r="D231" s="6">
        <f>IF(ISBLANK('Report Data'!D231)," ",'Report Data'!D231)</f>
        <v>0</v>
      </c>
      <c r="E231" s="6">
        <f>IF(ISBLANK('Report Data'!E231)," ",'Report Data'!E231)</f>
        <v>0</v>
      </c>
      <c r="F231" s="6">
        <f>IF(ISBLANK('Report Data'!F231)," ",'Report Data'!F231)</f>
        <v>0</v>
      </c>
      <c r="G231" s="6">
        <f>IF(ISBLANK('Report Data'!G231)," ",'Report Data'!G231)</f>
        <v>0</v>
      </c>
    </row>
    <row r="232" spans="1:7">
      <c r="A232" s="6" t="str">
        <f>IF('INTERIM REPORT'!B232=" "," ",IF('Report Data'!A232="",'INTERIM REPORT'!A231,'Report Data'!A232))</f>
        <v>All Teaching</v>
      </c>
      <c r="B232" s="6" t="str">
        <f>IF(ISBLANK('Report Data'!B232)," ",'Report Data'!B232)</f>
        <v>[Comp_Ratio_Peers] Compensation Ratio-Peers</v>
      </c>
      <c r="C232" s="6">
        <f>IF(ISBLANK('Report Data'!C232)," ",'Report Data'!C232)</f>
        <v>0</v>
      </c>
      <c r="D232" s="6">
        <f>IF(ISBLANK('Report Data'!D232)," ",'Report Data'!D232)</f>
        <v>0</v>
      </c>
      <c r="E232" s="6">
        <f>IF(ISBLANK('Report Data'!E232)," ",'Report Data'!E232)</f>
        <v>0</v>
      </c>
      <c r="F232" s="6">
        <f>IF(ISBLANK('Report Data'!F232)," ",'Report Data'!F232)</f>
        <v>0</v>
      </c>
      <c r="G232" s="6">
        <f>IF(ISBLANK('Report Data'!G232)," ",'Report Data'!G232)</f>
        <v>0</v>
      </c>
    </row>
    <row r="233" spans="1:7">
      <c r="A233" s="6" t="str">
        <f>IF('INTERIM REPORT'!B233=" "," ",IF('Report Data'!A233="",'INTERIM REPORT'!A232,'Report Data'!A233))</f>
        <v>All Teaching</v>
      </c>
      <c r="B233" s="6" t="str">
        <f>IF(ISBLANK('Report Data'!B233)," ",'Report Data'!B233)</f>
        <v>[Cap_Cost_pct_of_Total_Expense_Peers] Capital Cost % of Total Expense-Peers</v>
      </c>
      <c r="C233" s="6">
        <f>IF(ISBLANK('Report Data'!C233)," ",'Report Data'!C233)</f>
        <v>0</v>
      </c>
      <c r="D233" s="6">
        <f>IF(ISBLANK('Report Data'!D233)," ",'Report Data'!D233)</f>
        <v>0</v>
      </c>
      <c r="E233" s="6">
        <f>IF(ISBLANK('Report Data'!E233)," ",'Report Data'!E233)</f>
        <v>0</v>
      </c>
      <c r="F233" s="6">
        <f>IF(ISBLANK('Report Data'!F233)," ",'Report Data'!F233)</f>
        <v>0</v>
      </c>
      <c r="G233" s="6">
        <f>IF(ISBLANK('Report Data'!G233)," ",'Report Data'!G233)</f>
        <v>0</v>
      </c>
    </row>
    <row r="234" spans="1:7">
      <c r="A234" s="6" t="str">
        <f>IF('INTERIM REPORT'!B234=" "," ",IF('Report Data'!A234="",'INTERIM REPORT'!A233,'Report Data'!A234))</f>
        <v>All Teaching</v>
      </c>
      <c r="B234" s="6" t="str">
        <f>IF(ISBLANK('Report Data'!B234)," ",'Report Data'!B234)</f>
        <v>[Cap_Cost_per_Adj_Admits_Peers] Capital Cost per Adjusted Admission-Peers</v>
      </c>
      <c r="C234" s="6">
        <f>IF(ISBLANK('Report Data'!C234)," ",'Report Data'!C234)</f>
        <v>0</v>
      </c>
      <c r="D234" s="6">
        <f>IF(ISBLANK('Report Data'!D234)," ",'Report Data'!D234)</f>
        <v>0</v>
      </c>
      <c r="E234" s="6">
        <f>IF(ISBLANK('Report Data'!E234)," ",'Report Data'!E234)</f>
        <v>0</v>
      </c>
      <c r="F234" s="6">
        <f>IF(ISBLANK('Report Data'!F234)," ",'Report Data'!F234)</f>
        <v>0</v>
      </c>
      <c r="G234" s="6">
        <f>IF(ISBLANK('Report Data'!G234)," ",'Report Data'!G234)</f>
        <v>0</v>
      </c>
    </row>
    <row r="235" spans="1:7">
      <c r="A235" s="6" t="str">
        <f>IF('INTERIM REPORT'!B235=" "," ",IF('Report Data'!A235="",'INTERIM REPORT'!A234,'Report Data'!A235))</f>
        <v>All Teaching</v>
      </c>
      <c r="B235" s="6" t="str">
        <f>IF(ISBLANK('Report Data'!B235)," ",'Report Data'!B235)</f>
        <v>[Contractual_Allowance_pct_Peers] Contractual Allowance %-Peers</v>
      </c>
      <c r="C235" s="6">
        <f>IF(ISBLANK('Report Data'!C235)," ",'Report Data'!C235)</f>
        <v>0</v>
      </c>
      <c r="D235" s="6">
        <f>IF(ISBLANK('Report Data'!D235)," ",'Report Data'!D235)</f>
        <v>0</v>
      </c>
      <c r="E235" s="6">
        <f>IF(ISBLANK('Report Data'!E235)," ",'Report Data'!E235)</f>
        <v>0</v>
      </c>
      <c r="F235" s="6">
        <f>IF(ISBLANK('Report Data'!F235)," ",'Report Data'!F235)</f>
        <v>0</v>
      </c>
      <c r="G235" s="6">
        <f>IF(ISBLANK('Report Data'!G235)," ",'Report Data'!G235)</f>
        <v>0</v>
      </c>
    </row>
    <row r="236" spans="1:7">
      <c r="A236" s="6" t="str">
        <f>IF('INTERIM REPORT'!B236=" "," ",IF('Report Data'!A236="",'INTERIM REPORT'!A235,'Report Data'!A236))</f>
        <v>All Teaching</v>
      </c>
      <c r="B236" s="6" t="str">
        <f>IF(ISBLANK('Report Data'!B236)," ",'Report Data'!B236)</f>
        <v>[Current_Ratio_Peers] Current Ratio-Peers</v>
      </c>
      <c r="C236" s="6">
        <f>IF(ISBLANK('Report Data'!C236)," ",'Report Data'!C236)</f>
        <v>0</v>
      </c>
      <c r="D236" s="6">
        <f>IF(ISBLANK('Report Data'!D236)," ",'Report Data'!D236)</f>
        <v>0</v>
      </c>
      <c r="E236" s="6">
        <f>IF(ISBLANK('Report Data'!E236)," ",'Report Data'!E236)</f>
        <v>0</v>
      </c>
      <c r="F236" s="6">
        <f>IF(ISBLANK('Report Data'!F236)," ",'Report Data'!F236)</f>
        <v>0</v>
      </c>
      <c r="G236" s="6">
        <f>IF(ISBLANK('Report Data'!G236)," ",'Report Data'!G236)</f>
        <v>0</v>
      </c>
    </row>
    <row r="237" spans="1:7">
      <c r="A237" s="6" t="str">
        <f>IF('INTERIM REPORT'!B237=" "," ",IF('Report Data'!A237="",'INTERIM REPORT'!A236,'Report Data'!A237))</f>
        <v>All Teaching</v>
      </c>
      <c r="B237" s="6" t="str">
        <f>IF(ISBLANK('Report Data'!B237)," ",'Report Data'!B237)</f>
        <v>[Days_Payable_Peers] Days Payable-Peers</v>
      </c>
      <c r="C237" s="6">
        <f>IF(ISBLANK('Report Data'!C237)," ",'Report Data'!C237)</f>
        <v>0</v>
      </c>
      <c r="D237" s="6">
        <f>IF(ISBLANK('Report Data'!D237)," ",'Report Data'!D237)</f>
        <v>0</v>
      </c>
      <c r="E237" s="6">
        <f>IF(ISBLANK('Report Data'!E237)," ",'Report Data'!E237)</f>
        <v>0</v>
      </c>
      <c r="F237" s="6">
        <f>IF(ISBLANK('Report Data'!F237)," ",'Report Data'!F237)</f>
        <v>0</v>
      </c>
      <c r="G237" s="6">
        <f>IF(ISBLANK('Report Data'!G237)," ",'Report Data'!G237)</f>
        <v>0</v>
      </c>
    </row>
    <row r="238" spans="1:7">
      <c r="A238" s="6" t="str">
        <f>IF('INTERIM REPORT'!B238=" "," ",IF('Report Data'!A238="",'INTERIM REPORT'!A237,'Report Data'!A238))</f>
        <v>All Teaching</v>
      </c>
      <c r="B238" s="6" t="str">
        <f>IF(ISBLANK('Report Data'!B238)," ",'Report Data'!B238)</f>
        <v>[Days_Receivable_Peers] Days Receivable-Peers</v>
      </c>
      <c r="C238" s="6">
        <f>IF(ISBLANK('Report Data'!C238)," ",'Report Data'!C238)</f>
        <v>0</v>
      </c>
      <c r="D238" s="6">
        <f>IF(ISBLANK('Report Data'!D238)," ",'Report Data'!D238)</f>
        <v>0</v>
      </c>
      <c r="E238" s="6">
        <f>IF(ISBLANK('Report Data'!E238)," ",'Report Data'!E238)</f>
        <v>0</v>
      </c>
      <c r="F238" s="6">
        <f>IF(ISBLANK('Report Data'!F238)," ",'Report Data'!F238)</f>
        <v>0</v>
      </c>
      <c r="G238" s="6">
        <f>IF(ISBLANK('Report Data'!G238)," ",'Report Data'!G238)</f>
        <v>0</v>
      </c>
    </row>
    <row r="239" spans="1:7">
      <c r="A239" s="6" t="str">
        <f>IF('INTERIM REPORT'!B239=" "," ",IF('Report Data'!A239="",'INTERIM REPORT'!A238,'Report Data'!A239))</f>
        <v>All Teaching</v>
      </c>
      <c r="B239" s="6" t="str">
        <f>IF(ISBLANK('Report Data'!B239)," ",'Report Data'!B239)</f>
        <v>[Days_Cash_on_Hand_Peers] Days Cash on Hand-Peers</v>
      </c>
      <c r="C239" s="6">
        <f>IF(ISBLANK('Report Data'!C239)," ",'Report Data'!C239)</f>
        <v>0</v>
      </c>
      <c r="D239" s="6">
        <f>IF(ISBLANK('Report Data'!D239)," ",'Report Data'!D239)</f>
        <v>0</v>
      </c>
      <c r="E239" s="6">
        <f>IF(ISBLANK('Report Data'!E239)," ",'Report Data'!E239)</f>
        <v>0</v>
      </c>
      <c r="F239" s="6">
        <f>IF(ISBLANK('Report Data'!F239)," ",'Report Data'!F239)</f>
        <v>0</v>
      </c>
      <c r="G239" s="6">
        <f>IF(ISBLANK('Report Data'!G239)," ",'Report Data'!G239)</f>
        <v>0</v>
      </c>
    </row>
    <row r="240" spans="1:7">
      <c r="A240" s="6" t="str">
        <f>IF('INTERIM REPORT'!B240=" "," ",IF('Report Data'!A240="",'INTERIM REPORT'!A239,'Report Data'!A240))</f>
        <v>All Teaching</v>
      </c>
      <c r="B240" s="6" t="str">
        <f>IF(ISBLANK('Report Data'!B240)," ",'Report Data'!B240)</f>
        <v>[Cash_Flow_Margin_Peers] Cash Flow Margin-Peers</v>
      </c>
      <c r="C240" s="6">
        <f>IF(ISBLANK('Report Data'!C240)," ",'Report Data'!C240)</f>
        <v>0</v>
      </c>
      <c r="D240" s="6">
        <f>IF(ISBLANK('Report Data'!D240)," ",'Report Data'!D240)</f>
        <v>0</v>
      </c>
      <c r="E240" s="6">
        <f>IF(ISBLANK('Report Data'!E240)," ",'Report Data'!E240)</f>
        <v>0</v>
      </c>
      <c r="F240" s="6">
        <f>IF(ISBLANK('Report Data'!F240)," ",'Report Data'!F240)</f>
        <v>0</v>
      </c>
      <c r="G240" s="6">
        <f>IF(ISBLANK('Report Data'!G240)," ",'Report Data'!G240)</f>
        <v>0</v>
      </c>
    </row>
    <row r="241" spans="1:7">
      <c r="A241" s="6" t="str">
        <f>IF('INTERIM REPORT'!B241=" "," ",IF('Report Data'!A241="",'INTERIM REPORT'!A240,'Report Data'!A241))</f>
        <v>All Teaching</v>
      </c>
      <c r="B241" s="6" t="str">
        <f>IF(ISBLANK('Report Data'!B241)," ",'Report Data'!B241)</f>
        <v>[Cash_to_Long_Term_Debt_Peers] Cash to Long Term Debt-Peers</v>
      </c>
      <c r="C241" s="6">
        <f>IF(ISBLANK('Report Data'!C241)," ",'Report Data'!C241)</f>
        <v>0</v>
      </c>
      <c r="D241" s="6">
        <f>IF(ISBLANK('Report Data'!D241)," ",'Report Data'!D241)</f>
        <v>0</v>
      </c>
      <c r="E241" s="6">
        <f>IF(ISBLANK('Report Data'!E241)," ",'Report Data'!E241)</f>
        <v>0</v>
      </c>
      <c r="F241" s="6">
        <f>IF(ISBLANK('Report Data'!F241)," ",'Report Data'!F241)</f>
        <v>0</v>
      </c>
      <c r="G241" s="6">
        <f>IF(ISBLANK('Report Data'!G241)," ",'Report Data'!G241)</f>
        <v>0</v>
      </c>
    </row>
    <row r="242" spans="1:7">
      <c r="A242" s="6" t="str">
        <f>IF('INTERIM REPORT'!B242=" "," ",IF('Report Data'!A242="",'INTERIM REPORT'!A241,'Report Data'!A242))</f>
        <v>All Teaching</v>
      </c>
      <c r="B242" s="6" t="str">
        <f>IF(ISBLANK('Report Data'!B242)," ",'Report Data'!B242)</f>
        <v>[Cash_Flow_to_Total_Debt_Peers] Cash Flow to Total Debt-Peers</v>
      </c>
      <c r="C242" s="6">
        <f>IF(ISBLANK('Report Data'!C242)," ",'Report Data'!C242)</f>
        <v>0</v>
      </c>
      <c r="D242" s="6">
        <f>IF(ISBLANK('Report Data'!D242)," ",'Report Data'!D242)</f>
        <v>0</v>
      </c>
      <c r="E242" s="6">
        <f>IF(ISBLANK('Report Data'!E242)," ",'Report Data'!E242)</f>
        <v>0</v>
      </c>
      <c r="F242" s="6">
        <f>IF(ISBLANK('Report Data'!F242)," ",'Report Data'!F242)</f>
        <v>0</v>
      </c>
      <c r="G242" s="6">
        <f>IF(ISBLANK('Report Data'!G242)," ",'Report Data'!G242)</f>
        <v>0</v>
      </c>
    </row>
    <row r="243" spans="1:7">
      <c r="A243" s="6" t="str">
        <f>IF('INTERIM REPORT'!B243=" "," ",IF('Report Data'!A243="",'INTERIM REPORT'!A242,'Report Data'!A243))</f>
        <v>All Teaching</v>
      </c>
      <c r="B243" s="6" t="str">
        <f>IF(ISBLANK('Report Data'!B243)," ",'Report Data'!B243)</f>
        <v>[Gross_Price_per_Discharge_Peers] Gross Price per Discharge-Peers</v>
      </c>
      <c r="C243" s="6">
        <f>IF(ISBLANK('Report Data'!C243)," ",'Report Data'!C243)</f>
        <v>0</v>
      </c>
      <c r="D243" s="6">
        <f>IF(ISBLANK('Report Data'!D243)," ",'Report Data'!D243)</f>
        <v>0</v>
      </c>
      <c r="E243" s="6">
        <f>IF(ISBLANK('Report Data'!E243)," ",'Report Data'!E243)</f>
        <v>0</v>
      </c>
      <c r="F243" s="6">
        <f>IF(ISBLANK('Report Data'!F243)," ",'Report Data'!F243)</f>
        <v>0</v>
      </c>
      <c r="G243" s="6">
        <f>IF(ISBLANK('Report Data'!G243)," ",'Report Data'!G243)</f>
        <v>0</v>
      </c>
    </row>
    <row r="244" spans="1:7">
      <c r="A244" s="6" t="str">
        <f>IF('INTERIM REPORT'!B244=" "," ",IF('Report Data'!A244="",'INTERIM REPORT'!A243,'Report Data'!A244))</f>
        <v>All Teaching</v>
      </c>
      <c r="B244" s="6" t="str">
        <f>IF(ISBLANK('Report Data'!B244)," ",'Report Data'!B244)</f>
        <v>[Gross_Price_per_Visit_Peers] Gross Price per Visit-Peers</v>
      </c>
      <c r="C244" s="6">
        <f>IF(ISBLANK('Report Data'!C244)," ",'Report Data'!C244)</f>
        <v>0</v>
      </c>
      <c r="D244" s="6">
        <f>IF(ISBLANK('Report Data'!D244)," ",'Report Data'!D244)</f>
        <v>0</v>
      </c>
      <c r="E244" s="6">
        <f>IF(ISBLANK('Report Data'!E244)," ",'Report Data'!E244)</f>
        <v>0</v>
      </c>
      <c r="F244" s="6">
        <f>IF(ISBLANK('Report Data'!F244)," ",'Report Data'!F244)</f>
        <v>0</v>
      </c>
      <c r="G244" s="6">
        <f>IF(ISBLANK('Report Data'!G244)," ",'Report Data'!G244)</f>
        <v>0</v>
      </c>
    </row>
    <row r="245" spans="1:7">
      <c r="A245" s="6" t="str">
        <f>IF('INTERIM REPORT'!B245=" "," ",IF('Report Data'!A245="",'INTERIM REPORT'!A244,'Report Data'!A245))</f>
        <v>All Teaching</v>
      </c>
      <c r="B245" s="6" t="str">
        <f>IF(ISBLANK('Report Data'!B245)," ",'Report Data'!B245)</f>
        <v>[Gross_Rev_per_Adj_Admits_Peers] Gross Revenue per Adj Admission-Peers</v>
      </c>
      <c r="C245" s="6">
        <f>IF(ISBLANK('Report Data'!C245)," ",'Report Data'!C245)</f>
        <v>0</v>
      </c>
      <c r="D245" s="6">
        <f>IF(ISBLANK('Report Data'!D245)," ",'Report Data'!D245)</f>
        <v>0</v>
      </c>
      <c r="E245" s="6">
        <f>IF(ISBLANK('Report Data'!E245)," ",'Report Data'!E245)</f>
        <v>0</v>
      </c>
      <c r="F245" s="6">
        <f>IF(ISBLANK('Report Data'!F245)," ",'Report Data'!F245)</f>
        <v>0</v>
      </c>
      <c r="G245" s="6">
        <f>IF(ISBLANK('Report Data'!G245)," ",'Report Data'!G245)</f>
        <v>0</v>
      </c>
    </row>
    <row r="246" spans="1:7">
      <c r="A246" s="6" t="str">
        <f>IF('INTERIM REPORT'!B246=" "," ",IF('Report Data'!A246="",'INTERIM REPORT'!A245,'Report Data'!A246))</f>
        <v>All Teaching</v>
      </c>
      <c r="B246" s="6" t="str">
        <f>IF(ISBLANK('Report Data'!B246)," ",'Report Data'!B246)</f>
        <v>[Net_Rev_per_Adj_Admits_Peers] Net Revenue per Adjusted Admission-Peers</v>
      </c>
      <c r="C246" s="6">
        <f>IF(ISBLANK('Report Data'!C246)," ",'Report Data'!C246)</f>
        <v>0</v>
      </c>
      <c r="D246" s="6">
        <f>IF(ISBLANK('Report Data'!D246)," ",'Report Data'!D246)</f>
        <v>0</v>
      </c>
      <c r="E246" s="6">
        <f>IF(ISBLANK('Report Data'!E246)," ",'Report Data'!E246)</f>
        <v>0</v>
      </c>
      <c r="F246" s="6">
        <f>IF(ISBLANK('Report Data'!F246)," ",'Report Data'!F246)</f>
        <v>0</v>
      </c>
      <c r="G246" s="6">
        <f>IF(ISBLANK('Report Data'!G246)," ",'Report Data'!G246)</f>
        <v>0</v>
      </c>
    </row>
    <row r="247" spans="1:7">
      <c r="A247" s="6" t="str">
        <f>IF('INTERIM REPORT'!B247=" "," ",IF('Report Data'!A247="",'INTERIM REPORT'!A246,'Report Data'!A247))</f>
        <v>All Teaching</v>
      </c>
      <c r="B247" s="6" t="str">
        <f>IF(ISBLANK('Report Data'!B247)," ",'Report Data'!B247)</f>
        <v>[Medicare_Gross_Pct_Ttl_Gross_Peers] Medicare Gross as % of Ttl Gross Rev-Peers</v>
      </c>
      <c r="C247" s="6">
        <f>IF(ISBLANK('Report Data'!C247)," ",'Report Data'!C247)</f>
        <v>0</v>
      </c>
      <c r="D247" s="6">
        <f>IF(ISBLANK('Report Data'!D247)," ",'Report Data'!D247)</f>
        <v>0</v>
      </c>
      <c r="E247" s="6">
        <f>IF(ISBLANK('Report Data'!E247)," ",'Report Data'!E247)</f>
        <v>0</v>
      </c>
      <c r="F247" s="6">
        <f>IF(ISBLANK('Report Data'!F247)," ",'Report Data'!F247)</f>
        <v>0</v>
      </c>
      <c r="G247" s="6">
        <f>IF(ISBLANK('Report Data'!G247)," ",'Report Data'!G247)</f>
        <v>0</v>
      </c>
    </row>
    <row r="248" spans="1:7">
      <c r="A248" s="6" t="str">
        <f>IF('INTERIM REPORT'!B248=" "," ",IF('Report Data'!A248="",'INTERIM REPORT'!A247,'Report Data'!A248))</f>
        <v>All Teaching</v>
      </c>
      <c r="B248" s="6" t="str">
        <f>IF(ISBLANK('Report Data'!B248)," ",'Report Data'!B248)</f>
        <v>[Medicaid_Gross_Pct_Ttl_Gross_Peers] Medicaid Gross as % of Ttl Gross Rev-Peers</v>
      </c>
      <c r="C248" s="6">
        <f>IF(ISBLANK('Report Data'!C248)," ",'Report Data'!C248)</f>
        <v>0</v>
      </c>
      <c r="D248" s="6">
        <f>IF(ISBLANK('Report Data'!D248)," ",'Report Data'!D248)</f>
        <v>0</v>
      </c>
      <c r="E248" s="6">
        <f>IF(ISBLANK('Report Data'!E248)," ",'Report Data'!E248)</f>
        <v>0</v>
      </c>
      <c r="F248" s="6">
        <f>IF(ISBLANK('Report Data'!F248)," ",'Report Data'!F248)</f>
        <v>0</v>
      </c>
      <c r="G248" s="6">
        <f>IF(ISBLANK('Report Data'!G248)," ",'Report Data'!G248)</f>
        <v>0</v>
      </c>
    </row>
    <row r="249" spans="1:7">
      <c r="A249" s="6" t="str">
        <f>IF('INTERIM REPORT'!B249=" "," ",IF('Report Data'!A249="",'INTERIM REPORT'!A248,'Report Data'!A249))</f>
        <v>All Teaching</v>
      </c>
      <c r="B249" s="6" t="str">
        <f>IF(ISBLANK('Report Data'!B249)," ",'Report Data'!B249)</f>
        <v>[CommSelf_Gross_Pct_Ttl_Gross_Peers] Comm/self Gross as % of Ttl Gross Rev-Peers</v>
      </c>
      <c r="C249" s="6">
        <f>IF(ISBLANK('Report Data'!C249)," ",'Report Data'!C249)</f>
        <v>0</v>
      </c>
      <c r="D249" s="6">
        <f>IF(ISBLANK('Report Data'!D249)," ",'Report Data'!D249)</f>
        <v>0</v>
      </c>
      <c r="E249" s="6">
        <f>IF(ISBLANK('Report Data'!E249)," ",'Report Data'!E249)</f>
        <v>0</v>
      </c>
      <c r="F249" s="6">
        <f>IF(ISBLANK('Report Data'!F249)," ",'Report Data'!F249)</f>
        <v>0</v>
      </c>
      <c r="G249" s="6">
        <f>IF(ISBLANK('Report Data'!G249)," ",'Report Data'!G249)</f>
        <v>0</v>
      </c>
    </row>
    <row r="250" spans="1:7">
      <c r="A250" s="6" t="str">
        <f>IF('INTERIM REPORT'!B250=" "," ",IF('Report Data'!A250="",'INTERIM REPORT'!A249,'Report Data'!A250))</f>
        <v>All Teaching</v>
      </c>
      <c r="B250" s="6" t="str">
        <f>IF(ISBLANK('Report Data'!B250)," ",'Report Data'!B250)</f>
        <v>[Phys_Gross_Pct_Ttl_Gross_Peers] Physician Gross as % of Ttl Gross Rev-Peers</v>
      </c>
      <c r="C250" s="6">
        <f>IF(ISBLANK('Report Data'!C250)," ",'Report Data'!C250)</f>
        <v>0</v>
      </c>
      <c r="D250" s="6">
        <f>IF(ISBLANK('Report Data'!D250)," ",'Report Data'!D250)</f>
        <v>0</v>
      </c>
      <c r="E250" s="6">
        <f>IF(ISBLANK('Report Data'!E250)," ",'Report Data'!E250)</f>
        <v>0</v>
      </c>
      <c r="F250" s="6">
        <f>IF(ISBLANK('Report Data'!F250)," ",'Report Data'!F250)</f>
        <v>0</v>
      </c>
      <c r="G250" s="6">
        <f>IF(ISBLANK('Report Data'!G250)," ",'Report Data'!G250)</f>
        <v>0</v>
      </c>
    </row>
    <row r="251" spans="1:7">
      <c r="A251" s="6" t="str">
        <f>IF('INTERIM REPORT'!B251=" "," ",IF('Report Data'!A251="",'INTERIM REPORT'!A250,'Report Data'!A251))</f>
        <v>All Teaching</v>
      </c>
      <c r="B251" s="6" t="str">
        <f>IF(ISBLANK('Report Data'!B251)," ",'Report Data'!B251)</f>
        <v>[Medicare_Pct_Net_Rev_Peers] Medicare % of Net Rev-Peers</v>
      </c>
      <c r="C251" s="6">
        <f>IF(ISBLANK('Report Data'!C251)," ",'Report Data'!C251)</f>
        <v>0</v>
      </c>
      <c r="D251" s="6">
        <f>IF(ISBLANK('Report Data'!D251)," ",'Report Data'!D251)</f>
        <v>0</v>
      </c>
      <c r="E251" s="6">
        <f>IF(ISBLANK('Report Data'!E251)," ",'Report Data'!E251)</f>
        <v>0</v>
      </c>
      <c r="F251" s="6">
        <f>IF(ISBLANK('Report Data'!F251)," ",'Report Data'!F251)</f>
        <v>0</v>
      </c>
      <c r="G251" s="6">
        <f>IF(ISBLANK('Report Data'!G251)," ",'Report Data'!G251)</f>
        <v>0</v>
      </c>
    </row>
    <row r="252" spans="1:7">
      <c r="A252" s="6" t="str">
        <f>IF('INTERIM REPORT'!B252=" "," ",IF('Report Data'!A252="",'INTERIM REPORT'!A251,'Report Data'!A252))</f>
        <v>All Teaching</v>
      </c>
      <c r="B252" s="6" t="str">
        <f>IF(ISBLANK('Report Data'!B252)," ",'Report Data'!B252)</f>
        <v>[Medicaid_Pct_Net_Rev_Peers] Medicaid % of Net Rev-Peers</v>
      </c>
      <c r="C252" s="6">
        <f>IF(ISBLANK('Report Data'!C252)," ",'Report Data'!C252)</f>
        <v>0</v>
      </c>
      <c r="D252" s="6">
        <f>IF(ISBLANK('Report Data'!D252)," ",'Report Data'!D252)</f>
        <v>0</v>
      </c>
      <c r="E252" s="6">
        <f>IF(ISBLANK('Report Data'!E252)," ",'Report Data'!E252)</f>
        <v>0</v>
      </c>
      <c r="F252" s="6">
        <f>IF(ISBLANK('Report Data'!F252)," ",'Report Data'!F252)</f>
        <v>0</v>
      </c>
      <c r="G252" s="6">
        <f>IF(ISBLANK('Report Data'!G252)," ",'Report Data'!G252)</f>
        <v>0</v>
      </c>
    </row>
    <row r="253" spans="1:7">
      <c r="A253" s="6" t="str">
        <f>IF('INTERIM REPORT'!B253=" "," ",IF('Report Data'!A253="",'INTERIM REPORT'!A252,'Report Data'!A253))</f>
        <v>All Teaching</v>
      </c>
      <c r="B253" s="6" t="str">
        <f>IF(ISBLANK('Report Data'!B253)," ",'Report Data'!B253)</f>
        <v>[CommSelf_Pct_Net_Rev_Peers] Comm/self % of Net Rev-Peers</v>
      </c>
      <c r="C253" s="6">
        <f>IF(ISBLANK('Report Data'!C253)," ",'Report Data'!C253)</f>
        <v>0</v>
      </c>
      <c r="D253" s="6">
        <f>IF(ISBLANK('Report Data'!D253)," ",'Report Data'!D253)</f>
        <v>0</v>
      </c>
      <c r="E253" s="6">
        <f>IF(ISBLANK('Report Data'!E253)," ",'Report Data'!E253)</f>
        <v>0</v>
      </c>
      <c r="F253" s="6">
        <f>IF(ISBLANK('Report Data'!F253)," ",'Report Data'!F253)</f>
        <v>0</v>
      </c>
      <c r="G253" s="6">
        <f>IF(ISBLANK('Report Data'!G253)," ",'Report Data'!G253)</f>
        <v>0</v>
      </c>
    </row>
    <row r="254" spans="1:7">
      <c r="A254" s="6" t="str">
        <f>IF('INTERIM REPORT'!B254=" "," ",IF('Report Data'!A254="",'INTERIM REPORT'!A253,'Report Data'!A254))</f>
        <v>All Teaching</v>
      </c>
      <c r="B254" s="6" t="str">
        <f>IF(ISBLANK('Report Data'!B254)," ",'Report Data'!B254)</f>
        <v>[Phys_Pct_Net_Rev_Peers] Physician % of Net Rev-Peers</v>
      </c>
      <c r="C254" s="6">
        <f>IF(ISBLANK('Report Data'!C254)," ",'Report Data'!C254)</f>
        <v>0</v>
      </c>
      <c r="D254" s="6">
        <f>IF(ISBLANK('Report Data'!D254)," ",'Report Data'!D254)</f>
        <v>0</v>
      </c>
      <c r="E254" s="6">
        <f>IF(ISBLANK('Report Data'!E254)," ",'Report Data'!E254)</f>
        <v>0</v>
      </c>
      <c r="F254" s="6">
        <f>IF(ISBLANK('Report Data'!F254)," ",'Report Data'!F254)</f>
        <v>0</v>
      </c>
      <c r="G254" s="6">
        <f>IF(ISBLANK('Report Data'!G254)," ",'Report Data'!G254)</f>
        <v>0</v>
      </c>
    </row>
    <row r="255" spans="1:7">
      <c r="A255" s="6" t="str">
        <f>IF('INTERIM REPORT'!B255=" "," ",IF('Report Data'!A255="",'INTERIM REPORT'!A254,'Report Data'!A255))</f>
        <v>All Teaching</v>
      </c>
      <c r="B255" s="6" t="str">
        <f>IF(ISBLANK('Report Data'!B255)," ",'Report Data'!B255)</f>
        <v>[Free_Care_Gross_Peers] Free Care (Gross Revenue)-Peers</v>
      </c>
      <c r="C255" s="6">
        <f>IF(ISBLANK('Report Data'!C255)," ",'Report Data'!C255)</f>
        <v>0</v>
      </c>
      <c r="D255" s="6">
        <f>IF(ISBLANK('Report Data'!D255)," ",'Report Data'!D255)</f>
        <v>0</v>
      </c>
      <c r="E255" s="6">
        <f>IF(ISBLANK('Report Data'!E255)," ",'Report Data'!E255)</f>
        <v>0</v>
      </c>
      <c r="F255" s="6">
        <f>IF(ISBLANK('Report Data'!F255)," ",'Report Data'!F255)</f>
        <v>0</v>
      </c>
      <c r="G255" s="6">
        <f>IF(ISBLANK('Report Data'!G255)," ",'Report Data'!G255)</f>
        <v>0</v>
      </c>
    </row>
    <row r="256" spans="1:7">
      <c r="A256" s="6" t="str">
        <f>IF('INTERIM REPORT'!B256=" "," ",IF('Report Data'!A256="",'INTERIM REPORT'!A255,'Report Data'!A256))</f>
        <v>Greater than 400 Beds</v>
      </c>
      <c r="B256" s="6" t="str">
        <f>IF(ISBLANK('Report Data'!B256)," ",'Report Data'!B256)</f>
        <v>[Avg_Daily_Census_Peers] Average Daily Census-Peers</v>
      </c>
      <c r="C256" s="6">
        <f>IF(ISBLANK('Report Data'!C256)," ",'Report Data'!C256)</f>
        <v>0</v>
      </c>
      <c r="D256" s="6">
        <f>IF(ISBLANK('Report Data'!D256)," ",'Report Data'!D256)</f>
        <v>0</v>
      </c>
      <c r="E256" s="6">
        <f>IF(ISBLANK('Report Data'!E256)," ",'Report Data'!E256)</f>
        <v>0</v>
      </c>
      <c r="F256" s="6">
        <f>IF(ISBLANK('Report Data'!F256)," ",'Report Data'!F256)</f>
        <v>0</v>
      </c>
      <c r="G256" s="6">
        <f>IF(ISBLANK('Report Data'!G256)," ",'Report Data'!G256)</f>
        <v>0</v>
      </c>
    </row>
    <row r="257" spans="1:7">
      <c r="A257" s="6" t="str">
        <f>IF('INTERIM REPORT'!B257=" "," ",IF('Report Data'!A257="",'INTERIM REPORT'!A256,'Report Data'!A257))</f>
        <v>Greater than 400 Beds</v>
      </c>
      <c r="B257" s="6" t="str">
        <f>IF(ISBLANK('Report Data'!B257)," ",'Report Data'!B257)</f>
        <v>[Avg_Length_of_Stay_Peers] Average Length of Stay-Peers</v>
      </c>
      <c r="C257" s="6">
        <f>IF(ISBLANK('Report Data'!C257)," ",'Report Data'!C257)</f>
        <v>0</v>
      </c>
      <c r="D257" s="6">
        <f>IF(ISBLANK('Report Data'!D257)," ",'Report Data'!D257)</f>
        <v>0</v>
      </c>
      <c r="E257" s="6">
        <f>IF(ISBLANK('Report Data'!E257)," ",'Report Data'!E257)</f>
        <v>0</v>
      </c>
      <c r="F257" s="6">
        <f>IF(ISBLANK('Report Data'!F257)," ",'Report Data'!F257)</f>
        <v>0</v>
      </c>
      <c r="G257" s="6">
        <f>IF(ISBLANK('Report Data'!G257)," ",'Report Data'!G257)</f>
        <v>0</v>
      </c>
    </row>
    <row r="258" spans="1:7">
      <c r="A258" s="6" t="str">
        <f>IF('INTERIM REPORT'!B258=" "," ",IF('Report Data'!A258="",'INTERIM REPORT'!A257,'Report Data'!A258))</f>
        <v>Greater than 400 Beds</v>
      </c>
      <c r="B258" s="6" t="str">
        <f>IF(ISBLANK('Report Data'!B258)," ",'Report Data'!B258)</f>
        <v>[Acute_ALOS_Peers] Acute ALOS-Peers</v>
      </c>
      <c r="C258" s="6">
        <f>IF(ISBLANK('Report Data'!C258)," ",'Report Data'!C258)</f>
        <v>0</v>
      </c>
      <c r="D258" s="6">
        <f>IF(ISBLANK('Report Data'!D258)," ",'Report Data'!D258)</f>
        <v>0</v>
      </c>
      <c r="E258" s="6">
        <f>IF(ISBLANK('Report Data'!E258)," ",'Report Data'!E258)</f>
        <v>0</v>
      </c>
      <c r="F258" s="6">
        <f>IF(ISBLANK('Report Data'!F258)," ",'Report Data'!F258)</f>
        <v>0</v>
      </c>
      <c r="G258" s="6">
        <f>IF(ISBLANK('Report Data'!G258)," ",'Report Data'!G258)</f>
        <v>0</v>
      </c>
    </row>
    <row r="259" spans="1:7">
      <c r="A259" s="6" t="str">
        <f>IF('INTERIM REPORT'!B259=" "," ",IF('Report Data'!A259="",'INTERIM REPORT'!A258,'Report Data'!A259))</f>
        <v>Greater than 400 Beds</v>
      </c>
      <c r="B259" s="6" t="str">
        <f>IF(ISBLANK('Report Data'!B259)," ",'Report Data'!B259)</f>
        <v>[Adj_Admits_Peers] Adjusted Admissions-Peers</v>
      </c>
      <c r="C259" s="6">
        <f>IF(ISBLANK('Report Data'!C259)," ",'Report Data'!C259)</f>
        <v>0</v>
      </c>
      <c r="D259" s="6">
        <f>IF(ISBLANK('Report Data'!D259)," ",'Report Data'!D259)</f>
        <v>0</v>
      </c>
      <c r="E259" s="6">
        <f>IF(ISBLANK('Report Data'!E259)," ",'Report Data'!E259)</f>
        <v>0</v>
      </c>
      <c r="F259" s="6">
        <f>IF(ISBLANK('Report Data'!F259)," ",'Report Data'!F259)</f>
        <v>0</v>
      </c>
      <c r="G259" s="6">
        <f>IF(ISBLANK('Report Data'!G259)," ",'Report Data'!G259)</f>
        <v>0</v>
      </c>
    </row>
    <row r="260" spans="1:7">
      <c r="A260" s="6" t="str">
        <f>IF('INTERIM REPORT'!B260=" "," ",IF('Report Data'!A260="",'INTERIM REPORT'!A259,'Report Data'!A260))</f>
        <v>Greater than 400 Beds</v>
      </c>
      <c r="B260" s="6" t="str">
        <f>IF(ISBLANK('Report Data'!B260)," ",'Report Data'!B260)</f>
        <v>[Adj_Days_Peers] Adjusted Days-Peers</v>
      </c>
      <c r="C260" s="6">
        <f>IF(ISBLANK('Report Data'!C260)," ",'Report Data'!C260)</f>
        <v>0</v>
      </c>
      <c r="D260" s="6">
        <f>IF(ISBLANK('Report Data'!D260)," ",'Report Data'!D260)</f>
        <v>0</v>
      </c>
      <c r="E260" s="6">
        <f>IF(ISBLANK('Report Data'!E260)," ",'Report Data'!E260)</f>
        <v>0</v>
      </c>
      <c r="F260" s="6">
        <f>IF(ISBLANK('Report Data'!F260)," ",'Report Data'!F260)</f>
        <v>0</v>
      </c>
      <c r="G260" s="6">
        <f>IF(ISBLANK('Report Data'!G260)," ",'Report Data'!G260)</f>
        <v>0</v>
      </c>
    </row>
    <row r="261" spans="1:7">
      <c r="A261" s="6" t="str">
        <f>IF('INTERIM REPORT'!B261=" "," ",IF('Report Data'!A261="",'INTERIM REPORT'!A260,'Report Data'!A261))</f>
        <v>Greater than 400 Beds</v>
      </c>
      <c r="B261" s="6" t="str">
        <f>IF(ISBLANK('Report Data'!B261)," ",'Report Data'!B261)</f>
        <v>[Acute_Care_Ave_Daily_Census_Peers] Acute Care Ave Daily Census-Peers</v>
      </c>
      <c r="C261" s="6">
        <f>IF(ISBLANK('Report Data'!C261)," ",'Report Data'!C261)</f>
        <v>0</v>
      </c>
      <c r="D261" s="6">
        <f>IF(ISBLANK('Report Data'!D261)," ",'Report Data'!D261)</f>
        <v>0</v>
      </c>
      <c r="E261" s="6">
        <f>IF(ISBLANK('Report Data'!E261)," ",'Report Data'!E261)</f>
        <v>0</v>
      </c>
      <c r="F261" s="6">
        <f>IF(ISBLANK('Report Data'!F261)," ",'Report Data'!F261)</f>
        <v>0</v>
      </c>
      <c r="G261" s="6">
        <f>IF(ISBLANK('Report Data'!G261)," ",'Report Data'!G261)</f>
        <v>0</v>
      </c>
    </row>
    <row r="262" spans="1:7">
      <c r="A262" s="6" t="str">
        <f>IF('INTERIM REPORT'!B262=" "," ",IF('Report Data'!A262="",'INTERIM REPORT'!A261,'Report Data'!A262))</f>
        <v>Greater than 400 Beds</v>
      </c>
      <c r="B262" s="6" t="str">
        <f>IF(ISBLANK('Report Data'!B262)," ",'Report Data'!B262)</f>
        <v>[Age_of_Plant_Peers] Age of Plant-Peers</v>
      </c>
      <c r="C262" s="6">
        <f>IF(ISBLANK('Report Data'!C262)," ",'Report Data'!C262)</f>
        <v>0</v>
      </c>
      <c r="D262" s="6">
        <f>IF(ISBLANK('Report Data'!D262)," ",'Report Data'!D262)</f>
        <v>0</v>
      </c>
      <c r="E262" s="6">
        <f>IF(ISBLANK('Report Data'!E262)," ",'Report Data'!E262)</f>
        <v>0</v>
      </c>
      <c r="F262" s="6">
        <f>IF(ISBLANK('Report Data'!F262)," ",'Report Data'!F262)</f>
        <v>0</v>
      </c>
      <c r="G262" s="6">
        <f>IF(ISBLANK('Report Data'!G262)," ",'Report Data'!G262)</f>
        <v>0</v>
      </c>
    </row>
    <row r="263" spans="1:7">
      <c r="A263" s="6" t="str">
        <f>IF('INTERIM REPORT'!B263=" "," ",IF('Report Data'!A263="",'INTERIM REPORT'!A262,'Report Data'!A263))</f>
        <v>Greater than 400 Beds</v>
      </c>
      <c r="B263" s="6" t="str">
        <f>IF(ISBLANK('Report Data'!B263)," ",'Report Data'!B263)</f>
        <v>[Age_of_Plant_Building_Peers] Age of Plant - Building-Peers</v>
      </c>
      <c r="C263" s="6">
        <f>IF(ISBLANK('Report Data'!C263)," ",'Report Data'!C263)</f>
        <v>0</v>
      </c>
      <c r="D263" s="6">
        <f>IF(ISBLANK('Report Data'!D263)," ",'Report Data'!D263)</f>
        <v>0</v>
      </c>
      <c r="E263" s="6">
        <f>IF(ISBLANK('Report Data'!E263)," ",'Report Data'!E263)</f>
        <v>0</v>
      </c>
      <c r="F263" s="6">
        <f>IF(ISBLANK('Report Data'!F263)," ",'Report Data'!F263)</f>
        <v>0</v>
      </c>
      <c r="G263" s="6">
        <f>IF(ISBLANK('Report Data'!G263)," ",'Report Data'!G263)</f>
        <v>0</v>
      </c>
    </row>
    <row r="264" spans="1:7">
      <c r="A264" s="6" t="str">
        <f>IF('INTERIM REPORT'!B264=" "," ",IF('Report Data'!A264="",'INTERIM REPORT'!A263,'Report Data'!A264))</f>
        <v>Greater than 400 Beds</v>
      </c>
      <c r="B264" s="6" t="str">
        <f>IF(ISBLANK('Report Data'!B264)," ",'Report Data'!B264)</f>
        <v>[Age_of_Plant_Equipment_Peers] Age of Plant - Equipment-Peers</v>
      </c>
      <c r="C264" s="6">
        <f>IF(ISBLANK('Report Data'!C264)," ",'Report Data'!C264)</f>
        <v>0</v>
      </c>
      <c r="D264" s="6">
        <f>IF(ISBLANK('Report Data'!D264)," ",'Report Data'!D264)</f>
        <v>0</v>
      </c>
      <c r="E264" s="6">
        <f>IF(ISBLANK('Report Data'!E264)," ",'Report Data'!E264)</f>
        <v>0</v>
      </c>
      <c r="F264" s="6">
        <f>IF(ISBLANK('Report Data'!F264)," ",'Report Data'!F264)</f>
        <v>0</v>
      </c>
      <c r="G264" s="6">
        <f>IF(ISBLANK('Report Data'!G264)," ",'Report Data'!G264)</f>
        <v>0</v>
      </c>
    </row>
    <row r="265" spans="1:7">
      <c r="A265" s="6" t="str">
        <f>IF('INTERIM REPORT'!B265=" "," ",IF('Report Data'!A265="",'INTERIM REPORT'!A264,'Report Data'!A265))</f>
        <v>Greater than 400 Beds</v>
      </c>
      <c r="B265" s="6" t="str">
        <f>IF(ISBLANK('Report Data'!B265)," ",'Report Data'!B265)</f>
        <v>[Long_Term_Debt_to_Capization_Peers] Long Term Debt to Capitalization-Peers</v>
      </c>
      <c r="C265" s="6">
        <f>IF(ISBLANK('Report Data'!C265)," ",'Report Data'!C265)</f>
        <v>0</v>
      </c>
      <c r="D265" s="6">
        <f>IF(ISBLANK('Report Data'!D265)," ",'Report Data'!D265)</f>
        <v>0</v>
      </c>
      <c r="E265" s="6">
        <f>IF(ISBLANK('Report Data'!E265)," ",'Report Data'!E265)</f>
        <v>0</v>
      </c>
      <c r="F265" s="6">
        <f>IF(ISBLANK('Report Data'!F265)," ",'Report Data'!F265)</f>
        <v>0</v>
      </c>
      <c r="G265" s="6">
        <f>IF(ISBLANK('Report Data'!G265)," ",'Report Data'!G265)</f>
        <v>0</v>
      </c>
    </row>
    <row r="266" spans="1:7">
      <c r="A266" s="6" t="str">
        <f>IF('INTERIM REPORT'!B266=" "," ",IF('Report Data'!A266="",'INTERIM REPORT'!A265,'Report Data'!A266))</f>
        <v>Greater than 400 Beds</v>
      </c>
      <c r="B266" s="6" t="str">
        <f>IF(ISBLANK('Report Data'!B266)," ",'Report Data'!B266)</f>
        <v>[Debt_per_Staffed_Bed_Peers] Debt per Staffed Bed-Peers</v>
      </c>
      <c r="C266" s="6">
        <f>IF(ISBLANK('Report Data'!C266)," ",'Report Data'!C266)</f>
        <v>0</v>
      </c>
      <c r="D266" s="6">
        <f>IF(ISBLANK('Report Data'!D266)," ",'Report Data'!D266)</f>
        <v>0</v>
      </c>
      <c r="E266" s="6">
        <f>IF(ISBLANK('Report Data'!E266)," ",'Report Data'!E266)</f>
        <v>0</v>
      </c>
      <c r="F266" s="6">
        <f>IF(ISBLANK('Report Data'!F266)," ",'Report Data'!F266)</f>
        <v>0</v>
      </c>
      <c r="G266" s="6">
        <f>IF(ISBLANK('Report Data'!G266)," ",'Report Data'!G266)</f>
        <v>0</v>
      </c>
    </row>
    <row r="267" spans="1:7">
      <c r="A267" s="6" t="str">
        <f>IF('INTERIM REPORT'!B267=" "," ",IF('Report Data'!A267="",'INTERIM REPORT'!A266,'Report Data'!A267))</f>
        <v>Greater than 400 Beds</v>
      </c>
      <c r="B267" s="6" t="str">
        <f>IF(ISBLANK('Report Data'!B267)," ",'Report Data'!B267)</f>
        <v>[Net_Prop_Plant_and_Equip_per_Staffed_Bed_Peers] Net Prop, Plant &amp; Equip per Staffed Bed-Peers</v>
      </c>
      <c r="C267" s="6">
        <f>IF(ISBLANK('Report Data'!C267)," ",'Report Data'!C267)</f>
        <v>0</v>
      </c>
      <c r="D267" s="6">
        <f>IF(ISBLANK('Report Data'!D267)," ",'Report Data'!D267)</f>
        <v>0</v>
      </c>
      <c r="E267" s="6">
        <f>IF(ISBLANK('Report Data'!E267)," ",'Report Data'!E267)</f>
        <v>0</v>
      </c>
      <c r="F267" s="6">
        <f>IF(ISBLANK('Report Data'!F267)," ",'Report Data'!F267)</f>
        <v>0</v>
      </c>
      <c r="G267" s="6">
        <f>IF(ISBLANK('Report Data'!G267)," ",'Report Data'!G267)</f>
        <v>0</v>
      </c>
    </row>
    <row r="268" spans="1:7">
      <c r="A268" s="6" t="str">
        <f>IF('INTERIM REPORT'!B268=" "," ",IF('Report Data'!A268="",'INTERIM REPORT'!A267,'Report Data'!A268))</f>
        <v>Greater than 400 Beds</v>
      </c>
      <c r="B268" s="6" t="str">
        <f>IF(ISBLANK('Report Data'!B268)," ",'Report Data'!B268)</f>
        <v>[Long_Term_Debt_to_Total_Assets_Peers] Long Term Debt to Total Assets-Peers</v>
      </c>
      <c r="C268" s="6">
        <f>IF(ISBLANK('Report Data'!C268)," ",'Report Data'!C268)</f>
        <v>0</v>
      </c>
      <c r="D268" s="6">
        <f>IF(ISBLANK('Report Data'!D268)," ",'Report Data'!D268)</f>
        <v>0</v>
      </c>
      <c r="E268" s="6">
        <f>IF(ISBLANK('Report Data'!E268)," ",'Report Data'!E268)</f>
        <v>0</v>
      </c>
      <c r="F268" s="6">
        <f>IF(ISBLANK('Report Data'!F268)," ",'Report Data'!F268)</f>
        <v>0</v>
      </c>
      <c r="G268" s="6">
        <f>IF(ISBLANK('Report Data'!G268)," ",'Report Data'!G268)</f>
        <v>0</v>
      </c>
    </row>
    <row r="269" spans="1:7">
      <c r="A269" s="6" t="str">
        <f>IF('INTERIM REPORT'!B269=" "," ",IF('Report Data'!A269="",'INTERIM REPORT'!A268,'Report Data'!A269))</f>
        <v>Greater than 400 Beds</v>
      </c>
      <c r="B269" s="6" t="str">
        <f>IF(ISBLANK('Report Data'!B269)," ",'Report Data'!B269)</f>
        <v>[Debt_Service_Coverage_Ratio_Peers] Debt Service Coverage Ratio-Peers</v>
      </c>
      <c r="C269" s="6">
        <f>IF(ISBLANK('Report Data'!C269)," ",'Report Data'!C269)</f>
        <v>0</v>
      </c>
      <c r="D269" s="6">
        <f>IF(ISBLANK('Report Data'!D269)," ",'Report Data'!D269)</f>
        <v>0</v>
      </c>
      <c r="E269" s="6">
        <f>IF(ISBLANK('Report Data'!E269)," ",'Report Data'!E269)</f>
        <v>0</v>
      </c>
      <c r="F269" s="6">
        <f>IF(ISBLANK('Report Data'!F269)," ",'Report Data'!F269)</f>
        <v>0</v>
      </c>
      <c r="G269" s="6">
        <f>IF(ISBLANK('Report Data'!G269)," ",'Report Data'!G269)</f>
        <v>0</v>
      </c>
    </row>
    <row r="270" spans="1:7">
      <c r="A270" s="6" t="str">
        <f>IF('INTERIM REPORT'!B270=" "," ",IF('Report Data'!A270="",'INTERIM REPORT'!A269,'Report Data'!A270))</f>
        <v>Greater than 400 Beds</v>
      </c>
      <c r="B270" s="6" t="str">
        <f>IF(ISBLANK('Report Data'!B270)," ",'Report Data'!B270)</f>
        <v>[Depreciation_Rate_Peers] Depreciation Rate-Peers</v>
      </c>
      <c r="C270" s="6">
        <f>IF(ISBLANK('Report Data'!C270)," ",'Report Data'!C270)</f>
        <v>0</v>
      </c>
      <c r="D270" s="6">
        <f>IF(ISBLANK('Report Data'!D270)," ",'Report Data'!D270)</f>
        <v>0</v>
      </c>
      <c r="E270" s="6">
        <f>IF(ISBLANK('Report Data'!E270)," ",'Report Data'!E270)</f>
        <v>0</v>
      </c>
      <c r="F270" s="6">
        <f>IF(ISBLANK('Report Data'!F270)," ",'Report Data'!F270)</f>
        <v>0</v>
      </c>
      <c r="G270" s="6">
        <f>IF(ISBLANK('Report Data'!G270)," ",'Report Data'!G270)</f>
        <v>0</v>
      </c>
    </row>
    <row r="271" spans="1:7">
      <c r="A271" s="6" t="str">
        <f>IF('INTERIM REPORT'!B271=" "," ",IF('Report Data'!A271="",'INTERIM REPORT'!A270,'Report Data'!A271))</f>
        <v>Greater than 400 Beds</v>
      </c>
      <c r="B271" s="6" t="str">
        <f>IF(ISBLANK('Report Data'!B271)," ",'Report Data'!B271)</f>
        <v>[Cap_Expenditures_to_Depreciation_Peers] Capital Expenditures to Depreciation-Peers</v>
      </c>
      <c r="C271" s="6">
        <f>IF(ISBLANK('Report Data'!C271)," ",'Report Data'!C271)</f>
        <v>0</v>
      </c>
      <c r="D271" s="6">
        <f>IF(ISBLANK('Report Data'!D271)," ",'Report Data'!D271)</f>
        <v>0</v>
      </c>
      <c r="E271" s="6">
        <f>IF(ISBLANK('Report Data'!E271)," ",'Report Data'!E271)</f>
        <v>0</v>
      </c>
      <c r="F271" s="6">
        <f>IF(ISBLANK('Report Data'!F271)," ",'Report Data'!F271)</f>
        <v>0</v>
      </c>
      <c r="G271" s="6">
        <f>IF(ISBLANK('Report Data'!G271)," ",'Report Data'!G271)</f>
        <v>0</v>
      </c>
    </row>
    <row r="272" spans="1:7">
      <c r="A272" s="6" t="str">
        <f>IF('INTERIM REPORT'!B272=" "," ",IF('Report Data'!A272="",'INTERIM REPORT'!A271,'Report Data'!A272))</f>
        <v>Greater than 400 Beds</v>
      </c>
      <c r="B272" s="6" t="str">
        <f>IF(ISBLANK('Report Data'!B272)," ",'Report Data'!B272)</f>
        <v>[Cap_Expenditure_Growth_Rate_Peers] Capital Expenditure Growth Rate-Peers</v>
      </c>
      <c r="C272" s="6">
        <f>IF(ISBLANK('Report Data'!C272)," ",'Report Data'!C272)</f>
        <v>0</v>
      </c>
      <c r="D272" s="6">
        <f>IF(ISBLANK('Report Data'!D272)," ",'Report Data'!D272)</f>
        <v>0</v>
      </c>
      <c r="E272" s="6">
        <f>IF(ISBLANK('Report Data'!E272)," ",'Report Data'!E272)</f>
        <v>0</v>
      </c>
      <c r="F272" s="6">
        <f>IF(ISBLANK('Report Data'!F272)," ",'Report Data'!F272)</f>
        <v>0</v>
      </c>
      <c r="G272" s="6">
        <f>IF(ISBLANK('Report Data'!G272)," ",'Report Data'!G272)</f>
        <v>0</v>
      </c>
    </row>
    <row r="273" spans="1:7">
      <c r="A273" s="6" t="str">
        <f>IF('INTERIM REPORT'!B273=" "," ",IF('Report Data'!A273="",'INTERIM REPORT'!A272,'Report Data'!A273))</f>
        <v>Greater than 400 Beds</v>
      </c>
      <c r="B273" s="6" t="str">
        <f>IF(ISBLANK('Report Data'!B273)," ",'Report Data'!B273)</f>
        <v>[Cap_Acquisitions_as_a_pct_of_Net_Patient_Rev_Peers] Capital Acquisitions as a % of Net Patient Rev-Peers</v>
      </c>
      <c r="C273" s="6">
        <f>IF(ISBLANK('Report Data'!C273)," ",'Report Data'!C273)</f>
        <v>0</v>
      </c>
      <c r="D273" s="6">
        <f>IF(ISBLANK('Report Data'!D273)," ",'Report Data'!D273)</f>
        <v>0</v>
      </c>
      <c r="E273" s="6">
        <f>IF(ISBLANK('Report Data'!E273)," ",'Report Data'!E273)</f>
        <v>0</v>
      </c>
      <c r="F273" s="6">
        <f>IF(ISBLANK('Report Data'!F273)," ",'Report Data'!F273)</f>
        <v>0</v>
      </c>
      <c r="G273" s="6">
        <f>IF(ISBLANK('Report Data'!G273)," ",'Report Data'!G273)</f>
        <v>0</v>
      </c>
    </row>
    <row r="274" spans="1:7">
      <c r="A274" s="6" t="str">
        <f>IF('INTERIM REPORT'!B274=" "," ",IF('Report Data'!A274="",'INTERIM REPORT'!A273,'Report Data'!A274))</f>
        <v>Greater than 400 Beds</v>
      </c>
      <c r="B274" s="6" t="str">
        <f>IF(ISBLANK('Report Data'!B274)," ",'Report Data'!B274)</f>
        <v>[Deduction_pct_Peers] Deduction %-Peers</v>
      </c>
      <c r="C274" s="6">
        <f>IF(ISBLANK('Report Data'!C274)," ",'Report Data'!C274)</f>
        <v>0</v>
      </c>
      <c r="D274" s="6">
        <f>IF(ISBLANK('Report Data'!D274)," ",'Report Data'!D274)</f>
        <v>0</v>
      </c>
      <c r="E274" s="6">
        <f>IF(ISBLANK('Report Data'!E274)," ",'Report Data'!E274)</f>
        <v>0</v>
      </c>
      <c r="F274" s="6">
        <f>IF(ISBLANK('Report Data'!F274)," ",'Report Data'!F274)</f>
        <v>0</v>
      </c>
      <c r="G274" s="6">
        <f>IF(ISBLANK('Report Data'!G274)," ",'Report Data'!G274)</f>
        <v>0</v>
      </c>
    </row>
    <row r="275" spans="1:7">
      <c r="A275" s="6" t="str">
        <f>IF('INTERIM REPORT'!B275=" "," ",IF('Report Data'!A275="",'INTERIM REPORT'!A274,'Report Data'!A275))</f>
        <v>Greater than 400 Beds</v>
      </c>
      <c r="B275" s="6" t="str">
        <f>IF(ISBLANK('Report Data'!B275)," ",'Report Data'!B275)</f>
        <v>[Bad_Debt_pct_Peers] Bad Debt %-Peers</v>
      </c>
      <c r="C275" s="6">
        <f>IF(ISBLANK('Report Data'!C275)," ",'Report Data'!C275)</f>
        <v>0</v>
      </c>
      <c r="D275" s="6">
        <f>IF(ISBLANK('Report Data'!D275)," ",'Report Data'!D275)</f>
        <v>0</v>
      </c>
      <c r="E275" s="6">
        <f>IF(ISBLANK('Report Data'!E275)," ",'Report Data'!E275)</f>
        <v>0</v>
      </c>
      <c r="F275" s="6">
        <f>IF(ISBLANK('Report Data'!F275)," ",'Report Data'!F275)</f>
        <v>0</v>
      </c>
      <c r="G275" s="6">
        <f>IF(ISBLANK('Report Data'!G275)," ",'Report Data'!G275)</f>
        <v>0</v>
      </c>
    </row>
    <row r="276" spans="1:7">
      <c r="A276" s="6" t="str">
        <f>IF('INTERIM REPORT'!B276=" "," ",IF('Report Data'!A276="",'INTERIM REPORT'!A275,'Report Data'!A276))</f>
        <v>Greater than 400 Beds</v>
      </c>
      <c r="B276" s="6" t="str">
        <f>IF(ISBLANK('Report Data'!B276)," ",'Report Data'!B276)</f>
        <v>[Free_Care_pct_Peers] Free Care %-Peers</v>
      </c>
      <c r="C276" s="6">
        <f>IF(ISBLANK('Report Data'!C276)," ",'Report Data'!C276)</f>
        <v>0</v>
      </c>
      <c r="D276" s="6">
        <f>IF(ISBLANK('Report Data'!D276)," ",'Report Data'!D276)</f>
        <v>0</v>
      </c>
      <c r="E276" s="6">
        <f>IF(ISBLANK('Report Data'!E276)," ",'Report Data'!E276)</f>
        <v>0</v>
      </c>
      <c r="F276" s="6">
        <f>IF(ISBLANK('Report Data'!F276)," ",'Report Data'!F276)</f>
        <v>0</v>
      </c>
      <c r="G276" s="6">
        <f>IF(ISBLANK('Report Data'!G276)," ",'Report Data'!G276)</f>
        <v>0</v>
      </c>
    </row>
    <row r="277" spans="1:7">
      <c r="A277" s="6" t="str">
        <f>IF('INTERIM REPORT'!B277=" "," ",IF('Report Data'!A277="",'INTERIM REPORT'!A276,'Report Data'!A277))</f>
        <v>Greater than 400 Beds</v>
      </c>
      <c r="B277" s="6" t="str">
        <f>IF(ISBLANK('Report Data'!B277)," ",'Report Data'!B277)</f>
        <v>[Operating_Margin_pct_Peers] Operating Margin %-Peers</v>
      </c>
      <c r="C277" s="6">
        <f>IF(ISBLANK('Report Data'!C277)," ",'Report Data'!C277)</f>
        <v>0</v>
      </c>
      <c r="D277" s="6">
        <f>IF(ISBLANK('Report Data'!D277)," ",'Report Data'!D277)</f>
        <v>0</v>
      </c>
      <c r="E277" s="6">
        <f>IF(ISBLANK('Report Data'!E277)," ",'Report Data'!E277)</f>
        <v>0</v>
      </c>
      <c r="F277" s="6">
        <f>IF(ISBLANK('Report Data'!F277)," ",'Report Data'!F277)</f>
        <v>0</v>
      </c>
      <c r="G277" s="6">
        <f>IF(ISBLANK('Report Data'!G277)," ",'Report Data'!G277)</f>
        <v>0</v>
      </c>
    </row>
    <row r="278" spans="1:7">
      <c r="A278" s="6" t="str">
        <f>IF('INTERIM REPORT'!B278=" "," ",IF('Report Data'!A278="",'INTERIM REPORT'!A277,'Report Data'!A278))</f>
        <v>Greater than 400 Beds</v>
      </c>
      <c r="B278" s="6" t="str">
        <f>IF(ISBLANK('Report Data'!B278)," ",'Report Data'!B278)</f>
        <v>[Total_Margin_pct_Peers] Total Margin %-Peers</v>
      </c>
      <c r="C278" s="6">
        <f>IF(ISBLANK('Report Data'!C278)," ",'Report Data'!C278)</f>
        <v>0</v>
      </c>
      <c r="D278" s="6">
        <f>IF(ISBLANK('Report Data'!D278)," ",'Report Data'!D278)</f>
        <v>0</v>
      </c>
      <c r="E278" s="6">
        <f>IF(ISBLANK('Report Data'!E278)," ",'Report Data'!E278)</f>
        <v>0</v>
      </c>
      <c r="F278" s="6">
        <f>IF(ISBLANK('Report Data'!F278)," ",'Report Data'!F278)</f>
        <v>0</v>
      </c>
      <c r="G278" s="6">
        <f>IF(ISBLANK('Report Data'!G278)," ",'Report Data'!G278)</f>
        <v>0</v>
      </c>
    </row>
    <row r="279" spans="1:7">
      <c r="A279" s="6" t="str">
        <f>IF('INTERIM REPORT'!B279=" "," ",IF('Report Data'!A279="",'INTERIM REPORT'!A278,'Report Data'!A279))</f>
        <v>Greater than 400 Beds</v>
      </c>
      <c r="B279" s="6" t="str">
        <f>IF(ISBLANK('Report Data'!B279)," ",'Report Data'!B279)</f>
        <v>[Outpatient_Gross_Rev_pct_Peers] Outpatient Gross Revenue %-Peers</v>
      </c>
      <c r="C279" s="6">
        <f>IF(ISBLANK('Report Data'!C279)," ",'Report Data'!C279)</f>
        <v>0</v>
      </c>
      <c r="D279" s="6">
        <f>IF(ISBLANK('Report Data'!D279)," ",'Report Data'!D279)</f>
        <v>0</v>
      </c>
      <c r="E279" s="6">
        <f>IF(ISBLANK('Report Data'!E279)," ",'Report Data'!E279)</f>
        <v>0</v>
      </c>
      <c r="F279" s="6">
        <f>IF(ISBLANK('Report Data'!F279)," ",'Report Data'!F279)</f>
        <v>0</v>
      </c>
      <c r="G279" s="6">
        <f>IF(ISBLANK('Report Data'!G279)," ",'Report Data'!G279)</f>
        <v>0</v>
      </c>
    </row>
    <row r="280" spans="1:7">
      <c r="A280" s="6" t="str">
        <f>IF('INTERIM REPORT'!B280=" "," ",IF('Report Data'!A280="",'INTERIM REPORT'!A279,'Report Data'!A280))</f>
        <v>Greater than 400 Beds</v>
      </c>
      <c r="B280" s="6" t="str">
        <f>IF(ISBLANK('Report Data'!B280)," ",'Report Data'!B280)</f>
        <v>[Inpatient_Gross_Rev_pct_Peers] Inpatient Gross Revenue %-Peers</v>
      </c>
      <c r="C280" s="6">
        <f>IF(ISBLANK('Report Data'!C280)," ",'Report Data'!C280)</f>
        <v>0</v>
      </c>
      <c r="D280" s="6">
        <f>IF(ISBLANK('Report Data'!D280)," ",'Report Data'!D280)</f>
        <v>0</v>
      </c>
      <c r="E280" s="6">
        <f>IF(ISBLANK('Report Data'!E280)," ",'Report Data'!E280)</f>
        <v>0</v>
      </c>
      <c r="F280" s="6">
        <f>IF(ISBLANK('Report Data'!F280)," ",'Report Data'!F280)</f>
        <v>0</v>
      </c>
      <c r="G280" s="6">
        <f>IF(ISBLANK('Report Data'!G280)," ",'Report Data'!G280)</f>
        <v>0</v>
      </c>
    </row>
    <row r="281" spans="1:7">
      <c r="A281" s="6" t="str">
        <f>IF('INTERIM REPORT'!B281=" "," ",IF('Report Data'!A281="",'INTERIM REPORT'!A280,'Report Data'!A281))</f>
        <v>Greater than 400 Beds</v>
      </c>
      <c r="B281" s="6" t="str">
        <f>IF(ISBLANK('Report Data'!B281)," ",'Report Data'!B281)</f>
        <v>[SNF_Rehab_Swing_Gross_Rev_pct_Peers] SNF/Rehab/Swing Gross Revenue %-Peers</v>
      </c>
      <c r="C281" s="6">
        <f>IF(ISBLANK('Report Data'!C281)," ",'Report Data'!C281)</f>
        <v>0</v>
      </c>
      <c r="D281" s="6">
        <f>IF(ISBLANK('Report Data'!D281)," ",'Report Data'!D281)</f>
        <v>0</v>
      </c>
      <c r="E281" s="6">
        <f>IF(ISBLANK('Report Data'!E281)," ",'Report Data'!E281)</f>
        <v>0</v>
      </c>
      <c r="F281" s="6">
        <f>IF(ISBLANK('Report Data'!F281)," ",'Report Data'!F281)</f>
        <v>0</v>
      </c>
      <c r="G281" s="6">
        <f>IF(ISBLANK('Report Data'!G281)," ",'Report Data'!G281)</f>
        <v>0</v>
      </c>
    </row>
    <row r="282" spans="1:7">
      <c r="A282" s="6" t="str">
        <f>IF('INTERIM REPORT'!B282=" "," ",IF('Report Data'!A282="",'INTERIM REPORT'!A281,'Report Data'!A282))</f>
        <v>Greater than 400 Beds</v>
      </c>
      <c r="B282" s="6" t="str">
        <f>IF(ISBLANK('Report Data'!B282)," ",'Report Data'!B282)</f>
        <v>[All_Net_Patient_Rev_pct_Peers] All Net Patient Revenue %-Peers</v>
      </c>
      <c r="C282" s="6">
        <f>IF(ISBLANK('Report Data'!C282)," ",'Report Data'!C282)</f>
        <v>0</v>
      </c>
      <c r="D282" s="6">
        <f>IF(ISBLANK('Report Data'!D282)," ",'Report Data'!D282)</f>
        <v>0</v>
      </c>
      <c r="E282" s="6">
        <f>IF(ISBLANK('Report Data'!E282)," ",'Report Data'!E282)</f>
        <v>0</v>
      </c>
      <c r="F282" s="6">
        <f>IF(ISBLANK('Report Data'!F282)," ",'Report Data'!F282)</f>
        <v>0</v>
      </c>
      <c r="G282" s="6">
        <f>IF(ISBLANK('Report Data'!G282)," ",'Report Data'!G282)</f>
        <v>0</v>
      </c>
    </row>
    <row r="283" spans="1:7">
      <c r="A283" s="6" t="str">
        <f>IF('INTERIM REPORT'!B283=" "," ",IF('Report Data'!A283="",'INTERIM REPORT'!A282,'Report Data'!A283))</f>
        <v>Greater than 400 Beds</v>
      </c>
      <c r="B283" s="6" t="str">
        <f>IF(ISBLANK('Report Data'!B283)," ",'Report Data'!B283)</f>
        <v>[Medicare_Net_Patient_Rev_pct_incl_Phys_Peers] Medicare Net Patient Revenue % including Phys-Peers</v>
      </c>
      <c r="C283" s="6">
        <f>IF(ISBLANK('Report Data'!C283)," ",'Report Data'!C283)</f>
        <v>0</v>
      </c>
      <c r="D283" s="6">
        <f>IF(ISBLANK('Report Data'!D283)," ",'Report Data'!D283)</f>
        <v>0</v>
      </c>
      <c r="E283" s="6">
        <f>IF(ISBLANK('Report Data'!E283)," ",'Report Data'!E283)</f>
        <v>0</v>
      </c>
      <c r="F283" s="6">
        <f>IF(ISBLANK('Report Data'!F283)," ",'Report Data'!F283)</f>
        <v>0</v>
      </c>
      <c r="G283" s="6">
        <f>IF(ISBLANK('Report Data'!G283)," ",'Report Data'!G283)</f>
        <v>0</v>
      </c>
    </row>
    <row r="284" spans="1:7">
      <c r="A284" s="6" t="str">
        <f>IF('INTERIM REPORT'!B284=" "," ",IF('Report Data'!A284="",'INTERIM REPORT'!A283,'Report Data'!A284))</f>
        <v>Greater than 400 Beds</v>
      </c>
      <c r="B284" s="6" t="str">
        <f>IF(ISBLANK('Report Data'!B284)," ",'Report Data'!B284)</f>
        <v>[Medicaid_Net_Patient_Rev_pct_incl_Phys_Peers] Medicaid Net Patient Revenue % including Phys-Peers</v>
      </c>
      <c r="C284" s="6">
        <f>IF(ISBLANK('Report Data'!C284)," ",'Report Data'!C284)</f>
        <v>0</v>
      </c>
      <c r="D284" s="6">
        <f>IF(ISBLANK('Report Data'!D284)," ",'Report Data'!D284)</f>
        <v>0</v>
      </c>
      <c r="E284" s="6">
        <f>IF(ISBLANK('Report Data'!E284)," ",'Report Data'!E284)</f>
        <v>0</v>
      </c>
      <c r="F284" s="6">
        <f>IF(ISBLANK('Report Data'!F284)," ",'Report Data'!F284)</f>
        <v>0</v>
      </c>
      <c r="G284" s="6">
        <f>IF(ISBLANK('Report Data'!G284)," ",'Report Data'!G284)</f>
        <v>0</v>
      </c>
    </row>
    <row r="285" spans="1:7">
      <c r="A285" s="6" t="str">
        <f>IF('INTERIM REPORT'!B285=" "," ",IF('Report Data'!A285="",'INTERIM REPORT'!A284,'Report Data'!A285))</f>
        <v>Greater than 400 Beds</v>
      </c>
      <c r="B285" s="6" t="str">
        <f>IF(ISBLANK('Report Data'!B285)," ",'Report Data'!B285)</f>
        <v>[Commercial_Self_Pay_Net_Patient_Rev_pct_incl_Phys_Peers] Commercial/Self Pay Net Patient Rev % including Phys-Peers</v>
      </c>
      <c r="C285" s="6">
        <f>IF(ISBLANK('Report Data'!C285)," ",'Report Data'!C285)</f>
        <v>0</v>
      </c>
      <c r="D285" s="6">
        <f>IF(ISBLANK('Report Data'!D285)," ",'Report Data'!D285)</f>
        <v>0</v>
      </c>
      <c r="E285" s="6">
        <f>IF(ISBLANK('Report Data'!E285)," ",'Report Data'!E285)</f>
        <v>0</v>
      </c>
      <c r="F285" s="6">
        <f>IF(ISBLANK('Report Data'!F285)," ",'Report Data'!F285)</f>
        <v>0</v>
      </c>
      <c r="G285" s="6">
        <f>IF(ISBLANK('Report Data'!G285)," ",'Report Data'!G285)</f>
        <v>0</v>
      </c>
    </row>
    <row r="286" spans="1:7">
      <c r="A286" s="6" t="str">
        <f>IF('INTERIM REPORT'!B286=" "," ",IF('Report Data'!A286="",'INTERIM REPORT'!A285,'Report Data'!A286))</f>
        <v>Greater than 400 Beds</v>
      </c>
      <c r="B286" s="6" t="str">
        <f>IF(ISBLANK('Report Data'!B286)," ",'Report Data'!B286)</f>
        <v>[Adj_Admits_Per_FTE_Peers] Adjusted Admissions Per FTE-Peers</v>
      </c>
      <c r="C286" s="6">
        <f>IF(ISBLANK('Report Data'!C286)," ",'Report Data'!C286)</f>
        <v>0</v>
      </c>
      <c r="D286" s="6">
        <f>IF(ISBLANK('Report Data'!D286)," ",'Report Data'!D286)</f>
        <v>0</v>
      </c>
      <c r="E286" s="6">
        <f>IF(ISBLANK('Report Data'!E286)," ",'Report Data'!E286)</f>
        <v>0</v>
      </c>
      <c r="F286" s="6">
        <f>IF(ISBLANK('Report Data'!F286)," ",'Report Data'!F286)</f>
        <v>0</v>
      </c>
      <c r="G286" s="6">
        <f>IF(ISBLANK('Report Data'!G286)," ",'Report Data'!G286)</f>
        <v>0</v>
      </c>
    </row>
    <row r="287" spans="1:7">
      <c r="A287" s="6" t="str">
        <f>IF('INTERIM REPORT'!B287=" "," ",IF('Report Data'!A287="",'INTERIM REPORT'!A286,'Report Data'!A287))</f>
        <v>Greater than 400 Beds</v>
      </c>
      <c r="B287" s="6" t="str">
        <f>IF(ISBLANK('Report Data'!B287)," ",'Report Data'!B287)</f>
        <v>[FTEs_per_100_Adj_Discharges_Peers] FTEs per 100 Adj Discharges-Peers</v>
      </c>
      <c r="C287" s="6">
        <f>IF(ISBLANK('Report Data'!C287)," ",'Report Data'!C287)</f>
        <v>0</v>
      </c>
      <c r="D287" s="6">
        <f>IF(ISBLANK('Report Data'!D287)," ",'Report Data'!D287)</f>
        <v>0</v>
      </c>
      <c r="E287" s="6">
        <f>IF(ISBLANK('Report Data'!E287)," ",'Report Data'!E287)</f>
        <v>0</v>
      </c>
      <c r="F287" s="6">
        <f>IF(ISBLANK('Report Data'!F287)," ",'Report Data'!F287)</f>
        <v>0</v>
      </c>
      <c r="G287" s="6">
        <f>IF(ISBLANK('Report Data'!G287)," ",'Report Data'!G287)</f>
        <v>0</v>
      </c>
    </row>
    <row r="288" spans="1:7">
      <c r="A288" s="6" t="str">
        <f>IF('INTERIM REPORT'!B288=" "," ",IF('Report Data'!A288="",'INTERIM REPORT'!A287,'Report Data'!A288))</f>
        <v>Greater than 400 Beds</v>
      </c>
      <c r="B288" s="6" t="str">
        <f>IF(ISBLANK('Report Data'!B288)," ",'Report Data'!B288)</f>
        <v>[FTEs_Per_Adj_Occupied_Bed_Peers] FTEs Per Adjusted Occupied Bed-Peers</v>
      </c>
      <c r="C288" s="6">
        <f>IF(ISBLANK('Report Data'!C288)," ",'Report Data'!C288)</f>
        <v>0</v>
      </c>
      <c r="D288" s="6">
        <f>IF(ISBLANK('Report Data'!D288)," ",'Report Data'!D288)</f>
        <v>0</v>
      </c>
      <c r="E288" s="6">
        <f>IF(ISBLANK('Report Data'!E288)," ",'Report Data'!E288)</f>
        <v>0</v>
      </c>
      <c r="F288" s="6">
        <f>IF(ISBLANK('Report Data'!F288)," ",'Report Data'!F288)</f>
        <v>0</v>
      </c>
      <c r="G288" s="6">
        <f>IF(ISBLANK('Report Data'!G288)," ",'Report Data'!G288)</f>
        <v>0</v>
      </c>
    </row>
    <row r="289" spans="1:7">
      <c r="A289" s="6" t="str">
        <f>IF('INTERIM REPORT'!B289=" "," ",IF('Report Data'!A289="",'INTERIM REPORT'!A288,'Report Data'!A289))</f>
        <v>Greater than 400 Beds</v>
      </c>
      <c r="B289" s="6" t="str">
        <f>IF(ISBLANK('Report Data'!B289)," ",'Report Data'!B289)</f>
        <v>[Return_On_Assets_Peers] Return On Assets-Peers</v>
      </c>
      <c r="C289" s="6">
        <f>IF(ISBLANK('Report Data'!C289)," ",'Report Data'!C289)</f>
        <v>0</v>
      </c>
      <c r="D289" s="6">
        <f>IF(ISBLANK('Report Data'!D289)," ",'Report Data'!D289)</f>
        <v>0</v>
      </c>
      <c r="E289" s="6">
        <f>IF(ISBLANK('Report Data'!E289)," ",'Report Data'!E289)</f>
        <v>0</v>
      </c>
      <c r="F289" s="6">
        <f>IF(ISBLANK('Report Data'!F289)," ",'Report Data'!F289)</f>
        <v>0</v>
      </c>
      <c r="G289" s="6">
        <f>IF(ISBLANK('Report Data'!G289)," ",'Report Data'!G289)</f>
        <v>0</v>
      </c>
    </row>
    <row r="290" spans="1:7">
      <c r="A290" s="6" t="str">
        <f>IF('INTERIM REPORT'!B290=" "," ",IF('Report Data'!A290="",'INTERIM REPORT'!A289,'Report Data'!A290))</f>
        <v>Greater than 400 Beds</v>
      </c>
      <c r="B290" s="6" t="str">
        <f>IF(ISBLANK('Report Data'!B290)," ",'Report Data'!B290)</f>
        <v>[OH_Exp_w_fringe_pct_of_TTL_OPEX_Peers] Overhead Expense w/ fringe, as a % of Total Operating Exp-Peers</v>
      </c>
      <c r="C290" s="6">
        <f>IF(ISBLANK('Report Data'!C290)," ",'Report Data'!C290)</f>
        <v>0</v>
      </c>
      <c r="D290" s="6">
        <f>IF(ISBLANK('Report Data'!D290)," ",'Report Data'!D290)</f>
        <v>0</v>
      </c>
      <c r="E290" s="6">
        <f>IF(ISBLANK('Report Data'!E290)," ",'Report Data'!E290)</f>
        <v>0</v>
      </c>
      <c r="F290" s="6">
        <f>IF(ISBLANK('Report Data'!F290)," ",'Report Data'!F290)</f>
        <v>0</v>
      </c>
      <c r="G290" s="6">
        <f>IF(ISBLANK('Report Data'!G290)," ",'Report Data'!G290)</f>
        <v>0</v>
      </c>
    </row>
    <row r="291" spans="1:7">
      <c r="A291" s="6" t="str">
        <f>IF('INTERIM REPORT'!B291=" "," ",IF('Report Data'!A291="",'INTERIM REPORT'!A290,'Report Data'!A291))</f>
        <v>Greater than 400 Beds</v>
      </c>
      <c r="B291" s="6" t="str">
        <f>IF(ISBLANK('Report Data'!B291)," ",'Report Data'!B291)</f>
        <v>[Cost_per_Adj_Admits_Peers] Cost per Adjusted Admission-Peers</v>
      </c>
      <c r="C291" s="6">
        <f>IF(ISBLANK('Report Data'!C291)," ",'Report Data'!C291)</f>
        <v>0</v>
      </c>
      <c r="D291" s="6">
        <f>IF(ISBLANK('Report Data'!D291)," ",'Report Data'!D291)</f>
        <v>0</v>
      </c>
      <c r="E291" s="6">
        <f>IF(ISBLANK('Report Data'!E291)," ",'Report Data'!E291)</f>
        <v>0</v>
      </c>
      <c r="F291" s="6">
        <f>IF(ISBLANK('Report Data'!F291)," ",'Report Data'!F291)</f>
        <v>0</v>
      </c>
      <c r="G291" s="6">
        <f>IF(ISBLANK('Report Data'!G291)," ",'Report Data'!G291)</f>
        <v>0</v>
      </c>
    </row>
    <row r="292" spans="1:7">
      <c r="A292" s="6" t="str">
        <f>IF('INTERIM REPORT'!B292=" "," ",IF('Report Data'!A292="",'INTERIM REPORT'!A291,'Report Data'!A292))</f>
        <v>Greater than 400 Beds</v>
      </c>
      <c r="B292" s="6" t="str">
        <f>IF(ISBLANK('Report Data'!B292)," ",'Report Data'!B292)</f>
        <v>[Salary_per_FTE_NonMD_Peers] Salary per FTE - Non-MD-Peers</v>
      </c>
      <c r="C292" s="6">
        <f>IF(ISBLANK('Report Data'!C292)," ",'Report Data'!C292)</f>
        <v>0</v>
      </c>
      <c r="D292" s="6">
        <f>IF(ISBLANK('Report Data'!D292)," ",'Report Data'!D292)</f>
        <v>0</v>
      </c>
      <c r="E292" s="6">
        <f>IF(ISBLANK('Report Data'!E292)," ",'Report Data'!E292)</f>
        <v>0</v>
      </c>
      <c r="F292" s="6">
        <f>IF(ISBLANK('Report Data'!F292)," ",'Report Data'!F292)</f>
        <v>0</v>
      </c>
      <c r="G292" s="6">
        <f>IF(ISBLANK('Report Data'!G292)," ",'Report Data'!G292)</f>
        <v>0</v>
      </c>
    </row>
    <row r="293" spans="1:7">
      <c r="A293" s="6" t="str">
        <f>IF('INTERIM REPORT'!B293=" "," ",IF('Report Data'!A293="",'INTERIM REPORT'!A292,'Report Data'!A293))</f>
        <v>Greater than 400 Beds</v>
      </c>
      <c r="B293" s="6" t="str">
        <f>IF(ISBLANK('Report Data'!B293)," ",'Report Data'!B293)</f>
        <v>[Salary_and_Benefits_per_FTE_NonMD_Peers] Salary &amp; Benefits per FTE - Non-MD-Peers</v>
      </c>
      <c r="C293" s="6">
        <f>IF(ISBLANK('Report Data'!C293)," ",'Report Data'!C293)</f>
        <v>0</v>
      </c>
      <c r="D293" s="6">
        <f>IF(ISBLANK('Report Data'!D293)," ",'Report Data'!D293)</f>
        <v>0</v>
      </c>
      <c r="E293" s="6">
        <f>IF(ISBLANK('Report Data'!E293)," ",'Report Data'!E293)</f>
        <v>0</v>
      </c>
      <c r="F293" s="6">
        <f>IF(ISBLANK('Report Data'!F293)," ",'Report Data'!F293)</f>
        <v>0</v>
      </c>
      <c r="G293" s="6">
        <f>IF(ISBLANK('Report Data'!G293)," ",'Report Data'!G293)</f>
        <v>0</v>
      </c>
    </row>
    <row r="294" spans="1:7">
      <c r="A294" s="6" t="str">
        <f>IF('INTERIM REPORT'!B294=" "," ",IF('Report Data'!A294="",'INTERIM REPORT'!A293,'Report Data'!A294))</f>
        <v>Greater than 400 Beds</v>
      </c>
      <c r="B294" s="6" t="str">
        <f>IF(ISBLANK('Report Data'!B294)," ",'Report Data'!B294)</f>
        <v>[Fringe_Benefit_pct_NonMD_Peers] Fringe Benefit % - Non-MD-Peers</v>
      </c>
      <c r="C294" s="6">
        <f>IF(ISBLANK('Report Data'!C294)," ",'Report Data'!C294)</f>
        <v>0</v>
      </c>
      <c r="D294" s="6">
        <f>IF(ISBLANK('Report Data'!D294)," ",'Report Data'!D294)</f>
        <v>0</v>
      </c>
      <c r="E294" s="6">
        <f>IF(ISBLANK('Report Data'!E294)," ",'Report Data'!E294)</f>
        <v>0</v>
      </c>
      <c r="F294" s="6">
        <f>IF(ISBLANK('Report Data'!F294)," ",'Report Data'!F294)</f>
        <v>0</v>
      </c>
      <c r="G294" s="6">
        <f>IF(ISBLANK('Report Data'!G294)," ",'Report Data'!G294)</f>
        <v>0</v>
      </c>
    </row>
    <row r="295" spans="1:7">
      <c r="A295" s="6" t="str">
        <f>IF('INTERIM REPORT'!B295=" "," ",IF('Report Data'!A295="",'INTERIM REPORT'!A294,'Report Data'!A295))</f>
        <v>Greater than 400 Beds</v>
      </c>
      <c r="B295" s="6" t="str">
        <f>IF(ISBLANK('Report Data'!B295)," ",'Report Data'!B295)</f>
        <v>[Comp_Ratio_Peers] Compensation Ratio-Peers</v>
      </c>
      <c r="C295" s="6">
        <f>IF(ISBLANK('Report Data'!C295)," ",'Report Data'!C295)</f>
        <v>0</v>
      </c>
      <c r="D295" s="6">
        <f>IF(ISBLANK('Report Data'!D295)," ",'Report Data'!D295)</f>
        <v>0</v>
      </c>
      <c r="E295" s="6">
        <f>IF(ISBLANK('Report Data'!E295)," ",'Report Data'!E295)</f>
        <v>0</v>
      </c>
      <c r="F295" s="6">
        <f>IF(ISBLANK('Report Data'!F295)," ",'Report Data'!F295)</f>
        <v>0</v>
      </c>
      <c r="G295" s="6">
        <f>IF(ISBLANK('Report Data'!G295)," ",'Report Data'!G295)</f>
        <v>0</v>
      </c>
    </row>
    <row r="296" spans="1:7">
      <c r="A296" s="6" t="str">
        <f>IF('INTERIM REPORT'!B296=" "," ",IF('Report Data'!A296="",'INTERIM REPORT'!A295,'Report Data'!A296))</f>
        <v>Greater than 400 Beds</v>
      </c>
      <c r="B296" s="6" t="str">
        <f>IF(ISBLANK('Report Data'!B296)," ",'Report Data'!B296)</f>
        <v>[Cap_Cost_pct_of_Total_Expense_Peers] Capital Cost % of Total Expense-Peers</v>
      </c>
      <c r="C296" s="6">
        <f>IF(ISBLANK('Report Data'!C296)," ",'Report Data'!C296)</f>
        <v>0</v>
      </c>
      <c r="D296" s="6">
        <f>IF(ISBLANK('Report Data'!D296)," ",'Report Data'!D296)</f>
        <v>0</v>
      </c>
      <c r="E296" s="6">
        <f>IF(ISBLANK('Report Data'!E296)," ",'Report Data'!E296)</f>
        <v>0</v>
      </c>
      <c r="F296" s="6">
        <f>IF(ISBLANK('Report Data'!F296)," ",'Report Data'!F296)</f>
        <v>0</v>
      </c>
      <c r="G296" s="6">
        <f>IF(ISBLANK('Report Data'!G296)," ",'Report Data'!G296)</f>
        <v>0</v>
      </c>
    </row>
    <row r="297" spans="1:7">
      <c r="A297" s="6" t="str">
        <f>IF('INTERIM REPORT'!B297=" "," ",IF('Report Data'!A297="",'INTERIM REPORT'!A296,'Report Data'!A297))</f>
        <v>Greater than 400 Beds</v>
      </c>
      <c r="B297" s="6" t="str">
        <f>IF(ISBLANK('Report Data'!B297)," ",'Report Data'!B297)</f>
        <v>[Cap_Cost_per_Adj_Admits_Peers] Capital Cost per Adjusted Admission-Peers</v>
      </c>
      <c r="C297" s="6">
        <f>IF(ISBLANK('Report Data'!C297)," ",'Report Data'!C297)</f>
        <v>0</v>
      </c>
      <c r="D297" s="6">
        <f>IF(ISBLANK('Report Data'!D297)," ",'Report Data'!D297)</f>
        <v>0</v>
      </c>
      <c r="E297" s="6">
        <f>IF(ISBLANK('Report Data'!E297)," ",'Report Data'!E297)</f>
        <v>0</v>
      </c>
      <c r="F297" s="6">
        <f>IF(ISBLANK('Report Data'!F297)," ",'Report Data'!F297)</f>
        <v>0</v>
      </c>
      <c r="G297" s="6">
        <f>IF(ISBLANK('Report Data'!G297)," ",'Report Data'!G297)</f>
        <v>0</v>
      </c>
    </row>
    <row r="298" spans="1:7">
      <c r="A298" s="6" t="str">
        <f>IF('INTERIM REPORT'!B298=" "," ",IF('Report Data'!A298="",'INTERIM REPORT'!A297,'Report Data'!A298))</f>
        <v>Greater than 400 Beds</v>
      </c>
      <c r="B298" s="6" t="str">
        <f>IF(ISBLANK('Report Data'!B298)," ",'Report Data'!B298)</f>
        <v>[Contractual_Allowance_pct_Peers] Contractual Allowance %-Peers</v>
      </c>
      <c r="C298" s="6">
        <f>IF(ISBLANK('Report Data'!C298)," ",'Report Data'!C298)</f>
        <v>0</v>
      </c>
      <c r="D298" s="6">
        <f>IF(ISBLANK('Report Data'!D298)," ",'Report Data'!D298)</f>
        <v>0</v>
      </c>
      <c r="E298" s="6">
        <f>IF(ISBLANK('Report Data'!E298)," ",'Report Data'!E298)</f>
        <v>0</v>
      </c>
      <c r="F298" s="6">
        <f>IF(ISBLANK('Report Data'!F298)," ",'Report Data'!F298)</f>
        <v>0</v>
      </c>
      <c r="G298" s="6">
        <f>IF(ISBLANK('Report Data'!G298)," ",'Report Data'!G298)</f>
        <v>0</v>
      </c>
    </row>
    <row r="299" spans="1:7">
      <c r="A299" s="6" t="str">
        <f>IF('INTERIM REPORT'!B299=" "," ",IF('Report Data'!A299="",'INTERIM REPORT'!A298,'Report Data'!A299))</f>
        <v>Greater than 400 Beds</v>
      </c>
      <c r="B299" s="6" t="str">
        <f>IF(ISBLANK('Report Data'!B299)," ",'Report Data'!B299)</f>
        <v>[Current_Ratio_Peers] Current Ratio-Peers</v>
      </c>
      <c r="C299" s="6">
        <f>IF(ISBLANK('Report Data'!C299)," ",'Report Data'!C299)</f>
        <v>0</v>
      </c>
      <c r="D299" s="6">
        <f>IF(ISBLANK('Report Data'!D299)," ",'Report Data'!D299)</f>
        <v>0</v>
      </c>
      <c r="E299" s="6">
        <f>IF(ISBLANK('Report Data'!E299)," ",'Report Data'!E299)</f>
        <v>0</v>
      </c>
      <c r="F299" s="6">
        <f>IF(ISBLANK('Report Data'!F299)," ",'Report Data'!F299)</f>
        <v>0</v>
      </c>
      <c r="G299" s="6">
        <f>IF(ISBLANK('Report Data'!G299)," ",'Report Data'!G299)</f>
        <v>0</v>
      </c>
    </row>
    <row r="300" spans="1:7">
      <c r="A300" s="6" t="str">
        <f>IF('INTERIM REPORT'!B300=" "," ",IF('Report Data'!A300="",'INTERIM REPORT'!A299,'Report Data'!A300))</f>
        <v>Greater than 400 Beds</v>
      </c>
      <c r="B300" s="6" t="str">
        <f>IF(ISBLANK('Report Data'!B300)," ",'Report Data'!B300)</f>
        <v>[Days_Payable_Peers] Days Payable-Peers</v>
      </c>
      <c r="C300" s="6">
        <f>IF(ISBLANK('Report Data'!C300)," ",'Report Data'!C300)</f>
        <v>0</v>
      </c>
      <c r="D300" s="6">
        <f>IF(ISBLANK('Report Data'!D300)," ",'Report Data'!D300)</f>
        <v>0</v>
      </c>
      <c r="E300" s="6">
        <f>IF(ISBLANK('Report Data'!E300)," ",'Report Data'!E300)</f>
        <v>0</v>
      </c>
      <c r="F300" s="6">
        <f>IF(ISBLANK('Report Data'!F300)," ",'Report Data'!F300)</f>
        <v>0</v>
      </c>
      <c r="G300" s="6">
        <f>IF(ISBLANK('Report Data'!G300)," ",'Report Data'!G300)</f>
        <v>0</v>
      </c>
    </row>
    <row r="301" spans="1:7">
      <c r="A301" s="6" t="str">
        <f>IF('INTERIM REPORT'!B301=" "," ",IF('Report Data'!A301="",'INTERIM REPORT'!A300,'Report Data'!A301))</f>
        <v>Greater than 400 Beds</v>
      </c>
      <c r="B301" s="6" t="str">
        <f>IF(ISBLANK('Report Data'!B301)," ",'Report Data'!B301)</f>
        <v>[Days_Receivable_Peers] Days Receivable-Peers</v>
      </c>
      <c r="C301" s="6">
        <f>IF(ISBLANK('Report Data'!C301)," ",'Report Data'!C301)</f>
        <v>0</v>
      </c>
      <c r="D301" s="6">
        <f>IF(ISBLANK('Report Data'!D301)," ",'Report Data'!D301)</f>
        <v>0</v>
      </c>
      <c r="E301" s="6">
        <f>IF(ISBLANK('Report Data'!E301)," ",'Report Data'!E301)</f>
        <v>0</v>
      </c>
      <c r="F301" s="6">
        <f>IF(ISBLANK('Report Data'!F301)," ",'Report Data'!F301)</f>
        <v>0</v>
      </c>
      <c r="G301" s="6">
        <f>IF(ISBLANK('Report Data'!G301)," ",'Report Data'!G301)</f>
        <v>0</v>
      </c>
    </row>
    <row r="302" spans="1:7">
      <c r="A302" s="6" t="str">
        <f>IF('INTERIM REPORT'!B302=" "," ",IF('Report Data'!A302="",'INTERIM REPORT'!A301,'Report Data'!A302))</f>
        <v>Greater than 400 Beds</v>
      </c>
      <c r="B302" s="6" t="str">
        <f>IF(ISBLANK('Report Data'!B302)," ",'Report Data'!B302)</f>
        <v>[Days_Cash_on_Hand_Peers] Days Cash on Hand-Peers</v>
      </c>
      <c r="C302" s="6">
        <f>IF(ISBLANK('Report Data'!C302)," ",'Report Data'!C302)</f>
        <v>0</v>
      </c>
      <c r="D302" s="6">
        <f>IF(ISBLANK('Report Data'!D302)," ",'Report Data'!D302)</f>
        <v>0</v>
      </c>
      <c r="E302" s="6">
        <f>IF(ISBLANK('Report Data'!E302)," ",'Report Data'!E302)</f>
        <v>0</v>
      </c>
      <c r="F302" s="6">
        <f>IF(ISBLANK('Report Data'!F302)," ",'Report Data'!F302)</f>
        <v>0</v>
      </c>
      <c r="G302" s="6">
        <f>IF(ISBLANK('Report Data'!G302)," ",'Report Data'!G302)</f>
        <v>0</v>
      </c>
    </row>
    <row r="303" spans="1:7">
      <c r="A303" s="6" t="str">
        <f>IF('INTERIM REPORT'!B303=" "," ",IF('Report Data'!A303="",'INTERIM REPORT'!A302,'Report Data'!A303))</f>
        <v>Greater than 400 Beds</v>
      </c>
      <c r="B303" s="6" t="str">
        <f>IF(ISBLANK('Report Data'!B303)," ",'Report Data'!B303)</f>
        <v>[Cash_Flow_Margin_Peers] Cash Flow Margin-Peers</v>
      </c>
      <c r="C303" s="6">
        <f>IF(ISBLANK('Report Data'!C303)," ",'Report Data'!C303)</f>
        <v>0</v>
      </c>
      <c r="D303" s="6">
        <f>IF(ISBLANK('Report Data'!D303)," ",'Report Data'!D303)</f>
        <v>0</v>
      </c>
      <c r="E303" s="6">
        <f>IF(ISBLANK('Report Data'!E303)," ",'Report Data'!E303)</f>
        <v>0</v>
      </c>
      <c r="F303" s="6">
        <f>IF(ISBLANK('Report Data'!F303)," ",'Report Data'!F303)</f>
        <v>0</v>
      </c>
      <c r="G303" s="6">
        <f>IF(ISBLANK('Report Data'!G303)," ",'Report Data'!G303)</f>
        <v>0</v>
      </c>
    </row>
    <row r="304" spans="1:7">
      <c r="A304" s="6" t="str">
        <f>IF('INTERIM REPORT'!B304=" "," ",IF('Report Data'!A304="",'INTERIM REPORT'!A303,'Report Data'!A304))</f>
        <v>Greater than 400 Beds</v>
      </c>
      <c r="B304" s="6" t="str">
        <f>IF(ISBLANK('Report Data'!B304)," ",'Report Data'!B304)</f>
        <v>[Cash_to_Long_Term_Debt_Peers] Cash to Long Term Debt-Peers</v>
      </c>
      <c r="C304" s="6">
        <f>IF(ISBLANK('Report Data'!C304)," ",'Report Data'!C304)</f>
        <v>0</v>
      </c>
      <c r="D304" s="6">
        <f>IF(ISBLANK('Report Data'!D304)," ",'Report Data'!D304)</f>
        <v>0</v>
      </c>
      <c r="E304" s="6">
        <f>IF(ISBLANK('Report Data'!E304)," ",'Report Data'!E304)</f>
        <v>0</v>
      </c>
      <c r="F304" s="6">
        <f>IF(ISBLANK('Report Data'!F304)," ",'Report Data'!F304)</f>
        <v>0</v>
      </c>
      <c r="G304" s="6">
        <f>IF(ISBLANK('Report Data'!G304)," ",'Report Data'!G304)</f>
        <v>0</v>
      </c>
    </row>
    <row r="305" spans="1:7">
      <c r="A305" s="6" t="str">
        <f>IF('INTERIM REPORT'!B305=" "," ",IF('Report Data'!A305="",'INTERIM REPORT'!A304,'Report Data'!A305))</f>
        <v>Greater than 400 Beds</v>
      </c>
      <c r="B305" s="6" t="str">
        <f>IF(ISBLANK('Report Data'!B305)," ",'Report Data'!B305)</f>
        <v>[Cash_Flow_to_Total_Debt_Peers] Cash Flow to Total Debt-Peers</v>
      </c>
      <c r="C305" s="6">
        <f>IF(ISBLANK('Report Data'!C305)," ",'Report Data'!C305)</f>
        <v>0</v>
      </c>
      <c r="D305" s="6">
        <f>IF(ISBLANK('Report Data'!D305)," ",'Report Data'!D305)</f>
        <v>0</v>
      </c>
      <c r="E305" s="6">
        <f>IF(ISBLANK('Report Data'!E305)," ",'Report Data'!E305)</f>
        <v>0</v>
      </c>
      <c r="F305" s="6">
        <f>IF(ISBLANK('Report Data'!F305)," ",'Report Data'!F305)</f>
        <v>0</v>
      </c>
      <c r="G305" s="6">
        <f>IF(ISBLANK('Report Data'!G305)," ",'Report Data'!G305)</f>
        <v>0</v>
      </c>
    </row>
    <row r="306" spans="1:7">
      <c r="A306" s="6" t="str">
        <f>IF('INTERIM REPORT'!B306=" "," ",IF('Report Data'!A306="",'INTERIM REPORT'!A305,'Report Data'!A306))</f>
        <v>Greater than 400 Beds</v>
      </c>
      <c r="B306" s="6" t="str">
        <f>IF(ISBLANK('Report Data'!B306)," ",'Report Data'!B306)</f>
        <v>[Gross_Price_per_Discharge_Peers] Gross Price per Discharge-Peers</v>
      </c>
      <c r="C306" s="6">
        <f>IF(ISBLANK('Report Data'!C306)," ",'Report Data'!C306)</f>
        <v>0</v>
      </c>
      <c r="D306" s="6">
        <f>IF(ISBLANK('Report Data'!D306)," ",'Report Data'!D306)</f>
        <v>0</v>
      </c>
      <c r="E306" s="6">
        <f>IF(ISBLANK('Report Data'!E306)," ",'Report Data'!E306)</f>
        <v>0</v>
      </c>
      <c r="F306" s="6">
        <f>IF(ISBLANK('Report Data'!F306)," ",'Report Data'!F306)</f>
        <v>0</v>
      </c>
      <c r="G306" s="6">
        <f>IF(ISBLANK('Report Data'!G306)," ",'Report Data'!G306)</f>
        <v>0</v>
      </c>
    </row>
    <row r="307" spans="1:7">
      <c r="A307" s="6" t="str">
        <f>IF('INTERIM REPORT'!B307=" "," ",IF('Report Data'!A307="",'INTERIM REPORT'!A306,'Report Data'!A307))</f>
        <v>Greater than 400 Beds</v>
      </c>
      <c r="B307" s="6" t="str">
        <f>IF(ISBLANK('Report Data'!B307)," ",'Report Data'!B307)</f>
        <v>[Gross_Price_per_Visit_Peers] Gross Price per Visit-Peers</v>
      </c>
      <c r="C307" s="6">
        <f>IF(ISBLANK('Report Data'!C307)," ",'Report Data'!C307)</f>
        <v>0</v>
      </c>
      <c r="D307" s="6">
        <f>IF(ISBLANK('Report Data'!D307)," ",'Report Data'!D307)</f>
        <v>0</v>
      </c>
      <c r="E307" s="6">
        <f>IF(ISBLANK('Report Data'!E307)," ",'Report Data'!E307)</f>
        <v>0</v>
      </c>
      <c r="F307" s="6">
        <f>IF(ISBLANK('Report Data'!F307)," ",'Report Data'!F307)</f>
        <v>0</v>
      </c>
      <c r="G307" s="6">
        <f>IF(ISBLANK('Report Data'!G307)," ",'Report Data'!G307)</f>
        <v>0</v>
      </c>
    </row>
    <row r="308" spans="1:7">
      <c r="A308" s="6" t="str">
        <f>IF('INTERIM REPORT'!B308=" "," ",IF('Report Data'!A308="",'INTERIM REPORT'!A307,'Report Data'!A308))</f>
        <v>Greater than 400 Beds</v>
      </c>
      <c r="B308" s="6" t="str">
        <f>IF(ISBLANK('Report Data'!B308)," ",'Report Data'!B308)</f>
        <v>[Gross_Rev_per_Adj_Admits_Peers] Gross Revenue per Adj Admission-Peers</v>
      </c>
      <c r="C308" s="6">
        <f>IF(ISBLANK('Report Data'!C308)," ",'Report Data'!C308)</f>
        <v>0</v>
      </c>
      <c r="D308" s="6">
        <f>IF(ISBLANK('Report Data'!D308)," ",'Report Data'!D308)</f>
        <v>0</v>
      </c>
      <c r="E308" s="6">
        <f>IF(ISBLANK('Report Data'!E308)," ",'Report Data'!E308)</f>
        <v>0</v>
      </c>
      <c r="F308" s="6">
        <f>IF(ISBLANK('Report Data'!F308)," ",'Report Data'!F308)</f>
        <v>0</v>
      </c>
      <c r="G308" s="6">
        <f>IF(ISBLANK('Report Data'!G308)," ",'Report Data'!G308)</f>
        <v>0</v>
      </c>
    </row>
    <row r="309" spans="1:7">
      <c r="A309" s="6" t="str">
        <f>IF('INTERIM REPORT'!B309=" "," ",IF('Report Data'!A309="",'INTERIM REPORT'!A308,'Report Data'!A309))</f>
        <v>Greater than 400 Beds</v>
      </c>
      <c r="B309" s="6" t="str">
        <f>IF(ISBLANK('Report Data'!B309)," ",'Report Data'!B309)</f>
        <v>[Net_Rev_per_Adj_Admits_Peers] Net Revenue per Adjusted Admission-Peers</v>
      </c>
      <c r="C309" s="6">
        <f>IF(ISBLANK('Report Data'!C309)," ",'Report Data'!C309)</f>
        <v>0</v>
      </c>
      <c r="D309" s="6">
        <f>IF(ISBLANK('Report Data'!D309)," ",'Report Data'!D309)</f>
        <v>0</v>
      </c>
      <c r="E309" s="6">
        <f>IF(ISBLANK('Report Data'!E309)," ",'Report Data'!E309)</f>
        <v>0</v>
      </c>
      <c r="F309" s="6">
        <f>IF(ISBLANK('Report Data'!F309)," ",'Report Data'!F309)</f>
        <v>0</v>
      </c>
      <c r="G309" s="6">
        <f>IF(ISBLANK('Report Data'!G309)," ",'Report Data'!G309)</f>
        <v>0</v>
      </c>
    </row>
    <row r="310" spans="1:7">
      <c r="A310" s="6" t="str">
        <f>IF('INTERIM REPORT'!B310=" "," ",IF('Report Data'!A310="",'INTERIM REPORT'!A309,'Report Data'!A310))</f>
        <v>Greater than 400 Beds</v>
      </c>
      <c r="B310" s="6" t="str">
        <f>IF(ISBLANK('Report Data'!B310)," ",'Report Data'!B310)</f>
        <v>[Medicare_Gross_Pct_Ttl_Gross_Peers] Medicare Gross as % of Ttl Gross Rev-Peers</v>
      </c>
      <c r="C310" s="6">
        <f>IF(ISBLANK('Report Data'!C310)," ",'Report Data'!C310)</f>
        <v>0</v>
      </c>
      <c r="D310" s="6">
        <f>IF(ISBLANK('Report Data'!D310)," ",'Report Data'!D310)</f>
        <v>0</v>
      </c>
      <c r="E310" s="6">
        <f>IF(ISBLANK('Report Data'!E310)," ",'Report Data'!E310)</f>
        <v>0</v>
      </c>
      <c r="F310" s="6">
        <f>IF(ISBLANK('Report Data'!F310)," ",'Report Data'!F310)</f>
        <v>0</v>
      </c>
      <c r="G310" s="6">
        <f>IF(ISBLANK('Report Data'!G310)," ",'Report Data'!G310)</f>
        <v>0</v>
      </c>
    </row>
    <row r="311" spans="1:7">
      <c r="A311" s="6" t="str">
        <f>IF('INTERIM REPORT'!B311=" "," ",IF('Report Data'!A311="",'INTERIM REPORT'!A310,'Report Data'!A311))</f>
        <v>Greater than 400 Beds</v>
      </c>
      <c r="B311" s="6" t="str">
        <f>IF(ISBLANK('Report Data'!B311)," ",'Report Data'!B311)</f>
        <v>[Medicaid_Gross_Pct_Ttl_Gross_Peers] Medicaid Gross as % of Ttl Gross Rev-Peers</v>
      </c>
      <c r="C311" s="6">
        <f>IF(ISBLANK('Report Data'!C311)," ",'Report Data'!C311)</f>
        <v>0</v>
      </c>
      <c r="D311" s="6">
        <f>IF(ISBLANK('Report Data'!D311)," ",'Report Data'!D311)</f>
        <v>0</v>
      </c>
      <c r="E311" s="6">
        <f>IF(ISBLANK('Report Data'!E311)," ",'Report Data'!E311)</f>
        <v>0</v>
      </c>
      <c r="F311" s="6">
        <f>IF(ISBLANK('Report Data'!F311)," ",'Report Data'!F311)</f>
        <v>0</v>
      </c>
      <c r="G311" s="6">
        <f>IF(ISBLANK('Report Data'!G311)," ",'Report Data'!G311)</f>
        <v>0</v>
      </c>
    </row>
    <row r="312" spans="1:7">
      <c r="A312" s="6" t="str">
        <f>IF('INTERIM REPORT'!B312=" "," ",IF('Report Data'!A312="",'INTERIM REPORT'!A311,'Report Data'!A312))</f>
        <v>Greater than 400 Beds</v>
      </c>
      <c r="B312" s="6" t="str">
        <f>IF(ISBLANK('Report Data'!B312)," ",'Report Data'!B312)</f>
        <v>[CommSelf_Gross_Pct_Ttl_Gross_Peers] Comm/self Gross as % of Ttl Gross Rev-Peers</v>
      </c>
      <c r="C312" s="6">
        <f>IF(ISBLANK('Report Data'!C312)," ",'Report Data'!C312)</f>
        <v>0</v>
      </c>
      <c r="D312" s="6">
        <f>IF(ISBLANK('Report Data'!D312)," ",'Report Data'!D312)</f>
        <v>0</v>
      </c>
      <c r="E312" s="6">
        <f>IF(ISBLANK('Report Data'!E312)," ",'Report Data'!E312)</f>
        <v>0</v>
      </c>
      <c r="F312" s="6">
        <f>IF(ISBLANK('Report Data'!F312)," ",'Report Data'!F312)</f>
        <v>0</v>
      </c>
      <c r="G312" s="6">
        <f>IF(ISBLANK('Report Data'!G312)," ",'Report Data'!G312)</f>
        <v>0</v>
      </c>
    </row>
    <row r="313" spans="1:7">
      <c r="A313" s="6" t="str">
        <f>IF('INTERIM REPORT'!B313=" "," ",IF('Report Data'!A313="",'INTERIM REPORT'!A312,'Report Data'!A313))</f>
        <v>Greater than 400 Beds</v>
      </c>
      <c r="B313" s="6" t="str">
        <f>IF(ISBLANK('Report Data'!B313)," ",'Report Data'!B313)</f>
        <v>[Phys_Gross_Pct_Ttl_Gross_Peers] Physician Gross as % of Ttl Gross Rev-Peers</v>
      </c>
      <c r="C313" s="6">
        <f>IF(ISBLANK('Report Data'!C313)," ",'Report Data'!C313)</f>
        <v>0</v>
      </c>
      <c r="D313" s="6">
        <f>IF(ISBLANK('Report Data'!D313)," ",'Report Data'!D313)</f>
        <v>0</v>
      </c>
      <c r="E313" s="6">
        <f>IF(ISBLANK('Report Data'!E313)," ",'Report Data'!E313)</f>
        <v>0</v>
      </c>
      <c r="F313" s="6">
        <f>IF(ISBLANK('Report Data'!F313)," ",'Report Data'!F313)</f>
        <v>0</v>
      </c>
      <c r="G313" s="6">
        <f>IF(ISBLANK('Report Data'!G313)," ",'Report Data'!G313)</f>
        <v>0</v>
      </c>
    </row>
    <row r="314" spans="1:7">
      <c r="A314" s="6" t="str">
        <f>IF('INTERIM REPORT'!B314=" "," ",IF('Report Data'!A314="",'INTERIM REPORT'!A313,'Report Data'!A314))</f>
        <v>Greater than 400 Beds</v>
      </c>
      <c r="B314" s="6" t="str">
        <f>IF(ISBLANK('Report Data'!B314)," ",'Report Data'!B314)</f>
        <v>[Medicare_Pct_Net_Rev_Peers] Medicare % of Net Rev-Peers</v>
      </c>
      <c r="C314" s="6">
        <f>IF(ISBLANK('Report Data'!C314)," ",'Report Data'!C314)</f>
        <v>0</v>
      </c>
      <c r="D314" s="6">
        <f>IF(ISBLANK('Report Data'!D314)," ",'Report Data'!D314)</f>
        <v>0</v>
      </c>
      <c r="E314" s="6">
        <f>IF(ISBLANK('Report Data'!E314)," ",'Report Data'!E314)</f>
        <v>0</v>
      </c>
      <c r="F314" s="6">
        <f>IF(ISBLANK('Report Data'!F314)," ",'Report Data'!F314)</f>
        <v>0</v>
      </c>
      <c r="G314" s="6">
        <f>IF(ISBLANK('Report Data'!G314)," ",'Report Data'!G314)</f>
        <v>0</v>
      </c>
    </row>
    <row r="315" spans="1:7">
      <c r="A315" s="6" t="str">
        <f>IF('INTERIM REPORT'!B315=" "," ",IF('Report Data'!A315="",'INTERIM REPORT'!A314,'Report Data'!A315))</f>
        <v>Greater than 400 Beds</v>
      </c>
      <c r="B315" s="6" t="str">
        <f>IF(ISBLANK('Report Data'!B315)," ",'Report Data'!B315)</f>
        <v>[Medicaid_Pct_Net_Rev_Peers] Medicaid % of Net Rev-Peers</v>
      </c>
      <c r="C315" s="6">
        <f>IF(ISBLANK('Report Data'!C315)," ",'Report Data'!C315)</f>
        <v>0</v>
      </c>
      <c r="D315" s="6">
        <f>IF(ISBLANK('Report Data'!D315)," ",'Report Data'!D315)</f>
        <v>0</v>
      </c>
      <c r="E315" s="6">
        <f>IF(ISBLANK('Report Data'!E315)," ",'Report Data'!E315)</f>
        <v>0</v>
      </c>
      <c r="F315" s="6">
        <f>IF(ISBLANK('Report Data'!F315)," ",'Report Data'!F315)</f>
        <v>0</v>
      </c>
      <c r="G315" s="6">
        <f>IF(ISBLANK('Report Data'!G315)," ",'Report Data'!G315)</f>
        <v>0</v>
      </c>
    </row>
    <row r="316" spans="1:7">
      <c r="A316" s="6" t="str">
        <f>IF('INTERIM REPORT'!B316=" "," ",IF('Report Data'!A316="",'INTERIM REPORT'!A315,'Report Data'!A316))</f>
        <v>Greater than 400 Beds</v>
      </c>
      <c r="B316" s="6" t="str">
        <f>IF(ISBLANK('Report Data'!B316)," ",'Report Data'!B316)</f>
        <v>[CommSelf_Pct_Net_Rev_Peers] Comm/self % of Net Rev-Peers</v>
      </c>
      <c r="C316" s="6">
        <f>IF(ISBLANK('Report Data'!C316)," ",'Report Data'!C316)</f>
        <v>0</v>
      </c>
      <c r="D316" s="6">
        <f>IF(ISBLANK('Report Data'!D316)," ",'Report Data'!D316)</f>
        <v>0</v>
      </c>
      <c r="E316" s="6">
        <f>IF(ISBLANK('Report Data'!E316)," ",'Report Data'!E316)</f>
        <v>0</v>
      </c>
      <c r="F316" s="6">
        <f>IF(ISBLANK('Report Data'!F316)," ",'Report Data'!F316)</f>
        <v>0</v>
      </c>
      <c r="G316" s="6">
        <f>IF(ISBLANK('Report Data'!G316)," ",'Report Data'!G316)</f>
        <v>0</v>
      </c>
    </row>
    <row r="317" spans="1:7">
      <c r="A317" s="6" t="str">
        <f>IF('INTERIM REPORT'!B317=" "," ",IF('Report Data'!A317="",'INTERIM REPORT'!A316,'Report Data'!A317))</f>
        <v>Greater than 400 Beds</v>
      </c>
      <c r="B317" s="6" t="str">
        <f>IF(ISBLANK('Report Data'!B317)," ",'Report Data'!B317)</f>
        <v>[Phys_Pct_Net_Rev_Peers] Physician % of Net Rev-Peers</v>
      </c>
      <c r="C317" s="6">
        <f>IF(ISBLANK('Report Data'!C317)," ",'Report Data'!C317)</f>
        <v>0</v>
      </c>
      <c r="D317" s="6">
        <f>IF(ISBLANK('Report Data'!D317)," ",'Report Data'!D317)</f>
        <v>0</v>
      </c>
      <c r="E317" s="6">
        <f>IF(ISBLANK('Report Data'!E317)," ",'Report Data'!E317)</f>
        <v>0</v>
      </c>
      <c r="F317" s="6">
        <f>IF(ISBLANK('Report Data'!F317)," ",'Report Data'!F317)</f>
        <v>0</v>
      </c>
      <c r="G317" s="6">
        <f>IF(ISBLANK('Report Data'!G317)," ",'Report Data'!G317)</f>
        <v>0</v>
      </c>
    </row>
    <row r="318" spans="1:7">
      <c r="A318" s="6" t="str">
        <f>IF('INTERIM REPORT'!B318=" "," ",IF('Report Data'!A318="",'INTERIM REPORT'!A317,'Report Data'!A318))</f>
        <v>Greater than 400 Beds</v>
      </c>
      <c r="B318" s="6" t="str">
        <f>IF(ISBLANK('Report Data'!B318)," ",'Report Data'!B318)</f>
        <v>[Free_Care_Gross_Peers] Free Care (Gross Revenue)-Peers</v>
      </c>
      <c r="C318" s="6">
        <f>IF(ISBLANK('Report Data'!C318)," ",'Report Data'!C318)</f>
        <v>0</v>
      </c>
      <c r="D318" s="6">
        <f>IF(ISBLANK('Report Data'!D318)," ",'Report Data'!D318)</f>
        <v>0</v>
      </c>
      <c r="E318" s="6">
        <f>IF(ISBLANK('Report Data'!E318)," ",'Report Data'!E318)</f>
        <v>0</v>
      </c>
      <c r="F318" s="6">
        <f>IF(ISBLANK('Report Data'!F318)," ",'Report Data'!F318)</f>
        <v>0</v>
      </c>
      <c r="G318" s="6">
        <f>IF(ISBLANK('Report Data'!G318)," ",'Report Data'!G318)</f>
        <v>0</v>
      </c>
    </row>
    <row r="319" spans="1:7">
      <c r="A319" s="6" t="str">
        <f>IF('INTERIM REPORT'!B319=" "," ",IF('Report Data'!A319="",'INTERIM REPORT'!A318,'Report Data'!A319))</f>
        <v>Greater Than 499 Beds</v>
      </c>
      <c r="B319" s="6" t="str">
        <f>IF(ISBLANK('Report Data'!B319)," ",'Report Data'!B319)</f>
        <v>[Avg_Daily_Census_Peers] Average Daily Census-Peers</v>
      </c>
      <c r="C319" s="6">
        <f>IF(ISBLANK('Report Data'!C319)," ",'Report Data'!C319)</f>
        <v>0</v>
      </c>
      <c r="D319" s="6">
        <f>IF(ISBLANK('Report Data'!D319)," ",'Report Data'!D319)</f>
        <v>0</v>
      </c>
      <c r="E319" s="6">
        <f>IF(ISBLANK('Report Data'!E319)," ",'Report Data'!E319)</f>
        <v>0</v>
      </c>
      <c r="F319" s="6">
        <f>IF(ISBLANK('Report Data'!F319)," ",'Report Data'!F319)</f>
        <v>0</v>
      </c>
      <c r="G319" s="6">
        <f>IF(ISBLANK('Report Data'!G319)," ",'Report Data'!G319)</f>
        <v>0</v>
      </c>
    </row>
    <row r="320" spans="1:7">
      <c r="A320" s="6" t="str">
        <f>IF('INTERIM REPORT'!B320=" "," ",IF('Report Data'!A320="",'INTERIM REPORT'!A319,'Report Data'!A320))</f>
        <v>Greater Than 499 Beds</v>
      </c>
      <c r="B320" s="6" t="str">
        <f>IF(ISBLANK('Report Data'!B320)," ",'Report Data'!B320)</f>
        <v>[Avg_Length_of_Stay_Peers] Average Length of Stay-Peers</v>
      </c>
      <c r="C320" s="6">
        <f>IF(ISBLANK('Report Data'!C320)," ",'Report Data'!C320)</f>
        <v>0</v>
      </c>
      <c r="D320" s="6">
        <f>IF(ISBLANK('Report Data'!D320)," ",'Report Data'!D320)</f>
        <v>0</v>
      </c>
      <c r="E320" s="6">
        <f>IF(ISBLANK('Report Data'!E320)," ",'Report Data'!E320)</f>
        <v>0</v>
      </c>
      <c r="F320" s="6">
        <f>IF(ISBLANK('Report Data'!F320)," ",'Report Data'!F320)</f>
        <v>0</v>
      </c>
      <c r="G320" s="6">
        <f>IF(ISBLANK('Report Data'!G320)," ",'Report Data'!G320)</f>
        <v>0</v>
      </c>
    </row>
    <row r="321" spans="1:7">
      <c r="A321" s="6" t="str">
        <f>IF('INTERIM REPORT'!B321=" "," ",IF('Report Data'!A321="",'INTERIM REPORT'!A320,'Report Data'!A321))</f>
        <v>Greater Than 499 Beds</v>
      </c>
      <c r="B321" s="6" t="str">
        <f>IF(ISBLANK('Report Data'!B321)," ",'Report Data'!B321)</f>
        <v>[Acute_ALOS_Peers] Acute ALOS-Peers</v>
      </c>
      <c r="C321" s="6">
        <f>IF(ISBLANK('Report Data'!C321)," ",'Report Data'!C321)</f>
        <v>0</v>
      </c>
      <c r="D321" s="6">
        <f>IF(ISBLANK('Report Data'!D321)," ",'Report Data'!D321)</f>
        <v>0</v>
      </c>
      <c r="E321" s="6">
        <f>IF(ISBLANK('Report Data'!E321)," ",'Report Data'!E321)</f>
        <v>0</v>
      </c>
      <c r="F321" s="6">
        <f>IF(ISBLANK('Report Data'!F321)," ",'Report Data'!F321)</f>
        <v>0</v>
      </c>
      <c r="G321" s="6">
        <f>IF(ISBLANK('Report Data'!G321)," ",'Report Data'!G321)</f>
        <v>0</v>
      </c>
    </row>
    <row r="322" spans="1:7">
      <c r="A322" s="6" t="str">
        <f>IF('INTERIM REPORT'!B322=" "," ",IF('Report Data'!A322="",'INTERIM REPORT'!A321,'Report Data'!A322))</f>
        <v>Greater Than 499 Beds</v>
      </c>
      <c r="B322" s="6" t="str">
        <f>IF(ISBLANK('Report Data'!B322)," ",'Report Data'!B322)</f>
        <v>[Adj_Admits_Peers] Adjusted Admissions-Peers</v>
      </c>
      <c r="C322" s="6">
        <f>IF(ISBLANK('Report Data'!C322)," ",'Report Data'!C322)</f>
        <v>0</v>
      </c>
      <c r="D322" s="6">
        <f>IF(ISBLANK('Report Data'!D322)," ",'Report Data'!D322)</f>
        <v>0</v>
      </c>
      <c r="E322" s="6">
        <f>IF(ISBLANK('Report Data'!E322)," ",'Report Data'!E322)</f>
        <v>0</v>
      </c>
      <c r="F322" s="6">
        <f>IF(ISBLANK('Report Data'!F322)," ",'Report Data'!F322)</f>
        <v>0</v>
      </c>
      <c r="G322" s="6">
        <f>IF(ISBLANK('Report Data'!G322)," ",'Report Data'!G322)</f>
        <v>0</v>
      </c>
    </row>
    <row r="323" spans="1:7">
      <c r="A323" s="6" t="str">
        <f>IF('INTERIM REPORT'!B323=" "," ",IF('Report Data'!A323="",'INTERIM REPORT'!A322,'Report Data'!A323))</f>
        <v>Greater Than 499 Beds</v>
      </c>
      <c r="B323" s="6" t="str">
        <f>IF(ISBLANK('Report Data'!B323)," ",'Report Data'!B323)</f>
        <v>[Adj_Days_Peers] Adjusted Days-Peers</v>
      </c>
      <c r="C323" s="6">
        <f>IF(ISBLANK('Report Data'!C323)," ",'Report Data'!C323)</f>
        <v>0</v>
      </c>
      <c r="D323" s="6">
        <f>IF(ISBLANK('Report Data'!D323)," ",'Report Data'!D323)</f>
        <v>0</v>
      </c>
      <c r="E323" s="6">
        <f>IF(ISBLANK('Report Data'!E323)," ",'Report Data'!E323)</f>
        <v>0</v>
      </c>
      <c r="F323" s="6">
        <f>IF(ISBLANK('Report Data'!F323)," ",'Report Data'!F323)</f>
        <v>0</v>
      </c>
      <c r="G323" s="6">
        <f>IF(ISBLANK('Report Data'!G323)," ",'Report Data'!G323)</f>
        <v>0</v>
      </c>
    </row>
    <row r="324" spans="1:7">
      <c r="A324" s="6" t="str">
        <f>IF('INTERIM REPORT'!B324=" "," ",IF('Report Data'!A324="",'INTERIM REPORT'!A323,'Report Data'!A324))</f>
        <v>Greater Than 499 Beds</v>
      </c>
      <c r="B324" s="6" t="str">
        <f>IF(ISBLANK('Report Data'!B324)," ",'Report Data'!B324)</f>
        <v>[Acute_Care_Ave_Daily_Census_Peers] Acute Care Ave Daily Census-Peers</v>
      </c>
      <c r="C324" s="6">
        <f>IF(ISBLANK('Report Data'!C324)," ",'Report Data'!C324)</f>
        <v>0</v>
      </c>
      <c r="D324" s="6">
        <f>IF(ISBLANK('Report Data'!D324)," ",'Report Data'!D324)</f>
        <v>0</v>
      </c>
      <c r="E324" s="6">
        <f>IF(ISBLANK('Report Data'!E324)," ",'Report Data'!E324)</f>
        <v>0</v>
      </c>
      <c r="F324" s="6">
        <f>IF(ISBLANK('Report Data'!F324)," ",'Report Data'!F324)</f>
        <v>0</v>
      </c>
      <c r="G324" s="6">
        <f>IF(ISBLANK('Report Data'!G324)," ",'Report Data'!G324)</f>
        <v>0</v>
      </c>
    </row>
    <row r="325" spans="1:7">
      <c r="A325" s="6" t="str">
        <f>IF('INTERIM REPORT'!B325=" "," ",IF('Report Data'!A325="",'INTERIM REPORT'!A324,'Report Data'!A325))</f>
        <v>Greater Than 499 Beds</v>
      </c>
      <c r="B325" s="6" t="str">
        <f>IF(ISBLANK('Report Data'!B325)," ",'Report Data'!B325)</f>
        <v>[Age_of_Plant_Peers] Age of Plant-Peers</v>
      </c>
      <c r="C325" s="6">
        <f>IF(ISBLANK('Report Data'!C325)," ",'Report Data'!C325)</f>
        <v>0</v>
      </c>
      <c r="D325" s="6">
        <f>IF(ISBLANK('Report Data'!D325)," ",'Report Data'!D325)</f>
        <v>0</v>
      </c>
      <c r="E325" s="6">
        <f>IF(ISBLANK('Report Data'!E325)," ",'Report Data'!E325)</f>
        <v>0</v>
      </c>
      <c r="F325" s="6">
        <f>IF(ISBLANK('Report Data'!F325)," ",'Report Data'!F325)</f>
        <v>0</v>
      </c>
      <c r="G325" s="6">
        <f>IF(ISBLANK('Report Data'!G325)," ",'Report Data'!G325)</f>
        <v>0</v>
      </c>
    </row>
    <row r="326" spans="1:7">
      <c r="A326" s="6" t="str">
        <f>IF('INTERIM REPORT'!B326=" "," ",IF('Report Data'!A326="",'INTERIM REPORT'!A325,'Report Data'!A326))</f>
        <v>Greater Than 499 Beds</v>
      </c>
      <c r="B326" s="6" t="str">
        <f>IF(ISBLANK('Report Data'!B326)," ",'Report Data'!B326)</f>
        <v>[Age_of_Plant_Building_Peers] Age of Plant - Building-Peers</v>
      </c>
      <c r="C326" s="6">
        <f>IF(ISBLANK('Report Data'!C326)," ",'Report Data'!C326)</f>
        <v>0</v>
      </c>
      <c r="D326" s="6">
        <f>IF(ISBLANK('Report Data'!D326)," ",'Report Data'!D326)</f>
        <v>0</v>
      </c>
      <c r="E326" s="6">
        <f>IF(ISBLANK('Report Data'!E326)," ",'Report Data'!E326)</f>
        <v>0</v>
      </c>
      <c r="F326" s="6">
        <f>IF(ISBLANK('Report Data'!F326)," ",'Report Data'!F326)</f>
        <v>0</v>
      </c>
      <c r="G326" s="6">
        <f>IF(ISBLANK('Report Data'!G326)," ",'Report Data'!G326)</f>
        <v>0</v>
      </c>
    </row>
    <row r="327" spans="1:7">
      <c r="A327" s="6" t="str">
        <f>IF('INTERIM REPORT'!B327=" "," ",IF('Report Data'!A327="",'INTERIM REPORT'!A326,'Report Data'!A327))</f>
        <v>Greater Than 499 Beds</v>
      </c>
      <c r="B327" s="6" t="str">
        <f>IF(ISBLANK('Report Data'!B327)," ",'Report Data'!B327)</f>
        <v>[Age_of_Plant_Equipment_Peers] Age of Plant - Equipment-Peers</v>
      </c>
      <c r="C327" s="6">
        <f>IF(ISBLANK('Report Data'!C327)," ",'Report Data'!C327)</f>
        <v>0</v>
      </c>
      <c r="D327" s="6">
        <f>IF(ISBLANK('Report Data'!D327)," ",'Report Data'!D327)</f>
        <v>0</v>
      </c>
      <c r="E327" s="6">
        <f>IF(ISBLANK('Report Data'!E327)," ",'Report Data'!E327)</f>
        <v>0</v>
      </c>
      <c r="F327" s="6">
        <f>IF(ISBLANK('Report Data'!F327)," ",'Report Data'!F327)</f>
        <v>0</v>
      </c>
      <c r="G327" s="6">
        <f>IF(ISBLANK('Report Data'!G327)," ",'Report Data'!G327)</f>
        <v>0</v>
      </c>
    </row>
    <row r="328" spans="1:7">
      <c r="A328" s="6" t="str">
        <f>IF('INTERIM REPORT'!B328=" "," ",IF('Report Data'!A328="",'INTERIM REPORT'!A327,'Report Data'!A328))</f>
        <v>Greater Than 499 Beds</v>
      </c>
      <c r="B328" s="6" t="str">
        <f>IF(ISBLANK('Report Data'!B328)," ",'Report Data'!B328)</f>
        <v>[Long_Term_Debt_to_Capization_Peers] Long Term Debt to Capitalization-Peers</v>
      </c>
      <c r="C328" s="6">
        <f>IF(ISBLANK('Report Data'!C328)," ",'Report Data'!C328)</f>
        <v>0</v>
      </c>
      <c r="D328" s="6">
        <f>IF(ISBLANK('Report Data'!D328)," ",'Report Data'!D328)</f>
        <v>0</v>
      </c>
      <c r="E328" s="6">
        <f>IF(ISBLANK('Report Data'!E328)," ",'Report Data'!E328)</f>
        <v>0</v>
      </c>
      <c r="F328" s="6">
        <f>IF(ISBLANK('Report Data'!F328)," ",'Report Data'!F328)</f>
        <v>0</v>
      </c>
      <c r="G328" s="6">
        <f>IF(ISBLANK('Report Data'!G328)," ",'Report Data'!G328)</f>
        <v>0</v>
      </c>
    </row>
    <row r="329" spans="1:7">
      <c r="A329" s="6" t="str">
        <f>IF('INTERIM REPORT'!B329=" "," ",IF('Report Data'!A329="",'INTERIM REPORT'!A328,'Report Data'!A329))</f>
        <v>Greater Than 499 Beds</v>
      </c>
      <c r="B329" s="6" t="str">
        <f>IF(ISBLANK('Report Data'!B329)," ",'Report Data'!B329)</f>
        <v>[Debt_per_Staffed_Bed_Peers] Debt per Staffed Bed-Peers</v>
      </c>
      <c r="C329" s="6">
        <f>IF(ISBLANK('Report Data'!C329)," ",'Report Data'!C329)</f>
        <v>0</v>
      </c>
      <c r="D329" s="6">
        <f>IF(ISBLANK('Report Data'!D329)," ",'Report Data'!D329)</f>
        <v>0</v>
      </c>
      <c r="E329" s="6">
        <f>IF(ISBLANK('Report Data'!E329)," ",'Report Data'!E329)</f>
        <v>0</v>
      </c>
      <c r="F329" s="6">
        <f>IF(ISBLANK('Report Data'!F329)," ",'Report Data'!F329)</f>
        <v>0</v>
      </c>
      <c r="G329" s="6">
        <f>IF(ISBLANK('Report Data'!G329)," ",'Report Data'!G329)</f>
        <v>0</v>
      </c>
    </row>
    <row r="330" spans="1:7">
      <c r="A330" s="6" t="str">
        <f>IF('INTERIM REPORT'!B330=" "," ",IF('Report Data'!A330="",'INTERIM REPORT'!A329,'Report Data'!A330))</f>
        <v>Greater Than 499 Beds</v>
      </c>
      <c r="B330" s="6" t="str">
        <f>IF(ISBLANK('Report Data'!B330)," ",'Report Data'!B330)</f>
        <v>[Net_Prop_Plant_and_Equip_per_Staffed_Bed_Peers] Net Prop, Plant &amp; Equip per Staffed Bed-Peers</v>
      </c>
      <c r="C330" s="6">
        <f>IF(ISBLANK('Report Data'!C330)," ",'Report Data'!C330)</f>
        <v>0</v>
      </c>
      <c r="D330" s="6">
        <f>IF(ISBLANK('Report Data'!D330)," ",'Report Data'!D330)</f>
        <v>0</v>
      </c>
      <c r="E330" s="6">
        <f>IF(ISBLANK('Report Data'!E330)," ",'Report Data'!E330)</f>
        <v>0</v>
      </c>
      <c r="F330" s="6">
        <f>IF(ISBLANK('Report Data'!F330)," ",'Report Data'!F330)</f>
        <v>0</v>
      </c>
      <c r="G330" s="6">
        <f>IF(ISBLANK('Report Data'!G330)," ",'Report Data'!G330)</f>
        <v>0</v>
      </c>
    </row>
    <row r="331" spans="1:7">
      <c r="A331" s="6" t="str">
        <f>IF('INTERIM REPORT'!B331=" "," ",IF('Report Data'!A331="",'INTERIM REPORT'!A330,'Report Data'!A331))</f>
        <v>Greater Than 499 Beds</v>
      </c>
      <c r="B331" s="6" t="str">
        <f>IF(ISBLANK('Report Data'!B331)," ",'Report Data'!B331)</f>
        <v>[Long_Term_Debt_to_Total_Assets_Peers] Long Term Debt to Total Assets-Peers</v>
      </c>
      <c r="C331" s="6">
        <f>IF(ISBLANK('Report Data'!C331)," ",'Report Data'!C331)</f>
        <v>0</v>
      </c>
      <c r="D331" s="6">
        <f>IF(ISBLANK('Report Data'!D331)," ",'Report Data'!D331)</f>
        <v>0</v>
      </c>
      <c r="E331" s="6">
        <f>IF(ISBLANK('Report Data'!E331)," ",'Report Data'!E331)</f>
        <v>0</v>
      </c>
      <c r="F331" s="6">
        <f>IF(ISBLANK('Report Data'!F331)," ",'Report Data'!F331)</f>
        <v>0</v>
      </c>
      <c r="G331" s="6">
        <f>IF(ISBLANK('Report Data'!G331)," ",'Report Data'!G331)</f>
        <v>0</v>
      </c>
    </row>
    <row r="332" spans="1:7">
      <c r="A332" s="6" t="str">
        <f>IF('INTERIM REPORT'!B332=" "," ",IF('Report Data'!A332="",'INTERIM REPORT'!A331,'Report Data'!A332))</f>
        <v>Greater Than 499 Beds</v>
      </c>
      <c r="B332" s="6" t="str">
        <f>IF(ISBLANK('Report Data'!B332)," ",'Report Data'!B332)</f>
        <v>[Debt_Service_Coverage_Ratio_Peers] Debt Service Coverage Ratio-Peers</v>
      </c>
      <c r="C332" s="6">
        <f>IF(ISBLANK('Report Data'!C332)," ",'Report Data'!C332)</f>
        <v>0</v>
      </c>
      <c r="D332" s="6">
        <f>IF(ISBLANK('Report Data'!D332)," ",'Report Data'!D332)</f>
        <v>0</v>
      </c>
      <c r="E332" s="6">
        <f>IF(ISBLANK('Report Data'!E332)," ",'Report Data'!E332)</f>
        <v>0</v>
      </c>
      <c r="F332" s="6">
        <f>IF(ISBLANK('Report Data'!F332)," ",'Report Data'!F332)</f>
        <v>0</v>
      </c>
      <c r="G332" s="6">
        <f>IF(ISBLANK('Report Data'!G332)," ",'Report Data'!G332)</f>
        <v>0</v>
      </c>
    </row>
    <row r="333" spans="1:7">
      <c r="A333" s="6" t="str">
        <f>IF('INTERIM REPORT'!B333=" "," ",IF('Report Data'!A333="",'INTERIM REPORT'!A332,'Report Data'!A333))</f>
        <v>Greater Than 499 Beds</v>
      </c>
      <c r="B333" s="6" t="str">
        <f>IF(ISBLANK('Report Data'!B333)," ",'Report Data'!B333)</f>
        <v>[Depreciation_Rate_Peers] Depreciation Rate-Peers</v>
      </c>
      <c r="C333" s="6">
        <f>IF(ISBLANK('Report Data'!C333)," ",'Report Data'!C333)</f>
        <v>0</v>
      </c>
      <c r="D333" s="6">
        <f>IF(ISBLANK('Report Data'!D333)," ",'Report Data'!D333)</f>
        <v>0</v>
      </c>
      <c r="E333" s="6">
        <f>IF(ISBLANK('Report Data'!E333)," ",'Report Data'!E333)</f>
        <v>0</v>
      </c>
      <c r="F333" s="6">
        <f>IF(ISBLANK('Report Data'!F333)," ",'Report Data'!F333)</f>
        <v>0</v>
      </c>
      <c r="G333" s="6">
        <f>IF(ISBLANK('Report Data'!G333)," ",'Report Data'!G333)</f>
        <v>0</v>
      </c>
    </row>
    <row r="334" spans="1:7">
      <c r="A334" s="6" t="str">
        <f>IF('INTERIM REPORT'!B334=" "," ",IF('Report Data'!A334="",'INTERIM REPORT'!A333,'Report Data'!A334))</f>
        <v>Greater Than 499 Beds</v>
      </c>
      <c r="B334" s="6" t="str">
        <f>IF(ISBLANK('Report Data'!B334)," ",'Report Data'!B334)</f>
        <v>[Cap_Expenditures_to_Depreciation_Peers] Capital Expenditures to Depreciation-Peers</v>
      </c>
      <c r="C334" s="6">
        <f>IF(ISBLANK('Report Data'!C334)," ",'Report Data'!C334)</f>
        <v>0</v>
      </c>
      <c r="D334" s="6">
        <f>IF(ISBLANK('Report Data'!D334)," ",'Report Data'!D334)</f>
        <v>0</v>
      </c>
      <c r="E334" s="6">
        <f>IF(ISBLANK('Report Data'!E334)," ",'Report Data'!E334)</f>
        <v>0</v>
      </c>
      <c r="F334" s="6">
        <f>IF(ISBLANK('Report Data'!F334)," ",'Report Data'!F334)</f>
        <v>0</v>
      </c>
      <c r="G334" s="6">
        <f>IF(ISBLANK('Report Data'!G334)," ",'Report Data'!G334)</f>
        <v>0</v>
      </c>
    </row>
    <row r="335" spans="1:7">
      <c r="A335" s="6" t="str">
        <f>IF('INTERIM REPORT'!B335=" "," ",IF('Report Data'!A335="",'INTERIM REPORT'!A334,'Report Data'!A335))</f>
        <v>Greater Than 499 Beds</v>
      </c>
      <c r="B335" s="6" t="str">
        <f>IF(ISBLANK('Report Data'!B335)," ",'Report Data'!B335)</f>
        <v>[Cap_Expenditure_Growth_Rate_Peers] Capital Expenditure Growth Rate-Peers</v>
      </c>
      <c r="C335" s="6">
        <f>IF(ISBLANK('Report Data'!C335)," ",'Report Data'!C335)</f>
        <v>0</v>
      </c>
      <c r="D335" s="6">
        <f>IF(ISBLANK('Report Data'!D335)," ",'Report Data'!D335)</f>
        <v>0</v>
      </c>
      <c r="E335" s="6">
        <f>IF(ISBLANK('Report Data'!E335)," ",'Report Data'!E335)</f>
        <v>0</v>
      </c>
      <c r="F335" s="6">
        <f>IF(ISBLANK('Report Data'!F335)," ",'Report Data'!F335)</f>
        <v>0</v>
      </c>
      <c r="G335" s="6">
        <f>IF(ISBLANK('Report Data'!G335)," ",'Report Data'!G335)</f>
        <v>0</v>
      </c>
    </row>
    <row r="336" spans="1:7">
      <c r="A336" s="6" t="str">
        <f>IF('INTERIM REPORT'!B336=" "," ",IF('Report Data'!A336="",'INTERIM REPORT'!A335,'Report Data'!A336))</f>
        <v>Greater Than 499 Beds</v>
      </c>
      <c r="B336" s="6" t="str">
        <f>IF(ISBLANK('Report Data'!B336)," ",'Report Data'!B336)</f>
        <v>[Cap_Acquisitions_as_a_pct_of_Net_Patient_Rev_Peers] Capital Acquisitions as a % of Net Patient Rev-Peers</v>
      </c>
      <c r="C336" s="6">
        <f>IF(ISBLANK('Report Data'!C336)," ",'Report Data'!C336)</f>
        <v>0</v>
      </c>
      <c r="D336" s="6">
        <f>IF(ISBLANK('Report Data'!D336)," ",'Report Data'!D336)</f>
        <v>0</v>
      </c>
      <c r="E336" s="6">
        <f>IF(ISBLANK('Report Data'!E336)," ",'Report Data'!E336)</f>
        <v>0</v>
      </c>
      <c r="F336" s="6">
        <f>IF(ISBLANK('Report Data'!F336)," ",'Report Data'!F336)</f>
        <v>0</v>
      </c>
      <c r="G336" s="6">
        <f>IF(ISBLANK('Report Data'!G336)," ",'Report Data'!G336)</f>
        <v>0</v>
      </c>
    </row>
    <row r="337" spans="1:7">
      <c r="A337" s="6" t="str">
        <f>IF('INTERIM REPORT'!B337=" "," ",IF('Report Data'!A337="",'INTERIM REPORT'!A336,'Report Data'!A337))</f>
        <v>Greater Than 499 Beds</v>
      </c>
      <c r="B337" s="6" t="str">
        <f>IF(ISBLANK('Report Data'!B337)," ",'Report Data'!B337)</f>
        <v>[Deduction_pct_Peers] Deduction %-Peers</v>
      </c>
      <c r="C337" s="6">
        <f>IF(ISBLANK('Report Data'!C337)," ",'Report Data'!C337)</f>
        <v>0</v>
      </c>
      <c r="D337" s="6">
        <f>IF(ISBLANK('Report Data'!D337)," ",'Report Data'!D337)</f>
        <v>0</v>
      </c>
      <c r="E337" s="6">
        <f>IF(ISBLANK('Report Data'!E337)," ",'Report Data'!E337)</f>
        <v>0</v>
      </c>
      <c r="F337" s="6">
        <f>IF(ISBLANK('Report Data'!F337)," ",'Report Data'!F337)</f>
        <v>0</v>
      </c>
      <c r="G337" s="6">
        <f>IF(ISBLANK('Report Data'!G337)," ",'Report Data'!G337)</f>
        <v>0</v>
      </c>
    </row>
    <row r="338" spans="1:7">
      <c r="A338" s="6" t="str">
        <f>IF('INTERIM REPORT'!B338=" "," ",IF('Report Data'!A338="",'INTERIM REPORT'!A337,'Report Data'!A338))</f>
        <v>Greater Than 499 Beds</v>
      </c>
      <c r="B338" s="6" t="str">
        <f>IF(ISBLANK('Report Data'!B338)," ",'Report Data'!B338)</f>
        <v>[Bad_Debt_pct_Peers] Bad Debt %-Peers</v>
      </c>
      <c r="C338" s="6">
        <f>IF(ISBLANK('Report Data'!C338)," ",'Report Data'!C338)</f>
        <v>0</v>
      </c>
      <c r="D338" s="6">
        <f>IF(ISBLANK('Report Data'!D338)," ",'Report Data'!D338)</f>
        <v>0</v>
      </c>
      <c r="E338" s="6">
        <f>IF(ISBLANK('Report Data'!E338)," ",'Report Data'!E338)</f>
        <v>0</v>
      </c>
      <c r="F338" s="6">
        <f>IF(ISBLANK('Report Data'!F338)," ",'Report Data'!F338)</f>
        <v>0</v>
      </c>
      <c r="G338" s="6">
        <f>IF(ISBLANK('Report Data'!G338)," ",'Report Data'!G338)</f>
        <v>0</v>
      </c>
    </row>
    <row r="339" spans="1:7">
      <c r="A339" s="6" t="str">
        <f>IF('INTERIM REPORT'!B339=" "," ",IF('Report Data'!A339="",'INTERIM REPORT'!A338,'Report Data'!A339))</f>
        <v>Greater Than 499 Beds</v>
      </c>
      <c r="B339" s="6" t="str">
        <f>IF(ISBLANK('Report Data'!B339)," ",'Report Data'!B339)</f>
        <v>[Free_Care_pct_Peers] Free Care %-Peers</v>
      </c>
      <c r="C339" s="6">
        <f>IF(ISBLANK('Report Data'!C339)," ",'Report Data'!C339)</f>
        <v>0</v>
      </c>
      <c r="D339" s="6">
        <f>IF(ISBLANK('Report Data'!D339)," ",'Report Data'!D339)</f>
        <v>0</v>
      </c>
      <c r="E339" s="6">
        <f>IF(ISBLANK('Report Data'!E339)," ",'Report Data'!E339)</f>
        <v>0</v>
      </c>
      <c r="F339" s="6">
        <f>IF(ISBLANK('Report Data'!F339)," ",'Report Data'!F339)</f>
        <v>0</v>
      </c>
      <c r="G339" s="6">
        <f>IF(ISBLANK('Report Data'!G339)," ",'Report Data'!G339)</f>
        <v>0</v>
      </c>
    </row>
    <row r="340" spans="1:7">
      <c r="A340" s="6" t="str">
        <f>IF('INTERIM REPORT'!B340=" "," ",IF('Report Data'!A340="",'INTERIM REPORT'!A339,'Report Data'!A340))</f>
        <v>Greater Than 499 Beds</v>
      </c>
      <c r="B340" s="6" t="str">
        <f>IF(ISBLANK('Report Data'!B340)," ",'Report Data'!B340)</f>
        <v>[Operating_Margin_pct_Peers] Operating Margin %-Peers</v>
      </c>
      <c r="C340" s="6">
        <f>IF(ISBLANK('Report Data'!C340)," ",'Report Data'!C340)</f>
        <v>0</v>
      </c>
      <c r="D340" s="6">
        <f>IF(ISBLANK('Report Data'!D340)," ",'Report Data'!D340)</f>
        <v>0</v>
      </c>
      <c r="E340" s="6">
        <f>IF(ISBLANK('Report Data'!E340)," ",'Report Data'!E340)</f>
        <v>0</v>
      </c>
      <c r="F340" s="6">
        <f>IF(ISBLANK('Report Data'!F340)," ",'Report Data'!F340)</f>
        <v>0</v>
      </c>
      <c r="G340" s="6">
        <f>IF(ISBLANK('Report Data'!G340)," ",'Report Data'!G340)</f>
        <v>0</v>
      </c>
    </row>
    <row r="341" spans="1:7">
      <c r="A341" s="6" t="str">
        <f>IF('INTERIM REPORT'!B341=" "," ",IF('Report Data'!A341="",'INTERIM REPORT'!A340,'Report Data'!A341))</f>
        <v>Greater Than 499 Beds</v>
      </c>
      <c r="B341" s="6" t="str">
        <f>IF(ISBLANK('Report Data'!B341)," ",'Report Data'!B341)</f>
        <v>[Total_Margin_pct_Peers] Total Margin %-Peers</v>
      </c>
      <c r="C341" s="6">
        <f>IF(ISBLANK('Report Data'!C341)," ",'Report Data'!C341)</f>
        <v>0</v>
      </c>
      <c r="D341" s="6">
        <f>IF(ISBLANK('Report Data'!D341)," ",'Report Data'!D341)</f>
        <v>0</v>
      </c>
      <c r="E341" s="6">
        <f>IF(ISBLANK('Report Data'!E341)," ",'Report Data'!E341)</f>
        <v>0</v>
      </c>
      <c r="F341" s="6">
        <f>IF(ISBLANK('Report Data'!F341)," ",'Report Data'!F341)</f>
        <v>0</v>
      </c>
      <c r="G341" s="6">
        <f>IF(ISBLANK('Report Data'!G341)," ",'Report Data'!G341)</f>
        <v>0</v>
      </c>
    </row>
    <row r="342" spans="1:7">
      <c r="A342" s="6" t="str">
        <f>IF('INTERIM REPORT'!B342=" "," ",IF('Report Data'!A342="",'INTERIM REPORT'!A341,'Report Data'!A342))</f>
        <v>Greater Than 499 Beds</v>
      </c>
      <c r="B342" s="6" t="str">
        <f>IF(ISBLANK('Report Data'!B342)," ",'Report Data'!B342)</f>
        <v>[Outpatient_Gross_Rev_pct_Peers] Outpatient Gross Revenue %-Peers</v>
      </c>
      <c r="C342" s="6">
        <f>IF(ISBLANK('Report Data'!C342)," ",'Report Data'!C342)</f>
        <v>0</v>
      </c>
      <c r="D342" s="6">
        <f>IF(ISBLANK('Report Data'!D342)," ",'Report Data'!D342)</f>
        <v>0</v>
      </c>
      <c r="E342" s="6">
        <f>IF(ISBLANK('Report Data'!E342)," ",'Report Data'!E342)</f>
        <v>0</v>
      </c>
      <c r="F342" s="6">
        <f>IF(ISBLANK('Report Data'!F342)," ",'Report Data'!F342)</f>
        <v>0</v>
      </c>
      <c r="G342" s="6">
        <f>IF(ISBLANK('Report Data'!G342)," ",'Report Data'!G342)</f>
        <v>0</v>
      </c>
    </row>
    <row r="343" spans="1:7">
      <c r="A343" s="6" t="str">
        <f>IF('INTERIM REPORT'!B343=" "," ",IF('Report Data'!A343="",'INTERIM REPORT'!A342,'Report Data'!A343))</f>
        <v>Greater Than 499 Beds</v>
      </c>
      <c r="B343" s="6" t="str">
        <f>IF(ISBLANK('Report Data'!B343)," ",'Report Data'!B343)</f>
        <v>[Inpatient_Gross_Rev_pct_Peers] Inpatient Gross Revenue %-Peers</v>
      </c>
      <c r="C343" s="6">
        <f>IF(ISBLANK('Report Data'!C343)," ",'Report Data'!C343)</f>
        <v>0</v>
      </c>
      <c r="D343" s="6">
        <f>IF(ISBLANK('Report Data'!D343)," ",'Report Data'!D343)</f>
        <v>0</v>
      </c>
      <c r="E343" s="6">
        <f>IF(ISBLANK('Report Data'!E343)," ",'Report Data'!E343)</f>
        <v>0</v>
      </c>
      <c r="F343" s="6">
        <f>IF(ISBLANK('Report Data'!F343)," ",'Report Data'!F343)</f>
        <v>0</v>
      </c>
      <c r="G343" s="6">
        <f>IF(ISBLANK('Report Data'!G343)," ",'Report Data'!G343)</f>
        <v>0</v>
      </c>
    </row>
    <row r="344" spans="1:7">
      <c r="A344" s="6" t="str">
        <f>IF('INTERIM REPORT'!B344=" "," ",IF('Report Data'!A344="",'INTERIM REPORT'!A343,'Report Data'!A344))</f>
        <v>Greater Than 499 Beds</v>
      </c>
      <c r="B344" s="6" t="str">
        <f>IF(ISBLANK('Report Data'!B344)," ",'Report Data'!B344)</f>
        <v>[SNF_Rehab_Swing_Gross_Rev_pct_Peers] SNF/Rehab/Swing Gross Revenue %-Peers</v>
      </c>
      <c r="C344" s="6">
        <f>IF(ISBLANK('Report Data'!C344)," ",'Report Data'!C344)</f>
        <v>0</v>
      </c>
      <c r="D344" s="6">
        <f>IF(ISBLANK('Report Data'!D344)," ",'Report Data'!D344)</f>
        <v>0</v>
      </c>
      <c r="E344" s="6">
        <f>IF(ISBLANK('Report Data'!E344)," ",'Report Data'!E344)</f>
        <v>0</v>
      </c>
      <c r="F344" s="6">
        <f>IF(ISBLANK('Report Data'!F344)," ",'Report Data'!F344)</f>
        <v>0</v>
      </c>
      <c r="G344" s="6">
        <f>IF(ISBLANK('Report Data'!G344)," ",'Report Data'!G344)</f>
        <v>0</v>
      </c>
    </row>
    <row r="345" spans="1:7">
      <c r="A345" s="6" t="str">
        <f>IF('INTERIM REPORT'!B345=" "," ",IF('Report Data'!A345="",'INTERIM REPORT'!A344,'Report Data'!A345))</f>
        <v>Greater Than 499 Beds</v>
      </c>
      <c r="B345" s="6" t="str">
        <f>IF(ISBLANK('Report Data'!B345)," ",'Report Data'!B345)</f>
        <v>[All_Net_Patient_Rev_pct_Peers] All Net Patient Revenue %-Peers</v>
      </c>
      <c r="C345" s="6">
        <f>IF(ISBLANK('Report Data'!C345)," ",'Report Data'!C345)</f>
        <v>0</v>
      </c>
      <c r="D345" s="6">
        <f>IF(ISBLANK('Report Data'!D345)," ",'Report Data'!D345)</f>
        <v>0</v>
      </c>
      <c r="E345" s="6">
        <f>IF(ISBLANK('Report Data'!E345)," ",'Report Data'!E345)</f>
        <v>0</v>
      </c>
      <c r="F345" s="6">
        <f>IF(ISBLANK('Report Data'!F345)," ",'Report Data'!F345)</f>
        <v>0</v>
      </c>
      <c r="G345" s="6">
        <f>IF(ISBLANK('Report Data'!G345)," ",'Report Data'!G345)</f>
        <v>0</v>
      </c>
    </row>
    <row r="346" spans="1:7">
      <c r="A346" s="6" t="str">
        <f>IF('INTERIM REPORT'!B346=" "," ",IF('Report Data'!A346="",'INTERIM REPORT'!A345,'Report Data'!A346))</f>
        <v>Greater Than 499 Beds</v>
      </c>
      <c r="B346" s="6" t="str">
        <f>IF(ISBLANK('Report Data'!B346)," ",'Report Data'!B346)</f>
        <v>[Medicare_Net_Patient_Rev_pct_incl_Phys_Peers] Medicare Net Patient Revenue % including Phys-Peers</v>
      </c>
      <c r="C346" s="6">
        <f>IF(ISBLANK('Report Data'!C346)," ",'Report Data'!C346)</f>
        <v>0</v>
      </c>
      <c r="D346" s="6">
        <f>IF(ISBLANK('Report Data'!D346)," ",'Report Data'!D346)</f>
        <v>0</v>
      </c>
      <c r="E346" s="6">
        <f>IF(ISBLANK('Report Data'!E346)," ",'Report Data'!E346)</f>
        <v>0</v>
      </c>
      <c r="F346" s="6">
        <f>IF(ISBLANK('Report Data'!F346)," ",'Report Data'!F346)</f>
        <v>0</v>
      </c>
      <c r="G346" s="6">
        <f>IF(ISBLANK('Report Data'!G346)," ",'Report Data'!G346)</f>
        <v>0</v>
      </c>
    </row>
    <row r="347" spans="1:7">
      <c r="A347" s="6" t="str">
        <f>IF('INTERIM REPORT'!B347=" "," ",IF('Report Data'!A347="",'INTERIM REPORT'!A346,'Report Data'!A347))</f>
        <v>Greater Than 499 Beds</v>
      </c>
      <c r="B347" s="6" t="str">
        <f>IF(ISBLANK('Report Data'!B347)," ",'Report Data'!B347)</f>
        <v>[Medicaid_Net_Patient_Rev_pct_incl_Phys_Peers] Medicaid Net Patient Revenue % including Phys-Peers</v>
      </c>
      <c r="C347" s="6">
        <f>IF(ISBLANK('Report Data'!C347)," ",'Report Data'!C347)</f>
        <v>0</v>
      </c>
      <c r="D347" s="6">
        <f>IF(ISBLANK('Report Data'!D347)," ",'Report Data'!D347)</f>
        <v>0</v>
      </c>
      <c r="E347" s="6">
        <f>IF(ISBLANK('Report Data'!E347)," ",'Report Data'!E347)</f>
        <v>0</v>
      </c>
      <c r="F347" s="6">
        <f>IF(ISBLANK('Report Data'!F347)," ",'Report Data'!F347)</f>
        <v>0</v>
      </c>
      <c r="G347" s="6">
        <f>IF(ISBLANK('Report Data'!G347)," ",'Report Data'!G347)</f>
        <v>0</v>
      </c>
    </row>
    <row r="348" spans="1:7">
      <c r="A348" s="6" t="str">
        <f>IF('INTERIM REPORT'!B348=" "," ",IF('Report Data'!A348="",'INTERIM REPORT'!A347,'Report Data'!A348))</f>
        <v>Greater Than 499 Beds</v>
      </c>
      <c r="B348" s="6" t="str">
        <f>IF(ISBLANK('Report Data'!B348)," ",'Report Data'!B348)</f>
        <v>[Commercial_Self_Pay_Net_Patient_Rev_pct_incl_Phys_Peers] Commercial/Self Pay Net Patient Rev % including Phys-Peers</v>
      </c>
      <c r="C348" s="6">
        <f>IF(ISBLANK('Report Data'!C348)," ",'Report Data'!C348)</f>
        <v>0</v>
      </c>
      <c r="D348" s="6">
        <f>IF(ISBLANK('Report Data'!D348)," ",'Report Data'!D348)</f>
        <v>0</v>
      </c>
      <c r="E348" s="6">
        <f>IF(ISBLANK('Report Data'!E348)," ",'Report Data'!E348)</f>
        <v>0</v>
      </c>
      <c r="F348" s="6">
        <f>IF(ISBLANK('Report Data'!F348)," ",'Report Data'!F348)</f>
        <v>0</v>
      </c>
      <c r="G348" s="6">
        <f>IF(ISBLANK('Report Data'!G348)," ",'Report Data'!G348)</f>
        <v>0</v>
      </c>
    </row>
    <row r="349" spans="1:7">
      <c r="A349" s="6" t="str">
        <f>IF('INTERIM REPORT'!B349=" "," ",IF('Report Data'!A349="",'INTERIM REPORT'!A348,'Report Data'!A349))</f>
        <v>Greater Than 499 Beds</v>
      </c>
      <c r="B349" s="6" t="str">
        <f>IF(ISBLANK('Report Data'!B349)," ",'Report Data'!B349)</f>
        <v>[Adj_Admits_Per_FTE_Peers] Adjusted Admissions Per FTE-Peers</v>
      </c>
      <c r="C349" s="6">
        <f>IF(ISBLANK('Report Data'!C349)," ",'Report Data'!C349)</f>
        <v>0</v>
      </c>
      <c r="D349" s="6">
        <f>IF(ISBLANK('Report Data'!D349)," ",'Report Data'!D349)</f>
        <v>0</v>
      </c>
      <c r="E349" s="6">
        <f>IF(ISBLANK('Report Data'!E349)," ",'Report Data'!E349)</f>
        <v>0</v>
      </c>
      <c r="F349" s="6">
        <f>IF(ISBLANK('Report Data'!F349)," ",'Report Data'!F349)</f>
        <v>0</v>
      </c>
      <c r="G349" s="6">
        <f>IF(ISBLANK('Report Data'!G349)," ",'Report Data'!G349)</f>
        <v>0</v>
      </c>
    </row>
    <row r="350" spans="1:7">
      <c r="A350" s="6" t="str">
        <f>IF('INTERIM REPORT'!B350=" "," ",IF('Report Data'!A350="",'INTERIM REPORT'!A349,'Report Data'!A350))</f>
        <v>Greater Than 499 Beds</v>
      </c>
      <c r="B350" s="6" t="str">
        <f>IF(ISBLANK('Report Data'!B350)," ",'Report Data'!B350)</f>
        <v>[FTEs_per_100_Adj_Discharges_Peers] FTEs per 100 Adj Discharges-Peers</v>
      </c>
      <c r="C350" s="6">
        <f>IF(ISBLANK('Report Data'!C350)," ",'Report Data'!C350)</f>
        <v>0</v>
      </c>
      <c r="D350" s="6">
        <f>IF(ISBLANK('Report Data'!D350)," ",'Report Data'!D350)</f>
        <v>0</v>
      </c>
      <c r="E350" s="6">
        <f>IF(ISBLANK('Report Data'!E350)," ",'Report Data'!E350)</f>
        <v>0</v>
      </c>
      <c r="F350" s="6">
        <f>IF(ISBLANK('Report Data'!F350)," ",'Report Data'!F350)</f>
        <v>0</v>
      </c>
      <c r="G350" s="6">
        <f>IF(ISBLANK('Report Data'!G350)," ",'Report Data'!G350)</f>
        <v>0</v>
      </c>
    </row>
    <row r="351" spans="1:7">
      <c r="A351" s="6" t="str">
        <f>IF('INTERIM REPORT'!B351=" "," ",IF('Report Data'!A351="",'INTERIM REPORT'!A350,'Report Data'!A351))</f>
        <v>Greater Than 499 Beds</v>
      </c>
      <c r="B351" s="6" t="str">
        <f>IF(ISBLANK('Report Data'!B351)," ",'Report Data'!B351)</f>
        <v>[FTEs_Per_Adj_Occupied_Bed_Peers] FTEs Per Adjusted Occupied Bed-Peers</v>
      </c>
      <c r="C351" s="6">
        <f>IF(ISBLANK('Report Data'!C351)," ",'Report Data'!C351)</f>
        <v>0</v>
      </c>
      <c r="D351" s="6">
        <f>IF(ISBLANK('Report Data'!D351)," ",'Report Data'!D351)</f>
        <v>0</v>
      </c>
      <c r="E351" s="6">
        <f>IF(ISBLANK('Report Data'!E351)," ",'Report Data'!E351)</f>
        <v>0</v>
      </c>
      <c r="F351" s="6">
        <f>IF(ISBLANK('Report Data'!F351)," ",'Report Data'!F351)</f>
        <v>0</v>
      </c>
      <c r="G351" s="6">
        <f>IF(ISBLANK('Report Data'!G351)," ",'Report Data'!G351)</f>
        <v>0</v>
      </c>
    </row>
    <row r="352" spans="1:7">
      <c r="A352" s="6" t="str">
        <f>IF('INTERIM REPORT'!B352=" "," ",IF('Report Data'!A352="",'INTERIM REPORT'!A351,'Report Data'!A352))</f>
        <v>Greater Than 499 Beds</v>
      </c>
      <c r="B352" s="6" t="str">
        <f>IF(ISBLANK('Report Data'!B352)," ",'Report Data'!B352)</f>
        <v>[Return_On_Assets_Peers] Return On Assets-Peers</v>
      </c>
      <c r="C352" s="6">
        <f>IF(ISBLANK('Report Data'!C352)," ",'Report Data'!C352)</f>
        <v>0</v>
      </c>
      <c r="D352" s="6">
        <f>IF(ISBLANK('Report Data'!D352)," ",'Report Data'!D352)</f>
        <v>0</v>
      </c>
      <c r="E352" s="6">
        <f>IF(ISBLANK('Report Data'!E352)," ",'Report Data'!E352)</f>
        <v>0</v>
      </c>
      <c r="F352" s="6">
        <f>IF(ISBLANK('Report Data'!F352)," ",'Report Data'!F352)</f>
        <v>0</v>
      </c>
      <c r="G352" s="6">
        <f>IF(ISBLANK('Report Data'!G352)," ",'Report Data'!G352)</f>
        <v>0</v>
      </c>
    </row>
    <row r="353" spans="1:7">
      <c r="A353" s="6" t="str">
        <f>IF('INTERIM REPORT'!B353=" "," ",IF('Report Data'!A353="",'INTERIM REPORT'!A352,'Report Data'!A353))</f>
        <v>Greater Than 499 Beds</v>
      </c>
      <c r="B353" s="6" t="str">
        <f>IF(ISBLANK('Report Data'!B353)," ",'Report Data'!B353)</f>
        <v>[OH_Exp_w_fringe_pct_of_TTL_OPEX_Peers] Overhead Expense w/ fringe, as a % of Total Operating Exp-Peers</v>
      </c>
      <c r="C353" s="6">
        <f>IF(ISBLANK('Report Data'!C353)," ",'Report Data'!C353)</f>
        <v>0</v>
      </c>
      <c r="D353" s="6">
        <f>IF(ISBLANK('Report Data'!D353)," ",'Report Data'!D353)</f>
        <v>0</v>
      </c>
      <c r="E353" s="6">
        <f>IF(ISBLANK('Report Data'!E353)," ",'Report Data'!E353)</f>
        <v>0</v>
      </c>
      <c r="F353" s="6">
        <f>IF(ISBLANK('Report Data'!F353)," ",'Report Data'!F353)</f>
        <v>0</v>
      </c>
      <c r="G353" s="6">
        <f>IF(ISBLANK('Report Data'!G353)," ",'Report Data'!G353)</f>
        <v>0</v>
      </c>
    </row>
    <row r="354" spans="1:7">
      <c r="A354" s="6" t="str">
        <f>IF('INTERIM REPORT'!B354=" "," ",IF('Report Data'!A354="",'INTERIM REPORT'!A353,'Report Data'!A354))</f>
        <v>Greater Than 499 Beds</v>
      </c>
      <c r="B354" s="6" t="str">
        <f>IF(ISBLANK('Report Data'!B354)," ",'Report Data'!B354)</f>
        <v>[Cost_per_Adj_Admits_Peers] Cost per Adjusted Admission-Peers</v>
      </c>
      <c r="C354" s="6">
        <f>IF(ISBLANK('Report Data'!C354)," ",'Report Data'!C354)</f>
        <v>0</v>
      </c>
      <c r="D354" s="6">
        <f>IF(ISBLANK('Report Data'!D354)," ",'Report Data'!D354)</f>
        <v>0</v>
      </c>
      <c r="E354" s="6">
        <f>IF(ISBLANK('Report Data'!E354)," ",'Report Data'!E354)</f>
        <v>0</v>
      </c>
      <c r="F354" s="6">
        <f>IF(ISBLANK('Report Data'!F354)," ",'Report Data'!F354)</f>
        <v>0</v>
      </c>
      <c r="G354" s="6">
        <f>IF(ISBLANK('Report Data'!G354)," ",'Report Data'!G354)</f>
        <v>0</v>
      </c>
    </row>
    <row r="355" spans="1:7">
      <c r="A355" s="6" t="str">
        <f>IF('INTERIM REPORT'!B355=" "," ",IF('Report Data'!A355="",'INTERIM REPORT'!A354,'Report Data'!A355))</f>
        <v>Greater Than 499 Beds</v>
      </c>
      <c r="B355" s="6" t="str">
        <f>IF(ISBLANK('Report Data'!B355)," ",'Report Data'!B355)</f>
        <v>[Salary_per_FTE_NonMD_Peers] Salary per FTE - Non-MD-Peers</v>
      </c>
      <c r="C355" s="6">
        <f>IF(ISBLANK('Report Data'!C355)," ",'Report Data'!C355)</f>
        <v>0</v>
      </c>
      <c r="D355" s="6">
        <f>IF(ISBLANK('Report Data'!D355)," ",'Report Data'!D355)</f>
        <v>0</v>
      </c>
      <c r="E355" s="6">
        <f>IF(ISBLANK('Report Data'!E355)," ",'Report Data'!E355)</f>
        <v>0</v>
      </c>
      <c r="F355" s="6">
        <f>IF(ISBLANK('Report Data'!F355)," ",'Report Data'!F355)</f>
        <v>0</v>
      </c>
      <c r="G355" s="6">
        <f>IF(ISBLANK('Report Data'!G355)," ",'Report Data'!G355)</f>
        <v>0</v>
      </c>
    </row>
    <row r="356" spans="1:7">
      <c r="A356" s="6" t="str">
        <f>IF('INTERIM REPORT'!B356=" "," ",IF('Report Data'!A356="",'INTERIM REPORT'!A355,'Report Data'!A356))</f>
        <v>Greater Than 499 Beds</v>
      </c>
      <c r="B356" s="6" t="str">
        <f>IF(ISBLANK('Report Data'!B356)," ",'Report Data'!B356)</f>
        <v>[Salary_and_Benefits_per_FTE_NonMD_Peers] Salary &amp; Benefits per FTE - Non-MD-Peers</v>
      </c>
      <c r="C356" s="6">
        <f>IF(ISBLANK('Report Data'!C356)," ",'Report Data'!C356)</f>
        <v>0</v>
      </c>
      <c r="D356" s="6">
        <f>IF(ISBLANK('Report Data'!D356)," ",'Report Data'!D356)</f>
        <v>0</v>
      </c>
      <c r="E356" s="6">
        <f>IF(ISBLANK('Report Data'!E356)," ",'Report Data'!E356)</f>
        <v>0</v>
      </c>
      <c r="F356" s="6">
        <f>IF(ISBLANK('Report Data'!F356)," ",'Report Data'!F356)</f>
        <v>0</v>
      </c>
      <c r="G356" s="6">
        <f>IF(ISBLANK('Report Data'!G356)," ",'Report Data'!G356)</f>
        <v>0</v>
      </c>
    </row>
    <row r="357" spans="1:7">
      <c r="A357" s="6" t="str">
        <f>IF('INTERIM REPORT'!B357=" "," ",IF('Report Data'!A357="",'INTERIM REPORT'!A356,'Report Data'!A357))</f>
        <v>Greater Than 499 Beds</v>
      </c>
      <c r="B357" s="6" t="str">
        <f>IF(ISBLANK('Report Data'!B357)," ",'Report Data'!B357)</f>
        <v>[Fringe_Benefit_pct_NonMD_Peers] Fringe Benefit % - Non-MD-Peers</v>
      </c>
      <c r="C357" s="6">
        <f>IF(ISBLANK('Report Data'!C357)," ",'Report Data'!C357)</f>
        <v>0</v>
      </c>
      <c r="D357" s="6">
        <f>IF(ISBLANK('Report Data'!D357)," ",'Report Data'!D357)</f>
        <v>0</v>
      </c>
      <c r="E357" s="6">
        <f>IF(ISBLANK('Report Data'!E357)," ",'Report Data'!E357)</f>
        <v>0</v>
      </c>
      <c r="F357" s="6">
        <f>IF(ISBLANK('Report Data'!F357)," ",'Report Data'!F357)</f>
        <v>0</v>
      </c>
      <c r="G357" s="6">
        <f>IF(ISBLANK('Report Data'!G357)," ",'Report Data'!G357)</f>
        <v>0</v>
      </c>
    </row>
    <row r="358" spans="1:7">
      <c r="A358" s="6" t="str">
        <f>IF('INTERIM REPORT'!B358=" "," ",IF('Report Data'!A358="",'INTERIM REPORT'!A357,'Report Data'!A358))</f>
        <v>Greater Than 499 Beds</v>
      </c>
      <c r="B358" s="6" t="str">
        <f>IF(ISBLANK('Report Data'!B358)," ",'Report Data'!B358)</f>
        <v>[Comp_Ratio_Peers] Compensation Ratio-Peers</v>
      </c>
      <c r="C358" s="6">
        <f>IF(ISBLANK('Report Data'!C358)," ",'Report Data'!C358)</f>
        <v>0</v>
      </c>
      <c r="D358" s="6">
        <f>IF(ISBLANK('Report Data'!D358)," ",'Report Data'!D358)</f>
        <v>0</v>
      </c>
      <c r="E358" s="6">
        <f>IF(ISBLANK('Report Data'!E358)," ",'Report Data'!E358)</f>
        <v>0</v>
      </c>
      <c r="F358" s="6">
        <f>IF(ISBLANK('Report Data'!F358)," ",'Report Data'!F358)</f>
        <v>0</v>
      </c>
      <c r="G358" s="6">
        <f>IF(ISBLANK('Report Data'!G358)," ",'Report Data'!G358)</f>
        <v>0</v>
      </c>
    </row>
    <row r="359" spans="1:7">
      <c r="A359" s="6" t="str">
        <f>IF('INTERIM REPORT'!B359=" "," ",IF('Report Data'!A359="",'INTERIM REPORT'!A358,'Report Data'!A359))</f>
        <v>Greater Than 499 Beds</v>
      </c>
      <c r="B359" s="6" t="str">
        <f>IF(ISBLANK('Report Data'!B359)," ",'Report Data'!B359)</f>
        <v>[Cap_Cost_pct_of_Total_Expense_Peers] Capital Cost % of Total Expense-Peers</v>
      </c>
      <c r="C359" s="6">
        <f>IF(ISBLANK('Report Data'!C359)," ",'Report Data'!C359)</f>
        <v>0</v>
      </c>
      <c r="D359" s="6">
        <f>IF(ISBLANK('Report Data'!D359)," ",'Report Data'!D359)</f>
        <v>0</v>
      </c>
      <c r="E359" s="6">
        <f>IF(ISBLANK('Report Data'!E359)," ",'Report Data'!E359)</f>
        <v>0</v>
      </c>
      <c r="F359" s="6">
        <f>IF(ISBLANK('Report Data'!F359)," ",'Report Data'!F359)</f>
        <v>0</v>
      </c>
      <c r="G359" s="6">
        <f>IF(ISBLANK('Report Data'!G359)," ",'Report Data'!G359)</f>
        <v>0</v>
      </c>
    </row>
    <row r="360" spans="1:7">
      <c r="A360" s="6" t="str">
        <f>IF('INTERIM REPORT'!B360=" "," ",IF('Report Data'!A360="",'INTERIM REPORT'!A359,'Report Data'!A360))</f>
        <v>Greater Than 499 Beds</v>
      </c>
      <c r="B360" s="6" t="str">
        <f>IF(ISBLANK('Report Data'!B360)," ",'Report Data'!B360)</f>
        <v>[Cap_Cost_per_Adj_Admits_Peers] Capital Cost per Adjusted Admission-Peers</v>
      </c>
      <c r="C360" s="6">
        <f>IF(ISBLANK('Report Data'!C360)," ",'Report Data'!C360)</f>
        <v>0</v>
      </c>
      <c r="D360" s="6">
        <f>IF(ISBLANK('Report Data'!D360)," ",'Report Data'!D360)</f>
        <v>0</v>
      </c>
      <c r="E360" s="6">
        <f>IF(ISBLANK('Report Data'!E360)," ",'Report Data'!E360)</f>
        <v>0</v>
      </c>
      <c r="F360" s="6">
        <f>IF(ISBLANK('Report Data'!F360)," ",'Report Data'!F360)</f>
        <v>0</v>
      </c>
      <c r="G360" s="6">
        <f>IF(ISBLANK('Report Data'!G360)," ",'Report Data'!G360)</f>
        <v>0</v>
      </c>
    </row>
    <row r="361" spans="1:7">
      <c r="A361" s="6" t="str">
        <f>IF('INTERIM REPORT'!B361=" "," ",IF('Report Data'!A361="",'INTERIM REPORT'!A360,'Report Data'!A361))</f>
        <v>Greater Than 499 Beds</v>
      </c>
      <c r="B361" s="6" t="str">
        <f>IF(ISBLANK('Report Data'!B361)," ",'Report Data'!B361)</f>
        <v>[Contractual_Allowance_pct_Peers] Contractual Allowance %-Peers</v>
      </c>
      <c r="C361" s="6">
        <f>IF(ISBLANK('Report Data'!C361)," ",'Report Data'!C361)</f>
        <v>0</v>
      </c>
      <c r="D361" s="6">
        <f>IF(ISBLANK('Report Data'!D361)," ",'Report Data'!D361)</f>
        <v>0</v>
      </c>
      <c r="E361" s="6">
        <f>IF(ISBLANK('Report Data'!E361)," ",'Report Data'!E361)</f>
        <v>0</v>
      </c>
      <c r="F361" s="6">
        <f>IF(ISBLANK('Report Data'!F361)," ",'Report Data'!F361)</f>
        <v>0</v>
      </c>
      <c r="G361" s="6">
        <f>IF(ISBLANK('Report Data'!G361)," ",'Report Data'!G361)</f>
        <v>0</v>
      </c>
    </row>
    <row r="362" spans="1:7">
      <c r="A362" s="6" t="str">
        <f>IF('INTERIM REPORT'!B362=" "," ",IF('Report Data'!A362="",'INTERIM REPORT'!A361,'Report Data'!A362))</f>
        <v>Greater Than 499 Beds</v>
      </c>
      <c r="B362" s="6" t="str">
        <f>IF(ISBLANK('Report Data'!B362)," ",'Report Data'!B362)</f>
        <v>[Current_Ratio_Peers] Current Ratio-Peers</v>
      </c>
      <c r="C362" s="6">
        <f>IF(ISBLANK('Report Data'!C362)," ",'Report Data'!C362)</f>
        <v>0</v>
      </c>
      <c r="D362" s="6">
        <f>IF(ISBLANK('Report Data'!D362)," ",'Report Data'!D362)</f>
        <v>0</v>
      </c>
      <c r="E362" s="6">
        <f>IF(ISBLANK('Report Data'!E362)," ",'Report Data'!E362)</f>
        <v>0</v>
      </c>
      <c r="F362" s="6">
        <f>IF(ISBLANK('Report Data'!F362)," ",'Report Data'!F362)</f>
        <v>0</v>
      </c>
      <c r="G362" s="6">
        <f>IF(ISBLANK('Report Data'!G362)," ",'Report Data'!G362)</f>
        <v>0</v>
      </c>
    </row>
    <row r="363" spans="1:7">
      <c r="A363" s="6" t="str">
        <f>IF('INTERIM REPORT'!B363=" "," ",IF('Report Data'!A363="",'INTERIM REPORT'!A362,'Report Data'!A363))</f>
        <v>Greater Than 499 Beds</v>
      </c>
      <c r="B363" s="6" t="str">
        <f>IF(ISBLANK('Report Data'!B363)," ",'Report Data'!B363)</f>
        <v>[Days_Payable_Peers] Days Payable-Peers</v>
      </c>
      <c r="C363" s="6">
        <f>IF(ISBLANK('Report Data'!C363)," ",'Report Data'!C363)</f>
        <v>0</v>
      </c>
      <c r="D363" s="6">
        <f>IF(ISBLANK('Report Data'!D363)," ",'Report Data'!D363)</f>
        <v>0</v>
      </c>
      <c r="E363" s="6">
        <f>IF(ISBLANK('Report Data'!E363)," ",'Report Data'!E363)</f>
        <v>0</v>
      </c>
      <c r="F363" s="6">
        <f>IF(ISBLANK('Report Data'!F363)," ",'Report Data'!F363)</f>
        <v>0</v>
      </c>
      <c r="G363" s="6">
        <f>IF(ISBLANK('Report Data'!G363)," ",'Report Data'!G363)</f>
        <v>0</v>
      </c>
    </row>
    <row r="364" spans="1:7">
      <c r="A364" s="6" t="str">
        <f>IF('INTERIM REPORT'!B364=" "," ",IF('Report Data'!A364="",'INTERIM REPORT'!A363,'Report Data'!A364))</f>
        <v>Greater Than 499 Beds</v>
      </c>
      <c r="B364" s="6" t="str">
        <f>IF(ISBLANK('Report Data'!B364)," ",'Report Data'!B364)</f>
        <v>[Days_Receivable_Peers] Days Receivable-Peers</v>
      </c>
      <c r="C364" s="6">
        <f>IF(ISBLANK('Report Data'!C364)," ",'Report Data'!C364)</f>
        <v>0</v>
      </c>
      <c r="D364" s="6">
        <f>IF(ISBLANK('Report Data'!D364)," ",'Report Data'!D364)</f>
        <v>0</v>
      </c>
      <c r="E364" s="6">
        <f>IF(ISBLANK('Report Data'!E364)," ",'Report Data'!E364)</f>
        <v>0</v>
      </c>
      <c r="F364" s="6">
        <f>IF(ISBLANK('Report Data'!F364)," ",'Report Data'!F364)</f>
        <v>0</v>
      </c>
      <c r="G364" s="6">
        <f>IF(ISBLANK('Report Data'!G364)," ",'Report Data'!G364)</f>
        <v>0</v>
      </c>
    </row>
    <row r="365" spans="1:7">
      <c r="A365" s="6" t="str">
        <f>IF('INTERIM REPORT'!B365=" "," ",IF('Report Data'!A365="",'INTERIM REPORT'!A364,'Report Data'!A365))</f>
        <v>Greater Than 499 Beds</v>
      </c>
      <c r="B365" s="6" t="str">
        <f>IF(ISBLANK('Report Data'!B365)," ",'Report Data'!B365)</f>
        <v>[Days_Cash_on_Hand_Peers] Days Cash on Hand-Peers</v>
      </c>
      <c r="C365" s="6">
        <f>IF(ISBLANK('Report Data'!C365)," ",'Report Data'!C365)</f>
        <v>0</v>
      </c>
      <c r="D365" s="6">
        <f>IF(ISBLANK('Report Data'!D365)," ",'Report Data'!D365)</f>
        <v>0</v>
      </c>
      <c r="E365" s="6">
        <f>IF(ISBLANK('Report Data'!E365)," ",'Report Data'!E365)</f>
        <v>0</v>
      </c>
      <c r="F365" s="6">
        <f>IF(ISBLANK('Report Data'!F365)," ",'Report Data'!F365)</f>
        <v>0</v>
      </c>
      <c r="G365" s="6">
        <f>IF(ISBLANK('Report Data'!G365)," ",'Report Data'!G365)</f>
        <v>0</v>
      </c>
    </row>
    <row r="366" spans="1:7">
      <c r="A366" s="6" t="str">
        <f>IF('INTERIM REPORT'!B366=" "," ",IF('Report Data'!A366="",'INTERIM REPORT'!A365,'Report Data'!A366))</f>
        <v>Greater Than 499 Beds</v>
      </c>
      <c r="B366" s="6" t="str">
        <f>IF(ISBLANK('Report Data'!B366)," ",'Report Data'!B366)</f>
        <v>[Cash_Flow_Margin_Peers] Cash Flow Margin-Peers</v>
      </c>
      <c r="C366" s="6">
        <f>IF(ISBLANK('Report Data'!C366)," ",'Report Data'!C366)</f>
        <v>0</v>
      </c>
      <c r="D366" s="6">
        <f>IF(ISBLANK('Report Data'!D366)," ",'Report Data'!D366)</f>
        <v>0</v>
      </c>
      <c r="E366" s="6">
        <f>IF(ISBLANK('Report Data'!E366)," ",'Report Data'!E366)</f>
        <v>0</v>
      </c>
      <c r="F366" s="6">
        <f>IF(ISBLANK('Report Data'!F366)," ",'Report Data'!F366)</f>
        <v>0</v>
      </c>
      <c r="G366" s="6">
        <f>IF(ISBLANK('Report Data'!G366)," ",'Report Data'!G366)</f>
        <v>0</v>
      </c>
    </row>
    <row r="367" spans="1:7">
      <c r="A367" s="6" t="str">
        <f>IF('INTERIM REPORT'!B367=" "," ",IF('Report Data'!A367="",'INTERIM REPORT'!A366,'Report Data'!A367))</f>
        <v>Greater Than 499 Beds</v>
      </c>
      <c r="B367" s="6" t="str">
        <f>IF(ISBLANK('Report Data'!B367)," ",'Report Data'!B367)</f>
        <v>[Cash_to_Long_Term_Debt_Peers] Cash to Long Term Debt-Peers</v>
      </c>
      <c r="C367" s="6">
        <f>IF(ISBLANK('Report Data'!C367)," ",'Report Data'!C367)</f>
        <v>0</v>
      </c>
      <c r="D367" s="6">
        <f>IF(ISBLANK('Report Data'!D367)," ",'Report Data'!D367)</f>
        <v>0</v>
      </c>
      <c r="E367" s="6">
        <f>IF(ISBLANK('Report Data'!E367)," ",'Report Data'!E367)</f>
        <v>0</v>
      </c>
      <c r="F367" s="6">
        <f>IF(ISBLANK('Report Data'!F367)," ",'Report Data'!F367)</f>
        <v>0</v>
      </c>
      <c r="G367" s="6">
        <f>IF(ISBLANK('Report Data'!G367)," ",'Report Data'!G367)</f>
        <v>0</v>
      </c>
    </row>
    <row r="368" spans="1:7">
      <c r="A368" s="6" t="str">
        <f>IF('INTERIM REPORT'!B368=" "," ",IF('Report Data'!A368="",'INTERIM REPORT'!A367,'Report Data'!A368))</f>
        <v>Greater Than 499 Beds</v>
      </c>
      <c r="B368" s="6" t="str">
        <f>IF(ISBLANK('Report Data'!B368)," ",'Report Data'!B368)</f>
        <v>[Cash_Flow_to_Total_Debt_Peers] Cash Flow to Total Debt-Peers</v>
      </c>
      <c r="C368" s="6">
        <f>IF(ISBLANK('Report Data'!C368)," ",'Report Data'!C368)</f>
        <v>0</v>
      </c>
      <c r="D368" s="6">
        <f>IF(ISBLANK('Report Data'!D368)," ",'Report Data'!D368)</f>
        <v>0</v>
      </c>
      <c r="E368" s="6">
        <f>IF(ISBLANK('Report Data'!E368)," ",'Report Data'!E368)</f>
        <v>0</v>
      </c>
      <c r="F368" s="6">
        <f>IF(ISBLANK('Report Data'!F368)," ",'Report Data'!F368)</f>
        <v>0</v>
      </c>
      <c r="G368" s="6">
        <f>IF(ISBLANK('Report Data'!G368)," ",'Report Data'!G368)</f>
        <v>0</v>
      </c>
    </row>
    <row r="369" spans="1:7">
      <c r="A369" s="6" t="str">
        <f>IF('INTERIM REPORT'!B369=" "," ",IF('Report Data'!A369="",'INTERIM REPORT'!A368,'Report Data'!A369))</f>
        <v>Greater Than 499 Beds</v>
      </c>
      <c r="B369" s="6" t="str">
        <f>IF(ISBLANK('Report Data'!B369)," ",'Report Data'!B369)</f>
        <v>[Gross_Price_per_Discharge_Peers] Gross Price per Discharge-Peers</v>
      </c>
      <c r="C369" s="6">
        <f>IF(ISBLANK('Report Data'!C369)," ",'Report Data'!C369)</f>
        <v>0</v>
      </c>
      <c r="D369" s="6">
        <f>IF(ISBLANK('Report Data'!D369)," ",'Report Data'!D369)</f>
        <v>0</v>
      </c>
      <c r="E369" s="6">
        <f>IF(ISBLANK('Report Data'!E369)," ",'Report Data'!E369)</f>
        <v>0</v>
      </c>
      <c r="F369" s="6">
        <f>IF(ISBLANK('Report Data'!F369)," ",'Report Data'!F369)</f>
        <v>0</v>
      </c>
      <c r="G369" s="6">
        <f>IF(ISBLANK('Report Data'!G369)," ",'Report Data'!G369)</f>
        <v>0</v>
      </c>
    </row>
    <row r="370" spans="1:7">
      <c r="A370" s="6" t="str">
        <f>IF('INTERIM REPORT'!B370=" "," ",IF('Report Data'!A370="",'INTERIM REPORT'!A369,'Report Data'!A370))</f>
        <v>Greater Than 499 Beds</v>
      </c>
      <c r="B370" s="6" t="str">
        <f>IF(ISBLANK('Report Data'!B370)," ",'Report Data'!B370)</f>
        <v>[Gross_Price_per_Visit_Peers] Gross Price per Visit-Peers</v>
      </c>
      <c r="C370" s="6">
        <f>IF(ISBLANK('Report Data'!C370)," ",'Report Data'!C370)</f>
        <v>0</v>
      </c>
      <c r="D370" s="6">
        <f>IF(ISBLANK('Report Data'!D370)," ",'Report Data'!D370)</f>
        <v>0</v>
      </c>
      <c r="E370" s="6">
        <f>IF(ISBLANK('Report Data'!E370)," ",'Report Data'!E370)</f>
        <v>0</v>
      </c>
      <c r="F370" s="6">
        <f>IF(ISBLANK('Report Data'!F370)," ",'Report Data'!F370)</f>
        <v>0</v>
      </c>
      <c r="G370" s="6">
        <f>IF(ISBLANK('Report Data'!G370)," ",'Report Data'!G370)</f>
        <v>0</v>
      </c>
    </row>
    <row r="371" spans="1:7">
      <c r="A371" s="6" t="str">
        <f>IF('INTERIM REPORT'!B371=" "," ",IF('Report Data'!A371="",'INTERIM REPORT'!A370,'Report Data'!A371))</f>
        <v>Greater Than 499 Beds</v>
      </c>
      <c r="B371" s="6" t="str">
        <f>IF(ISBLANK('Report Data'!B371)," ",'Report Data'!B371)</f>
        <v>[Gross_Rev_per_Adj_Admits_Peers] Gross Revenue per Adj Admission-Peers</v>
      </c>
      <c r="C371" s="6">
        <f>IF(ISBLANK('Report Data'!C371)," ",'Report Data'!C371)</f>
        <v>0</v>
      </c>
      <c r="D371" s="6">
        <f>IF(ISBLANK('Report Data'!D371)," ",'Report Data'!D371)</f>
        <v>0</v>
      </c>
      <c r="E371" s="6">
        <f>IF(ISBLANK('Report Data'!E371)," ",'Report Data'!E371)</f>
        <v>0</v>
      </c>
      <c r="F371" s="6">
        <f>IF(ISBLANK('Report Data'!F371)," ",'Report Data'!F371)</f>
        <v>0</v>
      </c>
      <c r="G371" s="6">
        <f>IF(ISBLANK('Report Data'!G371)," ",'Report Data'!G371)</f>
        <v>0</v>
      </c>
    </row>
    <row r="372" spans="1:7">
      <c r="A372" s="6" t="str">
        <f>IF('INTERIM REPORT'!B372=" "," ",IF('Report Data'!A372="",'INTERIM REPORT'!A371,'Report Data'!A372))</f>
        <v>Greater Than 499 Beds</v>
      </c>
      <c r="B372" s="6" t="str">
        <f>IF(ISBLANK('Report Data'!B372)," ",'Report Data'!B372)</f>
        <v>[Net_Rev_per_Adj_Admits_Peers] Net Revenue per Adjusted Admission-Peers</v>
      </c>
      <c r="C372" s="6">
        <f>IF(ISBLANK('Report Data'!C372)," ",'Report Data'!C372)</f>
        <v>0</v>
      </c>
      <c r="D372" s="6">
        <f>IF(ISBLANK('Report Data'!D372)," ",'Report Data'!D372)</f>
        <v>0</v>
      </c>
      <c r="E372" s="6">
        <f>IF(ISBLANK('Report Data'!E372)," ",'Report Data'!E372)</f>
        <v>0</v>
      </c>
      <c r="F372" s="6">
        <f>IF(ISBLANK('Report Data'!F372)," ",'Report Data'!F372)</f>
        <v>0</v>
      </c>
      <c r="G372" s="6">
        <f>IF(ISBLANK('Report Data'!G372)," ",'Report Data'!G372)</f>
        <v>0</v>
      </c>
    </row>
    <row r="373" spans="1:7">
      <c r="A373" s="6" t="str">
        <f>IF('INTERIM REPORT'!B373=" "," ",IF('Report Data'!A373="",'INTERIM REPORT'!A372,'Report Data'!A373))</f>
        <v>Greater Than 499 Beds</v>
      </c>
      <c r="B373" s="6" t="str">
        <f>IF(ISBLANK('Report Data'!B373)," ",'Report Data'!B373)</f>
        <v>[Medicare_Gross_Pct_Ttl_Gross_Peers] Medicare Gross as % of Ttl Gross Rev-Peers</v>
      </c>
      <c r="C373" s="6">
        <f>IF(ISBLANK('Report Data'!C373)," ",'Report Data'!C373)</f>
        <v>0</v>
      </c>
      <c r="D373" s="6">
        <f>IF(ISBLANK('Report Data'!D373)," ",'Report Data'!D373)</f>
        <v>0</v>
      </c>
      <c r="E373" s="6">
        <f>IF(ISBLANK('Report Data'!E373)," ",'Report Data'!E373)</f>
        <v>0</v>
      </c>
      <c r="F373" s="6">
        <f>IF(ISBLANK('Report Data'!F373)," ",'Report Data'!F373)</f>
        <v>0</v>
      </c>
      <c r="G373" s="6">
        <f>IF(ISBLANK('Report Data'!G373)," ",'Report Data'!G373)</f>
        <v>0</v>
      </c>
    </row>
    <row r="374" spans="1:7">
      <c r="A374" s="6" t="str">
        <f>IF('INTERIM REPORT'!B374=" "," ",IF('Report Data'!A374="",'INTERIM REPORT'!A373,'Report Data'!A374))</f>
        <v>Greater Than 499 Beds</v>
      </c>
      <c r="B374" s="6" t="str">
        <f>IF(ISBLANK('Report Data'!B374)," ",'Report Data'!B374)</f>
        <v>[Medicaid_Gross_Pct_Ttl_Gross_Peers] Medicaid Gross as % of Ttl Gross Rev-Peers</v>
      </c>
      <c r="C374" s="6">
        <f>IF(ISBLANK('Report Data'!C374)," ",'Report Data'!C374)</f>
        <v>0</v>
      </c>
      <c r="D374" s="6">
        <f>IF(ISBLANK('Report Data'!D374)," ",'Report Data'!D374)</f>
        <v>0</v>
      </c>
      <c r="E374" s="6">
        <f>IF(ISBLANK('Report Data'!E374)," ",'Report Data'!E374)</f>
        <v>0</v>
      </c>
      <c r="F374" s="6">
        <f>IF(ISBLANK('Report Data'!F374)," ",'Report Data'!F374)</f>
        <v>0</v>
      </c>
      <c r="G374" s="6">
        <f>IF(ISBLANK('Report Data'!G374)," ",'Report Data'!G374)</f>
        <v>0</v>
      </c>
    </row>
    <row r="375" spans="1:7">
      <c r="A375" s="6" t="str">
        <f>IF('INTERIM REPORT'!B375=" "," ",IF('Report Data'!A375="",'INTERIM REPORT'!A374,'Report Data'!A375))</f>
        <v>Greater Than 499 Beds</v>
      </c>
      <c r="B375" s="6" t="str">
        <f>IF(ISBLANK('Report Data'!B375)," ",'Report Data'!B375)</f>
        <v>[CommSelf_Gross_Pct_Ttl_Gross_Peers] Comm/self Gross as % of Ttl Gross Rev-Peers</v>
      </c>
      <c r="C375" s="6">
        <f>IF(ISBLANK('Report Data'!C375)," ",'Report Data'!C375)</f>
        <v>0</v>
      </c>
      <c r="D375" s="6">
        <f>IF(ISBLANK('Report Data'!D375)," ",'Report Data'!D375)</f>
        <v>0</v>
      </c>
      <c r="E375" s="6">
        <f>IF(ISBLANK('Report Data'!E375)," ",'Report Data'!E375)</f>
        <v>0</v>
      </c>
      <c r="F375" s="6">
        <f>IF(ISBLANK('Report Data'!F375)," ",'Report Data'!F375)</f>
        <v>0</v>
      </c>
      <c r="G375" s="6">
        <f>IF(ISBLANK('Report Data'!G375)," ",'Report Data'!G375)</f>
        <v>0</v>
      </c>
    </row>
    <row r="376" spans="1:7">
      <c r="A376" s="6" t="str">
        <f>IF('INTERIM REPORT'!B376=" "," ",IF('Report Data'!A376="",'INTERIM REPORT'!A375,'Report Data'!A376))</f>
        <v>Greater Than 499 Beds</v>
      </c>
      <c r="B376" s="6" t="str">
        <f>IF(ISBLANK('Report Data'!B376)," ",'Report Data'!B376)</f>
        <v>[Phys_Gross_Pct_Ttl_Gross_Peers] Physician Gross as % of Ttl Gross Rev-Peers</v>
      </c>
      <c r="C376" s="6">
        <f>IF(ISBLANK('Report Data'!C376)," ",'Report Data'!C376)</f>
        <v>0</v>
      </c>
      <c r="D376" s="6">
        <f>IF(ISBLANK('Report Data'!D376)," ",'Report Data'!D376)</f>
        <v>0</v>
      </c>
      <c r="E376" s="6">
        <f>IF(ISBLANK('Report Data'!E376)," ",'Report Data'!E376)</f>
        <v>0</v>
      </c>
      <c r="F376" s="6">
        <f>IF(ISBLANK('Report Data'!F376)," ",'Report Data'!F376)</f>
        <v>0</v>
      </c>
      <c r="G376" s="6">
        <f>IF(ISBLANK('Report Data'!G376)," ",'Report Data'!G376)</f>
        <v>0</v>
      </c>
    </row>
    <row r="377" spans="1:7">
      <c r="A377" s="6" t="str">
        <f>IF('INTERIM REPORT'!B377=" "," ",IF('Report Data'!A377="",'INTERIM REPORT'!A376,'Report Data'!A377))</f>
        <v>Greater Than 499 Beds</v>
      </c>
      <c r="B377" s="6" t="str">
        <f>IF(ISBLANK('Report Data'!B377)," ",'Report Data'!B377)</f>
        <v>[Medicare_Pct_Net_Rev_Peers] Medicare % of Net Rev-Peers</v>
      </c>
      <c r="C377" s="6">
        <f>IF(ISBLANK('Report Data'!C377)," ",'Report Data'!C377)</f>
        <v>0</v>
      </c>
      <c r="D377" s="6">
        <f>IF(ISBLANK('Report Data'!D377)," ",'Report Data'!D377)</f>
        <v>0</v>
      </c>
      <c r="E377" s="6">
        <f>IF(ISBLANK('Report Data'!E377)," ",'Report Data'!E377)</f>
        <v>0</v>
      </c>
      <c r="F377" s="6">
        <f>IF(ISBLANK('Report Data'!F377)," ",'Report Data'!F377)</f>
        <v>0</v>
      </c>
      <c r="G377" s="6">
        <f>IF(ISBLANK('Report Data'!G377)," ",'Report Data'!G377)</f>
        <v>0</v>
      </c>
    </row>
    <row r="378" spans="1:7">
      <c r="A378" s="6" t="str">
        <f>IF('INTERIM REPORT'!B378=" "," ",IF('Report Data'!A378="",'INTERIM REPORT'!A377,'Report Data'!A378))</f>
        <v>Greater Than 499 Beds</v>
      </c>
      <c r="B378" s="6" t="str">
        <f>IF(ISBLANK('Report Data'!B378)," ",'Report Data'!B378)</f>
        <v>[Medicaid_Pct_Net_Rev_Peers] Medicaid % of Net Rev-Peers</v>
      </c>
      <c r="C378" s="6">
        <f>IF(ISBLANK('Report Data'!C378)," ",'Report Data'!C378)</f>
        <v>0</v>
      </c>
      <c r="D378" s="6">
        <f>IF(ISBLANK('Report Data'!D378)," ",'Report Data'!D378)</f>
        <v>0</v>
      </c>
      <c r="E378" s="6">
        <f>IF(ISBLANK('Report Data'!E378)," ",'Report Data'!E378)</f>
        <v>0</v>
      </c>
      <c r="F378" s="6">
        <f>IF(ISBLANK('Report Data'!F378)," ",'Report Data'!F378)</f>
        <v>0</v>
      </c>
      <c r="G378" s="6">
        <f>IF(ISBLANK('Report Data'!G378)," ",'Report Data'!G378)</f>
        <v>0</v>
      </c>
    </row>
    <row r="379" spans="1:7">
      <c r="A379" s="6" t="str">
        <f>IF('INTERIM REPORT'!B379=" "," ",IF('Report Data'!A379="",'INTERIM REPORT'!A378,'Report Data'!A379))</f>
        <v>Greater Than 499 Beds</v>
      </c>
      <c r="B379" s="6" t="str">
        <f>IF(ISBLANK('Report Data'!B379)," ",'Report Data'!B379)</f>
        <v>[CommSelf_Pct_Net_Rev_Peers] Comm/self % of Net Rev-Peers</v>
      </c>
      <c r="C379" s="6">
        <f>IF(ISBLANK('Report Data'!C379)," ",'Report Data'!C379)</f>
        <v>0</v>
      </c>
      <c r="D379" s="6">
        <f>IF(ISBLANK('Report Data'!D379)," ",'Report Data'!D379)</f>
        <v>0</v>
      </c>
      <c r="E379" s="6">
        <f>IF(ISBLANK('Report Data'!E379)," ",'Report Data'!E379)</f>
        <v>0</v>
      </c>
      <c r="F379" s="6">
        <f>IF(ISBLANK('Report Data'!F379)," ",'Report Data'!F379)</f>
        <v>0</v>
      </c>
      <c r="G379" s="6">
        <f>IF(ISBLANK('Report Data'!G379)," ",'Report Data'!G379)</f>
        <v>0</v>
      </c>
    </row>
    <row r="380" spans="1:7">
      <c r="A380" s="6" t="str">
        <f>IF('INTERIM REPORT'!B380=" "," ",IF('Report Data'!A380="",'INTERIM REPORT'!A379,'Report Data'!A380))</f>
        <v>Greater Than 499 Beds</v>
      </c>
      <c r="B380" s="6" t="str">
        <f>IF(ISBLANK('Report Data'!B380)," ",'Report Data'!B380)</f>
        <v>[Phys_Pct_Net_Rev_Peers] Physician % of Net Rev-Peers</v>
      </c>
      <c r="C380" s="6">
        <f>IF(ISBLANK('Report Data'!C380)," ",'Report Data'!C380)</f>
        <v>0</v>
      </c>
      <c r="D380" s="6">
        <f>IF(ISBLANK('Report Data'!D380)," ",'Report Data'!D380)</f>
        <v>0</v>
      </c>
      <c r="E380" s="6">
        <f>IF(ISBLANK('Report Data'!E380)," ",'Report Data'!E380)</f>
        <v>0</v>
      </c>
      <c r="F380" s="6">
        <f>IF(ISBLANK('Report Data'!F380)," ",'Report Data'!F380)</f>
        <v>0</v>
      </c>
      <c r="G380" s="6">
        <f>IF(ISBLANK('Report Data'!G380)," ",'Report Data'!G380)</f>
        <v>0</v>
      </c>
    </row>
    <row r="381" spans="1:7">
      <c r="A381" s="6" t="str">
        <f>IF('INTERIM REPORT'!B381=" "," ",IF('Report Data'!A381="",'INTERIM REPORT'!A380,'Report Data'!A381))</f>
        <v>Greater Than 499 Beds</v>
      </c>
      <c r="B381" s="6" t="str">
        <f>IF(ISBLANK('Report Data'!B381)," ",'Report Data'!B381)</f>
        <v>[Free_Care_Gross_Peers] Free Care (Gross Revenue)-Peers</v>
      </c>
      <c r="C381" s="6">
        <f>IF(ISBLANK('Report Data'!C381)," ",'Report Data'!C381)</f>
        <v>0</v>
      </c>
      <c r="D381" s="6">
        <f>IF(ISBLANK('Report Data'!D381)," ",'Report Data'!D381)</f>
        <v>0</v>
      </c>
      <c r="E381" s="6">
        <f>IF(ISBLANK('Report Data'!E381)," ",'Report Data'!E381)</f>
        <v>0</v>
      </c>
      <c r="F381" s="6">
        <f>IF(ISBLANK('Report Data'!F381)," ",'Report Data'!F381)</f>
        <v>0</v>
      </c>
      <c r="G381" s="6">
        <f>IF(ISBLANK('Report Data'!G381)," ",'Report Data'!G381)</f>
        <v>0</v>
      </c>
    </row>
    <row r="382" spans="1:7">
      <c r="A382" s="6" t="str">
        <f>IF('INTERIM REPORT'!B382=" "," ",IF('Report Data'!A382="",'INTERIM REPORT'!A381,'Report Data'!A382))</f>
        <v>Levels</v>
      </c>
      <c r="B382" s="6" t="str">
        <f>IF(ISBLANK('Report Data'!B382)," ",'Report Data'!B382)</f>
        <v>Accounts</v>
      </c>
      <c r="C382" s="6" t="str">
        <f>IF(ISBLANK('Report Data'!C382)," ",'Report Data'!C382)</f>
        <v xml:space="preserve"> </v>
      </c>
      <c r="D382" s="6" t="str">
        <f>IF(ISBLANK('Report Data'!D382)," ",'Report Data'!D382)</f>
        <v xml:space="preserve"> </v>
      </c>
      <c r="E382" s="6" t="str">
        <f>IF(ISBLANK('Report Data'!E382)," ",'Report Data'!E382)</f>
        <v xml:space="preserve"> </v>
      </c>
      <c r="F382" s="6" t="str">
        <f>IF(ISBLANK('Report Data'!F382)," ",'Report Data'!F382)</f>
        <v xml:space="preserve"> </v>
      </c>
      <c r="G382" s="6" t="str">
        <f>IF(ISBLANK('Report Data'!G382)," ",'Report Data'!G382)</f>
        <v xml:space="preserve"> </v>
      </c>
    </row>
    <row r="383" spans="1:7">
      <c r="A383" s="6" t="str">
        <f>IF('INTERIM REPORT'!B383=" "," ",IF('Report Data'!A383="",'INTERIM REPORT'!A382,'Report Data'!A383))</f>
        <v>Brattleboro Memorial Hospital</v>
      </c>
      <c r="B383" s="6" t="str">
        <f>IF(ISBLANK('Report Data'!B383)," ",'Report Data'!B383)</f>
        <v>[Avg_Daily_Census_Metric] Average Daily Census</v>
      </c>
      <c r="C383" s="6">
        <f>IF(ISBLANK('Report Data'!C383)," ",'Report Data'!C383)</f>
        <v>17.32328767123288</v>
      </c>
      <c r="D383" s="6">
        <f>IF(ISBLANK('Report Data'!D383)," ",'Report Data'!D383)</f>
        <v>14.650273224043715</v>
      </c>
      <c r="E383" s="6">
        <f>IF(ISBLANK('Report Data'!E383)," ",'Report Data'!E383)</f>
        <v>15.295890410958904</v>
      </c>
      <c r="F383" s="6">
        <f>IF(ISBLANK('Report Data'!F383)," ",'Report Data'!F383)</f>
        <v>14.372602739726027</v>
      </c>
      <c r="G383" s="6">
        <f>IF(ISBLANK('Report Data'!G383)," ",'Report Data'!G383)</f>
        <v>17.287671232876711</v>
      </c>
    </row>
    <row r="384" spans="1:7">
      <c r="A384" s="6" t="str">
        <f>IF('INTERIM REPORT'!B384=" "," ",IF('Report Data'!A384="",'INTERIM REPORT'!A383,'Report Data'!A384))</f>
        <v>Brattleboro Memorial Hospital</v>
      </c>
      <c r="B384" s="6" t="str">
        <f>IF(ISBLANK('Report Data'!B384)," ",'Report Data'!B384)</f>
        <v>[Avg_Length_of_Stay_Metric] Average Length of Stay</v>
      </c>
      <c r="C384" s="6">
        <f>IF(ISBLANK('Report Data'!C384)," ",'Report Data'!C384)</f>
        <v>3.0009492168960619</v>
      </c>
      <c r="D384" s="6">
        <f>IF(ISBLANK('Report Data'!D384)," ",'Report Data'!D384)</f>
        <v>2.8905660377358502</v>
      </c>
      <c r="E384" s="6">
        <f>IF(ISBLANK('Report Data'!E384)," ",'Report Data'!E384)</f>
        <v>2.5092134831460671</v>
      </c>
      <c r="F384" s="6">
        <f>IF(ISBLANK('Report Data'!F384)," ",'Report Data'!F384)</f>
        <v>2.8023504273504272</v>
      </c>
      <c r="G384" s="6">
        <f>IF(ISBLANK('Report Data'!G384)," ",'Report Data'!G384)</f>
        <v>2.9078341013824867</v>
      </c>
    </row>
    <row r="385" spans="1:7">
      <c r="A385" s="6" t="str">
        <f>IF('INTERIM REPORT'!B385=" "," ",IF('Report Data'!A385="",'INTERIM REPORT'!A384,'Report Data'!A385))</f>
        <v>Brattleboro Memorial Hospital</v>
      </c>
      <c r="B385" s="6" t="str">
        <f>IF(ISBLANK('Report Data'!B385)," ",'Report Data'!B385)</f>
        <v>[Acute_ALOS_Metric] Acute ALOS</v>
      </c>
      <c r="C385" s="6">
        <f>IF(ISBLANK('Report Data'!C385)," ",'Report Data'!C385)</f>
        <v>3.1348314606741576</v>
      </c>
      <c r="D385" s="6">
        <f>IF(ISBLANK('Report Data'!D385)," ",'Report Data'!D385)</f>
        <v>3.0536741214057503</v>
      </c>
      <c r="E385" s="6">
        <f>IF(ISBLANK('Report Data'!E385)," ",'Report Data'!E385)</f>
        <v>2.5364829396325455</v>
      </c>
      <c r="F385" s="6">
        <f>IF(ISBLANK('Report Data'!F385)," ",'Report Data'!F385)</f>
        <v>2.9267990074441692</v>
      </c>
      <c r="G385" s="6">
        <f>IF(ISBLANK('Report Data'!G385)," ",'Report Data'!G385)</f>
        <v>3.0274406332453814</v>
      </c>
    </row>
    <row r="386" spans="1:7">
      <c r="A386" s="6" t="str">
        <f>IF('INTERIM REPORT'!B386=" "," ",IF('Report Data'!A386="",'INTERIM REPORT'!A385,'Report Data'!A386))</f>
        <v>Brattleboro Memorial Hospital</v>
      </c>
      <c r="B386" s="6" t="str">
        <f>IF(ISBLANK('Report Data'!B386)," ",'Report Data'!B386)</f>
        <v>[Adj_Admits_Metric] Adjusted Admissions</v>
      </c>
      <c r="C386" s="6">
        <f>IF(ISBLANK('Report Data'!C386)," ",'Report Data'!C386)</f>
        <v>8230.8336568294581</v>
      </c>
      <c r="D386" s="6">
        <f>IF(ISBLANK('Report Data'!D386)," ",'Report Data'!D386)</f>
        <v>7294.5736471724276</v>
      </c>
      <c r="E386" s="6">
        <f>IF(ISBLANK('Report Data'!E386)," ",'Report Data'!E386)</f>
        <v>8819.9531620215021</v>
      </c>
      <c r="F386" s="6">
        <f>IF(ISBLANK('Report Data'!F386)," ",'Report Data'!F386)</f>
        <v>0</v>
      </c>
      <c r="G386" s="6">
        <f>IF(ISBLANK('Report Data'!G386)," ",'Report Data'!G386)</f>
        <v>8741.5974790731543</v>
      </c>
    </row>
    <row r="387" spans="1:7">
      <c r="A387" s="6" t="str">
        <f>IF('INTERIM REPORT'!B387=" "," ",IF('Report Data'!A387="",'INTERIM REPORT'!A386,'Report Data'!A387))</f>
        <v>Brattleboro Memorial Hospital</v>
      </c>
      <c r="B387" s="6" t="str">
        <f>IF(ISBLANK('Report Data'!B387)," ",'Report Data'!B387)</f>
        <v>[Adj_Days_Metric] Adjusted Days</v>
      </c>
      <c r="C387" s="6">
        <f>IF(ISBLANK('Report Data'!C387)," ",'Report Data'!C387)</f>
        <v>25802.276295004711</v>
      </c>
      <c r="D387" s="6">
        <f>IF(ISBLANK('Report Data'!D387)," ",'Report Data'!D387)</f>
        <v>22275.2507730588</v>
      </c>
      <c r="E387" s="6">
        <f>IF(ISBLANK('Report Data'!E387)," ",'Report Data'!E387)</f>
        <v>22371.660723825666</v>
      </c>
      <c r="F387" s="6">
        <f>IF(ISBLANK('Report Data'!F387)," ",'Report Data'!F387)</f>
        <v>0</v>
      </c>
      <c r="G387" s="6">
        <f>IF(ISBLANK('Report Data'!G387)," ",'Report Data'!G387)</f>
        <v>26464.667407621459</v>
      </c>
    </row>
    <row r="388" spans="1:7">
      <c r="A388" s="6" t="str">
        <f>IF('INTERIM REPORT'!B388=" "," ",IF('Report Data'!A388="",'INTERIM REPORT'!A387,'Report Data'!A388))</f>
        <v>Brattleboro Memorial Hospital</v>
      </c>
      <c r="B388" s="6" t="str">
        <f>IF(ISBLANK('Report Data'!B388)," ",'Report Data'!B388)</f>
        <v>[Acute_Care_Ave_Daily_Census_Metric] Acute Care Ave Daily Census</v>
      </c>
      <c r="C388" s="6">
        <f>IF(ISBLANK('Report Data'!C388)," ",'Report Data'!C388)</f>
        <v>15.287671232876713</v>
      </c>
      <c r="D388" s="6">
        <f>IF(ISBLANK('Report Data'!D388)," ",'Report Data'!D388)</f>
        <v>13.057377049180328</v>
      </c>
      <c r="E388" s="6">
        <f>IF(ISBLANK('Report Data'!E388)," ",'Report Data'!E388)</f>
        <v>13.238356164383559</v>
      </c>
      <c r="F388" s="6">
        <f>IF(ISBLANK('Report Data'!F388)," ",'Report Data'!F388)</f>
        <v>12.926027397260274</v>
      </c>
      <c r="G388" s="6">
        <f>IF(ISBLANK('Report Data'!G388)," ",'Report Data'!G388)</f>
        <v>15.717808219178082</v>
      </c>
    </row>
    <row r="389" spans="1:7">
      <c r="A389" s="6" t="str">
        <f>IF('INTERIM REPORT'!B389=" "," ",IF('Report Data'!A389="",'INTERIM REPORT'!A388,'Report Data'!A389))</f>
        <v>Brattleboro Memorial Hospital</v>
      </c>
      <c r="B389" s="6" t="str">
        <f>IF(ISBLANK('Report Data'!B389)," ",'Report Data'!B389)</f>
        <v>[Acute_Admissions_Metric] Acute Admissions</v>
      </c>
      <c r="C389" s="6">
        <f>IF(ISBLANK('Report Data'!C389)," ",'Report Data'!C389)</f>
        <v>1779.9999999999998</v>
      </c>
      <c r="D389" s="6">
        <f>IF(ISBLANK('Report Data'!D389)," ",'Report Data'!D389)</f>
        <v>1565.0000000000002</v>
      </c>
      <c r="E389" s="6">
        <f>IF(ISBLANK('Report Data'!E389)," ",'Report Data'!E389)</f>
        <v>1905</v>
      </c>
      <c r="F389" s="6">
        <f>IF(ISBLANK('Report Data'!F389)," ",'Report Data'!F389)</f>
        <v>1611.9999999999998</v>
      </c>
      <c r="G389" s="6">
        <f>IF(ISBLANK('Report Data'!G389)," ",'Report Data'!G389)</f>
        <v>1895.0000000000007</v>
      </c>
    </row>
    <row r="390" spans="1:7">
      <c r="A390" s="6" t="str">
        <f>IF('INTERIM REPORT'!B390=" "," ",IF('Report Data'!A390="",'INTERIM REPORT'!A389,'Report Data'!A390))</f>
        <v>Brattleboro Memorial Hospital</v>
      </c>
      <c r="B390" s="6" t="str">
        <f>IF(ISBLANK('Report Data'!B390)," ",'Report Data'!B390)</f>
        <v>[Util_Acute_Days] Acute Patient Days</v>
      </c>
      <c r="C390" s="6">
        <f>IF(ISBLANK('Report Data'!C390)," ",'Report Data'!C390)</f>
        <v>5580</v>
      </c>
      <c r="D390" s="6">
        <f>IF(ISBLANK('Report Data'!D390)," ",'Report Data'!D390)</f>
        <v>4779</v>
      </c>
      <c r="E390" s="6">
        <f>IF(ISBLANK('Report Data'!E390)," ",'Report Data'!E390)</f>
        <v>4831.9999999999991</v>
      </c>
      <c r="F390" s="6">
        <f>IF(ISBLANK('Report Data'!F390)," ",'Report Data'!F390)</f>
        <v>4718</v>
      </c>
      <c r="G390" s="6">
        <f>IF(ISBLANK('Report Data'!G390)," ",'Report Data'!G390)</f>
        <v>5737</v>
      </c>
    </row>
    <row r="391" spans="1:7">
      <c r="A391" s="6" t="str">
        <f>IF('INTERIM REPORT'!B391=" "," ",IF('Report Data'!A391="",'INTERIM REPORT'!A390,'Report Data'!A391))</f>
        <v>Brattleboro Memorial Hospital</v>
      </c>
      <c r="B391" s="6" t="str">
        <f>IF(ISBLANK('Report Data'!B391)," ",'Report Data'!B391)</f>
        <v>[Age_of_Plant_Metric] Age of Plant</v>
      </c>
      <c r="C391" s="6">
        <f>IF(ISBLANK('Report Data'!C391)," ",'Report Data'!C391)</f>
        <v>12.090447930489042</v>
      </c>
      <c r="D391" s="6">
        <f>IF(ISBLANK('Report Data'!D391)," ",'Report Data'!D391)</f>
        <v>12.997650348522544</v>
      </c>
      <c r="E391" s="6">
        <f>IF(ISBLANK('Report Data'!E391)," ",'Report Data'!E391)</f>
        <v>0</v>
      </c>
      <c r="F391" s="6">
        <f>IF(ISBLANK('Report Data'!F391)," ",'Report Data'!F391)</f>
        <v>14.940472836349835</v>
      </c>
      <c r="G391" s="6">
        <f>IF(ISBLANK('Report Data'!G391)," ",'Report Data'!G391)</f>
        <v>15.189992530192923</v>
      </c>
    </row>
    <row r="392" spans="1:7">
      <c r="A392" s="6" t="str">
        <f>IF('INTERIM REPORT'!B392=" "," ",IF('Report Data'!A392="",'INTERIM REPORT'!A391,'Report Data'!A392))</f>
        <v>Brattleboro Memorial Hospital</v>
      </c>
      <c r="B392" s="6" t="str">
        <f>IF(ISBLANK('Report Data'!B392)," ",'Report Data'!B392)</f>
        <v>[Age_of_Plant_Bldg_Metric] Age of Plant Building</v>
      </c>
      <c r="C392" s="6">
        <f>IF(ISBLANK('Report Data'!C392)," ",'Report Data'!C392)</f>
        <v>17.793551317517068</v>
      </c>
      <c r="D392" s="6">
        <f>IF(ISBLANK('Report Data'!D392)," ",'Report Data'!D392)</f>
        <v>19.715410776815411</v>
      </c>
      <c r="E392" s="6">
        <f>IF(ISBLANK('Report Data'!E392)," ",'Report Data'!E392)</f>
        <v>0</v>
      </c>
      <c r="F392" s="6">
        <f>IF(ISBLANK('Report Data'!F392)," ",'Report Data'!F392)</f>
        <v>0</v>
      </c>
      <c r="G392" s="6">
        <f>IF(ISBLANK('Report Data'!G392)," ",'Report Data'!G392)</f>
        <v>19.029611980075188</v>
      </c>
    </row>
    <row r="393" spans="1:7">
      <c r="A393" s="6" t="str">
        <f>IF('INTERIM REPORT'!B393=" "," ",IF('Report Data'!A393="",'INTERIM REPORT'!A392,'Report Data'!A393))</f>
        <v>Brattleboro Memorial Hospital</v>
      </c>
      <c r="B393" s="6" t="str">
        <f>IF(ISBLANK('Report Data'!B393)," ",'Report Data'!B393)</f>
        <v>[Age_of_Plant_Equip_Metric] Age of Plant Equipment</v>
      </c>
      <c r="C393" s="6">
        <f>IF(ISBLANK('Report Data'!C393)," ",'Report Data'!C393)</f>
        <v>8.2908015607129872</v>
      </c>
      <c r="D393" s="6">
        <f>IF(ISBLANK('Report Data'!D393)," ",'Report Data'!D393)</f>
        <v>8.9338288052528902</v>
      </c>
      <c r="E393" s="6">
        <f>IF(ISBLANK('Report Data'!E393)," ",'Report Data'!E393)</f>
        <v>0</v>
      </c>
      <c r="F393" s="6">
        <f>IF(ISBLANK('Report Data'!F393)," ",'Report Data'!F393)</f>
        <v>6.5501233952328963</v>
      </c>
      <c r="G393" s="6">
        <f>IF(ISBLANK('Report Data'!G393)," ",'Report Data'!G393)</f>
        <v>11.871678829297753</v>
      </c>
    </row>
    <row r="394" spans="1:7">
      <c r="A394" s="6" t="str">
        <f>IF('INTERIM REPORT'!B394=" "," ",IF('Report Data'!A394="",'INTERIM REPORT'!A393,'Report Data'!A394))</f>
        <v>Brattleboro Memorial Hospital</v>
      </c>
      <c r="B394" s="6" t="str">
        <f>IF(ISBLANK('Report Data'!B394)," ",'Report Data'!B394)</f>
        <v>[Long_Term_Debt_Cap_Metric] Long Term Debt to Capitalization</v>
      </c>
      <c r="C394" s="6">
        <f>IF(ISBLANK('Report Data'!C394)," ",'Report Data'!C394)</f>
        <v>9.7250080505879632E-2</v>
      </c>
      <c r="D394" s="6">
        <f>IF(ISBLANK('Report Data'!D394)," ",'Report Data'!D394)</f>
        <v>9.405297617444057E-2</v>
      </c>
      <c r="E394" s="6">
        <f>IF(ISBLANK('Report Data'!E394)," ",'Report Data'!E394)</f>
        <v>0.11424135465140499</v>
      </c>
      <c r="F394" s="6">
        <f>IF(ISBLANK('Report Data'!F394)," ",'Report Data'!F394)</f>
        <v>8.9143454432516298E-2</v>
      </c>
      <c r="G394" s="6">
        <f>IF(ISBLANK('Report Data'!G394)," ",'Report Data'!G394)</f>
        <v>0.1722406925653239</v>
      </c>
    </row>
    <row r="395" spans="1:7">
      <c r="A395" s="6" t="str">
        <f>IF('INTERIM REPORT'!B395=" "," ",IF('Report Data'!A395="",'INTERIM REPORT'!A394,'Report Data'!A395))</f>
        <v>Brattleboro Memorial Hospital</v>
      </c>
      <c r="B395" s="6" t="str">
        <f>IF(ISBLANK('Report Data'!B395)," ",'Report Data'!B395)</f>
        <v>[Debt_per_Staff_Bed_Metric] Debt per Staffed Bed</v>
      </c>
      <c r="C395" s="6">
        <f>IF(ISBLANK('Report Data'!C395)," ",'Report Data'!C395)</f>
        <v>403257.39130434784</v>
      </c>
      <c r="D395" s="6">
        <f>IF(ISBLANK('Report Data'!D395)," ",'Report Data'!D395)</f>
        <v>663665.71739130432</v>
      </c>
      <c r="E395" s="6">
        <f>IF(ISBLANK('Report Data'!E395)," ",'Report Data'!E395)</f>
        <v>588617.15217391308</v>
      </c>
      <c r="F395" s="6">
        <f>IF(ISBLANK('Report Data'!F395)," ",'Report Data'!F395)</f>
        <v>640032.30108695664</v>
      </c>
      <c r="G395" s="6">
        <f>IF(ISBLANK('Report Data'!G395)," ",'Report Data'!G395)</f>
        <v>651226.82608695654</v>
      </c>
    </row>
    <row r="396" spans="1:7">
      <c r="A396" s="6" t="str">
        <f>IF('INTERIM REPORT'!B396=" "," ",IF('Report Data'!A396="",'INTERIM REPORT'!A395,'Report Data'!A396))</f>
        <v>Brattleboro Memorial Hospital</v>
      </c>
      <c r="B396" s="6" t="str">
        <f>IF(ISBLANK('Report Data'!B396)," ",'Report Data'!B396)</f>
        <v>[Net_Prop_Plant_and_Equip_per_Staffed_Bed_Metric] Net Prop, Plant &amp; Equip per Staffed Bed</v>
      </c>
      <c r="C396" s="6">
        <f>IF(ISBLANK('Report Data'!C396)," ",'Report Data'!C396)</f>
        <v>578526.51043478248</v>
      </c>
      <c r="D396" s="6">
        <f>IF(ISBLANK('Report Data'!D396)," ",'Report Data'!D396)</f>
        <v>554409</v>
      </c>
      <c r="E396" s="6">
        <f>IF(ISBLANK('Report Data'!E396)," ",'Report Data'!E396)</f>
        <v>869503.13043478259</v>
      </c>
      <c r="F396" s="6">
        <f>IF(ISBLANK('Report Data'!F396)," ",'Report Data'!F396)</f>
        <v>690963.67391304346</v>
      </c>
      <c r="G396" s="6">
        <f>IF(ISBLANK('Report Data'!G396)," ",'Report Data'!G396)</f>
        <v>903118.91304347827</v>
      </c>
    </row>
    <row r="397" spans="1:7">
      <c r="A397" s="6" t="str">
        <f>IF('INTERIM REPORT'!B397=" "," ",IF('Report Data'!A397="",'INTERIM REPORT'!A396,'Report Data'!A397))</f>
        <v>Brattleboro Memorial Hospital</v>
      </c>
      <c r="B397" s="6" t="str">
        <f>IF(ISBLANK('Report Data'!B397)," ",'Report Data'!B397)</f>
        <v>[Long_Term_Debt_to_Total_Assets_Metric] Long Term Debt to Total Assets</v>
      </c>
      <c r="C397" s="6">
        <f>IF(ISBLANK('Report Data'!C397)," ",'Report Data'!C397)</f>
        <v>8.2554280239623842E-2</v>
      </c>
      <c r="D397" s="6">
        <f>IF(ISBLANK('Report Data'!D397)," ",'Report Data'!D397)</f>
        <v>7.2463260145261818E-2</v>
      </c>
      <c r="E397" s="6">
        <f>IF(ISBLANK('Report Data'!E397)," ",'Report Data'!E397)</f>
        <v>9.3846536936635916E-2</v>
      </c>
      <c r="F397" s="6">
        <f>IF(ISBLANK('Report Data'!F397)," ",'Report Data'!F397)</f>
        <v>7.0191748592447298E-2</v>
      </c>
      <c r="G397" s="6">
        <f>IF(ISBLANK('Report Data'!G397)," ",'Report Data'!G397)</f>
        <v>0.14777120615685868</v>
      </c>
    </row>
    <row r="398" spans="1:7">
      <c r="A398" s="6" t="str">
        <f>IF('INTERIM REPORT'!B398=" "," ",IF('Report Data'!A398="",'INTERIM REPORT'!A397,'Report Data'!A398))</f>
        <v>Brattleboro Memorial Hospital</v>
      </c>
      <c r="B398" s="6" t="str">
        <f>IF(ISBLANK('Report Data'!B398)," ",'Report Data'!B398)</f>
        <v>[Debt_Service_Coverage_Ratio_Metric] Debt Service Coverage Ratio</v>
      </c>
      <c r="C398" s="6">
        <f>IF(ISBLANK('Report Data'!C398)," ",'Report Data'!C398)</f>
        <v>3.5476910125084102</v>
      </c>
      <c r="D398" s="6">
        <f>IF(ISBLANK('Report Data'!D398)," ",'Report Data'!D398)</f>
        <v>4.3960596572418895</v>
      </c>
      <c r="E398" s="6">
        <f>IF(ISBLANK('Report Data'!E398)," ",'Report Data'!E398)</f>
        <v>3.1129361605091326</v>
      </c>
      <c r="F398" s="6">
        <f>IF(ISBLANK('Report Data'!F398)," ",'Report Data'!F398)</f>
        <v>19.223347938626191</v>
      </c>
      <c r="G398" s="6">
        <f>IF(ISBLANK('Report Data'!G398)," ",'Report Data'!G398)</f>
        <v>3.0887793632817195</v>
      </c>
    </row>
    <row r="399" spans="1:7">
      <c r="A399" s="6" t="str">
        <f>IF('INTERIM REPORT'!B399=" "," ",IF('Report Data'!A399="",'INTERIM REPORT'!A398,'Report Data'!A399))</f>
        <v>Brattleboro Memorial Hospital</v>
      </c>
      <c r="B399" s="6" t="str">
        <f>IF(ISBLANK('Report Data'!B399)," ",'Report Data'!B399)</f>
        <v>[Depreciation_Rate_Metric] Depreciation Rate</v>
      </c>
      <c r="C399" s="6">
        <f>IF(ISBLANK('Report Data'!C399)," ",'Report Data'!C399)</f>
        <v>5.4481464367808758</v>
      </c>
      <c r="D399" s="6">
        <f>IF(ISBLANK('Report Data'!D399)," ",'Report Data'!D399)</f>
        <v>5.2770551815134166</v>
      </c>
      <c r="E399" s="6">
        <f>IF(ISBLANK('Report Data'!E399)," ",'Report Data'!E399)</f>
        <v>4.5232611736714636</v>
      </c>
      <c r="F399" s="6">
        <f>IF(ISBLANK('Report Data'!F399)," ",'Report Data'!F399)</f>
        <v>4.3405043757574981</v>
      </c>
      <c r="G399" s="6">
        <f>IF(ISBLANK('Report Data'!G399)," ",'Report Data'!G399)</f>
        <v>4.0263288628862091</v>
      </c>
    </row>
    <row r="400" spans="1:7">
      <c r="A400" s="6" t="str">
        <f>IF('INTERIM REPORT'!B400=" "," ",IF('Report Data'!A400="",'INTERIM REPORT'!A399,'Report Data'!A400))</f>
        <v>Brattleboro Memorial Hospital</v>
      </c>
      <c r="B400" s="6" t="str">
        <f>IF(ISBLANK('Report Data'!B400)," ",'Report Data'!B400)</f>
        <v>[Cap_Expenditures_to_Depreciation_Metric] Capital Expenditures to Depreciation</v>
      </c>
      <c r="C400" s="6">
        <f>IF(ISBLANK('Report Data'!C400)," ",'Report Data'!C400)</f>
        <v>0.87168690386645109</v>
      </c>
      <c r="D400" s="6">
        <f>IF(ISBLANK('Report Data'!D400)," ",'Report Data'!D400)</f>
        <v>0.35175069381895258</v>
      </c>
      <c r="E400" s="6">
        <f>IF(ISBLANK('Report Data'!E400)," ",'Report Data'!E400)</f>
        <v>0.47384286520573993</v>
      </c>
      <c r="F400" s="6">
        <f>IF(ISBLANK('Report Data'!F400)," ",'Report Data'!F400)</f>
        <v>0</v>
      </c>
      <c r="G400" s="6">
        <f>IF(ISBLANK('Report Data'!G400)," ",'Report Data'!G400)</f>
        <v>0.75887262162029934</v>
      </c>
    </row>
    <row r="401" spans="1:7">
      <c r="A401" s="6" t="str">
        <f>IF('INTERIM REPORT'!B401=" "," ",IF('Report Data'!A401="",'INTERIM REPORT'!A400,'Report Data'!A401))</f>
        <v>Brattleboro Memorial Hospital</v>
      </c>
      <c r="B401" s="6" t="str">
        <f>IF(ISBLANK('Report Data'!B401)," ",'Report Data'!B401)</f>
        <v>[Cap_Expenditure_Growth_Rate_Metric] Capital Expenditure Growth Rate</v>
      </c>
      <c r="C401" s="6">
        <f>IF(ISBLANK('Report Data'!C401)," ",'Report Data'!C401)</f>
        <v>4.7490778992885589</v>
      </c>
      <c r="D401" s="6">
        <f>IF(ISBLANK('Report Data'!D401)," ",'Report Data'!D401)</f>
        <v>1.8562078214182431</v>
      </c>
      <c r="E401" s="6">
        <f>IF(ISBLANK('Report Data'!E401)," ",'Report Data'!E401)</f>
        <v>2.1433150346063643</v>
      </c>
      <c r="F401" s="6">
        <f>IF(ISBLANK('Report Data'!F401)," ",'Report Data'!F401)</f>
        <v>0</v>
      </c>
      <c r="G401" s="6">
        <f>IF(ISBLANK('Report Data'!G401)," ",'Report Data'!G401)</f>
        <v>3.055470739683936</v>
      </c>
    </row>
    <row r="402" spans="1:7">
      <c r="A402" s="6" t="str">
        <f>IF('INTERIM REPORT'!B402=" "," ",IF('Report Data'!A402="",'INTERIM REPORT'!A401,'Report Data'!A402))</f>
        <v>Brattleboro Memorial Hospital</v>
      </c>
      <c r="B402" s="6" t="str">
        <f>IF(ISBLANK('Report Data'!B402)," ",'Report Data'!B402)</f>
        <v>[Cap_Acquisitions_as_a_pct_of_Net_Patient_Rev_Metric] Capital Acquisitions as a % of Net Patient Rev</v>
      </c>
      <c r="C402" s="6">
        <f>IF(ISBLANK('Report Data'!C402)," ",'Report Data'!C402)</f>
        <v>5.0262778856767325E-2</v>
      </c>
      <c r="D402" s="6">
        <f>IF(ISBLANK('Report Data'!D402)," ",'Report Data'!D402)</f>
        <v>2.4374911740260633E-2</v>
      </c>
      <c r="E402" s="6">
        <f>IF(ISBLANK('Report Data'!E402)," ",'Report Data'!E402)</f>
        <v>2.700587264074868E-2</v>
      </c>
      <c r="F402" s="6">
        <f>IF(ISBLANK('Report Data'!F402)," ",'Report Data'!F402)</f>
        <v>0</v>
      </c>
      <c r="G402" s="6">
        <f>IF(ISBLANK('Report Data'!G402)," ",'Report Data'!G402)</f>
        <v>4.092219542392448E-2</v>
      </c>
    </row>
    <row r="403" spans="1:7">
      <c r="A403" s="6" t="str">
        <f>IF('INTERIM REPORT'!B403=" "," ",IF('Report Data'!A403="",'INTERIM REPORT'!A402,'Report Data'!A403))</f>
        <v>Brattleboro Memorial Hospital</v>
      </c>
      <c r="B403" s="6" t="str">
        <f>IF(ISBLANK('Report Data'!B403)," ",'Report Data'!B403)</f>
        <v>[Deduction_pct_Metric] Deduction %</v>
      </c>
      <c r="C403" s="6">
        <f>IF(ISBLANK('Report Data'!C403)," ",'Report Data'!C403)</f>
        <v>0.59830112083029441</v>
      </c>
      <c r="D403" s="6">
        <f>IF(ISBLANK('Report Data'!D403)," ",'Report Data'!D403)</f>
        <v>0.64551540385840478</v>
      </c>
      <c r="E403" s="6">
        <f>IF(ISBLANK('Report Data'!E403)," ",'Report Data'!E403)</f>
        <v>0.5958396741060118</v>
      </c>
      <c r="F403" s="6">
        <f>IF(ISBLANK('Report Data'!F403)," ",'Report Data'!F403)</f>
        <v>0.62382766275316659</v>
      </c>
      <c r="G403" s="6">
        <f>IF(ISBLANK('Report Data'!G403)," ",'Report Data'!G403)</f>
        <v>0.62561332125946956</v>
      </c>
    </row>
    <row r="404" spans="1:7">
      <c r="A404" s="6" t="str">
        <f>IF('INTERIM REPORT'!B404=" "," ",IF('Report Data'!A404="",'INTERIM REPORT'!A403,'Report Data'!A404))</f>
        <v>Brattleboro Memorial Hospital</v>
      </c>
      <c r="B404" s="6" t="str">
        <f>IF(ISBLANK('Report Data'!B404)," ",'Report Data'!B404)</f>
        <v>[Bad_Debt_pct_Metric] Bad Debt %</v>
      </c>
      <c r="C404" s="6">
        <f>IF(ISBLANK('Report Data'!C404)," ",'Report Data'!C404)</f>
        <v>1.8123451608176473E-2</v>
      </c>
      <c r="D404" s="6">
        <f>IF(ISBLANK('Report Data'!D404)," ",'Report Data'!D404)</f>
        <v>1.2667379159478598E-2</v>
      </c>
      <c r="E404" s="6">
        <f>IF(ISBLANK('Report Data'!E404)," ",'Report Data'!E404)</f>
        <v>1.7342461773431243E-2</v>
      </c>
      <c r="F404" s="6">
        <f>IF(ISBLANK('Report Data'!F404)," ",'Report Data'!F404)</f>
        <v>1.4298876823121691E-2</v>
      </c>
      <c r="G404" s="6">
        <f>IF(ISBLANK('Report Data'!G404)," ",'Report Data'!G404)</f>
        <v>1.7187054503212697E-2</v>
      </c>
    </row>
    <row r="405" spans="1:7">
      <c r="A405" s="6" t="str">
        <f>IF('INTERIM REPORT'!B405=" "," ",IF('Report Data'!A405="",'INTERIM REPORT'!A404,'Report Data'!A405))</f>
        <v>Brattleboro Memorial Hospital</v>
      </c>
      <c r="B405" s="6" t="str">
        <f>IF(ISBLANK('Report Data'!B405)," ",'Report Data'!B405)</f>
        <v>[Free_Care_pct_Metric] Free Care %</v>
      </c>
      <c r="C405" s="6">
        <f>IF(ISBLANK('Report Data'!C405)," ",'Report Data'!C405)</f>
        <v>1.1887355742937155E-2</v>
      </c>
      <c r="D405" s="6">
        <f>IF(ISBLANK('Report Data'!D405)," ",'Report Data'!D405)</f>
        <v>1.4756532005927104E-2</v>
      </c>
      <c r="E405" s="6">
        <f>IF(ISBLANK('Report Data'!E405)," ",'Report Data'!E405)</f>
        <v>1.5000000972491521E-2</v>
      </c>
      <c r="F405" s="6">
        <f>IF(ISBLANK('Report Data'!F405)," ",'Report Data'!F405)</f>
        <v>3.9329151923445044E-3</v>
      </c>
      <c r="G405" s="6">
        <f>IF(ISBLANK('Report Data'!G405)," ",'Report Data'!G405)</f>
        <v>1.3339508115385514E-2</v>
      </c>
    </row>
    <row r="406" spans="1:7">
      <c r="A406" s="6" t="str">
        <f>IF('INTERIM REPORT'!B406=" "," ",IF('Report Data'!A406="",'INTERIM REPORT'!A405,'Report Data'!A406))</f>
        <v>Brattleboro Memorial Hospital</v>
      </c>
      <c r="B406" s="6" t="str">
        <f>IF(ISBLANK('Report Data'!B406)," ",'Report Data'!B406)</f>
        <v>[Operating_Margin_pct_Metric] Operating Margin %</v>
      </c>
      <c r="C406" s="6">
        <f>IF(ISBLANK('Report Data'!C406)," ",'Report Data'!C406)</f>
        <v>7.6405410031913541E-3</v>
      </c>
      <c r="D406" s="6">
        <f>IF(ISBLANK('Report Data'!D406)," ",'Report Data'!D406)</f>
        <v>5.5298123493566602E-3</v>
      </c>
      <c r="E406" s="6">
        <f>IF(ISBLANK('Report Data'!E406)," ",'Report Data'!E406)</f>
        <v>4.5823984494981589E-3</v>
      </c>
      <c r="F406" s="6">
        <f>IF(ISBLANK('Report Data'!F406)," ",'Report Data'!F406)</f>
        <v>-1.7087129357344362E-2</v>
      </c>
      <c r="G406" s="6">
        <f>IF(ISBLANK('Report Data'!G406)," ",'Report Data'!G406)</f>
        <v>6.862804024215228E-3</v>
      </c>
    </row>
    <row r="407" spans="1:7">
      <c r="A407" s="6" t="str">
        <f>IF('INTERIM REPORT'!B407=" "," ",IF('Report Data'!A407="",'INTERIM REPORT'!A406,'Report Data'!A407))</f>
        <v>Brattleboro Memorial Hospital</v>
      </c>
      <c r="B407" s="6" t="str">
        <f>IF(ISBLANK('Report Data'!B407)," ",'Report Data'!B407)</f>
        <v>[Total_Margin_pct_Metric] Total Margin %</v>
      </c>
      <c r="C407" s="6">
        <f>IF(ISBLANK('Report Data'!C407)," ",'Report Data'!C407)</f>
        <v>1.6408335984953573E-2</v>
      </c>
      <c r="D407" s="6">
        <f>IF(ISBLANK('Report Data'!D407)," ",'Report Data'!D407)</f>
        <v>9.4919652506129257E-2</v>
      </c>
      <c r="E407" s="6">
        <f>IF(ISBLANK('Report Data'!E407)," ",'Report Data'!E407)</f>
        <v>1.1751244116566355E-2</v>
      </c>
      <c r="F407" s="6">
        <f>IF(ISBLANK('Report Data'!F407)," ",'Report Data'!F407)</f>
        <v>4.0361303643349236E-2</v>
      </c>
      <c r="G407" s="6">
        <f>IF(ISBLANK('Report Data'!G407)," ",'Report Data'!G407)</f>
        <v>1.1978683409346413E-2</v>
      </c>
    </row>
    <row r="408" spans="1:7">
      <c r="A408" s="6" t="str">
        <f>IF('INTERIM REPORT'!B408=" "," ",IF('Report Data'!A408="",'INTERIM REPORT'!A407,'Report Data'!A408))</f>
        <v>Brattleboro Memorial Hospital</v>
      </c>
      <c r="B408" s="6" t="str">
        <f>IF(ISBLANK('Report Data'!B408)," ",'Report Data'!B408)</f>
        <v>[Outpatient_Gross_Rev_pct_Metric] Outpatient Gross Revenue %</v>
      </c>
      <c r="C408" s="6">
        <f>IF(ISBLANK('Report Data'!C408)," ",'Report Data'!C408)</f>
        <v>0.78374001052456421</v>
      </c>
      <c r="D408" s="6">
        <f>IF(ISBLANK('Report Data'!D408)," ",'Report Data'!D408)</f>
        <v>0.78545696658728059</v>
      </c>
      <c r="E408" s="6">
        <f>IF(ISBLANK('Report Data'!E408)," ",'Report Data'!E408)</f>
        <v>0.78401245845580203</v>
      </c>
      <c r="F408" s="6">
        <f>IF(ISBLANK('Report Data'!F408)," ",'Report Data'!F408)</f>
        <v>1</v>
      </c>
      <c r="G408" s="6">
        <f>IF(ISBLANK('Report Data'!G408)," ",'Report Data'!G408)</f>
        <v>0.65694501398908345</v>
      </c>
    </row>
    <row r="409" spans="1:7">
      <c r="A409" s="6" t="str">
        <f>IF('INTERIM REPORT'!B409=" "," ",IF('Report Data'!A409="",'INTERIM REPORT'!A408,'Report Data'!A409))</f>
        <v>Brattleboro Memorial Hospital</v>
      </c>
      <c r="B409" s="6" t="str">
        <f>IF(ISBLANK('Report Data'!B409)," ",'Report Data'!B409)</f>
        <v>[Inpatient_Gross_Rev_pct_Metric] Inpatient Gross Revenue %</v>
      </c>
      <c r="C409" s="6">
        <f>IF(ISBLANK('Report Data'!C409)," ",'Report Data'!C409)</f>
        <v>0.21625998947543562</v>
      </c>
      <c r="D409" s="6">
        <f>IF(ISBLANK('Report Data'!D409)," ",'Report Data'!D409)</f>
        <v>0.21454303341271935</v>
      </c>
      <c r="E409" s="6">
        <f>IF(ISBLANK('Report Data'!E409)," ",'Report Data'!E409)</f>
        <v>0.215987541544198</v>
      </c>
      <c r="F409" s="6">
        <f>IF(ISBLANK('Report Data'!F409)," ",'Report Data'!F409)</f>
        <v>0</v>
      </c>
      <c r="G409" s="6">
        <f>IF(ISBLANK('Report Data'!G409)," ",'Report Data'!G409)</f>
        <v>0.2133168762403945</v>
      </c>
    </row>
    <row r="410" spans="1:7">
      <c r="A410" s="6" t="str">
        <f>IF('INTERIM REPORT'!B410=" "," ",IF('Report Data'!A410="",'INTERIM REPORT'!A409,'Report Data'!A410))</f>
        <v>Brattleboro Memorial Hospital</v>
      </c>
      <c r="B410" s="6" t="str">
        <f>IF(ISBLANK('Report Data'!B410)," ",'Report Data'!B410)</f>
        <v>[SNF_Rehab_Swing_Gross_Rev_pct_Metric] SNF/Rehab/Swing Gross Revenue %</v>
      </c>
      <c r="C410" s="6">
        <f>IF(ISBLANK('Report Data'!C410)," ",'Report Data'!C410)</f>
        <v>0</v>
      </c>
      <c r="D410" s="6">
        <f>IF(ISBLANK('Report Data'!D410)," ",'Report Data'!D410)</f>
        <v>0</v>
      </c>
      <c r="E410" s="6">
        <f>IF(ISBLANK('Report Data'!E410)," ",'Report Data'!E410)</f>
        <v>0</v>
      </c>
      <c r="F410" s="6">
        <f>IF(ISBLANK('Report Data'!F410)," ",'Report Data'!F410)</f>
        <v>0</v>
      </c>
      <c r="G410" s="6">
        <f>IF(ISBLANK('Report Data'!G410)," ",'Report Data'!G410)</f>
        <v>0</v>
      </c>
    </row>
    <row r="411" spans="1:7">
      <c r="A411" s="6" t="str">
        <f>IF('INTERIM REPORT'!B411=" "," ",IF('Report Data'!A411="",'INTERIM REPORT'!A410,'Report Data'!A411))</f>
        <v>Brattleboro Memorial Hospital</v>
      </c>
      <c r="B411" s="6" t="str">
        <f>IF(ISBLANK('Report Data'!B411)," ",'Report Data'!B411)</f>
        <v>[All_Net_Patient_Rev_pct_Metric] All Net Patient Revenue % with DSH &amp; GME</v>
      </c>
      <c r="C411" s="6">
        <f>IF(ISBLANK('Report Data'!C411)," ",'Report Data'!C411)</f>
        <v>0.40169887907113072</v>
      </c>
      <c r="D411" s="6">
        <f>IF(ISBLANK('Report Data'!D411)," ",'Report Data'!D411)</f>
        <v>0.35448459041990993</v>
      </c>
      <c r="E411" s="6">
        <f>IF(ISBLANK('Report Data'!E411)," ",'Report Data'!E411)</f>
        <v>0.40416031674479275</v>
      </c>
      <c r="F411" s="6">
        <f>IF(ISBLANK('Report Data'!F411)," ",'Report Data'!F411)</f>
        <v>0.37617233497172947</v>
      </c>
      <c r="G411" s="6">
        <f>IF(ISBLANK('Report Data'!G411)," ",'Report Data'!G411)</f>
        <v>0.37438667874052989</v>
      </c>
    </row>
    <row r="412" spans="1:7">
      <c r="A412" s="6" t="str">
        <f>IF('INTERIM REPORT'!B412=" "," ",IF('Report Data'!A412="",'INTERIM REPORT'!A411,'Report Data'!A412))</f>
        <v>Brattleboro Memorial Hospital</v>
      </c>
      <c r="B412" s="6" t="str">
        <f>IF(ISBLANK('Report Data'!B412)," ",'Report Data'!B412)</f>
        <v>[Medicare_Net_Patient_Rev_pct_incl_Phys_Metric] Medicare Net Patient Revenue % including Phys</v>
      </c>
      <c r="C412" s="6">
        <f>IF(ISBLANK('Report Data'!C412)," ",'Report Data'!C412)</f>
        <v>0.24671409808330527</v>
      </c>
      <c r="D412" s="6">
        <f>IF(ISBLANK('Report Data'!D412)," ",'Report Data'!D412)</f>
        <v>0.21914245799262841</v>
      </c>
      <c r="E412" s="6">
        <f>IF(ISBLANK('Report Data'!E412)," ",'Report Data'!E412)</f>
        <v>0.29985383383264114</v>
      </c>
      <c r="F412" s="6">
        <f>IF(ISBLANK('Report Data'!F412)," ",'Report Data'!F412)</f>
        <v>0.25126052078610039</v>
      </c>
      <c r="G412" s="6">
        <f>IF(ISBLANK('Report Data'!G412)," ",'Report Data'!G412)</f>
        <v>0.26115912407897823</v>
      </c>
    </row>
    <row r="413" spans="1:7">
      <c r="A413" s="6" t="str">
        <f>IF('INTERIM REPORT'!B413=" "," ",IF('Report Data'!A413="",'INTERIM REPORT'!A412,'Report Data'!A413))</f>
        <v>Brattleboro Memorial Hospital</v>
      </c>
      <c r="B413" s="6" t="str">
        <f>IF(ISBLANK('Report Data'!B413)," ",'Report Data'!B413)</f>
        <v>[Medicaid_Net_Patient_Rev_pct_incl_Phys_Metric] Medicaid Net Patient Revenue % including Phys</v>
      </c>
      <c r="C413" s="6">
        <f>IF(ISBLANK('Report Data'!C413)," ",'Report Data'!C413)</f>
        <v>0.1997697989728843</v>
      </c>
      <c r="D413" s="6">
        <f>IF(ISBLANK('Report Data'!D413)," ",'Report Data'!D413)</f>
        <v>0.15753947242076055</v>
      </c>
      <c r="E413" s="6">
        <f>IF(ISBLANK('Report Data'!E413)," ",'Report Data'!E413)</f>
        <v>0.20634781045528852</v>
      </c>
      <c r="F413" s="6">
        <f>IF(ISBLANK('Report Data'!F413)," ",'Report Data'!F413)</f>
        <v>0.10318062177235926</v>
      </c>
      <c r="G413" s="6">
        <f>IF(ISBLANK('Report Data'!G413)," ",'Report Data'!G413)</f>
        <v>0.23409426861126156</v>
      </c>
    </row>
    <row r="414" spans="1:7">
      <c r="A414" s="6" t="str">
        <f>IF('INTERIM REPORT'!B414=" "," ",IF('Report Data'!A414="",'INTERIM REPORT'!A413,'Report Data'!A414))</f>
        <v>Brattleboro Memorial Hospital</v>
      </c>
      <c r="B414" s="6" t="str">
        <f>IF(ISBLANK('Report Data'!B414)," ",'Report Data'!B414)</f>
        <v>[Commercial_Self_Pay_Net_Patient_Rev_pct_incl_Phys_Metric] Commercial/Self Pay Net Patient Rev % including Phys</v>
      </c>
      <c r="C414" s="6">
        <f>IF(ISBLANK('Report Data'!C414)," ",'Report Data'!C414)</f>
        <v>0.70129133835610447</v>
      </c>
      <c r="D414" s="6">
        <f>IF(ISBLANK('Report Data'!D414)," ",'Report Data'!D414)</f>
        <v>0.63397981023085803</v>
      </c>
      <c r="E414" s="6">
        <f>IF(ISBLANK('Report Data'!E414)," ",'Report Data'!E414)</f>
        <v>0.6374827344332068</v>
      </c>
      <c r="F414" s="6">
        <f>IF(ISBLANK('Report Data'!F414)," ",'Report Data'!F414)</f>
        <v>0.66997890153905792</v>
      </c>
      <c r="G414" s="6">
        <f>IF(ISBLANK('Report Data'!G414)," ",'Report Data'!G414)</f>
        <v>0.58178837994384924</v>
      </c>
    </row>
    <row r="415" spans="1:7">
      <c r="A415" s="6" t="str">
        <f>IF('INTERIM REPORT'!B415=" "," ",IF('Report Data'!A415="",'INTERIM REPORT'!A414,'Report Data'!A415))</f>
        <v>Brattleboro Memorial Hospital</v>
      </c>
      <c r="B415" s="6" t="str">
        <f>IF(ISBLANK('Report Data'!B415)," ",'Report Data'!B415)</f>
        <v>[Adj_Admits_Per_FTE_Metric] Adjusted Admissions Per FTE</v>
      </c>
      <c r="C415" s="6">
        <f>IF(ISBLANK('Report Data'!C415)," ",'Report Data'!C415)</f>
        <v>17.81874276244687</v>
      </c>
      <c r="D415" s="6">
        <f>IF(ISBLANK('Report Data'!D415)," ",'Report Data'!D415)</f>
        <v>15.517067958248088</v>
      </c>
      <c r="E415" s="6">
        <f>IF(ISBLANK('Report Data'!E415)," ",'Report Data'!E415)</f>
        <v>0</v>
      </c>
      <c r="F415" s="6">
        <f>IF(ISBLANK('Report Data'!F415)," ",'Report Data'!F415)</f>
        <v>0</v>
      </c>
      <c r="G415" s="6">
        <f>IF(ISBLANK('Report Data'!G415)," ",'Report Data'!G415)</f>
        <v>16.699966527983868</v>
      </c>
    </row>
    <row r="416" spans="1:7">
      <c r="A416" s="6" t="str">
        <f>IF('INTERIM REPORT'!B416=" "," ",IF('Report Data'!A416="",'INTERIM REPORT'!A415,'Report Data'!A416))</f>
        <v>Brattleboro Memorial Hospital</v>
      </c>
      <c r="B416" s="6" t="str">
        <f>IF(ISBLANK('Report Data'!B416)," ",'Report Data'!B416)</f>
        <v>[FTEs_per_100_Adj_Discharges_Metric] FTEs per 100 Adj Discharges</v>
      </c>
      <c r="C416" s="6">
        <f>IF(ISBLANK('Report Data'!C416)," ",'Report Data'!C416)</f>
        <v>5.612068221263665</v>
      </c>
      <c r="D416" s="6">
        <f>IF(ISBLANK('Report Data'!D416)," ",'Report Data'!D416)</f>
        <v>6.4445164685152436</v>
      </c>
      <c r="E416" s="6">
        <f>IF(ISBLANK('Report Data'!E416)," ",'Report Data'!E416)</f>
        <v>0</v>
      </c>
      <c r="F416" s="6">
        <f>IF(ISBLANK('Report Data'!F416)," ",'Report Data'!F416)</f>
        <v>0</v>
      </c>
      <c r="G416" s="6">
        <f>IF(ISBLANK('Report Data'!G416)," ",'Report Data'!G416)</f>
        <v>5.9880359539901828</v>
      </c>
    </row>
    <row r="417" spans="1:7">
      <c r="A417" s="6" t="str">
        <f>IF('INTERIM REPORT'!B417=" "," ",IF('Report Data'!A417="",'INTERIM REPORT'!A416,'Report Data'!A417))</f>
        <v>Brattleboro Memorial Hospital</v>
      </c>
      <c r="B417" s="6" t="str">
        <f>IF(ISBLANK('Report Data'!B417)," ",'Report Data'!B417)</f>
        <v>[FTEs_Per_Adj_Occupied_Bed_Metric] FTEs Per Adjusted Occupied Bed</v>
      </c>
      <c r="C417" s="6">
        <f>IF(ISBLANK('Report Data'!C417)," ",'Report Data'!C417)</f>
        <v>6.5343382138978532</v>
      </c>
      <c r="D417" s="6">
        <f>IF(ISBLANK('Report Data'!D417)," ",'Report Data'!D417)</f>
        <v>7.7030109222172429</v>
      </c>
      <c r="E417" s="6">
        <f>IF(ISBLANK('Report Data'!E417)," ",'Report Data'!E417)</f>
        <v>0</v>
      </c>
      <c r="F417" s="6">
        <f>IF(ISBLANK('Report Data'!F417)," ",'Report Data'!F417)</f>
        <v>0</v>
      </c>
      <c r="G417" s="6">
        <f>IF(ISBLANK('Report Data'!G417)," ",'Report Data'!G417)</f>
        <v>7.2194086952695864</v>
      </c>
    </row>
    <row r="418" spans="1:7">
      <c r="A418" s="6" t="str">
        <f>IF('INTERIM REPORT'!B418=" "," ",IF('Report Data'!A418="",'INTERIM REPORT'!A417,'Report Data'!A418))</f>
        <v>Brattleboro Memorial Hospital</v>
      </c>
      <c r="B418" s="6" t="str">
        <f>IF(ISBLANK('Report Data'!B418)," ",'Report Data'!B418)</f>
        <v>[Return_On_Assets_Metric] Return On Assets</v>
      </c>
      <c r="C418" s="6">
        <f>IF(ISBLANK('Report Data'!C418)," ",'Report Data'!C418)</f>
        <v>1.8302184345480976E-2</v>
      </c>
      <c r="D418" s="6">
        <f>IF(ISBLANK('Report Data'!D418)," ",'Report Data'!D418)</f>
        <v>9.615665883478236E-2</v>
      </c>
      <c r="E418" s="6">
        <f>IF(ISBLANK('Report Data'!E418)," ",'Report Data'!E418)</f>
        <v>1.1489663388047121E-2</v>
      </c>
      <c r="F418" s="6">
        <f>IF(ISBLANK('Report Data'!F418)," ",'Report Data'!F418)</f>
        <v>3.8440380924409663E-2</v>
      </c>
      <c r="G418" s="6">
        <f>IF(ISBLANK('Report Data'!G418)," ",'Report Data'!G418)</f>
        <v>1.1357565271513168E-2</v>
      </c>
    </row>
    <row r="419" spans="1:7">
      <c r="A419" s="6" t="str">
        <f>IF('INTERIM REPORT'!B419=" "," ",IF('Report Data'!A419="",'INTERIM REPORT'!A418,'Report Data'!A419))</f>
        <v>Brattleboro Memorial Hospital</v>
      </c>
      <c r="B419" s="6" t="str">
        <f>IF(ISBLANK('Report Data'!B419)," ",'Report Data'!B419)</f>
        <v>[OH_Exp_w_fringe_pct_of_TTL_OPEX_Metric] Overhead Expense w/ fringe, as a % of Total Operating Exp</v>
      </c>
      <c r="C419" s="6">
        <f>IF(ISBLANK('Report Data'!C419)," ",'Report Data'!C419)</f>
        <v>0.21597850573684663</v>
      </c>
      <c r="D419" s="6">
        <f>IF(ISBLANK('Report Data'!D419)," ",'Report Data'!D419)</f>
        <v>0.22103822394591449</v>
      </c>
      <c r="E419" s="6">
        <f>IF(ISBLANK('Report Data'!E419)," ",'Report Data'!E419)</f>
        <v>0</v>
      </c>
      <c r="F419" s="6">
        <f>IF(ISBLANK('Report Data'!F419)," ",'Report Data'!F419)</f>
        <v>0</v>
      </c>
      <c r="G419" s="6">
        <f>IF(ISBLANK('Report Data'!G419)," ",'Report Data'!G419)</f>
        <v>0.23077726487626887</v>
      </c>
    </row>
    <row r="420" spans="1:7">
      <c r="A420" s="6" t="str">
        <f>IF('INTERIM REPORT'!B420=" "," ",IF('Report Data'!A420="",'INTERIM REPORT'!A419,'Report Data'!A420))</f>
        <v>Brattleboro Memorial Hospital</v>
      </c>
      <c r="B420" s="6" t="str">
        <f>IF(ISBLANK('Report Data'!B420)," ",'Report Data'!B420)</f>
        <v>[Cost_per_Adj_Admits_Metric] Cost per Adjusted Admission</v>
      </c>
      <c r="C420" s="6">
        <f>IF(ISBLANK('Report Data'!C420)," ",'Report Data'!C420)</f>
        <v>10581.585101982169</v>
      </c>
      <c r="D420" s="6">
        <f>IF(ISBLANK('Report Data'!D420)," ",'Report Data'!D420)</f>
        <v>12705.561486232427</v>
      </c>
      <c r="E420" s="6">
        <f>IF(ISBLANK('Report Data'!E420)," ",'Report Data'!E420)</f>
        <v>10890.658060817243</v>
      </c>
      <c r="F420" s="6">
        <f>IF(ISBLANK('Report Data'!F420)," ",'Report Data'!F420)</f>
        <v>0</v>
      </c>
      <c r="G420" s="6">
        <f>IF(ISBLANK('Report Data'!G420)," ",'Report Data'!G420)</f>
        <v>11080.410214709387</v>
      </c>
    </row>
    <row r="421" spans="1:7">
      <c r="A421" s="6" t="str">
        <f>IF('INTERIM REPORT'!B421=" "," ",IF('Report Data'!A421="",'INTERIM REPORT'!A420,'Report Data'!A421))</f>
        <v>Brattleboro Memorial Hospital</v>
      </c>
      <c r="B421" s="6" t="str">
        <f>IF(ISBLANK('Report Data'!B421)," ",'Report Data'!B421)</f>
        <v>[Salary_per_FTE_NonMD_Metric] Salary per FTE - Non-MD</v>
      </c>
      <c r="C421" s="6">
        <f>IF(ISBLANK('Report Data'!C421)," ",'Report Data'!C421)</f>
        <v>58827.928732248009</v>
      </c>
      <c r="D421" s="6">
        <f>IF(ISBLANK('Report Data'!D421)," ",'Report Data'!D421)</f>
        <v>63721.54967028294</v>
      </c>
      <c r="E421" s="6">
        <f>IF(ISBLANK('Report Data'!E421)," ",'Report Data'!E421)</f>
        <v>0</v>
      </c>
      <c r="F421" s="6">
        <f>IF(ISBLANK('Report Data'!F421)," ",'Report Data'!F421)</f>
        <v>0</v>
      </c>
      <c r="G421" s="6">
        <f>IF(ISBLANK('Report Data'!G421)," ",'Report Data'!G421)</f>
        <v>64904.991880790898</v>
      </c>
    </row>
    <row r="422" spans="1:7">
      <c r="A422" s="6" t="str">
        <f>IF('INTERIM REPORT'!B422=" "," ",IF('Report Data'!A422="",'INTERIM REPORT'!A421,'Report Data'!A422))</f>
        <v>Brattleboro Memorial Hospital</v>
      </c>
      <c r="B422" s="6" t="str">
        <f>IF(ISBLANK('Report Data'!B422)," ",'Report Data'!B422)</f>
        <v>[Salary_and_Benefits_per_FTE_NonMD_Metric] Salary &amp; Benefits per FTE - Non-MD</v>
      </c>
      <c r="C422" s="6">
        <f>IF(ISBLANK('Report Data'!C422)," ",'Report Data'!C422)</f>
        <v>74538.089907343281</v>
      </c>
      <c r="D422" s="6">
        <f>IF(ISBLANK('Report Data'!D422)," ",'Report Data'!D422)</f>
        <v>81969.239544777723</v>
      </c>
      <c r="E422" s="6">
        <f>IF(ISBLANK('Report Data'!E422)," ",'Report Data'!E422)</f>
        <v>0</v>
      </c>
      <c r="F422" s="6">
        <f>IF(ISBLANK('Report Data'!F422)," ",'Report Data'!F422)</f>
        <v>123619.85464234477</v>
      </c>
      <c r="G422" s="6">
        <f>IF(ISBLANK('Report Data'!G422)," ",'Report Data'!G422)</f>
        <v>86360.334320374401</v>
      </c>
    </row>
    <row r="423" spans="1:7">
      <c r="A423" s="6" t="str">
        <f>IF('INTERIM REPORT'!B423=" "," ",IF('Report Data'!A423="",'INTERIM REPORT'!A422,'Report Data'!A423))</f>
        <v>Brattleboro Memorial Hospital</v>
      </c>
      <c r="B423" s="6" t="str">
        <f>IF(ISBLANK('Report Data'!B423)," ",'Report Data'!B423)</f>
        <v>[Fringe_Benefit_pct_NonMD_Metric] Fringe Benefit % - Non-MD</v>
      </c>
      <c r="C423" s="6">
        <f>IF(ISBLANK('Report Data'!C423)," ",'Report Data'!C423)</f>
        <v>0.26705276751454499</v>
      </c>
      <c r="D423" s="6">
        <f>IF(ISBLANK('Report Data'!D423)," ",'Report Data'!D423)</f>
        <v>0.28636609337183483</v>
      </c>
      <c r="E423" s="6">
        <f>IF(ISBLANK('Report Data'!E423)," ",'Report Data'!E423)</f>
        <v>0.29588257142707014</v>
      </c>
      <c r="F423" s="6">
        <f>IF(ISBLANK('Report Data'!F423)," ",'Report Data'!F423)</f>
        <v>0</v>
      </c>
      <c r="G423" s="6">
        <f>IF(ISBLANK('Report Data'!G423)," ",'Report Data'!G423)</f>
        <v>0.33745488247935435</v>
      </c>
    </row>
    <row r="424" spans="1:7">
      <c r="A424" s="6" t="str">
        <f>IF('INTERIM REPORT'!B424=" "," ",IF('Report Data'!A424="",'INTERIM REPORT'!A423,'Report Data'!A424))</f>
        <v>Brattleboro Memorial Hospital</v>
      </c>
      <c r="B424" s="6" t="str">
        <f>IF(ISBLANK('Report Data'!B424)," ",'Report Data'!B424)</f>
        <v>[Comp_Ratio_Metric] Compensation Ratio</v>
      </c>
      <c r="C424" s="6">
        <f>IF(ISBLANK('Report Data'!C424)," ",'Report Data'!C424)</f>
        <v>0.60304731783718224</v>
      </c>
      <c r="D424" s="6">
        <f>IF(ISBLANK('Report Data'!D424)," ",'Report Data'!D424)</f>
        <v>0.62770819303914183</v>
      </c>
      <c r="E424" s="6">
        <f>IF(ISBLANK('Report Data'!E424)," ",'Report Data'!E424)</f>
        <v>0.63564661193621375</v>
      </c>
      <c r="F424" s="6">
        <f>IF(ISBLANK('Report Data'!F424)," ",'Report Data'!F424)</f>
        <v>0.64468957741703758</v>
      </c>
      <c r="G424" s="6">
        <f>IF(ISBLANK('Report Data'!G424)," ",'Report Data'!G424)</f>
        <v>0.63957920600566176</v>
      </c>
    </row>
    <row r="425" spans="1:7">
      <c r="A425" s="6" t="str">
        <f>IF('INTERIM REPORT'!B425=" "," ",IF('Report Data'!A425="",'INTERIM REPORT'!A424,'Report Data'!A425))</f>
        <v>Brattleboro Memorial Hospital</v>
      </c>
      <c r="B425" s="6" t="str">
        <f>IF(ISBLANK('Report Data'!B425)," ",'Report Data'!B425)</f>
        <v>[Cap_Cost_pct_of_Total_Expense_Metric] Capital Cost % of Total Expense</v>
      </c>
      <c r="C425" s="6">
        <f>IF(ISBLANK('Report Data'!C425)," ",'Report Data'!C425)</f>
        <v>4.9828858093583561E-2</v>
      </c>
      <c r="D425" s="6">
        <f>IF(ISBLANK('Report Data'!D425)," ",'Report Data'!D425)</f>
        <v>4.7202027711676579E-2</v>
      </c>
      <c r="E425" s="6">
        <f>IF(ISBLANK('Report Data'!E425)," ",'Report Data'!E425)</f>
        <v>5.1675083468243767E-2</v>
      </c>
      <c r="F425" s="6">
        <f>IF(ISBLANK('Report Data'!F425)," ",'Report Data'!F425)</f>
        <v>4.2588412814549642E-2</v>
      </c>
      <c r="G425" s="6">
        <f>IF(ISBLANK('Report Data'!G425)," ",'Report Data'!G425)</f>
        <v>4.8726298978099276E-2</v>
      </c>
    </row>
    <row r="426" spans="1:7">
      <c r="A426" s="6" t="str">
        <f>IF('INTERIM REPORT'!B426=" "," ",IF('Report Data'!A426="",'INTERIM REPORT'!A425,'Report Data'!A426))</f>
        <v>Brattleboro Memorial Hospital</v>
      </c>
      <c r="B426" s="6" t="str">
        <f>IF(ISBLANK('Report Data'!B426)," ",'Report Data'!B426)</f>
        <v>[Cap_Cost_per_Adj_Admits_Metric] Capital Cost per Adjusted Admission</v>
      </c>
      <c r="C426" s="6">
        <f>IF(ISBLANK('Report Data'!C426)," ",'Report Data'!C426)</f>
        <v>527.26830245184749</v>
      </c>
      <c r="D426" s="6">
        <f>IF(ISBLANK('Report Data'!D426)," ",'Report Data'!D426)</f>
        <v>599.72826536555374</v>
      </c>
      <c r="E426" s="6">
        <f>IF(ISBLANK('Report Data'!E426)," ",'Report Data'!E426)</f>
        <v>562.77566431683283</v>
      </c>
      <c r="F426" s="6">
        <f>IF(ISBLANK('Report Data'!F426)," ",'Report Data'!F426)</f>
        <v>0</v>
      </c>
      <c r="G426" s="6">
        <f>IF(ISBLANK('Report Data'!G426)," ",'Report Data'!G426)</f>
        <v>539.90738092191475</v>
      </c>
    </row>
    <row r="427" spans="1:7">
      <c r="A427" s="6" t="str">
        <f>IF('INTERIM REPORT'!B427=" "," ",IF('Report Data'!A427="",'INTERIM REPORT'!A426,'Report Data'!A427))</f>
        <v>Brattleboro Memorial Hospital</v>
      </c>
      <c r="B427" s="6" t="str">
        <f>IF(ISBLANK('Report Data'!B427)," ",'Report Data'!B427)</f>
        <v>[Contractual_Allowance_pct_Metric] Contractual Allowance %</v>
      </c>
      <c r="C427" s="6">
        <f>IF(ISBLANK('Report Data'!C427)," ",'Report Data'!C427)</f>
        <v>0.601515675861653</v>
      </c>
      <c r="D427" s="6">
        <f>IF(ISBLANK('Report Data'!D427)," ",'Report Data'!D427)</f>
        <v>0.64859933224914423</v>
      </c>
      <c r="E427" s="6">
        <f>IF(ISBLANK('Report Data'!E427)," ",'Report Data'!E427)</f>
        <v>0.59855682972590929</v>
      </c>
      <c r="F427" s="6">
        <f>IF(ISBLANK('Report Data'!F427)," ",'Report Data'!F427)</f>
        <v>0.62702023632907333</v>
      </c>
      <c r="G427" s="6">
        <f>IF(ISBLANK('Report Data'!G427)," ",'Report Data'!G427)</f>
        <v>0.62812290470552001</v>
      </c>
    </row>
    <row r="428" spans="1:7">
      <c r="A428" s="6" t="str">
        <f>IF('INTERIM REPORT'!B428=" "," ",IF('Report Data'!A428="",'INTERIM REPORT'!A427,'Report Data'!A428))</f>
        <v>Brattleboro Memorial Hospital</v>
      </c>
      <c r="B428" s="6" t="str">
        <f>IF(ISBLANK('Report Data'!B428)," ",'Report Data'!B428)</f>
        <v>[Current_Ratio_Metric] Current Ratio</v>
      </c>
      <c r="C428" s="6">
        <f>IF(ISBLANK('Report Data'!C428)," ",'Report Data'!C428)</f>
        <v>4.320593853483075</v>
      </c>
      <c r="D428" s="6">
        <f>IF(ISBLANK('Report Data'!D428)," ",'Report Data'!D428)</f>
        <v>2.7718939153317161</v>
      </c>
      <c r="E428" s="6">
        <f>IF(ISBLANK('Report Data'!E428)," ",'Report Data'!E428)</f>
        <v>3.061571601973923</v>
      </c>
      <c r="F428" s="6">
        <f>IF(ISBLANK('Report Data'!F428)," ",'Report Data'!F428)</f>
        <v>3.2810501690617402</v>
      </c>
      <c r="G428" s="6">
        <f>IF(ISBLANK('Report Data'!G428)," ",'Report Data'!G428)</f>
        <v>3.9374871018275837</v>
      </c>
    </row>
    <row r="429" spans="1:7">
      <c r="A429" s="6" t="str">
        <f>IF('INTERIM REPORT'!B429=" "," ",IF('Report Data'!A429="",'INTERIM REPORT'!A428,'Report Data'!A429))</f>
        <v>Brattleboro Memorial Hospital</v>
      </c>
      <c r="B429" s="6" t="str">
        <f>IF(ISBLANK('Report Data'!B429)," ",'Report Data'!B429)</f>
        <v>[Days_Payable_metric] Days Payable</v>
      </c>
      <c r="C429" s="6">
        <f>IF(ISBLANK('Report Data'!C429)," ",'Report Data'!C429)</f>
        <v>52.832327610055437</v>
      </c>
      <c r="D429" s="6">
        <f>IF(ISBLANK('Report Data'!D429)," ",'Report Data'!D429)</f>
        <v>95.759726260729124</v>
      </c>
      <c r="E429" s="6">
        <f>IF(ISBLANK('Report Data'!E429)," ",'Report Data'!E429)</f>
        <v>69.922000609602421</v>
      </c>
      <c r="F429" s="6">
        <f>IF(ISBLANK('Report Data'!F429)," ",'Report Data'!F429)</f>
        <v>88.195146216650642</v>
      </c>
      <c r="G429" s="6">
        <f>IF(ISBLANK('Report Data'!G429)," ",'Report Data'!G429)</f>
        <v>57.860270613378809</v>
      </c>
    </row>
    <row r="430" spans="1:7">
      <c r="A430" s="6" t="str">
        <f>IF('INTERIM REPORT'!B430=" "," ",IF('Report Data'!A430="",'INTERIM REPORT'!A429,'Report Data'!A430))</f>
        <v>Brattleboro Memorial Hospital</v>
      </c>
      <c r="B430" s="6" t="str">
        <f>IF(ISBLANK('Report Data'!B430)," ",'Report Data'!B430)</f>
        <v>[Days_Receivable_Metric] Days Receivable</v>
      </c>
      <c r="C430" s="6">
        <f>IF(ISBLANK('Report Data'!C430)," ",'Report Data'!C430)</f>
        <v>57.57741744963517</v>
      </c>
      <c r="D430" s="6">
        <f>IF(ISBLANK('Report Data'!D430)," ",'Report Data'!D430)</f>
        <v>50.136818457393382</v>
      </c>
      <c r="E430" s="6">
        <f>IF(ISBLANK('Report Data'!E430)," ",'Report Data'!E430)</f>
        <v>57.702157057816329</v>
      </c>
      <c r="F430" s="6">
        <f>IF(ISBLANK('Report Data'!F430)," ",'Report Data'!F430)</f>
        <v>78.425541217974029</v>
      </c>
      <c r="G430" s="6">
        <f>IF(ISBLANK('Report Data'!G430)," ",'Report Data'!G430)</f>
        <v>62.016904115645367</v>
      </c>
    </row>
    <row r="431" spans="1:7">
      <c r="A431" s="6" t="str">
        <f>IF('INTERIM REPORT'!B431=" "," ",IF('Report Data'!A431="",'INTERIM REPORT'!A430,'Report Data'!A431))</f>
        <v>Brattleboro Memorial Hospital</v>
      </c>
      <c r="B431" s="6" t="str">
        <f>IF(ISBLANK('Report Data'!B431)," ",'Report Data'!B431)</f>
        <v>[Days_Cash_on_Hand_Metric] Days Cash on Hand</v>
      </c>
      <c r="C431" s="6">
        <f>IF(ISBLANK('Report Data'!C431)," ",'Report Data'!C431)</f>
        <v>156.92955775324407</v>
      </c>
      <c r="D431" s="6">
        <f>IF(ISBLANK('Report Data'!D431)," ",'Report Data'!D431)</f>
        <v>219.50435310739533</v>
      </c>
      <c r="E431" s="6">
        <f>IF(ISBLANK('Report Data'!E431)," ",'Report Data'!E431)</f>
        <v>170.99159940946376</v>
      </c>
      <c r="F431" s="6">
        <f>IF(ISBLANK('Report Data'!F431)," ",'Report Data'!F431)</f>
        <v>213.60590036107251</v>
      </c>
      <c r="G431" s="6">
        <f>IF(ISBLANK('Report Data'!G431)," ",'Report Data'!G431)</f>
        <v>160.13195356913687</v>
      </c>
    </row>
    <row r="432" spans="1:7">
      <c r="A432" s="6" t="str">
        <f>IF('INTERIM REPORT'!B432=" "," ",IF('Report Data'!A432="",'INTERIM REPORT'!A431,'Report Data'!A432))</f>
        <v>Brattleboro Memorial Hospital</v>
      </c>
      <c r="B432" s="6" t="str">
        <f>IF(ISBLANK('Report Data'!B432)," ",'Report Data'!B432)</f>
        <v>[Cash_Flow_Margin_Metric] Cash Flow Margin</v>
      </c>
      <c r="C432" s="6">
        <f>IF(ISBLANK('Report Data'!C432)," ",'Report Data'!C432)</f>
        <v>5.7088679663368662E-2</v>
      </c>
      <c r="D432" s="6">
        <f>IF(ISBLANK('Report Data'!D432)," ",'Report Data'!D432)</f>
        <v>5.2470821705278517E-2</v>
      </c>
      <c r="E432" s="6">
        <f>IF(ISBLANK('Report Data'!E432)," ",'Report Data'!E432)</f>
        <v>5.6020686095379343E-2</v>
      </c>
      <c r="F432" s="6">
        <f>IF(ISBLANK('Report Data'!F432)," ",'Report Data'!F432)</f>
        <v>2.6228997176091479E-2</v>
      </c>
      <c r="G432" s="6">
        <f>IF(ISBLANK('Report Data'!G432)," ",'Report Data'!G432)</f>
        <v>5.525470396160248E-2</v>
      </c>
    </row>
    <row r="433" spans="1:7">
      <c r="A433" s="6" t="str">
        <f>IF('INTERIM REPORT'!B433=" "," ",IF('Report Data'!A433="",'INTERIM REPORT'!A432,'Report Data'!A433))</f>
        <v>Brattleboro Memorial Hospital</v>
      </c>
      <c r="B433" s="6" t="str">
        <f>IF(ISBLANK('Report Data'!B433)," ",'Report Data'!B433)</f>
        <v>[Cash_to_Long_Term_Debt_Metric] Cash to Long Term Debt</v>
      </c>
      <c r="C433" s="6">
        <f>IF(ISBLANK('Report Data'!C433)," ",'Report Data'!C433)</f>
        <v>5.4371170720281858</v>
      </c>
      <c r="D433" s="6">
        <f>IF(ISBLANK('Report Data'!D433)," ",'Report Data'!D433)</f>
        <v>7.261339790219461</v>
      </c>
      <c r="E433" s="6">
        <f>IF(ISBLANK('Report Data'!E433)," ",'Report Data'!E433)</f>
        <v>4.5974169329157384</v>
      </c>
      <c r="F433" s="6">
        <f>IF(ISBLANK('Report Data'!F433)," ",'Report Data'!F433)</f>
        <v>7.3058600580900119</v>
      </c>
      <c r="G433" s="6">
        <f>IF(ISBLANK('Report Data'!G433)," ",'Report Data'!G433)</f>
        <v>2.6586101665119113</v>
      </c>
    </row>
    <row r="434" spans="1:7">
      <c r="A434" s="6" t="str">
        <f>IF('INTERIM REPORT'!B434=" "," ",IF('Report Data'!A434="",'INTERIM REPORT'!A433,'Report Data'!A434))</f>
        <v>Brattleboro Memorial Hospital</v>
      </c>
      <c r="B434" s="6" t="str">
        <f>IF(ISBLANK('Report Data'!B434)," ",'Report Data'!B434)</f>
        <v>[Cash_Flow_to_Total_Debt_Metric] Cash Flow to Total Debt</v>
      </c>
      <c r="C434" s="6">
        <f>IF(ISBLANK('Report Data'!C434)," ",'Report Data'!C434)</f>
        <v>0.48358919268306477</v>
      </c>
      <c r="D434" s="6">
        <f>IF(ISBLANK('Report Data'!D434)," ",'Report Data'!D434)</f>
        <v>0.52877704343232224</v>
      </c>
      <c r="E434" s="6">
        <f>IF(ISBLANK('Report Data'!E434)," ",'Report Data'!E434)</f>
        <v>0.33611519917725663</v>
      </c>
      <c r="F434" s="6">
        <f>IF(ISBLANK('Report Data'!F434)," ",'Report Data'!F434)</f>
        <v>0.36646438922183433</v>
      </c>
      <c r="G434" s="6">
        <f>IF(ISBLANK('Report Data'!G434)," ",'Report Data'!G434)</f>
        <v>0.30312596619478022</v>
      </c>
    </row>
    <row r="435" spans="1:7">
      <c r="A435" s="6" t="str">
        <f>IF('INTERIM REPORT'!B435=" "," ",IF('Report Data'!A435="",'INTERIM REPORT'!A434,'Report Data'!A435))</f>
        <v>Brattleboro Memorial Hospital</v>
      </c>
      <c r="B435" s="6" t="str">
        <f>IF(ISBLANK('Report Data'!B435)," ",'Report Data'!B435)</f>
        <v>[Gross_Price_per_Discharge_Metric] Gross Price per Discharge</v>
      </c>
      <c r="C435" s="6">
        <f>IF(ISBLANK('Report Data'!C435)," ",'Report Data'!C435)</f>
        <v>18689.013602278126</v>
      </c>
      <c r="D435" s="6">
        <f>IF(ISBLANK('Report Data'!D435)," ",'Report Data'!D435)</f>
        <v>19952.767654986525</v>
      </c>
      <c r="E435" s="6">
        <f>IF(ISBLANK('Report Data'!E435)," ",'Report Data'!E435)</f>
        <v>18965.594606741568</v>
      </c>
      <c r="F435" s="6">
        <f>IF(ISBLANK('Report Data'!F435)," ",'Report Data'!F435)</f>
        <v>0</v>
      </c>
      <c r="G435" s="6">
        <f>IF(ISBLANK('Report Data'!G435)," ",'Report Data'!G435)</f>
        <v>20794.317050691261</v>
      </c>
    </row>
    <row r="436" spans="1:7">
      <c r="A436" s="6" t="str">
        <f>IF('INTERIM REPORT'!B436=" "," ",IF('Report Data'!A436="",'INTERIM REPORT'!A435,'Report Data'!A436))</f>
        <v>Brattleboro Memorial Hospital</v>
      </c>
      <c r="B436" s="6" t="str">
        <f>IF(ISBLANK('Report Data'!B436)," ",'Report Data'!B436)</f>
        <v>[Gross_Price_per_Visit_Metric] Gross Price per Visit</v>
      </c>
      <c r="C436" s="6">
        <f>IF(ISBLANK('Report Data'!C436)," ",'Report Data'!C436)</f>
        <v>0</v>
      </c>
      <c r="D436" s="6">
        <f>IF(ISBLANK('Report Data'!D436)," ",'Report Data'!D436)</f>
        <v>0</v>
      </c>
      <c r="E436" s="6">
        <f>IF(ISBLANK('Report Data'!E436)," ",'Report Data'!E436)</f>
        <v>0</v>
      </c>
      <c r="F436" s="6">
        <f>IF(ISBLANK('Report Data'!F436)," ",'Report Data'!F436)</f>
        <v>0</v>
      </c>
      <c r="G436" s="6">
        <f>IF(ISBLANK('Report Data'!G436)," ",'Report Data'!G436)</f>
        <v>0</v>
      </c>
    </row>
    <row r="437" spans="1:7">
      <c r="A437" s="6" t="str">
        <f>IF('INTERIM REPORT'!B437=" "," ",IF('Report Data'!A437="",'INTERIM REPORT'!A436,'Report Data'!A437))</f>
        <v>Brattleboro Memorial Hospital</v>
      </c>
      <c r="B437" s="6" t="str">
        <f>IF(ISBLANK('Report Data'!B437)," ",'Report Data'!B437)</f>
        <v>[Gross_Rev_per_Adj_Admits_Metric] Gross Revenue per Adj Admission</v>
      </c>
      <c r="C437" s="6">
        <f>IF(ISBLANK('Report Data'!C437)," ",'Report Data'!C437)</f>
        <v>22122.332393258432</v>
      </c>
      <c r="D437" s="6">
        <f>IF(ISBLANK('Report Data'!D437)," ",'Report Data'!D437)</f>
        <v>23650.086261980825</v>
      </c>
      <c r="E437" s="6">
        <f>IF(ISBLANK('Report Data'!E437)," ",'Report Data'!E437)</f>
        <v>22151.416272965882</v>
      </c>
      <c r="F437" s="6">
        <f>IF(ISBLANK('Report Data'!F437)," ",'Report Data'!F437)</f>
        <v>0</v>
      </c>
      <c r="G437" s="6">
        <f>IF(ISBLANK('Report Data'!G437)," ",'Report Data'!G437)</f>
        <v>24198.496042216346</v>
      </c>
    </row>
    <row r="438" spans="1:7">
      <c r="A438" s="6" t="str">
        <f>IF('INTERIM REPORT'!B438=" "," ",IF('Report Data'!A438="",'INTERIM REPORT'!A437,'Report Data'!A438))</f>
        <v>Brattleboro Memorial Hospital</v>
      </c>
      <c r="B438" s="6" t="str">
        <f>IF(ISBLANK('Report Data'!B438)," ",'Report Data'!B438)</f>
        <v>[Net_Rev_per_Adj_Admits_Metric] Net Revenue per Adjusted Admission</v>
      </c>
      <c r="C438" s="6">
        <f>IF(ISBLANK('Report Data'!C438)," ",'Report Data'!C438)</f>
        <v>8886.5161269915825</v>
      </c>
      <c r="D438" s="6">
        <f>IF(ISBLANK('Report Data'!D438)," ",'Report Data'!D438)</f>
        <v>8383.5912772921638</v>
      </c>
      <c r="E438" s="6">
        <f>IF(ISBLANK('Report Data'!E438)," ",'Report Data'!E438)</f>
        <v>8952.7236198952851</v>
      </c>
      <c r="F438" s="6">
        <f>IF(ISBLANK('Report Data'!F438)," ",'Report Data'!F438)</f>
        <v>0</v>
      </c>
      <c r="G438" s="6">
        <f>IF(ISBLANK('Report Data'!G438)," ",'Report Data'!G438)</f>
        <v>9059.5945637612476</v>
      </c>
    </row>
    <row r="439" spans="1:7">
      <c r="A439" s="6" t="str">
        <f>IF('INTERIM REPORT'!B439=" "," ",IF('Report Data'!A439="",'INTERIM REPORT'!A438,'Report Data'!A439))</f>
        <v>Brattleboro Memorial Hospital</v>
      </c>
      <c r="B439" s="6" t="str">
        <f>IF(ISBLANK('Report Data'!B439)," ",'Report Data'!B439)</f>
        <v>[Medicare_Gross_Pct_Tot_Gross_Metric] Medicare Gross as % of Tot Gross Rev</v>
      </c>
      <c r="C439" s="6">
        <f>IF(ISBLANK('Report Data'!C439)," ",'Report Data'!C439)</f>
        <v>0.46488489638023289</v>
      </c>
      <c r="D439" s="6">
        <f>IF(ISBLANK('Report Data'!D439)," ",'Report Data'!D439)</f>
        <v>0.48545964632027838</v>
      </c>
      <c r="E439" s="6">
        <f>IF(ISBLANK('Report Data'!E439)," ",'Report Data'!E439)</f>
        <v>0.48357792698288882</v>
      </c>
      <c r="F439" s="6">
        <f>IF(ISBLANK('Report Data'!F439)," ",'Report Data'!F439)</f>
        <v>0.46400074810634068</v>
      </c>
      <c r="G439" s="6">
        <f>IF(ISBLANK('Report Data'!G439)," ",'Report Data'!G439)</f>
        <v>0.45991635122098296</v>
      </c>
    </row>
    <row r="440" spans="1:7">
      <c r="A440" s="6" t="str">
        <f>IF('INTERIM REPORT'!B440=" "," ",IF('Report Data'!A440="",'INTERIM REPORT'!A439,'Report Data'!A440))</f>
        <v>Brattleboro Memorial Hospital</v>
      </c>
      <c r="B440" s="6" t="str">
        <f>IF(ISBLANK('Report Data'!B440)," ",'Report Data'!B440)</f>
        <v>[Medicaid_Gross_Pct_Tot_Gross_Metric] Medicaid Gross as % of Tot Gross Rev</v>
      </c>
      <c r="C440" s="6">
        <f>IF(ISBLANK('Report Data'!C440)," ",'Report Data'!C440)</f>
        <v>0.18240676380366433</v>
      </c>
      <c r="D440" s="6">
        <f>IF(ISBLANK('Report Data'!D440)," ",'Report Data'!D440)</f>
        <v>0.17041451308506306</v>
      </c>
      <c r="E440" s="6">
        <f>IF(ISBLANK('Report Data'!E440)," ",'Report Data'!E440)</f>
        <v>0.16878632713342856</v>
      </c>
      <c r="F440" s="6">
        <f>IF(ISBLANK('Report Data'!F440)," ",'Report Data'!F440)</f>
        <v>0.18121702132751963</v>
      </c>
      <c r="G440" s="6">
        <f>IF(ISBLANK('Report Data'!G440)," ",'Report Data'!G440)</f>
        <v>0.17960800934463761</v>
      </c>
    </row>
    <row r="441" spans="1:7">
      <c r="A441" s="6" t="str">
        <f>IF('INTERIM REPORT'!B441=" "," ",IF('Report Data'!A441="",'INTERIM REPORT'!A440,'Report Data'!A441))</f>
        <v>Brattleboro Memorial Hospital</v>
      </c>
      <c r="B441" s="6" t="str">
        <f>IF(ISBLANK('Report Data'!B441)," ",'Report Data'!B441)</f>
        <v>[CommSelf_Gross_Pct_Tot_Gross_Metric] Comm/self Gross as % of Tot Gross Rev</v>
      </c>
      <c r="C441" s="6">
        <f>IF(ISBLANK('Report Data'!C441)," ",'Report Data'!C441)</f>
        <v>0.35270833981610294</v>
      </c>
      <c r="D441" s="6">
        <f>IF(ISBLANK('Report Data'!D441)," ",'Report Data'!D441)</f>
        <v>0.34412584059465817</v>
      </c>
      <c r="E441" s="6">
        <f>IF(ISBLANK('Report Data'!E441)," ",'Report Data'!E441)</f>
        <v>0.34763574588368268</v>
      </c>
      <c r="F441" s="6">
        <f>IF(ISBLANK('Report Data'!F441)," ",'Report Data'!F441)</f>
        <v>0.35478223056613972</v>
      </c>
      <c r="G441" s="6">
        <f>IF(ISBLANK('Report Data'!G441)," ",'Report Data'!G441)</f>
        <v>0.36047563943437944</v>
      </c>
    </row>
    <row r="442" spans="1:7">
      <c r="A442" s="6" t="str">
        <f>IF('INTERIM REPORT'!B442=" "," ",IF('Report Data'!A442="",'INTERIM REPORT'!A441,'Report Data'!A442))</f>
        <v>Brattleboro Memorial Hospital</v>
      </c>
      <c r="B442" s="6" t="str">
        <f>IF(ISBLANK('Report Data'!B442)," ",'Report Data'!B442)</f>
        <v>[Phys_Gross_Pct_Ttl_Gross_Metric] Physician Gross as % of Ttl Gross Rev</v>
      </c>
      <c r="C442" s="6">
        <f>IF(ISBLANK('Report Data'!C442)," ",'Report Data'!C442)</f>
        <v>0</v>
      </c>
      <c r="D442" s="6">
        <f>IF(ISBLANK('Report Data'!D442)," ",'Report Data'!D442)</f>
        <v>0</v>
      </c>
      <c r="E442" s="6">
        <f>IF(ISBLANK('Report Data'!E442)," ",'Report Data'!E442)</f>
        <v>0</v>
      </c>
      <c r="F442" s="6">
        <f>IF(ISBLANK('Report Data'!F442)," ",'Report Data'!F442)</f>
        <v>0</v>
      </c>
      <c r="G442" s="6">
        <f>IF(ISBLANK('Report Data'!G442)," ",'Report Data'!G442)</f>
        <v>0</v>
      </c>
    </row>
    <row r="443" spans="1:7">
      <c r="A443" s="6" t="str">
        <f>IF('INTERIM REPORT'!B443=" "," ",IF('Report Data'!A443="",'INTERIM REPORT'!A442,'Report Data'!A443))</f>
        <v>Brattleboro Memorial Hospital</v>
      </c>
      <c r="B443" s="6" t="str">
        <f>IF(ISBLANK('Report Data'!B443)," ",'Report Data'!B443)</f>
        <v>[Medicare_Pct_Net_Rev_Metric] Medicare % of Net Rev (less dispr)</v>
      </c>
      <c r="C443" s="6">
        <f>IF(ISBLANK('Report Data'!C443)," ",'Report Data'!C443)</f>
        <v>0.34327295203173341</v>
      </c>
      <c r="D443" s="6">
        <f>IF(ISBLANK('Report Data'!D443)," ",'Report Data'!D443)</f>
        <v>0.3866921977700451</v>
      </c>
      <c r="E443" s="6">
        <f>IF(ISBLANK('Report Data'!E443)," ",'Report Data'!E443)</f>
        <v>0.40864616309477347</v>
      </c>
      <c r="F443" s="6">
        <f>IF(ISBLANK('Report Data'!F443)," ",'Report Data'!F443)</f>
        <v>0.37585743649699738</v>
      </c>
      <c r="G443" s="6">
        <f>IF(ISBLANK('Report Data'!G443)," ",'Report Data'!G443)</f>
        <v>0.37962182846135994</v>
      </c>
    </row>
    <row r="444" spans="1:7">
      <c r="A444" s="6" t="str">
        <f>IF('INTERIM REPORT'!B444=" "," ",IF('Report Data'!A444="",'INTERIM REPORT'!A443,'Report Data'!A444))</f>
        <v>Brattleboro Memorial Hospital</v>
      </c>
      <c r="B444" s="6" t="str">
        <f>IF(ISBLANK('Report Data'!B444)," ",'Report Data'!B444)</f>
        <v>[Medicaid_Pct_Net_Rev_Metric] Medicaid % of Net Rev (less dispr)</v>
      </c>
      <c r="C444" s="6">
        <f>IF(ISBLANK('Report Data'!C444)," ",'Report Data'!C444)</f>
        <v>0.11674866867378988</v>
      </c>
      <c r="D444" s="6">
        <f>IF(ISBLANK('Report Data'!D444)," ",'Report Data'!D444)</f>
        <v>0.11909363515541994</v>
      </c>
      <c r="E444" s="6">
        <f>IF(ISBLANK('Report Data'!E444)," ",'Report Data'!E444)</f>
        <v>0.12211630961282609</v>
      </c>
      <c r="F444" s="6">
        <f>IF(ISBLANK('Report Data'!F444)," ",'Report Data'!F444)</f>
        <v>8.8615821589309599E-2</v>
      </c>
      <c r="G444" s="6">
        <f>IF(ISBLANK('Report Data'!G444)," ",'Report Data'!G444)</f>
        <v>0.14119257201820432</v>
      </c>
    </row>
    <row r="445" spans="1:7">
      <c r="A445" s="6" t="str">
        <f>IF('INTERIM REPORT'!B445=" "," ",IF('Report Data'!A445="",'INTERIM REPORT'!A444,'Report Data'!A445))</f>
        <v>Brattleboro Memorial Hospital</v>
      </c>
      <c r="B445" s="6" t="str">
        <f>IF(ISBLANK('Report Data'!B445)," ",'Report Data'!B445)</f>
        <v>[CommSelf_Pct_Net_Rev_Metric] Comm/self % of Net Rev (less dispr)</v>
      </c>
      <c r="C445" s="6">
        <f>IF(ISBLANK('Report Data'!C445)," ",'Report Data'!C445)</f>
        <v>0.53997837929447667</v>
      </c>
      <c r="D445" s="6">
        <f>IF(ISBLANK('Report Data'!D445)," ",'Report Data'!D445)</f>
        <v>0.49421416707453503</v>
      </c>
      <c r="E445" s="6">
        <f>IF(ISBLANK('Report Data'!E445)," ",'Report Data'!E445)</f>
        <v>0.46923752729240059</v>
      </c>
      <c r="F445" s="6">
        <f>IF(ISBLANK('Report Data'!F445)," ",'Report Data'!F445)</f>
        <v>0.53552674191369309</v>
      </c>
      <c r="G445" s="6">
        <f>IF(ISBLANK('Report Data'!G445)," ",'Report Data'!G445)</f>
        <v>0.47918559952043532</v>
      </c>
    </row>
    <row r="446" spans="1:7">
      <c r="A446" s="6" t="str">
        <f>IF('INTERIM REPORT'!B446=" "," ",IF('Report Data'!A446="",'INTERIM REPORT'!A445,'Report Data'!A446))</f>
        <v>Brattleboro Memorial Hospital</v>
      </c>
      <c r="B446" s="6" t="str">
        <f>IF(ISBLANK('Report Data'!B446)," ",'Report Data'!B446)</f>
        <v>[Phys_Pct_Net_Rev_Metric] Physician % of Net Rev</v>
      </c>
      <c r="C446" s="6">
        <f>IF(ISBLANK('Report Data'!C446)," ",'Report Data'!C446)</f>
        <v>0</v>
      </c>
      <c r="D446" s="6">
        <f>IF(ISBLANK('Report Data'!D446)," ",'Report Data'!D446)</f>
        <v>0</v>
      </c>
      <c r="E446" s="6">
        <f>IF(ISBLANK('Report Data'!E446)," ",'Report Data'!E446)</f>
        <v>0</v>
      </c>
      <c r="F446" s="6">
        <f>IF(ISBLANK('Report Data'!F446)," ",'Report Data'!F446)</f>
        <v>0</v>
      </c>
      <c r="G446" s="6">
        <f>IF(ISBLANK('Report Data'!G446)," ",'Report Data'!G446)</f>
        <v>0</v>
      </c>
    </row>
    <row r="447" spans="1:7">
      <c r="A447" s="6" t="str">
        <f>IF('INTERIM REPORT'!B447=" "," ",IF('Report Data'!A447="",'INTERIM REPORT'!A446,'Report Data'!A447))</f>
        <v>Brattleboro Memorial Hospital</v>
      </c>
      <c r="B447" s="6" t="str">
        <f>IF(ISBLANK('Report Data'!B447)," ",'Report Data'!B447)</f>
        <v>[Free_Care_Gross_Metric] Free Care (Gross Revenue)</v>
      </c>
      <c r="C447" s="6">
        <f>IF(ISBLANK('Report Data'!C447)," ",'Report Data'!C447)</f>
        <v>-2164512</v>
      </c>
      <c r="D447" s="6">
        <f>IF(ISBLANK('Report Data'!D447)," ",'Report Data'!D447)</f>
        <v>-2545756</v>
      </c>
      <c r="E447" s="6">
        <f>IF(ISBLANK('Report Data'!E447)," ",'Report Data'!E447)</f>
        <v>-2930617.0000000005</v>
      </c>
      <c r="F447" s="6">
        <f>IF(ISBLANK('Report Data'!F447)," ",'Report Data'!F447)</f>
        <v>-778227.77</v>
      </c>
      <c r="G447" s="6">
        <f>IF(ISBLANK('Report Data'!G447)," ",'Report Data'!G447)</f>
        <v>-2821753</v>
      </c>
    </row>
    <row r="448" spans="1:7">
      <c r="A448" s="6" t="str">
        <f>IF('INTERIM REPORT'!B448=" "," ",IF('Report Data'!A448="",'INTERIM REPORT'!A447,'Report Data'!A448))</f>
        <v>Central Vermont Medical Center</v>
      </c>
      <c r="B448" s="6" t="str">
        <f>IF(ISBLANK('Report Data'!B448)," ",'Report Data'!B448)</f>
        <v>[Avg_Daily_Census_Metric] Average Daily Census</v>
      </c>
      <c r="C448" s="6">
        <f>IF(ISBLANK('Report Data'!C448)," ",'Report Data'!C448)</f>
        <v>183.30136986301369</v>
      </c>
      <c r="D448" s="6">
        <f>IF(ISBLANK('Report Data'!D448)," ",'Report Data'!D448)</f>
        <v>169.68306010928961</v>
      </c>
      <c r="E448" s="6">
        <f>IF(ISBLANK('Report Data'!E448)," ",'Report Data'!E448)</f>
        <v>0</v>
      </c>
      <c r="F448" s="6">
        <f>IF(ISBLANK('Report Data'!F448)," ",'Report Data'!F448)</f>
        <v>161.95068493150686</v>
      </c>
      <c r="G448" s="6">
        <f>IF(ISBLANK('Report Data'!G448)," ",'Report Data'!G448)</f>
        <v>179.43949999140253</v>
      </c>
    </row>
    <row r="449" spans="1:7">
      <c r="A449" s="6" t="str">
        <f>IF('INTERIM REPORT'!B449=" "," ",IF('Report Data'!A449="",'INTERIM REPORT'!A448,'Report Data'!A449))</f>
        <v>Central Vermont Medical Center</v>
      </c>
      <c r="B449" s="6" t="str">
        <f>IF(ISBLANK('Report Data'!B449)," ",'Report Data'!B449)</f>
        <v>[Avg_Length_of_Stay_Metric] Average Length of Stay</v>
      </c>
      <c r="C449" s="6">
        <f>IF(ISBLANK('Report Data'!C449)," ",'Report Data'!C449)</f>
        <v>14.766056058265283</v>
      </c>
      <c r="D449" s="6">
        <f>IF(ISBLANK('Report Data'!D449)," ",'Report Data'!D449)</f>
        <v>14.910924369747896</v>
      </c>
      <c r="E449" s="6">
        <f>IF(ISBLANK('Report Data'!E449)," ",'Report Data'!E449)</f>
        <v>0</v>
      </c>
      <c r="F449" s="6">
        <f>IF(ISBLANK('Report Data'!F449)," ",'Report Data'!F449)</f>
        <v>13.610868063550541</v>
      </c>
      <c r="G449" s="6">
        <f>IF(ISBLANK('Report Data'!G449)," ",'Report Data'!G449)</f>
        <v>14.348014850292659</v>
      </c>
    </row>
    <row r="450" spans="1:7">
      <c r="A450" s="6" t="str">
        <f>IF('INTERIM REPORT'!B450=" "," ",IF('Report Data'!A450="",'INTERIM REPORT'!A449,'Report Data'!A450))</f>
        <v>Central Vermont Medical Center</v>
      </c>
      <c r="B450" s="6" t="str">
        <f>IF(ISBLANK('Report Data'!B450)," ",'Report Data'!B450)</f>
        <v>[Acute_ALOS_Metric] Acute ALOS</v>
      </c>
      <c r="C450" s="6">
        <f>IF(ISBLANK('Report Data'!C450)," ",'Report Data'!C450)</f>
        <v>5.122333590336674</v>
      </c>
      <c r="D450" s="6">
        <f>IF(ISBLANK('Report Data'!D450)," ",'Report Data'!D450)</f>
        <v>5.0191333708497465</v>
      </c>
      <c r="E450" s="6">
        <f>IF(ISBLANK('Report Data'!E450)," ",'Report Data'!E450)</f>
        <v>0</v>
      </c>
      <c r="F450" s="6">
        <f>IF(ISBLANK('Report Data'!F450)," ",'Report Data'!F450)</f>
        <v>4.8770111808017456</v>
      </c>
      <c r="G450" s="6">
        <f>IF(ISBLANK('Report Data'!G450)," ",'Report Data'!G450)</f>
        <v>4.7511855667198262</v>
      </c>
    </row>
    <row r="451" spans="1:7">
      <c r="A451" s="6" t="str">
        <f>IF('INTERIM REPORT'!B451=" "," ",IF('Report Data'!A451="",'INTERIM REPORT'!A450,'Report Data'!A451))</f>
        <v>Central Vermont Medical Center</v>
      </c>
      <c r="B451" s="6" t="str">
        <f>IF(ISBLANK('Report Data'!B451)," ",'Report Data'!B451)</f>
        <v>[Adj_Admits_Metric] Adjusted Admissions</v>
      </c>
      <c r="C451" s="6">
        <f>IF(ISBLANK('Report Data'!C451)," ",'Report Data'!C451)</f>
        <v>17629.354024839969</v>
      </c>
      <c r="D451" s="6">
        <f>IF(ISBLANK('Report Data'!D451)," ",'Report Data'!D451)</f>
        <v>16165.763268069955</v>
      </c>
      <c r="E451" s="6">
        <f>IF(ISBLANK('Report Data'!E451)," ",'Report Data'!E451)</f>
        <v>0</v>
      </c>
      <c r="F451" s="6">
        <f>IF(ISBLANK('Report Data'!F451)," ",'Report Data'!F451)</f>
        <v>0</v>
      </c>
      <c r="G451" s="6">
        <f>IF(ISBLANK('Report Data'!G451)," ",'Report Data'!G451)</f>
        <v>0</v>
      </c>
    </row>
    <row r="452" spans="1:7">
      <c r="A452" s="6" t="str">
        <f>IF('INTERIM REPORT'!B452=" "," ",IF('Report Data'!A452="",'INTERIM REPORT'!A451,'Report Data'!A452))</f>
        <v>Central Vermont Medical Center</v>
      </c>
      <c r="B452" s="6" t="str">
        <f>IF(ISBLANK('Report Data'!B452)," ",'Report Data'!B452)</f>
        <v>[Adj_Days_Metric] Adjusted Days</v>
      </c>
      <c r="C452" s="6">
        <f>IF(ISBLANK('Report Data'!C452)," ",'Report Data'!C452)</f>
        <v>93363.053461559524</v>
      </c>
      <c r="D452" s="6">
        <f>IF(ISBLANK('Report Data'!D452)," ",'Report Data'!D452)</f>
        <v>83862.845811929044</v>
      </c>
      <c r="E452" s="6">
        <f>IF(ISBLANK('Report Data'!E452)," ",'Report Data'!E452)</f>
        <v>0</v>
      </c>
      <c r="F452" s="6">
        <f>IF(ISBLANK('Report Data'!F452)," ",'Report Data'!F452)</f>
        <v>0</v>
      </c>
      <c r="G452" s="6">
        <f>IF(ISBLANK('Report Data'!G452)," ",'Report Data'!G452)</f>
        <v>0</v>
      </c>
    </row>
    <row r="453" spans="1:7">
      <c r="A453" s="6" t="str">
        <f>IF('INTERIM REPORT'!B453=" "," ",IF('Report Data'!A453="",'INTERIM REPORT'!A452,'Report Data'!A453))</f>
        <v>Central Vermont Medical Center</v>
      </c>
      <c r="B453" s="6" t="str">
        <f>IF(ISBLANK('Report Data'!B453)," ",'Report Data'!B453)</f>
        <v>[Acute_Care_Ave_Daily_Census_Metric] Acute Care Ave Daily Census</v>
      </c>
      <c r="C453" s="6">
        <f>IF(ISBLANK('Report Data'!C453)," ",'Report Data'!C453)</f>
        <v>54.605479452054794</v>
      </c>
      <c r="D453" s="6">
        <f>IF(ISBLANK('Report Data'!D453)," ",'Report Data'!D453)</f>
        <v>48.73770491803279</v>
      </c>
      <c r="E453" s="6">
        <f>IF(ISBLANK('Report Data'!E453)," ",'Report Data'!E453)</f>
        <v>0</v>
      </c>
      <c r="F453" s="6">
        <f>IF(ISBLANK('Report Data'!F453)," ",'Report Data'!F453)</f>
        <v>48.9972602739726</v>
      </c>
      <c r="G453" s="6">
        <f>IF(ISBLANK('Report Data'!G453)," ",'Report Data'!G453)</f>
        <v>50.998292730005346</v>
      </c>
    </row>
    <row r="454" spans="1:7">
      <c r="A454" s="6" t="str">
        <f>IF('INTERIM REPORT'!B454=" "," ",IF('Report Data'!A454="",'INTERIM REPORT'!A453,'Report Data'!A454))</f>
        <v>Central Vermont Medical Center</v>
      </c>
      <c r="B454" s="6" t="str">
        <f>IF(ISBLANK('Report Data'!B454)," ",'Report Data'!B454)</f>
        <v>[Acute_Admissions_Metric] Acute Admissions</v>
      </c>
      <c r="C454" s="6">
        <f>IF(ISBLANK('Report Data'!C454)," ",'Report Data'!C454)</f>
        <v>3891</v>
      </c>
      <c r="D454" s="6">
        <f>IF(ISBLANK('Report Data'!D454)," ",'Report Data'!D454)</f>
        <v>3554</v>
      </c>
      <c r="E454" s="6">
        <f>IF(ISBLANK('Report Data'!E454)," ",'Report Data'!E454)</f>
        <v>0</v>
      </c>
      <c r="F454" s="6">
        <f>IF(ISBLANK('Report Data'!F454)," ",'Report Data'!F454)</f>
        <v>3667</v>
      </c>
      <c r="G454" s="6">
        <f>IF(ISBLANK('Report Data'!G454)," ",'Report Data'!G454)</f>
        <v>3917.8383132071904</v>
      </c>
    </row>
    <row r="455" spans="1:7">
      <c r="A455" s="6" t="str">
        <f>IF('INTERIM REPORT'!B455=" "," ",IF('Report Data'!A455="",'INTERIM REPORT'!A454,'Report Data'!A455))</f>
        <v>Central Vermont Medical Center</v>
      </c>
      <c r="B455" s="6" t="str">
        <f>IF(ISBLANK('Report Data'!B455)," ",'Report Data'!B455)</f>
        <v>[Util_Acute_Days] Acute Patient Days</v>
      </c>
      <c r="C455" s="6">
        <f>IF(ISBLANK('Report Data'!C455)," ",'Report Data'!C455)</f>
        <v>19931</v>
      </c>
      <c r="D455" s="6">
        <f>IF(ISBLANK('Report Data'!D455)," ",'Report Data'!D455)</f>
        <v>17838</v>
      </c>
      <c r="E455" s="6">
        <f>IF(ISBLANK('Report Data'!E455)," ",'Report Data'!E455)</f>
        <v>0</v>
      </c>
      <c r="F455" s="6">
        <f>IF(ISBLANK('Report Data'!F455)," ",'Report Data'!F455)</f>
        <v>17884</v>
      </c>
      <c r="G455" s="6">
        <f>IF(ISBLANK('Report Data'!G455)," ",'Report Data'!G455)</f>
        <v>18614.376846451953</v>
      </c>
    </row>
    <row r="456" spans="1:7">
      <c r="A456" s="6" t="str">
        <f>IF('INTERIM REPORT'!B456=" "," ",IF('Report Data'!A456="",'INTERIM REPORT'!A455,'Report Data'!A456))</f>
        <v>Central Vermont Medical Center</v>
      </c>
      <c r="B456" s="6" t="str">
        <f>IF(ISBLANK('Report Data'!B456)," ",'Report Data'!B456)</f>
        <v>[Age_of_Plant_Metric] Age of Plant</v>
      </c>
      <c r="C456" s="6">
        <f>IF(ISBLANK('Report Data'!C456)," ",'Report Data'!C456)</f>
        <v>12.204821167630202</v>
      </c>
      <c r="D456" s="6">
        <f>IF(ISBLANK('Report Data'!D456)," ",'Report Data'!D456)</f>
        <v>14.032018393792516</v>
      </c>
      <c r="E456" s="6">
        <f>IF(ISBLANK('Report Data'!E456)," ",'Report Data'!E456)</f>
        <v>0</v>
      </c>
      <c r="F456" s="6">
        <f>IF(ISBLANK('Report Data'!F456)," ",'Report Data'!F456)</f>
        <v>14.830367662241782</v>
      </c>
      <c r="G456" s="6">
        <f>IF(ISBLANK('Report Data'!G456)," ",'Report Data'!G456)</f>
        <v>16.072676159386294</v>
      </c>
    </row>
    <row r="457" spans="1:7">
      <c r="A457" s="6" t="str">
        <f>IF('INTERIM REPORT'!B457=" "," ",IF('Report Data'!A457="",'INTERIM REPORT'!A456,'Report Data'!A457))</f>
        <v>Central Vermont Medical Center</v>
      </c>
      <c r="B457" s="6" t="str">
        <f>IF(ISBLANK('Report Data'!B457)," ",'Report Data'!B457)</f>
        <v>[Age_of_Plant_Bldg_Metric] Age of Plant Building</v>
      </c>
      <c r="C457" s="6">
        <f>IF(ISBLANK('Report Data'!C457)," ",'Report Data'!C457)</f>
        <v>17.327099660851143</v>
      </c>
      <c r="D457" s="6">
        <f>IF(ISBLANK('Report Data'!D457)," ",'Report Data'!D457)</f>
        <v>18.038999798801044</v>
      </c>
      <c r="E457" s="6">
        <f>IF(ISBLANK('Report Data'!E457)," ",'Report Data'!E457)</f>
        <v>0</v>
      </c>
      <c r="F457" s="6">
        <f>IF(ISBLANK('Report Data'!F457)," ",'Report Data'!F457)</f>
        <v>17.704262412166511</v>
      </c>
      <c r="G457" s="6">
        <f>IF(ISBLANK('Report Data'!G457)," ",'Report Data'!G457)</f>
        <v>20.459821926742642</v>
      </c>
    </row>
    <row r="458" spans="1:7">
      <c r="A458" s="6" t="str">
        <f>IF('INTERIM REPORT'!B458=" "," ",IF('Report Data'!A458="",'INTERIM REPORT'!A457,'Report Data'!A458))</f>
        <v>Central Vermont Medical Center</v>
      </c>
      <c r="B458" s="6" t="str">
        <f>IF(ISBLANK('Report Data'!B458)," ",'Report Data'!B458)</f>
        <v>[Age_of_Plant_Equip_Metric] Age of Plant Equipment</v>
      </c>
      <c r="C458" s="6">
        <f>IF(ISBLANK('Report Data'!C458)," ",'Report Data'!C458)</f>
        <v>8.1252008641022293</v>
      </c>
      <c r="D458" s="6">
        <f>IF(ISBLANK('Report Data'!D458)," ",'Report Data'!D458)</f>
        <v>9.843326191474139</v>
      </c>
      <c r="E458" s="6">
        <f>IF(ISBLANK('Report Data'!E458)," ",'Report Data'!E458)</f>
        <v>0</v>
      </c>
      <c r="F458" s="6">
        <f>IF(ISBLANK('Report Data'!F458)," ",'Report Data'!F458)</f>
        <v>11.148627783225665</v>
      </c>
      <c r="G458" s="6">
        <f>IF(ISBLANK('Report Data'!G458)," ",'Report Data'!G458)</f>
        <v>11.379524180787136</v>
      </c>
    </row>
    <row r="459" spans="1:7">
      <c r="A459" s="6" t="str">
        <f>IF('INTERIM REPORT'!B459=" "," ",IF('Report Data'!A459="",'INTERIM REPORT'!A458,'Report Data'!A459))</f>
        <v>Central Vermont Medical Center</v>
      </c>
      <c r="B459" s="6" t="str">
        <f>IF(ISBLANK('Report Data'!B459)," ",'Report Data'!B459)</f>
        <v>[Long_Term_Debt_Cap_Metric] Long Term Debt to Capitalization</v>
      </c>
      <c r="C459" s="6">
        <f>IF(ISBLANK('Report Data'!C459)," ",'Report Data'!C459)</f>
        <v>0.10391282810972331</v>
      </c>
      <c r="D459" s="6">
        <f>IF(ISBLANK('Report Data'!D459)," ",'Report Data'!D459)</f>
        <v>0.1749569004099196</v>
      </c>
      <c r="E459" s="6">
        <f>IF(ISBLANK('Report Data'!E459)," ",'Report Data'!E459)</f>
        <v>0.14126547763199879</v>
      </c>
      <c r="F459" s="6">
        <f>IF(ISBLANK('Report Data'!F459)," ",'Report Data'!F459)</f>
        <v>0.11304879446716949</v>
      </c>
      <c r="G459" s="6">
        <f>IF(ISBLANK('Report Data'!G459)," ",'Report Data'!G459)</f>
        <v>9.0685006034152874E-2</v>
      </c>
    </row>
    <row r="460" spans="1:7">
      <c r="A460" s="6" t="str">
        <f>IF('INTERIM REPORT'!B460=" "," ",IF('Report Data'!A460="",'INTERIM REPORT'!A459,'Report Data'!A460))</f>
        <v>Central Vermont Medical Center</v>
      </c>
      <c r="B460" s="6" t="str">
        <f>IF(ISBLANK('Report Data'!B460)," ",'Report Data'!B460)</f>
        <v>[Debt_per_Staff_Bed_Metric] Debt per Staffed Bed</v>
      </c>
      <c r="C460" s="6">
        <f>IF(ISBLANK('Report Data'!C460)," ",'Report Data'!C460)</f>
        <v>323104.1508695652</v>
      </c>
      <c r="D460" s="6">
        <f>IF(ISBLANK('Report Data'!D460)," ",'Report Data'!D460)</f>
        <v>430797.10798418976</v>
      </c>
      <c r="E460" s="6">
        <f>IF(ISBLANK('Report Data'!E460)," ",'Report Data'!E460)</f>
        <v>0</v>
      </c>
      <c r="F460" s="6">
        <f>IF(ISBLANK('Report Data'!F460)," ",'Report Data'!F460)</f>
        <v>313147.74470355723</v>
      </c>
      <c r="G460" s="6">
        <f>IF(ISBLANK('Report Data'!G460)," ",'Report Data'!G460)</f>
        <v>315207.09720553359</v>
      </c>
    </row>
    <row r="461" spans="1:7">
      <c r="A461" s="6" t="str">
        <f>IF('INTERIM REPORT'!B461=" "," ",IF('Report Data'!A461="",'INTERIM REPORT'!A460,'Report Data'!A461))</f>
        <v>Central Vermont Medical Center</v>
      </c>
      <c r="B461" s="6" t="str">
        <f>IF(ISBLANK('Report Data'!B461)," ",'Report Data'!B461)</f>
        <v>[Net_Prop_Plant_and_Equip_per_Staffed_Bed_Metric] Net Prop, Plant &amp; Equip per Staffed Bed</v>
      </c>
      <c r="C461" s="6">
        <f>IF(ISBLANK('Report Data'!C461)," ",'Report Data'!C461)</f>
        <v>266287.31620553357</v>
      </c>
      <c r="D461" s="6">
        <f>IF(ISBLANK('Report Data'!D461)," ",'Report Data'!D461)</f>
        <v>269167.72727272729</v>
      </c>
      <c r="E461" s="6">
        <f>IF(ISBLANK('Report Data'!E461)," ",'Report Data'!E461)</f>
        <v>0</v>
      </c>
      <c r="F461" s="6">
        <f>IF(ISBLANK('Report Data'!F461)," ",'Report Data'!F461)</f>
        <v>252135.63371541505</v>
      </c>
      <c r="G461" s="6">
        <f>IF(ISBLANK('Report Data'!G461)," ",'Report Data'!G461)</f>
        <v>277577.75185770751</v>
      </c>
    </row>
    <row r="462" spans="1:7">
      <c r="A462" s="6" t="str">
        <f>IF('INTERIM REPORT'!B462=" "," ",IF('Report Data'!A462="",'INTERIM REPORT'!A461,'Report Data'!A462))</f>
        <v>Central Vermont Medical Center</v>
      </c>
      <c r="B462" s="6" t="str">
        <f>IF(ISBLANK('Report Data'!B462)," ",'Report Data'!B462)</f>
        <v>[Long_Term_Debt_to_Total_Assets_Metric] Long Term Debt to Total Assets</v>
      </c>
      <c r="C462" s="6">
        <f>IF(ISBLANK('Report Data'!C462)," ",'Report Data'!C462)</f>
        <v>5.8071347795110022E-2</v>
      </c>
      <c r="D462" s="6">
        <f>IF(ISBLANK('Report Data'!D462)," ",'Report Data'!D462)</f>
        <v>9.7696499324603295E-2</v>
      </c>
      <c r="E462" s="6">
        <f>IF(ISBLANK('Report Data'!E462)," ",'Report Data'!E462)</f>
        <v>8.2468517646839726E-2</v>
      </c>
      <c r="F462" s="6">
        <f>IF(ISBLANK('Report Data'!F462)," ",'Report Data'!F462)</f>
        <v>7.700767719125387E-2</v>
      </c>
      <c r="G462" s="6">
        <f>IF(ISBLANK('Report Data'!G462)," ",'Report Data'!G462)</f>
        <v>5.9433201058164603E-2</v>
      </c>
    </row>
    <row r="463" spans="1:7">
      <c r="A463" s="6" t="str">
        <f>IF('INTERIM REPORT'!B463=" "," ",IF('Report Data'!A463="",'INTERIM REPORT'!A462,'Report Data'!A463))</f>
        <v>Central Vermont Medical Center</v>
      </c>
      <c r="B463" s="6" t="str">
        <f>IF(ISBLANK('Report Data'!B463)," ",'Report Data'!B463)</f>
        <v>[Debt_Service_Coverage_Ratio_Metric] Debt Service Coverage Ratio</v>
      </c>
      <c r="C463" s="6">
        <f>IF(ISBLANK('Report Data'!C463)," ",'Report Data'!C463)</f>
        <v>1.3008766833472234</v>
      </c>
      <c r="D463" s="6">
        <f>IF(ISBLANK('Report Data'!D463)," ",'Report Data'!D463)</f>
        <v>1.3547161721400451</v>
      </c>
      <c r="E463" s="6">
        <f>IF(ISBLANK('Report Data'!E463)," ",'Report Data'!E463)</f>
        <v>15.962447236371052</v>
      </c>
      <c r="F463" s="6">
        <f>IF(ISBLANK('Report Data'!F463)," ",'Report Data'!F463)</f>
        <v>0.74136784886048712</v>
      </c>
      <c r="G463" s="6">
        <f>IF(ISBLANK('Report Data'!G463)," ",'Report Data'!G463)</f>
        <v>2.3691433905092767</v>
      </c>
    </row>
    <row r="464" spans="1:7">
      <c r="A464" s="6" t="str">
        <f>IF('INTERIM REPORT'!B464=" "," ",IF('Report Data'!A464="",'INTERIM REPORT'!A463,'Report Data'!A464))</f>
        <v>Central Vermont Medical Center</v>
      </c>
      <c r="B464" s="6" t="str">
        <f>IF(ISBLANK('Report Data'!B464)," ",'Report Data'!B464)</f>
        <v>[Depreciation_Rate_Metric] Depreciation Rate</v>
      </c>
      <c r="C464" s="6">
        <f>IF(ISBLANK('Report Data'!C464)," ",'Report Data'!C464)</f>
        <v>5.1146567663317395</v>
      </c>
      <c r="D464" s="6">
        <f>IF(ISBLANK('Report Data'!D464)," ",'Report Data'!D464)</f>
        <v>4.4527574510554047</v>
      </c>
      <c r="E464" s="6">
        <f>IF(ISBLANK('Report Data'!E464)," ",'Report Data'!E464)</f>
        <v>10.172158441235222</v>
      </c>
      <c r="F464" s="6">
        <f>IF(ISBLANK('Report Data'!F464)," ",'Report Data'!F464)</f>
        <v>4.3440592447653259</v>
      </c>
      <c r="G464" s="6">
        <f>IF(ISBLANK('Report Data'!G464)," ",'Report Data'!G464)</f>
        <v>4.0322252308248121</v>
      </c>
    </row>
    <row r="465" spans="1:7">
      <c r="A465" s="6" t="str">
        <f>IF('INTERIM REPORT'!B465=" "," ",IF('Report Data'!A465="",'INTERIM REPORT'!A464,'Report Data'!A465))</f>
        <v>Central Vermont Medical Center</v>
      </c>
      <c r="B465" s="6" t="str">
        <f>IF(ISBLANK('Report Data'!B465)," ",'Report Data'!B465)</f>
        <v>[Cap_Expenditures_to_Depreciation_Metric] Capital Expenditures to Depreciation</v>
      </c>
      <c r="C465" s="6">
        <f>IF(ISBLANK('Report Data'!C465)," ",'Report Data'!C465)</f>
        <v>0.78657885119415683</v>
      </c>
      <c r="D465" s="6">
        <f>IF(ISBLANK('Report Data'!D465)," ",'Report Data'!D465)</f>
        <v>0.65781794260982562</v>
      </c>
      <c r="E465" s="6">
        <f>IF(ISBLANK('Report Data'!E465)," ",'Report Data'!E465)</f>
        <v>0.682970874999966</v>
      </c>
      <c r="F465" s="6">
        <f>IF(ISBLANK('Report Data'!F465)," ",'Report Data'!F465)</f>
        <v>0.46405412234743226</v>
      </c>
      <c r="G465" s="6">
        <f>IF(ISBLANK('Report Data'!G465)," ",'Report Data'!G465)</f>
        <v>1.3409340233891414</v>
      </c>
    </row>
    <row r="466" spans="1:7">
      <c r="A466" s="6" t="str">
        <f>IF('INTERIM REPORT'!B466=" "," ",IF('Report Data'!A466="",'INTERIM REPORT'!A465,'Report Data'!A466))</f>
        <v>Central Vermont Medical Center</v>
      </c>
      <c r="B466" s="6" t="str">
        <f>IF(ISBLANK('Report Data'!B466)," ",'Report Data'!B466)</f>
        <v>[Cap_Expenditure_Growth_Rate_Metric] Capital Expenditure Growth Rate</v>
      </c>
      <c r="C466" s="6">
        <f>IF(ISBLANK('Report Data'!C466)," ",'Report Data'!C466)</f>
        <v>4.0230808435136405</v>
      </c>
      <c r="D466" s="6">
        <f>IF(ISBLANK('Report Data'!D466)," ",'Report Data'!D466)</f>
        <v>2.9291037453938373</v>
      </c>
      <c r="E466" s="6">
        <f>IF(ISBLANK('Report Data'!E466)," ",'Report Data'!E466)</f>
        <v>6.9472879512487093</v>
      </c>
      <c r="F466" s="6">
        <f>IF(ISBLANK('Report Data'!F466)," ",'Report Data'!F466)</f>
        <v>2.0158786002548226</v>
      </c>
      <c r="G466" s="6">
        <f>IF(ISBLANK('Report Data'!G466)," ",'Report Data'!G466)</f>
        <v>5.4069480019811254</v>
      </c>
    </row>
    <row r="467" spans="1:7">
      <c r="A467" s="6" t="str">
        <f>IF('INTERIM REPORT'!B467=" "," ",IF('Report Data'!A467="",'INTERIM REPORT'!A466,'Report Data'!A467))</f>
        <v>Central Vermont Medical Center</v>
      </c>
      <c r="B467" s="6" t="str">
        <f>IF(ISBLANK('Report Data'!B467)," ",'Report Data'!B467)</f>
        <v>[Cap_Acquisitions_as_a_pct_of_Net_Patient_Rev_Metric] Capital Acquisitions as a % of Net Patient Rev</v>
      </c>
      <c r="C467" s="6">
        <f>IF(ISBLANK('Report Data'!C467)," ",'Report Data'!C467)</f>
        <v>4.325424483136435E-2</v>
      </c>
      <c r="D467" s="6">
        <f>IF(ISBLANK('Report Data'!D467)," ",'Report Data'!D467)</f>
        <v>3.583457118169775E-2</v>
      </c>
      <c r="E467" s="6">
        <f>IF(ISBLANK('Report Data'!E467)," ",'Report Data'!E467)</f>
        <v>2.8928344590732399E-2</v>
      </c>
      <c r="F467" s="6">
        <f>IF(ISBLANK('Report Data'!F467)," ",'Report Data'!F467)</f>
        <v>2.0067169099419514E-2</v>
      </c>
      <c r="G467" s="6">
        <f>IF(ISBLANK('Report Data'!G467)," ",'Report Data'!G467)</f>
        <v>5.2914086255974851E-2</v>
      </c>
    </row>
    <row r="468" spans="1:7">
      <c r="A468" s="6" t="str">
        <f>IF('INTERIM REPORT'!B468=" "," ",IF('Report Data'!A468="",'INTERIM REPORT'!A467,'Report Data'!A468))</f>
        <v>Central Vermont Medical Center</v>
      </c>
      <c r="B468" s="6" t="str">
        <f>IF(ISBLANK('Report Data'!B468)," ",'Report Data'!B468)</f>
        <v>[Deduction_pct_Metric] Deduction %</v>
      </c>
      <c r="C468" s="6">
        <f>IF(ISBLANK('Report Data'!C468)," ",'Report Data'!C468)</f>
        <v>0.6012039433489923</v>
      </c>
      <c r="D468" s="6">
        <f>IF(ISBLANK('Report Data'!D468)," ",'Report Data'!D468)</f>
        <v>0.62533794110840968</v>
      </c>
      <c r="E468" s="6">
        <f>IF(ISBLANK('Report Data'!E468)," ",'Report Data'!E468)</f>
        <v>0.60196837587666852</v>
      </c>
      <c r="F468" s="6">
        <f>IF(ISBLANK('Report Data'!F468)," ",'Report Data'!F468)</f>
        <v>0.61285629222024685</v>
      </c>
      <c r="G468" s="6">
        <f>IF(ISBLANK('Report Data'!G468)," ",'Report Data'!G468)</f>
        <v>0.61172802009245153</v>
      </c>
    </row>
    <row r="469" spans="1:7">
      <c r="A469" s="6" t="str">
        <f>IF('INTERIM REPORT'!B469=" "," ",IF('Report Data'!A469="",'INTERIM REPORT'!A468,'Report Data'!A469))</f>
        <v>Central Vermont Medical Center</v>
      </c>
      <c r="B469" s="6" t="str">
        <f>IF(ISBLANK('Report Data'!B469)," ",'Report Data'!B469)</f>
        <v>[Bad_Debt_pct_Metric] Bad Debt %</v>
      </c>
      <c r="C469" s="6">
        <f>IF(ISBLANK('Report Data'!C469)," ",'Report Data'!C469)</f>
        <v>1.3409780276382245E-2</v>
      </c>
      <c r="D469" s="6">
        <f>IF(ISBLANK('Report Data'!D469)," ",'Report Data'!D469)</f>
        <v>1.477941100867205E-2</v>
      </c>
      <c r="E469" s="6">
        <f>IF(ISBLANK('Report Data'!E469)," ",'Report Data'!E469)</f>
        <v>1.1186139511964316E-2</v>
      </c>
      <c r="F469" s="6">
        <f>IF(ISBLANK('Report Data'!F469)," ",'Report Data'!F469)</f>
        <v>1.3389013687891568E-2</v>
      </c>
      <c r="G469" s="6">
        <f>IF(ISBLANK('Report Data'!G469)," ",'Report Data'!G469)</f>
        <v>1.013807856399062E-2</v>
      </c>
    </row>
    <row r="470" spans="1:7">
      <c r="A470" s="6" t="str">
        <f>IF('INTERIM REPORT'!B470=" "," ",IF('Report Data'!A470="",'INTERIM REPORT'!A469,'Report Data'!A470))</f>
        <v>Central Vermont Medical Center</v>
      </c>
      <c r="B470" s="6" t="str">
        <f>IF(ISBLANK('Report Data'!B470)," ",'Report Data'!B470)</f>
        <v>[Free_Care_pct_Metric] Free Care %</v>
      </c>
      <c r="C470" s="6">
        <f>IF(ISBLANK('Report Data'!C470)," ",'Report Data'!C470)</f>
        <v>1.080273491797326E-2</v>
      </c>
      <c r="D470" s="6">
        <f>IF(ISBLANK('Report Data'!D470)," ",'Report Data'!D470)</f>
        <v>6.6419241838106425E-3</v>
      </c>
      <c r="E470" s="6">
        <f>IF(ISBLANK('Report Data'!E470)," ",'Report Data'!E470)</f>
        <v>1.1536173953256889E-2</v>
      </c>
      <c r="F470" s="6">
        <f>IF(ISBLANK('Report Data'!F470)," ",'Report Data'!F470)</f>
        <v>5.1446855301303619E-3</v>
      </c>
      <c r="G470" s="6">
        <f>IF(ISBLANK('Report Data'!G470)," ",'Report Data'!G470)</f>
        <v>1.0136508954787911E-2</v>
      </c>
    </row>
    <row r="471" spans="1:7">
      <c r="A471" s="6" t="str">
        <f>IF('INTERIM REPORT'!B471=" "," ",IF('Report Data'!A471="",'INTERIM REPORT'!A470,'Report Data'!A471))</f>
        <v>Central Vermont Medical Center</v>
      </c>
      <c r="B471" s="6" t="str">
        <f>IF(ISBLANK('Report Data'!B471)," ",'Report Data'!B471)</f>
        <v>[Operating_Margin_pct_Metric] Operating Margin %</v>
      </c>
      <c r="C471" s="6">
        <f>IF(ISBLANK('Report Data'!C471)," ",'Report Data'!C471)</f>
        <v>-2.0908325597840331E-2</v>
      </c>
      <c r="D471" s="6">
        <f>IF(ISBLANK('Report Data'!D471)," ",'Report Data'!D471)</f>
        <v>-5.6255220731579779E-3</v>
      </c>
      <c r="E471" s="6">
        <f>IF(ISBLANK('Report Data'!E471)," ",'Report Data'!E471)</f>
        <v>5.0000034524743144E-3</v>
      </c>
      <c r="F471" s="6">
        <f>IF(ISBLANK('Report Data'!F471)," ",'Report Data'!F471)</f>
        <v>-1.0208066862937851E-2</v>
      </c>
      <c r="G471" s="6">
        <f>IF(ISBLANK('Report Data'!G471)," ",'Report Data'!G471)</f>
        <v>1.0073373111545799E-2</v>
      </c>
    </row>
    <row r="472" spans="1:7">
      <c r="A472" s="6" t="str">
        <f>IF('INTERIM REPORT'!B472=" "," ",IF('Report Data'!A472="",'INTERIM REPORT'!A471,'Report Data'!A472))</f>
        <v>Central Vermont Medical Center</v>
      </c>
      <c r="B472" s="6" t="str">
        <f>IF(ISBLANK('Report Data'!B472)," ",'Report Data'!B472)</f>
        <v>[Total_Margin_pct_Metric] Total Margin %</v>
      </c>
      <c r="C472" s="6">
        <f>IF(ISBLANK('Report Data'!C472)," ",'Report Data'!C472)</f>
        <v>-4.0271439825655231E-2</v>
      </c>
      <c r="D472" s="6">
        <f>IF(ISBLANK('Report Data'!D472)," ",'Report Data'!D472)</f>
        <v>4.5229775479444748E-2</v>
      </c>
      <c r="E472" s="6">
        <f>IF(ISBLANK('Report Data'!E472)," ",'Report Data'!E472)</f>
        <v>2.9600386702041497E-2</v>
      </c>
      <c r="F472" s="6">
        <f>IF(ISBLANK('Report Data'!F472)," ",'Report Data'!F472)</f>
        <v>9.7469068332094691E-2</v>
      </c>
      <c r="G472" s="6">
        <f>IF(ISBLANK('Report Data'!G472)," ",'Report Data'!G472)</f>
        <v>3.8862052332244885E-2</v>
      </c>
    </row>
    <row r="473" spans="1:7">
      <c r="A473" s="6" t="str">
        <f>IF('INTERIM REPORT'!B473=" "," ",IF('Report Data'!A473="",'INTERIM REPORT'!A472,'Report Data'!A473))</f>
        <v>Central Vermont Medical Center</v>
      </c>
      <c r="B473" s="6" t="str">
        <f>IF(ISBLANK('Report Data'!B473)," ",'Report Data'!B473)</f>
        <v>[Outpatient_Gross_Rev_pct_Metric] Outpatient Gross Revenue %</v>
      </c>
      <c r="C473" s="6">
        <f>IF(ISBLANK('Report Data'!C473)," ",'Report Data'!C473)</f>
        <v>0.58155047135212445</v>
      </c>
      <c r="D473" s="6">
        <f>IF(ISBLANK('Report Data'!D473)," ",'Report Data'!D473)</f>
        <v>0.5831327386518681</v>
      </c>
      <c r="E473" s="6">
        <f>IF(ISBLANK('Report Data'!E473)," ",'Report Data'!E473)</f>
        <v>1</v>
      </c>
      <c r="F473" s="6">
        <f>IF(ISBLANK('Report Data'!F473)," ",'Report Data'!F473)</f>
        <v>0.61593485433147876</v>
      </c>
      <c r="G473" s="6">
        <f>IF(ISBLANK('Report Data'!G473)," ",'Report Data'!G473)</f>
        <v>0.59884652088524515</v>
      </c>
    </row>
    <row r="474" spans="1:7">
      <c r="A474" s="6" t="str">
        <f>IF('INTERIM REPORT'!B474=" "," ",IF('Report Data'!A474="",'INTERIM REPORT'!A473,'Report Data'!A474))</f>
        <v>Central Vermont Medical Center</v>
      </c>
      <c r="B474" s="6" t="str">
        <f>IF(ISBLANK('Report Data'!B474)," ",'Report Data'!B474)</f>
        <v>[Inpatient_Gross_Rev_pct_Metric] Inpatient Gross Revenue %</v>
      </c>
      <c r="C474" s="6">
        <f>IF(ISBLANK('Report Data'!C474)," ",'Report Data'!C474)</f>
        <v>0.22149070291601633</v>
      </c>
      <c r="D474" s="6">
        <f>IF(ISBLANK('Report Data'!D474)," ",'Report Data'!D474)</f>
        <v>0.22080931237413728</v>
      </c>
      <c r="E474" s="6">
        <f>IF(ISBLANK('Report Data'!E474)," ",'Report Data'!E474)</f>
        <v>0</v>
      </c>
      <c r="F474" s="6">
        <f>IF(ISBLANK('Report Data'!F474)," ",'Report Data'!F474)</f>
        <v>0.20592305396687924</v>
      </c>
      <c r="G474" s="6">
        <f>IF(ISBLANK('Report Data'!G474)," ",'Report Data'!G474)</f>
        <v>0.18466166148147428</v>
      </c>
    </row>
    <row r="475" spans="1:7">
      <c r="A475" s="6" t="str">
        <f>IF('INTERIM REPORT'!B475=" "," ",IF('Report Data'!A475="",'INTERIM REPORT'!A474,'Report Data'!A475))</f>
        <v>Central Vermont Medical Center</v>
      </c>
      <c r="B475" s="6" t="str">
        <f>IF(ISBLANK('Report Data'!B475)," ",'Report Data'!B475)</f>
        <v>[SNF_Rehab_Swing_Gross_Rev_pct_Metric] SNF/Rehab/Swing Gross Revenue %</v>
      </c>
      <c r="C475" s="6">
        <f>IF(ISBLANK('Report Data'!C475)," ",'Report Data'!C475)</f>
        <v>4.838102431454043E-2</v>
      </c>
      <c r="D475" s="6">
        <f>IF(ISBLANK('Report Data'!D475)," ",'Report Data'!D475)</f>
        <v>5.0086613731185205E-2</v>
      </c>
      <c r="E475" s="6">
        <f>IF(ISBLANK('Report Data'!E475)," ",'Report Data'!E475)</f>
        <v>0</v>
      </c>
      <c r="F475" s="6">
        <f>IF(ISBLANK('Report Data'!F475)," ",'Report Data'!F475)</f>
        <v>4.096755760255491E-2</v>
      </c>
      <c r="G475" s="6">
        <f>IF(ISBLANK('Report Data'!G475)," ",'Report Data'!G475)</f>
        <v>4.3863015804352014E-2</v>
      </c>
    </row>
    <row r="476" spans="1:7">
      <c r="A476" s="6" t="str">
        <f>IF('INTERIM REPORT'!B476=" "," ",IF('Report Data'!A476="",'INTERIM REPORT'!A475,'Report Data'!A476))</f>
        <v>Central Vermont Medical Center</v>
      </c>
      <c r="B476" s="6" t="str">
        <f>IF(ISBLANK('Report Data'!B476)," ",'Report Data'!B476)</f>
        <v>[All_Net_Patient_Rev_pct_Metric] All Net Patient Revenue % with DSH &amp; GME</v>
      </c>
      <c r="C476" s="6">
        <f>IF(ISBLANK('Report Data'!C476)," ",'Report Data'!C476)</f>
        <v>0.39879605665100759</v>
      </c>
      <c r="D476" s="6">
        <f>IF(ISBLANK('Report Data'!D476)," ",'Report Data'!D476)</f>
        <v>0.37466205942850656</v>
      </c>
      <c r="E476" s="6">
        <f>IF(ISBLANK('Report Data'!E476)," ",'Report Data'!E476)</f>
        <v>0.39803162503033096</v>
      </c>
      <c r="F476" s="6">
        <f>IF(ISBLANK('Report Data'!F476)," ",'Report Data'!F476)</f>
        <v>0.38714370777975327</v>
      </c>
      <c r="G476" s="6">
        <f>IF(ISBLANK('Report Data'!G476)," ",'Report Data'!G476)</f>
        <v>0.38827197993546253</v>
      </c>
    </row>
    <row r="477" spans="1:7">
      <c r="A477" s="6" t="str">
        <f>IF('INTERIM REPORT'!B477=" "," ",IF('Report Data'!A477="",'INTERIM REPORT'!A476,'Report Data'!A477))</f>
        <v>Central Vermont Medical Center</v>
      </c>
      <c r="B477" s="6" t="str">
        <f>IF(ISBLANK('Report Data'!B477)," ",'Report Data'!B477)</f>
        <v>[Medicare_Net_Patient_Rev_pct_incl_Phys_Metric] Medicare Net Patient Revenue % including Phys</v>
      </c>
      <c r="C477" s="6">
        <f>IF(ISBLANK('Report Data'!C477)," ",'Report Data'!C477)</f>
        <v>0.24067402175547803</v>
      </c>
      <c r="D477" s="6">
        <f>IF(ISBLANK('Report Data'!D477)," ",'Report Data'!D477)</f>
        <v>0.2052758130165401</v>
      </c>
      <c r="E477" s="6">
        <f>IF(ISBLANK('Report Data'!E477)," ",'Report Data'!E477)</f>
        <v>0.24102870304875407</v>
      </c>
      <c r="F477" s="6">
        <f>IF(ISBLANK('Report Data'!F477)," ",'Report Data'!F477)</f>
        <v>0.25347324217540418</v>
      </c>
      <c r="G477" s="6">
        <f>IF(ISBLANK('Report Data'!G477)," ",'Report Data'!G477)</f>
        <v>0.24201908754637072</v>
      </c>
    </row>
    <row r="478" spans="1:7">
      <c r="A478" s="6" t="str">
        <f>IF('INTERIM REPORT'!B478=" "," ",IF('Report Data'!A478="",'INTERIM REPORT'!A477,'Report Data'!A478))</f>
        <v>Central Vermont Medical Center</v>
      </c>
      <c r="B478" s="6" t="str">
        <f>IF(ISBLANK('Report Data'!B478)," ",'Report Data'!B478)</f>
        <v>[Medicaid_Net_Patient_Rev_pct_incl_Phys_Metric] Medicaid Net Patient Revenue % including Phys</v>
      </c>
      <c r="C478" s="6">
        <f>IF(ISBLANK('Report Data'!C478)," ",'Report Data'!C478)</f>
        <v>0.24729591598000916</v>
      </c>
      <c r="D478" s="6">
        <f>IF(ISBLANK('Report Data'!D478)," ",'Report Data'!D478)</f>
        <v>0.23208642350167843</v>
      </c>
      <c r="E478" s="6">
        <f>IF(ISBLANK('Report Data'!E478)," ",'Report Data'!E478)</f>
        <v>0.2667201645274444</v>
      </c>
      <c r="F478" s="6">
        <f>IF(ISBLANK('Report Data'!F478)," ",'Report Data'!F478)</f>
        <v>0.20111607890371261</v>
      </c>
      <c r="G478" s="6">
        <f>IF(ISBLANK('Report Data'!G478)," ",'Report Data'!G478)</f>
        <v>0.23450817609716665</v>
      </c>
    </row>
    <row r="479" spans="1:7">
      <c r="A479" s="6" t="str">
        <f>IF('INTERIM REPORT'!B479=" "," ",IF('Report Data'!A479="",'INTERIM REPORT'!A478,'Report Data'!A479))</f>
        <v>Central Vermont Medical Center</v>
      </c>
      <c r="B479" s="6" t="str">
        <f>IF(ISBLANK('Report Data'!B479)," ",'Report Data'!B479)</f>
        <v>[Commercial_Self_Pay_Net_Patient_Rev_pct_incl_Phys_Metric] Commercial/Self Pay Net Patient Rev % including Phys</v>
      </c>
      <c r="C479" s="6">
        <f>IF(ISBLANK('Report Data'!C479)," ",'Report Data'!C479)</f>
        <v>0.65596365600592488</v>
      </c>
      <c r="D479" s="6">
        <f>IF(ISBLANK('Report Data'!D479)," ",'Report Data'!D479)</f>
        <v>0.63836554233237219</v>
      </c>
      <c r="E479" s="6">
        <f>IF(ISBLANK('Report Data'!E479)," ",'Report Data'!E479)</f>
        <v>0.63890272487999777</v>
      </c>
      <c r="F479" s="6">
        <f>IF(ISBLANK('Report Data'!F479)," ",'Report Data'!F479)</f>
        <v>0.62781720212514935</v>
      </c>
      <c r="G479" s="6">
        <f>IF(ISBLANK('Report Data'!G479)," ",'Report Data'!G479)</f>
        <v>0.61121210612360832</v>
      </c>
    </row>
    <row r="480" spans="1:7">
      <c r="A480" s="6" t="str">
        <f>IF('INTERIM REPORT'!B480=" "," ",IF('Report Data'!A480="",'INTERIM REPORT'!A479,'Report Data'!A480))</f>
        <v>Central Vermont Medical Center</v>
      </c>
      <c r="B480" s="6" t="str">
        <f>IF(ISBLANK('Report Data'!B480)," ",'Report Data'!B480)</f>
        <v>[Adj_Admits_Per_FTE_Metric] Adjusted Admissions Per FTE</v>
      </c>
      <c r="C480" s="6">
        <f>IF(ISBLANK('Report Data'!C480)," ",'Report Data'!C480)</f>
        <v>14.212371511354375</v>
      </c>
      <c r="D480" s="6">
        <f>IF(ISBLANK('Report Data'!D480)," ",'Report Data'!D480)</f>
        <v>12.826008687750656</v>
      </c>
      <c r="E480" s="6">
        <f>IF(ISBLANK('Report Data'!E480)," ",'Report Data'!E480)</f>
        <v>0</v>
      </c>
      <c r="F480" s="6">
        <f>IF(ISBLANK('Report Data'!F480)," ",'Report Data'!F480)</f>
        <v>0</v>
      </c>
      <c r="G480" s="6">
        <f>IF(ISBLANK('Report Data'!G480)," ",'Report Data'!G480)</f>
        <v>0</v>
      </c>
    </row>
    <row r="481" spans="1:7">
      <c r="A481" s="6" t="str">
        <f>IF('INTERIM REPORT'!B481=" "," ",IF('Report Data'!A481="",'INTERIM REPORT'!A480,'Report Data'!A481))</f>
        <v>Central Vermont Medical Center</v>
      </c>
      <c r="B481" s="6" t="str">
        <f>IF(ISBLANK('Report Data'!B481)," ",'Report Data'!B481)</f>
        <v>[FTEs_per_100_Adj_Discharges_Metric] FTEs per 100 Adj Discharges</v>
      </c>
      <c r="C481" s="6">
        <f>IF(ISBLANK('Report Data'!C481)," ",'Report Data'!C481)</f>
        <v>7.0361234168491311</v>
      </c>
      <c r="D481" s="6">
        <f>IF(ISBLANK('Report Data'!D481)," ",'Report Data'!D481)</f>
        <v>7.7966577471215919</v>
      </c>
      <c r="E481" s="6">
        <f>IF(ISBLANK('Report Data'!E481)," ",'Report Data'!E481)</f>
        <v>0</v>
      </c>
      <c r="F481" s="6">
        <f>IF(ISBLANK('Report Data'!F481)," ",'Report Data'!F481)</f>
        <v>0</v>
      </c>
      <c r="G481" s="6">
        <f>IF(ISBLANK('Report Data'!G481)," ",'Report Data'!G481)</f>
        <v>0</v>
      </c>
    </row>
    <row r="482" spans="1:7">
      <c r="A482" s="6" t="str">
        <f>IF('INTERIM REPORT'!B482=" "," ",IF('Report Data'!A482="",'INTERIM REPORT'!A481,'Report Data'!A482))</f>
        <v>Central Vermont Medical Center</v>
      </c>
      <c r="B482" s="6" t="str">
        <f>IF(ISBLANK('Report Data'!B482)," ",'Report Data'!B482)</f>
        <v>[FTEs_Per_Adj_Occupied_Bed_Metric] FTEs Per Adjusted Occupied Bed</v>
      </c>
      <c r="C482" s="6">
        <f>IF(ISBLANK('Report Data'!C482)," ",'Report Data'!C482)</f>
        <v>4.8493961710611577</v>
      </c>
      <c r="D482" s="6">
        <f>IF(ISBLANK('Report Data'!D482)," ",'Report Data'!D482)</f>
        <v>5.485648215688629</v>
      </c>
      <c r="E482" s="6">
        <f>IF(ISBLANK('Report Data'!E482)," ",'Report Data'!E482)</f>
        <v>0</v>
      </c>
      <c r="F482" s="6">
        <f>IF(ISBLANK('Report Data'!F482)," ",'Report Data'!F482)</f>
        <v>0</v>
      </c>
      <c r="G482" s="6">
        <f>IF(ISBLANK('Report Data'!G482)," ",'Report Data'!G482)</f>
        <v>0</v>
      </c>
    </row>
    <row r="483" spans="1:7">
      <c r="A483" s="6" t="str">
        <f>IF('INTERIM REPORT'!B483=" "," ",IF('Report Data'!A483="",'INTERIM REPORT'!A482,'Report Data'!A483))</f>
        <v>Central Vermont Medical Center</v>
      </c>
      <c r="B483" s="6" t="str">
        <f>IF(ISBLANK('Report Data'!B483)," ",'Report Data'!B483)</f>
        <v>[Return_On_Assets_Metric] Return On Assets</v>
      </c>
      <c r="C483" s="6">
        <f>IF(ISBLANK('Report Data'!C483)," ",'Report Data'!C483)</f>
        <v>-5.4002005397936252E-2</v>
      </c>
      <c r="D483" s="6">
        <f>IF(ISBLANK('Report Data'!D483)," ",'Report Data'!D483)</f>
        <v>5.5282675245849691E-2</v>
      </c>
      <c r="E483" s="6">
        <f>IF(ISBLANK('Report Data'!E483)," ",'Report Data'!E483)</f>
        <v>4.1466147031378853E-2</v>
      </c>
      <c r="F483" s="6">
        <f>IF(ISBLANK('Report Data'!F483)," ",'Report Data'!F483)</f>
        <v>0.13557724044909233</v>
      </c>
      <c r="G483" s="6">
        <f>IF(ISBLANK('Report Data'!G483)," ",'Report Data'!G483)</f>
        <v>5.4148328642410204E-2</v>
      </c>
    </row>
    <row r="484" spans="1:7">
      <c r="A484" s="6" t="str">
        <f>IF('INTERIM REPORT'!B484=" "," ",IF('Report Data'!A484="",'INTERIM REPORT'!A483,'Report Data'!A484))</f>
        <v>Central Vermont Medical Center</v>
      </c>
      <c r="B484" s="6" t="str">
        <f>IF(ISBLANK('Report Data'!B484)," ",'Report Data'!B484)</f>
        <v>[OH_Exp_w_fringe_pct_of_TTL_OPEX_Metric] Overhead Expense w/ fringe, as a % of Total Operating Exp</v>
      </c>
      <c r="C484" s="6">
        <f>IF(ISBLANK('Report Data'!C484)," ",'Report Data'!C484)</f>
        <v>0.25430928490684424</v>
      </c>
      <c r="D484" s="6">
        <f>IF(ISBLANK('Report Data'!D484)," ",'Report Data'!D484)</f>
        <v>0.32259470036285237</v>
      </c>
      <c r="E484" s="6">
        <f>IF(ISBLANK('Report Data'!E484)," ",'Report Data'!E484)</f>
        <v>0</v>
      </c>
      <c r="F484" s="6">
        <f>IF(ISBLANK('Report Data'!F484)," ",'Report Data'!F484)</f>
        <v>0</v>
      </c>
      <c r="G484" s="6">
        <f>IF(ISBLANK('Report Data'!G484)," ",'Report Data'!G484)</f>
        <v>0</v>
      </c>
    </row>
    <row r="485" spans="1:7">
      <c r="A485" s="6" t="str">
        <f>IF('INTERIM REPORT'!B485=" "," ",IF('Report Data'!A485="",'INTERIM REPORT'!A484,'Report Data'!A485))</f>
        <v>Central Vermont Medical Center</v>
      </c>
      <c r="B485" s="6" t="str">
        <f>IF(ISBLANK('Report Data'!B485)," ",'Report Data'!B485)</f>
        <v>[Cost_per_Adj_Admits_Metric] Cost per Adjusted Admission</v>
      </c>
      <c r="C485" s="6">
        <f>IF(ISBLANK('Report Data'!C485)," ",'Report Data'!C485)</f>
        <v>12956.571689363043</v>
      </c>
      <c r="D485" s="6">
        <f>IF(ISBLANK('Report Data'!D485)," ",'Report Data'!D485)</f>
        <v>14589.337637143197</v>
      </c>
      <c r="E485" s="6">
        <f>IF(ISBLANK('Report Data'!E485)," ",'Report Data'!E485)</f>
        <v>0</v>
      </c>
      <c r="F485" s="6">
        <f>IF(ISBLANK('Report Data'!F485)," ",'Report Data'!F485)</f>
        <v>0</v>
      </c>
      <c r="G485" s="6">
        <f>IF(ISBLANK('Report Data'!G485)," ",'Report Data'!G485)</f>
        <v>0</v>
      </c>
    </row>
    <row r="486" spans="1:7">
      <c r="A486" s="6" t="str">
        <f>IF('INTERIM REPORT'!B486=" "," ",IF('Report Data'!A486="",'INTERIM REPORT'!A485,'Report Data'!A486))</f>
        <v>Central Vermont Medical Center</v>
      </c>
      <c r="B486" s="6" t="str">
        <f>IF(ISBLANK('Report Data'!B486)," ",'Report Data'!B486)</f>
        <v>[Salary_per_FTE_NonMD_Metric] Salary per FTE - Non-MD</v>
      </c>
      <c r="C486" s="6">
        <f>IF(ISBLANK('Report Data'!C486)," ",'Report Data'!C486)</f>
        <v>67745.362425626139</v>
      </c>
      <c r="D486" s="6">
        <f>IF(ISBLANK('Report Data'!D486)," ",'Report Data'!D486)</f>
        <v>70956.511077510862</v>
      </c>
      <c r="E486" s="6">
        <f>IF(ISBLANK('Report Data'!E486)," ",'Report Data'!E486)</f>
        <v>0</v>
      </c>
      <c r="F486" s="6">
        <f>IF(ISBLANK('Report Data'!F486)," ",'Report Data'!F486)</f>
        <v>0</v>
      </c>
      <c r="G486" s="6">
        <f>IF(ISBLANK('Report Data'!G486)," ",'Report Data'!G486)</f>
        <v>0</v>
      </c>
    </row>
    <row r="487" spans="1:7">
      <c r="A487" s="6" t="str">
        <f>IF('INTERIM REPORT'!B487=" "," ",IF('Report Data'!A487="",'INTERIM REPORT'!A486,'Report Data'!A487))</f>
        <v>Central Vermont Medical Center</v>
      </c>
      <c r="B487" s="6" t="str">
        <f>IF(ISBLANK('Report Data'!B487)," ",'Report Data'!B487)</f>
        <v>[Salary_and_Benefits_per_FTE_NonMD_Metric] Salary &amp; Benefits per FTE - Non-MD</v>
      </c>
      <c r="C487" s="6">
        <f>IF(ISBLANK('Report Data'!C487)," ",'Report Data'!C487)</f>
        <v>88491.929383076014</v>
      </c>
      <c r="D487" s="6">
        <f>IF(ISBLANK('Report Data'!D487)," ",'Report Data'!D487)</f>
        <v>91481.744637271244</v>
      </c>
      <c r="E487" s="6">
        <f>IF(ISBLANK('Report Data'!E487)," ",'Report Data'!E487)</f>
        <v>118386.09003526148</v>
      </c>
      <c r="F487" s="6">
        <f>IF(ISBLANK('Report Data'!F487)," ",'Report Data'!F487)</f>
        <v>100675.65192618304</v>
      </c>
      <c r="G487" s="6">
        <f>IF(ISBLANK('Report Data'!G487)," ",'Report Data'!G487)</f>
        <v>99532.05487741949</v>
      </c>
    </row>
    <row r="488" spans="1:7">
      <c r="A488" s="6" t="str">
        <f>IF('INTERIM REPORT'!B488=" "," ",IF('Report Data'!A488="",'INTERIM REPORT'!A487,'Report Data'!A488))</f>
        <v>Central Vermont Medical Center</v>
      </c>
      <c r="B488" s="6" t="str">
        <f>IF(ISBLANK('Report Data'!B488)," ",'Report Data'!B488)</f>
        <v>[Fringe_Benefit_pct_NonMD_Metric] Fringe Benefit % - Non-MD</v>
      </c>
      <c r="C488" s="6">
        <f>IF(ISBLANK('Report Data'!C488)," ",'Report Data'!C488)</f>
        <v>0.30624335326608315</v>
      </c>
      <c r="D488" s="6">
        <f>IF(ISBLANK('Report Data'!D488)," ",'Report Data'!D488)</f>
        <v>0.28926497721032574</v>
      </c>
      <c r="E488" s="6">
        <f>IF(ISBLANK('Report Data'!E488)," ",'Report Data'!E488)</f>
        <v>0</v>
      </c>
      <c r="F488" s="6">
        <f>IF(ISBLANK('Report Data'!F488)," ",'Report Data'!F488)</f>
        <v>0.29072408668694139</v>
      </c>
      <c r="G488" s="6">
        <f>IF(ISBLANK('Report Data'!G488)," ",'Report Data'!G488)</f>
        <v>0.3145127119960282</v>
      </c>
    </row>
    <row r="489" spans="1:7">
      <c r="A489" s="6" t="str">
        <f>IF('INTERIM REPORT'!B489=" "," ",IF('Report Data'!A489="",'INTERIM REPORT'!A488,'Report Data'!A489))</f>
        <v>Central Vermont Medical Center</v>
      </c>
      <c r="B489" s="6" t="str">
        <f>IF(ISBLANK('Report Data'!B489)," ",'Report Data'!B489)</f>
        <v>[Comp_Ratio_Metric] Compensation Ratio</v>
      </c>
      <c r="C489" s="6">
        <f>IF(ISBLANK('Report Data'!C489)," ",'Report Data'!C489)</f>
        <v>0.64213363875913543</v>
      </c>
      <c r="D489" s="6">
        <f>IF(ISBLANK('Report Data'!D489)," ",'Report Data'!D489)</f>
        <v>0.63178866010214962</v>
      </c>
      <c r="E489" s="6">
        <f>IF(ISBLANK('Report Data'!E489)," ",'Report Data'!E489)</f>
        <v>0.59230404723570185</v>
      </c>
      <c r="F489" s="6">
        <f>IF(ISBLANK('Report Data'!F489)," ",'Report Data'!F489)</f>
        <v>0.63812156610388493</v>
      </c>
      <c r="G489" s="6">
        <f>IF(ISBLANK('Report Data'!G489)," ",'Report Data'!G489)</f>
        <v>0.60918097292952189</v>
      </c>
    </row>
    <row r="490" spans="1:7">
      <c r="A490" s="6" t="str">
        <f>IF('INTERIM REPORT'!B490=" "," ",IF('Report Data'!A490="",'INTERIM REPORT'!A489,'Report Data'!A490))</f>
        <v>Central Vermont Medical Center</v>
      </c>
      <c r="B490" s="6" t="str">
        <f>IF(ISBLANK('Report Data'!B490)," ",'Report Data'!B490)</f>
        <v>[Cap_Cost_pct_of_Total_Expense_Metric] Capital Cost % of Total Expense</v>
      </c>
      <c r="C490" s="6">
        <f>IF(ISBLANK('Report Data'!C490)," ",'Report Data'!C490)</f>
        <v>4.2156482438886166E-2</v>
      </c>
      <c r="D490" s="6">
        <f>IF(ISBLANK('Report Data'!D490)," ",'Report Data'!D490)</f>
        <v>3.6857561033745961E-2</v>
      </c>
      <c r="E490" s="6">
        <f>IF(ISBLANK('Report Data'!E490)," ",'Report Data'!E490)</f>
        <v>3.4167041573091875E-2</v>
      </c>
      <c r="F490" s="6">
        <f>IF(ISBLANK('Report Data'!F490)," ",'Report Data'!F490)</f>
        <v>3.328469992001961E-2</v>
      </c>
      <c r="G490" s="6">
        <f>IF(ISBLANK('Report Data'!G490)," ",'Report Data'!G490)</f>
        <v>3.2077845533988028E-2</v>
      </c>
    </row>
    <row r="491" spans="1:7">
      <c r="A491" s="6" t="str">
        <f>IF('INTERIM REPORT'!B491=" "," ",IF('Report Data'!A491="",'INTERIM REPORT'!A490,'Report Data'!A491))</f>
        <v>Central Vermont Medical Center</v>
      </c>
      <c r="B491" s="6" t="str">
        <f>IF(ISBLANK('Report Data'!B491)," ",'Report Data'!B491)</f>
        <v>[Cap_Cost_per_Adj_Admits_Metric] Capital Cost per Adjusted Admission</v>
      </c>
      <c r="C491" s="6">
        <f>IF(ISBLANK('Report Data'!C491)," ",'Report Data'!C491)</f>
        <v>546.20348689080276</v>
      </c>
      <c r="D491" s="6">
        <f>IF(ISBLANK('Report Data'!D491)," ",'Report Data'!D491)</f>
        <v>537.72740240293251</v>
      </c>
      <c r="E491" s="6">
        <f>IF(ISBLANK('Report Data'!E491)," ",'Report Data'!E491)</f>
        <v>0</v>
      </c>
      <c r="F491" s="6">
        <f>IF(ISBLANK('Report Data'!F491)," ",'Report Data'!F491)</f>
        <v>0</v>
      </c>
      <c r="G491" s="6">
        <f>IF(ISBLANK('Report Data'!G491)," ",'Report Data'!G491)</f>
        <v>0</v>
      </c>
    </row>
    <row r="492" spans="1:7">
      <c r="A492" s="6" t="str">
        <f>IF('INTERIM REPORT'!B492=" "," ",IF('Report Data'!A492="",'INTERIM REPORT'!A491,'Report Data'!A492))</f>
        <v>Central Vermont Medical Center</v>
      </c>
      <c r="B492" s="6" t="str">
        <f>IF(ISBLANK('Report Data'!B492)," ",'Report Data'!B492)</f>
        <v>[Contractual_Allowance_pct_Metric] Contractual Allowance %</v>
      </c>
      <c r="C492" s="6">
        <f>IF(ISBLANK('Report Data'!C492)," ",'Report Data'!C492)</f>
        <v>0.60465009251975133</v>
      </c>
      <c r="D492" s="6">
        <f>IF(ISBLANK('Report Data'!D492)," ",'Report Data'!D492)</f>
        <v>0.62857773330856825</v>
      </c>
      <c r="E492" s="6">
        <f>IF(ISBLANK('Report Data'!E492)," ",'Report Data'!E492)</f>
        <v>0.60462520543489462</v>
      </c>
      <c r="F492" s="6">
        <f>IF(ISBLANK('Report Data'!F492)," ",'Report Data'!F492)</f>
        <v>0.61532282728239363</v>
      </c>
      <c r="G492" s="6">
        <f>IF(ISBLANK('Report Data'!G492)," ",'Report Data'!G492)</f>
        <v>0.61421103586792625</v>
      </c>
    </row>
    <row r="493" spans="1:7">
      <c r="A493" s="6" t="str">
        <f>IF('INTERIM REPORT'!B493=" "," ",IF('Report Data'!A493="",'INTERIM REPORT'!A492,'Report Data'!A493))</f>
        <v>Central Vermont Medical Center</v>
      </c>
      <c r="B493" s="6" t="str">
        <f>IF(ISBLANK('Report Data'!B493)," ",'Report Data'!B493)</f>
        <v>[Current_Ratio_Metric] Current Ratio</v>
      </c>
      <c r="C493" s="6">
        <f>IF(ISBLANK('Report Data'!C493)," ",'Report Data'!C493)</f>
        <v>2.0711364967240531</v>
      </c>
      <c r="D493" s="6">
        <f>IF(ISBLANK('Report Data'!D493)," ",'Report Data'!D493)</f>
        <v>1.9176687169941502</v>
      </c>
      <c r="E493" s="6">
        <f>IF(ISBLANK('Report Data'!E493)," ",'Report Data'!E493)</f>
        <v>2.3363008299485908</v>
      </c>
      <c r="F493" s="6">
        <f>IF(ISBLANK('Report Data'!F493)," ",'Report Data'!F493)</f>
        <v>2.084719685756117</v>
      </c>
      <c r="G493" s="6">
        <f>IF(ISBLANK('Report Data'!G493)," ",'Report Data'!G493)</f>
        <v>2.4494350852722482</v>
      </c>
    </row>
    <row r="494" spans="1:7">
      <c r="A494" s="6" t="str">
        <f>IF('INTERIM REPORT'!B494=" "," ",IF('Report Data'!A494="",'INTERIM REPORT'!A493,'Report Data'!A494))</f>
        <v>Central Vermont Medical Center</v>
      </c>
      <c r="B494" s="6" t="str">
        <f>IF(ISBLANK('Report Data'!B494)," ",'Report Data'!B494)</f>
        <v>[Days_Payable_metric] Days Payable</v>
      </c>
      <c r="C494" s="6">
        <f>IF(ISBLANK('Report Data'!C494)," ",'Report Data'!C494)</f>
        <v>70.416672416069531</v>
      </c>
      <c r="D494" s="6">
        <f>IF(ISBLANK('Report Data'!D494)," ",'Report Data'!D494)</f>
        <v>96.596453614427219</v>
      </c>
      <c r="E494" s="6">
        <f>IF(ISBLANK('Report Data'!E494)," ",'Report Data'!E494)</f>
        <v>62.916019074955592</v>
      </c>
      <c r="F494" s="6">
        <f>IF(ISBLANK('Report Data'!F494)," ",'Report Data'!F494)</f>
        <v>84.193354340276471</v>
      </c>
      <c r="G494" s="6">
        <f>IF(ISBLANK('Report Data'!G494)," ",'Report Data'!G494)</f>
        <v>63.016387843985299</v>
      </c>
    </row>
    <row r="495" spans="1:7">
      <c r="A495" s="6" t="str">
        <f>IF('INTERIM REPORT'!B495=" "," ",IF('Report Data'!A495="",'INTERIM REPORT'!A494,'Report Data'!A495))</f>
        <v>Central Vermont Medical Center</v>
      </c>
      <c r="B495" s="6" t="str">
        <f>IF(ISBLANK('Report Data'!B495)," ",'Report Data'!B495)</f>
        <v>[Days_Receivable_Metric] Days Receivable</v>
      </c>
      <c r="C495" s="6">
        <f>IF(ISBLANK('Report Data'!C495)," ",'Report Data'!C495)</f>
        <v>48.935483982405756</v>
      </c>
      <c r="D495" s="6">
        <f>IF(ISBLANK('Report Data'!D495)," ",'Report Data'!D495)</f>
        <v>55.058914797207997</v>
      </c>
      <c r="E495" s="6">
        <f>IF(ISBLANK('Report Data'!E495)," ",'Report Data'!E495)</f>
        <v>35.11621642101084</v>
      </c>
      <c r="F495" s="6">
        <f>IF(ISBLANK('Report Data'!F495)," ",'Report Data'!F495)</f>
        <v>69.165254582377514</v>
      </c>
      <c r="G495" s="6">
        <f>IF(ISBLANK('Report Data'!G495)," ",'Report Data'!G495)</f>
        <v>39.295494036166438</v>
      </c>
    </row>
    <row r="496" spans="1:7">
      <c r="A496" s="6" t="str">
        <f>IF('INTERIM REPORT'!B496=" "," ",IF('Report Data'!A496="",'INTERIM REPORT'!A495,'Report Data'!A496))</f>
        <v>Central Vermont Medical Center</v>
      </c>
      <c r="B496" s="6" t="str">
        <f>IF(ISBLANK('Report Data'!B496)," ",'Report Data'!B496)</f>
        <v>[Days_Cash_on_Hand_Metric] Days Cash on Hand</v>
      </c>
      <c r="C496" s="6">
        <f>IF(ISBLANK('Report Data'!C496)," ",'Report Data'!C496)</f>
        <v>95.54260177188192</v>
      </c>
      <c r="D496" s="6">
        <f>IF(ISBLANK('Report Data'!D496)," ",'Report Data'!D496)</f>
        <v>131.6035757914409</v>
      </c>
      <c r="E496" s="6">
        <f>IF(ISBLANK('Report Data'!E496)," ",'Report Data'!E496)</f>
        <v>108.28504976281462</v>
      </c>
      <c r="F496" s="6">
        <f>IF(ISBLANK('Report Data'!F496)," ",'Report Data'!F496)</f>
        <v>114.09200241831348</v>
      </c>
      <c r="G496" s="6">
        <f>IF(ISBLANK('Report Data'!G496)," ",'Report Data'!G496)</f>
        <v>111.3025569834016</v>
      </c>
    </row>
    <row r="497" spans="1:7">
      <c r="A497" s="6" t="str">
        <f>IF('INTERIM REPORT'!B497=" "," ",IF('Report Data'!A497="",'INTERIM REPORT'!A496,'Report Data'!A497))</f>
        <v>Central Vermont Medical Center</v>
      </c>
      <c r="B497" s="6" t="str">
        <f>IF(ISBLANK('Report Data'!B497)," ",'Report Data'!B497)</f>
        <v>[Cash_Flow_Margin_Metric] Cash Flow Margin</v>
      </c>
      <c r="C497" s="6">
        <f>IF(ISBLANK('Report Data'!C497)," ",'Report Data'!C497)</f>
        <v>2.2129578301937694E-2</v>
      </c>
      <c r="D497" s="6">
        <f>IF(ISBLANK('Report Data'!D497)," ",'Report Data'!D497)</f>
        <v>3.1439381983746094E-2</v>
      </c>
      <c r="E497" s="6">
        <f>IF(ISBLANK('Report Data'!E497)," ",'Report Data'!E497)</f>
        <v>3.8996209699739902E-2</v>
      </c>
      <c r="F497" s="6">
        <f>IF(ISBLANK('Report Data'!F497)," ",'Report Data'!F497)</f>
        <v>2.3416405499378151E-2</v>
      </c>
      <c r="G497" s="6">
        <f>IF(ISBLANK('Report Data'!G497)," ",'Report Data'!G497)</f>
        <v>4.1828086538855412E-2</v>
      </c>
    </row>
    <row r="498" spans="1:7">
      <c r="A498" s="6" t="str">
        <f>IF('INTERIM REPORT'!B498=" "," ",IF('Report Data'!A498="",'INTERIM REPORT'!A497,'Report Data'!A498))</f>
        <v>Central Vermont Medical Center</v>
      </c>
      <c r="B498" s="6" t="str">
        <f>IF(ISBLANK('Report Data'!B498)," ",'Report Data'!B498)</f>
        <v>[Cash_to_Long_Term_Debt_Metric] Cash to Long Term Debt</v>
      </c>
      <c r="C498" s="6">
        <f>IF(ISBLANK('Report Data'!C498)," ",'Report Data'!C498)</f>
        <v>6.0354101990225546</v>
      </c>
      <c r="D498" s="6">
        <f>IF(ISBLANK('Report Data'!D498)," ",'Report Data'!D498)</f>
        <v>4.159257735538505</v>
      </c>
      <c r="E498" s="6">
        <f>IF(ISBLANK('Report Data'!E498)," ",'Report Data'!E498)</f>
        <v>4.735207497860392</v>
      </c>
      <c r="F498" s="6">
        <f>IF(ISBLANK('Report Data'!F498)," ",'Report Data'!F498)</f>
        <v>4.9378165810711625</v>
      </c>
      <c r="G498" s="6">
        <f>IF(ISBLANK('Report Data'!G498)," ",'Report Data'!G498)</f>
        <v>6.6619514024997697</v>
      </c>
    </row>
    <row r="499" spans="1:7">
      <c r="A499" s="6" t="str">
        <f>IF('INTERIM REPORT'!B499=" "," ",IF('Report Data'!A499="",'INTERIM REPORT'!A498,'Report Data'!A499))</f>
        <v>Central Vermont Medical Center</v>
      </c>
      <c r="B499" s="6" t="str">
        <f>IF(ISBLANK('Report Data'!B499)," ",'Report Data'!B499)</f>
        <v>[Cash_Flow_to_Total_Debt_Metric] Cash Flow to Total Debt</v>
      </c>
      <c r="C499" s="6">
        <f>IF(ISBLANK('Report Data'!C499)," ",'Report Data'!C499)</f>
        <v>0.11455764187449304</v>
      </c>
      <c r="D499" s="6">
        <f>IF(ISBLANK('Report Data'!D499)," ",'Report Data'!D499)</f>
        <v>0.31375400755240912</v>
      </c>
      <c r="E499" s="6">
        <f>IF(ISBLANK('Report Data'!E499)," ",'Report Data'!E499)</f>
        <v>0.36584419882056818</v>
      </c>
      <c r="F499" s="6">
        <f>IF(ISBLANK('Report Data'!F499)," ",'Report Data'!F499)</f>
        <v>0.57497005406426105</v>
      </c>
      <c r="G499" s="6">
        <f>IF(ISBLANK('Report Data'!G499)," ",'Report Data'!G499)</f>
        <v>0.4298059423830356</v>
      </c>
    </row>
    <row r="500" spans="1:7">
      <c r="A500" s="6" t="str">
        <f>IF('INTERIM REPORT'!B500=" "," ",IF('Report Data'!A500="",'INTERIM REPORT'!A499,'Report Data'!A500))</f>
        <v>Central Vermont Medical Center</v>
      </c>
      <c r="B500" s="6" t="str">
        <f>IF(ISBLANK('Report Data'!B500)," ",'Report Data'!B500)</f>
        <v>[Gross_Price_per_Discharge_Metric] Gross Price per Discharge</v>
      </c>
      <c r="C500" s="6">
        <f>IF(ISBLANK('Report Data'!C500)," ",'Report Data'!C500)</f>
        <v>20440.661772235708</v>
      </c>
      <c r="D500" s="6">
        <f>IF(ISBLANK('Report Data'!D500)," ",'Report Data'!D500)</f>
        <v>20993.723843937572</v>
      </c>
      <c r="E500" s="6">
        <f>IF(ISBLANK('Report Data'!E500)," ",'Report Data'!E500)</f>
        <v>0</v>
      </c>
      <c r="F500" s="6">
        <f>IF(ISBLANK('Report Data'!F500)," ",'Report Data'!F500)</f>
        <v>22060.674199861845</v>
      </c>
      <c r="G500" s="6">
        <f>IF(ISBLANK('Report Data'!G500)," ",'Report Data'!G500)</f>
        <v>21245.733774058725</v>
      </c>
    </row>
    <row r="501" spans="1:7">
      <c r="A501" s="6" t="str">
        <f>IF('INTERIM REPORT'!B501=" "," ",IF('Report Data'!A501="",'INTERIM REPORT'!A500,'Report Data'!A501))</f>
        <v>Central Vermont Medical Center</v>
      </c>
      <c r="B501" s="6" t="str">
        <f>IF(ISBLANK('Report Data'!B501)," ",'Report Data'!B501)</f>
        <v>[Gross_Price_per_Visit_Metric] Gross Price per Visit</v>
      </c>
      <c r="C501" s="6">
        <f>IF(ISBLANK('Report Data'!C501)," ",'Report Data'!C501)</f>
        <v>559.237688042591</v>
      </c>
      <c r="D501" s="6">
        <f>IF(ISBLANK('Report Data'!D501)," ",'Report Data'!D501)</f>
        <v>636.27318811308294</v>
      </c>
      <c r="E501" s="6">
        <f>IF(ISBLANK('Report Data'!E501)," ",'Report Data'!E501)</f>
        <v>0</v>
      </c>
      <c r="F501" s="6">
        <f>IF(ISBLANK('Report Data'!F501)," ",'Report Data'!F501)</f>
        <v>702.88088159621316</v>
      </c>
      <c r="G501" s="6">
        <f>IF(ISBLANK('Report Data'!G501)," ",'Report Data'!G501)</f>
        <v>765.74802959694978</v>
      </c>
    </row>
    <row r="502" spans="1:7">
      <c r="A502" s="6" t="str">
        <f>IF('INTERIM REPORT'!B502=" "," ",IF('Report Data'!A502="",'INTERIM REPORT'!A501,'Report Data'!A502))</f>
        <v>Central Vermont Medical Center</v>
      </c>
      <c r="B502" s="6" t="str">
        <f>IF(ISBLANK('Report Data'!B502)," ",'Report Data'!B502)</f>
        <v>[Gross_Rev_per_Adj_Admits_Metric] Gross Revenue per Adj Admission</v>
      </c>
      <c r="C502" s="6">
        <f>IF(ISBLANK('Report Data'!C502)," ",'Report Data'!C502)</f>
        <v>23719.04033924441</v>
      </c>
      <c r="D502" s="6">
        <f>IF(ISBLANK('Report Data'!D502)," ",'Report Data'!D502)</f>
        <v>24495.758168261109</v>
      </c>
      <c r="E502" s="6">
        <f>IF(ISBLANK('Report Data'!E502)," ",'Report Data'!E502)</f>
        <v>0</v>
      </c>
      <c r="F502" s="6">
        <f>IF(ISBLANK('Report Data'!F502)," ",'Report Data'!F502)</f>
        <v>0</v>
      </c>
      <c r="G502" s="6">
        <f>IF(ISBLANK('Report Data'!G502)," ",'Report Data'!G502)</f>
        <v>0</v>
      </c>
    </row>
    <row r="503" spans="1:7">
      <c r="A503" s="6" t="str">
        <f>IF('INTERIM REPORT'!B503=" "," ",IF('Report Data'!A503="",'INTERIM REPORT'!A502,'Report Data'!A503))</f>
        <v>Central Vermont Medical Center</v>
      </c>
      <c r="B503" s="6" t="str">
        <f>IF(ISBLANK('Report Data'!B503)," ",'Report Data'!B503)</f>
        <v>[Net_Rev_per_Adj_Admits_Metric] Net Revenue per Adjusted Admission</v>
      </c>
      <c r="C503" s="6">
        <f>IF(ISBLANK('Report Data'!C503)," ",'Report Data'!C503)</f>
        <v>9459.0597548368496</v>
      </c>
      <c r="D503" s="6">
        <f>IF(ISBLANK('Report Data'!D503)," ",'Report Data'!D503)</f>
        <v>9177.6311894311984</v>
      </c>
      <c r="E503" s="6">
        <f>IF(ISBLANK('Report Data'!E503)," ",'Report Data'!E503)</f>
        <v>0</v>
      </c>
      <c r="F503" s="6">
        <f>IF(ISBLANK('Report Data'!F503)," ",'Report Data'!F503)</f>
        <v>0</v>
      </c>
      <c r="G503" s="6">
        <f>IF(ISBLANK('Report Data'!G503)," ",'Report Data'!G503)</f>
        <v>0</v>
      </c>
    </row>
    <row r="504" spans="1:7">
      <c r="A504" s="6" t="str">
        <f>IF('INTERIM REPORT'!B504=" "," ",IF('Report Data'!A504="",'INTERIM REPORT'!A503,'Report Data'!A504))</f>
        <v>Central Vermont Medical Center</v>
      </c>
      <c r="B504" s="6" t="str">
        <f>IF(ISBLANK('Report Data'!B504)," ",'Report Data'!B504)</f>
        <v>[Medicare_Gross_Pct_Tot_Gross_Metric] Medicare Gross as % of Tot Gross Rev</v>
      </c>
      <c r="C504" s="6">
        <f>IF(ISBLANK('Report Data'!C504)," ",'Report Data'!C504)</f>
        <v>0.45686212065293613</v>
      </c>
      <c r="D504" s="6">
        <f>IF(ISBLANK('Report Data'!D504)," ",'Report Data'!D504)</f>
        <v>0.46088278425838586</v>
      </c>
      <c r="E504" s="6">
        <f>IF(ISBLANK('Report Data'!E504)," ",'Report Data'!E504)</f>
        <v>0.46469429287457914</v>
      </c>
      <c r="F504" s="6">
        <f>IF(ISBLANK('Report Data'!F504)," ",'Report Data'!F504)</f>
        <v>0.45981094070329426</v>
      </c>
      <c r="G504" s="6">
        <f>IF(ISBLANK('Report Data'!G504)," ",'Report Data'!G504)</f>
        <v>0.45086533749266255</v>
      </c>
    </row>
    <row r="505" spans="1:7">
      <c r="A505" s="6" t="str">
        <f>IF('INTERIM REPORT'!B505=" "," ",IF('Report Data'!A505="",'INTERIM REPORT'!A504,'Report Data'!A505))</f>
        <v>Central Vermont Medical Center</v>
      </c>
      <c r="B505" s="6" t="str">
        <f>IF(ISBLANK('Report Data'!B505)," ",'Report Data'!B505)</f>
        <v>[Medicaid_Gross_Pct_Tot_Gross_Metric] Medicaid Gross as % of Tot Gross Rev</v>
      </c>
      <c r="C505" s="6">
        <f>IF(ISBLANK('Report Data'!C505)," ",'Report Data'!C505)</f>
        <v>0.1734505530882858</v>
      </c>
      <c r="D505" s="6">
        <f>IF(ISBLANK('Report Data'!D505)," ",'Report Data'!D505)</f>
        <v>0.16574732059564981</v>
      </c>
      <c r="E505" s="6">
        <f>IF(ISBLANK('Report Data'!E505)," ",'Report Data'!E505)</f>
        <v>0.1575520976353976</v>
      </c>
      <c r="F505" s="6">
        <f>IF(ISBLANK('Report Data'!F505)," ",'Report Data'!F505)</f>
        <v>0.16642229694718255</v>
      </c>
      <c r="G505" s="6">
        <f>IF(ISBLANK('Report Data'!G505)," ",'Report Data'!G505)</f>
        <v>0.15653355956927364</v>
      </c>
    </row>
    <row r="506" spans="1:7">
      <c r="A506" s="6" t="str">
        <f>IF('INTERIM REPORT'!B506=" "," ",IF('Report Data'!A506="",'INTERIM REPORT'!A505,'Report Data'!A506))</f>
        <v>Central Vermont Medical Center</v>
      </c>
      <c r="B506" s="6" t="str">
        <f>IF(ISBLANK('Report Data'!B506)," ",'Report Data'!B506)</f>
        <v>[CommSelf_Gross_Pct_Tot_Gross_Metric] Comm/self Gross as % of Tot Gross Rev</v>
      </c>
      <c r="C506" s="6">
        <f>IF(ISBLANK('Report Data'!C506)," ",'Report Data'!C506)</f>
        <v>0.36968732625877804</v>
      </c>
      <c r="D506" s="6">
        <f>IF(ISBLANK('Report Data'!D506)," ",'Report Data'!D506)</f>
        <v>0.37336989514596419</v>
      </c>
      <c r="E506" s="6">
        <f>IF(ISBLANK('Report Data'!E506)," ",'Report Data'!E506)</f>
        <v>0.37775360949002312</v>
      </c>
      <c r="F506" s="6">
        <f>IF(ISBLANK('Report Data'!F506)," ",'Report Data'!F506)</f>
        <v>0.37376676234952311</v>
      </c>
      <c r="G506" s="6">
        <f>IF(ISBLANK('Report Data'!G506)," ",'Report Data'!G506)</f>
        <v>0.39260110293806405</v>
      </c>
    </row>
    <row r="507" spans="1:7">
      <c r="A507" s="6" t="str">
        <f>IF('INTERIM REPORT'!B507=" "," ",IF('Report Data'!A507="",'INTERIM REPORT'!A506,'Report Data'!A507))</f>
        <v>Central Vermont Medical Center</v>
      </c>
      <c r="B507" s="6" t="str">
        <f>IF(ISBLANK('Report Data'!B507)," ",'Report Data'!B507)</f>
        <v>[Phys_Gross_Pct_Ttl_Gross_Metric] Physician Gross as % of Ttl Gross Rev</v>
      </c>
      <c r="C507" s="6">
        <f>IF(ISBLANK('Report Data'!C507)," ",'Report Data'!C507)</f>
        <v>0</v>
      </c>
      <c r="D507" s="6">
        <f>IF(ISBLANK('Report Data'!D507)," ",'Report Data'!D507)</f>
        <v>0</v>
      </c>
      <c r="E507" s="6">
        <f>IF(ISBLANK('Report Data'!E507)," ",'Report Data'!E507)</f>
        <v>0</v>
      </c>
      <c r="F507" s="6">
        <f>IF(ISBLANK('Report Data'!F507)," ",'Report Data'!F507)</f>
        <v>0</v>
      </c>
      <c r="G507" s="6">
        <f>IF(ISBLANK('Report Data'!G507)," ",'Report Data'!G507)</f>
        <v>0</v>
      </c>
    </row>
    <row r="508" spans="1:7">
      <c r="A508" s="6" t="str">
        <f>IF('INTERIM REPORT'!B508=" "," ",IF('Report Data'!A508="",'INTERIM REPORT'!A507,'Report Data'!A508))</f>
        <v>Central Vermont Medical Center</v>
      </c>
      <c r="B508" s="6" t="str">
        <f>IF(ISBLANK('Report Data'!B508)," ",'Report Data'!B508)</f>
        <v>[Medicare_Pct_Net_Rev_Metric] Medicare % of Net Rev (less dispr)</v>
      </c>
      <c r="C508" s="6">
        <f>IF(ISBLANK('Report Data'!C508)," ",'Report Data'!C508)</f>
        <v>0.38008332373919146</v>
      </c>
      <c r="D508" s="6">
        <f>IF(ISBLANK('Report Data'!D508)," ",'Report Data'!D508)</f>
        <v>0.36735321449854735</v>
      </c>
      <c r="E508" s="6">
        <f>IF(ISBLANK('Report Data'!E508)," ",'Report Data'!E508)</f>
        <v>0.38210151787812663</v>
      </c>
      <c r="F508" s="6">
        <f>IF(ISBLANK('Report Data'!F508)," ",'Report Data'!F508)</f>
        <v>0.38744508071621836</v>
      </c>
      <c r="G508" s="6">
        <f>IF(ISBLANK('Report Data'!G508)," ",'Report Data'!G508)</f>
        <v>0.36303299152382656</v>
      </c>
    </row>
    <row r="509" spans="1:7">
      <c r="A509" s="6" t="str">
        <f>IF('INTERIM REPORT'!B509=" "," ",IF('Report Data'!A509="",'INTERIM REPORT'!A508,'Report Data'!A509))</f>
        <v>Central Vermont Medical Center</v>
      </c>
      <c r="B509" s="6" t="str">
        <f>IF(ISBLANK('Report Data'!B509)," ",'Report Data'!B509)</f>
        <v>[Medicaid_Pct_Net_Rev_Metric] Medicaid % of Net Rev (less dispr)</v>
      </c>
      <c r="C509" s="6">
        <f>IF(ISBLANK('Report Data'!C509)," ",'Report Data'!C509)</f>
        <v>0.13074299943337017</v>
      </c>
      <c r="D509" s="6">
        <f>IF(ISBLANK('Report Data'!D509)," ",'Report Data'!D509)</f>
        <v>0.14241958312275346</v>
      </c>
      <c r="E509" s="6">
        <f>IF(ISBLANK('Report Data'!E509)," ",'Report Data'!E509)</f>
        <v>0.13070444581380916</v>
      </c>
      <c r="F509" s="6">
        <f>IF(ISBLANK('Report Data'!F509)," ",'Report Data'!F509)</f>
        <v>0.12725979115015967</v>
      </c>
      <c r="G509" s="6">
        <f>IF(ISBLANK('Report Data'!G509)," ",'Report Data'!G509)</f>
        <v>0.12891373183059829</v>
      </c>
    </row>
    <row r="510" spans="1:7">
      <c r="A510" s="6" t="str">
        <f>IF('INTERIM REPORT'!B510=" "," ",IF('Report Data'!A510="",'INTERIM REPORT'!A509,'Report Data'!A510))</f>
        <v>Central Vermont Medical Center</v>
      </c>
      <c r="B510" s="6" t="str">
        <f>IF(ISBLANK('Report Data'!B510)," ",'Report Data'!B510)</f>
        <v>[CommSelf_Pct_Net_Rev_Metric] Comm/self % of Net Rev (less dispr)</v>
      </c>
      <c r="C510" s="6">
        <f>IF(ISBLANK('Report Data'!C510)," ",'Report Data'!C510)</f>
        <v>0.48917367682743862</v>
      </c>
      <c r="D510" s="6">
        <f>IF(ISBLANK('Report Data'!D510)," ",'Report Data'!D510)</f>
        <v>0.49022720237869921</v>
      </c>
      <c r="E510" s="6">
        <f>IF(ISBLANK('Report Data'!E510)," ",'Report Data'!E510)</f>
        <v>0.48719403630806418</v>
      </c>
      <c r="F510" s="6">
        <f>IF(ISBLANK('Report Data'!F510)," ",'Report Data'!F510)</f>
        <v>0.48529512813362186</v>
      </c>
      <c r="G510" s="6">
        <f>IF(ISBLANK('Report Data'!G510)," ",'Report Data'!G510)</f>
        <v>0.50805327664557498</v>
      </c>
    </row>
    <row r="511" spans="1:7">
      <c r="A511" s="6" t="str">
        <f>IF('INTERIM REPORT'!B511=" "," ",IF('Report Data'!A511="",'INTERIM REPORT'!A510,'Report Data'!A511))</f>
        <v>Central Vermont Medical Center</v>
      </c>
      <c r="B511" s="6" t="str">
        <f>IF(ISBLANK('Report Data'!B511)," ",'Report Data'!B511)</f>
        <v>[Phys_Pct_Net_Rev_Metric] Physician % of Net Rev</v>
      </c>
      <c r="C511" s="6">
        <f>IF(ISBLANK('Report Data'!C511)," ",'Report Data'!C511)</f>
        <v>0</v>
      </c>
      <c r="D511" s="6">
        <f>IF(ISBLANK('Report Data'!D511)," ",'Report Data'!D511)</f>
        <v>0</v>
      </c>
      <c r="E511" s="6">
        <f>IF(ISBLANK('Report Data'!E511)," ",'Report Data'!E511)</f>
        <v>0</v>
      </c>
      <c r="F511" s="6">
        <f>IF(ISBLANK('Report Data'!F511)," ",'Report Data'!F511)</f>
        <v>0</v>
      </c>
      <c r="G511" s="6">
        <f>IF(ISBLANK('Report Data'!G511)," ",'Report Data'!G511)</f>
        <v>0</v>
      </c>
    </row>
    <row r="512" spans="1:7">
      <c r="A512" s="6" t="str">
        <f>IF('INTERIM REPORT'!B512=" "," ",IF('Report Data'!A512="",'INTERIM REPORT'!A511,'Report Data'!A512))</f>
        <v>Central Vermont Medical Center</v>
      </c>
      <c r="B512" s="6" t="str">
        <f>IF(ISBLANK('Report Data'!B512)," ",'Report Data'!B512)</f>
        <v>[Free_Care_Gross_Metric] Free Care (Gross Revenue)</v>
      </c>
      <c r="C512" s="6">
        <f>IF(ISBLANK('Report Data'!C512)," ",'Report Data'!C512)</f>
        <v>-4517178.2897840105</v>
      </c>
      <c r="D512" s="6">
        <f>IF(ISBLANK('Report Data'!D512)," ",'Report Data'!D512)</f>
        <v>-2630153.0100000002</v>
      </c>
      <c r="E512" s="6">
        <f>IF(ISBLANK('Report Data'!E512)," ",'Report Data'!E512)</f>
        <v>-5474101</v>
      </c>
      <c r="F512" s="6">
        <f>IF(ISBLANK('Report Data'!F512)," ",'Report Data'!F512)</f>
        <v>-2393660.0599999996</v>
      </c>
      <c r="G512" s="6">
        <f>IF(ISBLANK('Report Data'!G512)," ",'Report Data'!G512)</f>
        <v>-5323564.2764858492</v>
      </c>
    </row>
    <row r="513" spans="1:7">
      <c r="A513" s="6" t="str">
        <f>IF('INTERIM REPORT'!B513=" "," ",IF('Report Data'!A513="",'INTERIM REPORT'!A512,'Report Data'!A513))</f>
        <v>Copley Hospital</v>
      </c>
      <c r="B513" s="6" t="str">
        <f>IF(ISBLANK('Report Data'!B513)," ",'Report Data'!B513)</f>
        <v>[Avg_Daily_Census_Metric] Average Daily Census</v>
      </c>
      <c r="C513" s="6">
        <f>IF(ISBLANK('Report Data'!C513)," ",'Report Data'!C513)</f>
        <v>14.076712328767123</v>
      </c>
      <c r="D513" s="6">
        <f>IF(ISBLANK('Report Data'!D513)," ",'Report Data'!D513)</f>
        <v>13.699453551912569</v>
      </c>
      <c r="E513" s="6">
        <f>IF(ISBLANK('Report Data'!E513)," ",'Report Data'!E513)</f>
        <v>14.753424657534246</v>
      </c>
      <c r="F513" s="6">
        <f>IF(ISBLANK('Report Data'!F513)," ",'Report Data'!F513)</f>
        <v>15.430136986301367</v>
      </c>
      <c r="G513" s="6">
        <f>IF(ISBLANK('Report Data'!G513)," ",'Report Data'!G513)</f>
        <v>14.454794520547946</v>
      </c>
    </row>
    <row r="514" spans="1:7">
      <c r="A514" s="6" t="str">
        <f>IF('INTERIM REPORT'!B514=" "," ",IF('Report Data'!A514="",'INTERIM REPORT'!A513,'Report Data'!A514))</f>
        <v>Copley Hospital</v>
      </c>
      <c r="B514" s="6" t="str">
        <f>IF(ISBLANK('Report Data'!B514)," ",'Report Data'!B514)</f>
        <v>[Avg_Length_of_Stay_Metric] Average Length of Stay</v>
      </c>
      <c r="C514" s="6">
        <f>IF(ISBLANK('Report Data'!C514)," ",'Report Data'!C514)</f>
        <v>2.6430041152263373</v>
      </c>
      <c r="D514" s="6">
        <f>IF(ISBLANK('Report Data'!D514)," ",'Report Data'!D514)</f>
        <v>2.8375778155065077</v>
      </c>
      <c r="E514" s="6">
        <f>IF(ISBLANK('Report Data'!E514)," ",'Report Data'!E514)</f>
        <v>2.652709359605911</v>
      </c>
      <c r="F514" s="6">
        <f>IF(ISBLANK('Report Data'!F514)," ",'Report Data'!F514)</f>
        <v>3.123682750970604</v>
      </c>
      <c r="G514" s="6">
        <f>IF(ISBLANK('Report Data'!G514)," ",'Report Data'!G514)</f>
        <v>2.9740698985343861</v>
      </c>
    </row>
    <row r="515" spans="1:7">
      <c r="A515" s="6" t="str">
        <f>IF('INTERIM REPORT'!B515=" "," ",IF('Report Data'!A515="",'INTERIM REPORT'!A514,'Report Data'!A515))</f>
        <v>Copley Hospital</v>
      </c>
      <c r="B515" s="6" t="str">
        <f>IF(ISBLANK('Report Data'!B515)," ",'Report Data'!B515)</f>
        <v>[Acute_ALOS_Metric] Acute ALOS</v>
      </c>
      <c r="C515" s="6">
        <f>IF(ISBLANK('Report Data'!C515)," ",'Report Data'!C515)</f>
        <v>2.4727592267135323</v>
      </c>
      <c r="D515" s="6">
        <f>IF(ISBLANK('Report Data'!D515)," ",'Report Data'!D515)</f>
        <v>2.6213965406790525</v>
      </c>
      <c r="E515" s="6">
        <f>IF(ISBLANK('Report Data'!E515)," ",'Report Data'!E515)</f>
        <v>2.4369747899159662</v>
      </c>
      <c r="F515" s="6">
        <f>IF(ISBLANK('Report Data'!F515)," ",'Report Data'!F515)</f>
        <v>2.9361567635903922</v>
      </c>
      <c r="G515" s="6">
        <f>IF(ISBLANK('Report Data'!G515)," ",'Report Data'!G515)</f>
        <v>2.7743979721166037</v>
      </c>
    </row>
    <row r="516" spans="1:7">
      <c r="A516" s="6" t="str">
        <f>IF('INTERIM REPORT'!B516=" "," ",IF('Report Data'!A516="",'INTERIM REPORT'!A515,'Report Data'!A516))</f>
        <v>Copley Hospital</v>
      </c>
      <c r="B516" s="6" t="str">
        <f>IF(ISBLANK('Report Data'!B516)," ",'Report Data'!B516)</f>
        <v>[Adj_Admits_Metric] Adjusted Admissions</v>
      </c>
      <c r="C516" s="6">
        <f>IF(ISBLANK('Report Data'!C516)," ",'Report Data'!C516)</f>
        <v>4702.0986321919072</v>
      </c>
      <c r="D516" s="6">
        <f>IF(ISBLANK('Report Data'!D516)," ",'Report Data'!D516)</f>
        <v>4848.9149384418088</v>
      </c>
      <c r="E516" s="6">
        <f>IF(ISBLANK('Report Data'!E516)," ",'Report Data'!E516)</f>
        <v>5279.8666634665069</v>
      </c>
      <c r="F516" s="6">
        <f>IF(ISBLANK('Report Data'!F516)," ",'Report Data'!F516)</f>
        <v>7277.9706862461644</v>
      </c>
      <c r="G516" s="6">
        <f>IF(ISBLANK('Report Data'!G516)," ",'Report Data'!G516)</f>
        <v>6752.5536709776961</v>
      </c>
    </row>
    <row r="517" spans="1:7">
      <c r="A517" s="6" t="str">
        <f>IF('INTERIM REPORT'!B517=" "," ",IF('Report Data'!A517="",'INTERIM REPORT'!A516,'Report Data'!A517))</f>
        <v>Copley Hospital</v>
      </c>
      <c r="B517" s="6" t="str">
        <f>IF(ISBLANK('Report Data'!B517)," ",'Report Data'!B517)</f>
        <v>[Adj_Days_Metric] Adjusted Days</v>
      </c>
      <c r="C517" s="6">
        <f>IF(ISBLANK('Report Data'!C517)," ",'Report Data'!C517)</f>
        <v>11627.157777669619</v>
      </c>
      <c r="D517" s="6">
        <f>IF(ISBLANK('Report Data'!D517)," ",'Report Data'!D517)</f>
        <v>12710.928845678338</v>
      </c>
      <c r="E517" s="6">
        <f>IF(ISBLANK('Report Data'!E517)," ",'Report Data'!E517)</f>
        <v>12866.901952985605</v>
      </c>
      <c r="F517" s="6">
        <f>IF(ISBLANK('Report Data'!F517)," ",'Report Data'!F517)</f>
        <v>21369.262855634286</v>
      </c>
      <c r="G517" s="6">
        <f>IF(ISBLANK('Report Data'!G517)," ",'Report Data'!G517)</f>
        <v>18734.27121136905</v>
      </c>
    </row>
    <row r="518" spans="1:7">
      <c r="A518" s="6" t="str">
        <f>IF('INTERIM REPORT'!B518=" "," ",IF('Report Data'!A518="",'INTERIM REPORT'!A517,'Report Data'!A518))</f>
        <v>Copley Hospital</v>
      </c>
      <c r="B518" s="6" t="str">
        <f>IF(ISBLANK('Report Data'!B518)," ",'Report Data'!B518)</f>
        <v>[Acute_Care_Ave_Daily_Census_Metric] Acute Care Ave Daily Census</v>
      </c>
      <c r="C518" s="6">
        <f>IF(ISBLANK('Report Data'!C518)," ",'Report Data'!C518)</f>
        <v>11.564383561643835</v>
      </c>
      <c r="D518" s="6">
        <f>IF(ISBLANK('Report Data'!D518)," ",'Report Data'!D518)</f>
        <v>11.180327868852459</v>
      </c>
      <c r="E518" s="6">
        <f>IF(ISBLANK('Report Data'!E518)," ",'Report Data'!E518)</f>
        <v>11.917808219178083</v>
      </c>
      <c r="F518" s="6">
        <f>IF(ISBLANK('Report Data'!F518)," ",'Report Data'!F518)</f>
        <v>12.726027397260275</v>
      </c>
      <c r="G518" s="6">
        <f>IF(ISBLANK('Report Data'!G518)," ",'Report Data'!G518)</f>
        <v>11.994520547945209</v>
      </c>
    </row>
    <row r="519" spans="1:7">
      <c r="A519" s="6" t="str">
        <f>IF('INTERIM REPORT'!B519=" "," ",IF('Report Data'!A519="",'INTERIM REPORT'!A518,'Report Data'!A519))</f>
        <v>Copley Hospital</v>
      </c>
      <c r="B519" s="6" t="str">
        <f>IF(ISBLANK('Report Data'!B519)," ",'Report Data'!B519)</f>
        <v>[Acute_Admissions_Metric] Acute Admissions</v>
      </c>
      <c r="C519" s="6">
        <f>IF(ISBLANK('Report Data'!C519)," ",'Report Data'!C519)</f>
        <v>1707</v>
      </c>
      <c r="D519" s="6">
        <f>IF(ISBLANK('Report Data'!D519)," ",'Report Data'!D519)</f>
        <v>1560.9999999999998</v>
      </c>
      <c r="E519" s="6">
        <f>IF(ISBLANK('Report Data'!E519)," ",'Report Data'!E519)</f>
        <v>1785</v>
      </c>
      <c r="F519" s="6">
        <f>IF(ISBLANK('Report Data'!F519)," ",'Report Data'!F519)</f>
        <v>1581.9999999999998</v>
      </c>
      <c r="G519" s="6">
        <f>IF(ISBLANK('Report Data'!G519)," ",'Report Data'!G519)</f>
        <v>1578</v>
      </c>
    </row>
    <row r="520" spans="1:7">
      <c r="A520" s="6" t="str">
        <f>IF('INTERIM REPORT'!B520=" "," ",IF('Report Data'!A520="",'INTERIM REPORT'!A519,'Report Data'!A520))</f>
        <v>Copley Hospital</v>
      </c>
      <c r="B520" s="6" t="str">
        <f>IF(ISBLANK('Report Data'!B520)," ",'Report Data'!B520)</f>
        <v>[Util_Acute_Days] Acute Patient Days</v>
      </c>
      <c r="C520" s="6">
        <f>IF(ISBLANK('Report Data'!C520)," ",'Report Data'!C520)</f>
        <v>4221</v>
      </c>
      <c r="D520" s="6">
        <f>IF(ISBLANK('Report Data'!D520)," ",'Report Data'!D520)</f>
        <v>4092</v>
      </c>
      <c r="E520" s="6">
        <f>IF(ISBLANK('Report Data'!E520)," ",'Report Data'!E520)</f>
        <v>4350</v>
      </c>
      <c r="F520" s="6">
        <f>IF(ISBLANK('Report Data'!F520)," ",'Report Data'!F520)</f>
        <v>4645</v>
      </c>
      <c r="G520" s="6">
        <f>IF(ISBLANK('Report Data'!G520)," ",'Report Data'!G520)</f>
        <v>4378.0000000000009</v>
      </c>
    </row>
    <row r="521" spans="1:7">
      <c r="A521" s="6" t="str">
        <f>IF('INTERIM REPORT'!B521=" "," ",IF('Report Data'!A521="",'INTERIM REPORT'!A520,'Report Data'!A521))</f>
        <v>Copley Hospital</v>
      </c>
      <c r="B521" s="6" t="str">
        <f>IF(ISBLANK('Report Data'!B521)," ",'Report Data'!B521)</f>
        <v>[Age_of_Plant_Metric] Age of Plant</v>
      </c>
      <c r="C521" s="6">
        <f>IF(ISBLANK('Report Data'!C521)," ",'Report Data'!C521)</f>
        <v>11.167027290768257</v>
      </c>
      <c r="D521" s="6">
        <f>IF(ISBLANK('Report Data'!D521)," ",'Report Data'!D521)</f>
        <v>11.819078895488962</v>
      </c>
      <c r="E521" s="6">
        <f>IF(ISBLANK('Report Data'!E521)," ",'Report Data'!E521)</f>
        <v>12.771900243872047</v>
      </c>
      <c r="F521" s="6">
        <f>IF(ISBLANK('Report Data'!F521)," ",'Report Data'!F521)</f>
        <v>4.3980818524879375</v>
      </c>
      <c r="G521" s="6">
        <f>IF(ISBLANK('Report Data'!G521)," ",'Report Data'!G521)</f>
        <v>10.908921285879293</v>
      </c>
    </row>
    <row r="522" spans="1:7">
      <c r="A522" s="6" t="str">
        <f>IF('INTERIM REPORT'!B522=" "," ",IF('Report Data'!A522="",'INTERIM REPORT'!A521,'Report Data'!A522))</f>
        <v>Copley Hospital</v>
      </c>
      <c r="B522" s="6" t="str">
        <f>IF(ISBLANK('Report Data'!B522)," ",'Report Data'!B522)</f>
        <v>[Age_of_Plant_Bldg_Metric] Age of Plant Building</v>
      </c>
      <c r="C522" s="6">
        <f>IF(ISBLANK('Report Data'!C522)," ",'Report Data'!C522)</f>
        <v>10.570334531466273</v>
      </c>
      <c r="D522" s="6">
        <f>IF(ISBLANK('Report Data'!D522)," ",'Report Data'!D522)</f>
        <v>11.577877303650471</v>
      </c>
      <c r="E522" s="6">
        <f>IF(ISBLANK('Report Data'!E522)," ",'Report Data'!E522)</f>
        <v>12.3082473246638</v>
      </c>
      <c r="F522" s="6">
        <f>IF(ISBLANK('Report Data'!F522)," ",'Report Data'!F522)</f>
        <v>0</v>
      </c>
      <c r="G522" s="6">
        <f>IF(ISBLANK('Report Data'!G522)," ",'Report Data'!G522)</f>
        <v>11.990300633054012</v>
      </c>
    </row>
    <row r="523" spans="1:7">
      <c r="A523" s="6" t="str">
        <f>IF('INTERIM REPORT'!B523=" "," ",IF('Report Data'!A523="",'INTERIM REPORT'!A522,'Report Data'!A523))</f>
        <v>Copley Hospital</v>
      </c>
      <c r="B523" s="6" t="str">
        <f>IF(ISBLANK('Report Data'!B523)," ",'Report Data'!B523)</f>
        <v>[Age_of_Plant_Equip_Metric] Age of Plant Equipment</v>
      </c>
      <c r="C523" s="6">
        <f>IF(ISBLANK('Report Data'!C523)," ",'Report Data'!C523)</f>
        <v>11.69732082592369</v>
      </c>
      <c r="D523" s="6">
        <f>IF(ISBLANK('Report Data'!D523)," ",'Report Data'!D523)</f>
        <v>12.023777291404512</v>
      </c>
      <c r="E523" s="6">
        <f>IF(ISBLANK('Report Data'!E523)," ",'Report Data'!E523)</f>
        <v>13.186068174893974</v>
      </c>
      <c r="F523" s="6">
        <f>IF(ISBLANK('Report Data'!F523)," ",'Report Data'!F523)</f>
        <v>12.761073076542367</v>
      </c>
      <c r="G523" s="6">
        <f>IF(ISBLANK('Report Data'!G523)," ",'Report Data'!G523)</f>
        <v>10.189132773768026</v>
      </c>
    </row>
    <row r="524" spans="1:7">
      <c r="A524" s="6" t="str">
        <f>IF('INTERIM REPORT'!B524=" "," ",IF('Report Data'!A524="",'INTERIM REPORT'!A523,'Report Data'!A524))</f>
        <v>Copley Hospital</v>
      </c>
      <c r="B524" s="6" t="str">
        <f>IF(ISBLANK('Report Data'!B524)," ",'Report Data'!B524)</f>
        <v>[Long_Term_Debt_Cap_Metric] Long Term Debt to Capitalization</v>
      </c>
      <c r="C524" s="6">
        <f>IF(ISBLANK('Report Data'!C524)," ",'Report Data'!C524)</f>
        <v>0.23058019055007956</v>
      </c>
      <c r="D524" s="6">
        <f>IF(ISBLANK('Report Data'!D524)," ",'Report Data'!D524)</f>
        <v>0.24474437039896804</v>
      </c>
      <c r="E524" s="6">
        <f>IF(ISBLANK('Report Data'!E524)," ",'Report Data'!E524)</f>
        <v>0.20983627903643221</v>
      </c>
      <c r="F524" s="6">
        <f>IF(ISBLANK('Report Data'!F524)," ",'Report Data'!F524)</f>
        <v>0.20506493147525015</v>
      </c>
      <c r="G524" s="6">
        <f>IF(ISBLANK('Report Data'!G524)," ",'Report Data'!G524)</f>
        <v>0.21521935536874723</v>
      </c>
    </row>
    <row r="525" spans="1:7">
      <c r="A525" s="6" t="str">
        <f>IF('INTERIM REPORT'!B525=" "," ",IF('Report Data'!A525="",'INTERIM REPORT'!A524,'Report Data'!A525))</f>
        <v>Copley Hospital</v>
      </c>
      <c r="B525" s="6" t="str">
        <f>IF(ISBLANK('Report Data'!B525)," ",'Report Data'!B525)</f>
        <v>[Debt_per_Staff_Bed_Metric] Debt per Staffed Bed</v>
      </c>
      <c r="C525" s="6">
        <f>IF(ISBLANK('Report Data'!C525)," ",'Report Data'!C525)</f>
        <v>538179.6451612903</v>
      </c>
      <c r="D525" s="6">
        <f>IF(ISBLANK('Report Data'!D525)," ",'Report Data'!D525)</f>
        <v>1479326.5483870967</v>
      </c>
      <c r="E525" s="6">
        <f>IF(ISBLANK('Report Data'!E525)," ",'Report Data'!E525)</f>
        <v>609862.74193548388</v>
      </c>
      <c r="F525" s="6">
        <f>IF(ISBLANK('Report Data'!F525)," ",'Report Data'!F525)</f>
        <v>1208752.628064516</v>
      </c>
      <c r="G525" s="6">
        <f>IF(ISBLANK('Report Data'!G525)," ",'Report Data'!G525)</f>
        <v>659034.32258064521</v>
      </c>
    </row>
    <row r="526" spans="1:7">
      <c r="A526" s="6" t="str">
        <f>IF('INTERIM REPORT'!B526=" "," ",IF('Report Data'!A526="",'INTERIM REPORT'!A525,'Report Data'!A526))</f>
        <v>Copley Hospital</v>
      </c>
      <c r="B526" s="6" t="str">
        <f>IF(ISBLANK('Report Data'!B526)," ",'Report Data'!B526)</f>
        <v>[Net_Prop_Plant_and_Equip_per_Staffed_Bed_Metric] Net Prop, Plant &amp; Equip per Staffed Bed</v>
      </c>
      <c r="C526" s="6">
        <f>IF(ISBLANK('Report Data'!C526)," ",'Report Data'!C526)</f>
        <v>832720.09677419357</v>
      </c>
      <c r="D526" s="6">
        <f>IF(ISBLANK('Report Data'!D526)," ",'Report Data'!D526)</f>
        <v>811144.09677419357</v>
      </c>
      <c r="E526" s="6">
        <f>IF(ISBLANK('Report Data'!E526)," ",'Report Data'!E526)</f>
        <v>841761.19354838715</v>
      </c>
      <c r="F526" s="6">
        <f>IF(ISBLANK('Report Data'!F526)," ",'Report Data'!F526)</f>
        <v>931745.09677419357</v>
      </c>
      <c r="G526" s="6">
        <f>IF(ISBLANK('Report Data'!G526)," ",'Report Data'!G526)</f>
        <v>945881.83870967745</v>
      </c>
    </row>
    <row r="527" spans="1:7">
      <c r="A527" s="6" t="str">
        <f>IF('INTERIM REPORT'!B527=" "," ",IF('Report Data'!A527="",'INTERIM REPORT'!A526,'Report Data'!A527))</f>
        <v>Copley Hospital</v>
      </c>
      <c r="B527" s="6" t="str">
        <f>IF(ISBLANK('Report Data'!B527)," ",'Report Data'!B527)</f>
        <v>[Long_Term_Debt_to_Total_Assets_Metric] Long Term Debt to Total Assets</v>
      </c>
      <c r="C527" s="6">
        <f>IF(ISBLANK('Report Data'!C527)," ",'Report Data'!C527)</f>
        <v>0.19903442321188108</v>
      </c>
      <c r="D527" s="6">
        <f>IF(ISBLANK('Report Data'!D527)," ",'Report Data'!D527)</f>
        <v>0.12990485297313459</v>
      </c>
      <c r="E527" s="6">
        <f>IF(ISBLANK('Report Data'!E527)," ",'Report Data'!E527)</f>
        <v>0.17267758430583202</v>
      </c>
      <c r="F527" s="6">
        <f>IF(ISBLANK('Report Data'!F527)," ",'Report Data'!F527)</f>
        <v>0.13434386201478651</v>
      </c>
      <c r="G527" s="6">
        <f>IF(ISBLANK('Report Data'!G527)," ",'Report Data'!G527)</f>
        <v>0.16767161762028968</v>
      </c>
    </row>
    <row r="528" spans="1:7">
      <c r="A528" s="6" t="str">
        <f>IF('INTERIM REPORT'!B528=" "," ",IF('Report Data'!A528="",'INTERIM REPORT'!A527,'Report Data'!A528))</f>
        <v>Copley Hospital</v>
      </c>
      <c r="B528" s="6" t="str">
        <f>IF(ISBLANK('Report Data'!B528)," ",'Report Data'!B528)</f>
        <v>[Debt_Service_Coverage_Ratio_Metric] Debt Service Coverage Ratio</v>
      </c>
      <c r="C528" s="6">
        <f>IF(ISBLANK('Report Data'!C528)," ",'Report Data'!C528)</f>
        <v>1.2903650480665441</v>
      </c>
      <c r="D528" s="6">
        <f>IF(ISBLANK('Report Data'!D528)," ",'Report Data'!D528)</f>
        <v>0.29829185938167768</v>
      </c>
      <c r="E528" s="6">
        <f>IF(ISBLANK('Report Data'!E528)," ",'Report Data'!E528)</f>
        <v>6.5256302037745257</v>
      </c>
      <c r="F528" s="6">
        <f>IF(ISBLANK('Report Data'!F528)," ",'Report Data'!F528)</f>
        <v>107.96995565201959</v>
      </c>
      <c r="G528" s="6">
        <f>IF(ISBLANK('Report Data'!G528)," ",'Report Data'!G528)</f>
        <v>7.0158901506973246</v>
      </c>
    </row>
    <row r="529" spans="1:7">
      <c r="A529" s="6" t="str">
        <f>IF('INTERIM REPORT'!B529=" "," ",IF('Report Data'!A529="",'INTERIM REPORT'!A528,'Report Data'!A529))</f>
        <v>Copley Hospital</v>
      </c>
      <c r="B529" s="6" t="str">
        <f>IF(ISBLANK('Report Data'!B529)," ",'Report Data'!B529)</f>
        <v>[Depreciation_Rate_Metric] Depreciation Rate</v>
      </c>
      <c r="C529" s="6">
        <f>IF(ISBLANK('Report Data'!C529)," ",'Report Data'!C529)</f>
        <v>4.8338771283097115</v>
      </c>
      <c r="D529" s="6">
        <f>IF(ISBLANK('Report Data'!D529)," ",'Report Data'!D529)</f>
        <v>4.8002570994817075</v>
      </c>
      <c r="E529" s="6">
        <f>IF(ISBLANK('Report Data'!E529)," ",'Report Data'!E529)</f>
        <v>4.5326732909412426</v>
      </c>
      <c r="F529" s="6">
        <f>IF(ISBLANK('Report Data'!F529)," ",'Report Data'!F529)</f>
        <v>8.9708185382201417</v>
      </c>
      <c r="G529" s="6">
        <f>IF(ISBLANK('Report Data'!G529)," ",'Report Data'!G529)</f>
        <v>5.073412117148048</v>
      </c>
    </row>
    <row r="530" spans="1:7">
      <c r="A530" s="6" t="str">
        <f>IF('INTERIM REPORT'!B530=" "," ",IF('Report Data'!A530="",'INTERIM REPORT'!A529,'Report Data'!A530))</f>
        <v>Copley Hospital</v>
      </c>
      <c r="B530" s="6" t="str">
        <f>IF(ISBLANK('Report Data'!B530)," ",'Report Data'!B530)</f>
        <v>[Cap_Expenditures_to_Depreciation_Metric] Capital Expenditures to Depreciation</v>
      </c>
      <c r="C530" s="6">
        <f>IF(ISBLANK('Report Data'!C530)," ",'Report Data'!C530)</f>
        <v>0.54330789971466009</v>
      </c>
      <c r="D530" s="6">
        <f>IF(ISBLANK('Report Data'!D530)," ",'Report Data'!D530)</f>
        <v>0.76878834410803654</v>
      </c>
      <c r="E530" s="6">
        <f>IF(ISBLANK('Report Data'!E530)," ",'Report Data'!E530)</f>
        <v>1.4930629973120673</v>
      </c>
      <c r="F530" s="6">
        <f>IF(ISBLANK('Report Data'!F530)," ",'Report Data'!F530)</f>
        <v>1.9910277709625792</v>
      </c>
      <c r="G530" s="6">
        <f>IF(ISBLANK('Report Data'!G530)," ",'Report Data'!G530)</f>
        <v>1.6200544027702068</v>
      </c>
    </row>
    <row r="531" spans="1:7">
      <c r="A531" s="6" t="str">
        <f>IF('INTERIM REPORT'!B531=" "," ",IF('Report Data'!A531="",'INTERIM REPORT'!A530,'Report Data'!A531))</f>
        <v>Copley Hospital</v>
      </c>
      <c r="B531" s="6" t="str">
        <f>IF(ISBLANK('Report Data'!B531)," ",'Report Data'!B531)</f>
        <v>[Cap_Expenditure_Growth_Rate_Metric] Capital Expenditure Growth Rate</v>
      </c>
      <c r="C531" s="6">
        <f>IF(ISBLANK('Report Data'!C531)," ",'Report Data'!C531)</f>
        <v>2.6262836300606818</v>
      </c>
      <c r="D531" s="6">
        <f>IF(ISBLANK('Report Data'!D531)," ",'Report Data'!D531)</f>
        <v>3.6903817068033882</v>
      </c>
      <c r="E531" s="6">
        <f>IF(ISBLANK('Report Data'!E531)," ",'Report Data'!E531)</f>
        <v>6.7675667696090835</v>
      </c>
      <c r="F531" s="6">
        <f>IF(ISBLANK('Report Data'!F531)," ",'Report Data'!F531)</f>
        <v>17.861148837862231</v>
      </c>
      <c r="G531" s="6">
        <f>IF(ISBLANK('Report Data'!G531)," ",'Report Data'!G531)</f>
        <v>8.2192036374534112</v>
      </c>
    </row>
    <row r="532" spans="1:7">
      <c r="A532" s="6" t="str">
        <f>IF('INTERIM REPORT'!B532=" "," ",IF('Report Data'!A532="",'INTERIM REPORT'!A531,'Report Data'!A532))</f>
        <v>Copley Hospital</v>
      </c>
      <c r="B532" s="6" t="str">
        <f>IF(ISBLANK('Report Data'!B532)," ",'Report Data'!B532)</f>
        <v>[Cap_Acquisitions_as_a_pct_of_Net_Patient_Rev_Metric] Capital Acquisitions as a % of Net Patient Rev</v>
      </c>
      <c r="C532" s="6">
        <f>IF(ISBLANK('Report Data'!C532)," ",'Report Data'!C532)</f>
        <v>2.1989805745652697E-2</v>
      </c>
      <c r="D532" s="6">
        <f>IF(ISBLANK('Report Data'!D532)," ",'Report Data'!D532)</f>
        <v>3.2772743012479844E-2</v>
      </c>
      <c r="E532" s="6">
        <f>IF(ISBLANK('Report Data'!E532)," ",'Report Data'!E532)</f>
        <v>5.8761446760766438E-2</v>
      </c>
      <c r="F532" s="6">
        <f>IF(ISBLANK('Report Data'!F532)," ",'Report Data'!F532)</f>
        <v>0.10688447973011402</v>
      </c>
      <c r="G532" s="6">
        <f>IF(ISBLANK('Report Data'!G532)," ",'Report Data'!G532)</f>
        <v>6.6895897163060991E-2</v>
      </c>
    </row>
    <row r="533" spans="1:7">
      <c r="A533" s="6" t="str">
        <f>IF('INTERIM REPORT'!B533=" "," ",IF('Report Data'!A533="",'INTERIM REPORT'!A532,'Report Data'!A533))</f>
        <v>Copley Hospital</v>
      </c>
      <c r="B533" s="6" t="str">
        <f>IF(ISBLANK('Report Data'!B533)," ",'Report Data'!B533)</f>
        <v>[Deduction_pct_Metric] Deduction %</v>
      </c>
      <c r="C533" s="6">
        <f>IF(ISBLANK('Report Data'!C533)," ",'Report Data'!C533)</f>
        <v>0.41108426081399857</v>
      </c>
      <c r="D533" s="6">
        <f>IF(ISBLANK('Report Data'!D533)," ",'Report Data'!D533)</f>
        <v>0.46879901339496205</v>
      </c>
      <c r="E533" s="6">
        <f>IF(ISBLANK('Report Data'!E533)," ",'Report Data'!E533)</f>
        <v>0.48773855992340764</v>
      </c>
      <c r="F533" s="6">
        <f>IF(ISBLANK('Report Data'!F533)," ",'Report Data'!F533)</f>
        <v>0.4523818969465675</v>
      </c>
      <c r="G533" s="6">
        <f>IF(ISBLANK('Report Data'!G533)," ",'Report Data'!G533)</f>
        <v>0.47293614592961353</v>
      </c>
    </row>
    <row r="534" spans="1:7">
      <c r="A534" s="6" t="str">
        <f>IF('INTERIM REPORT'!B534=" "," ",IF('Report Data'!A534="",'INTERIM REPORT'!A533,'Report Data'!A534))</f>
        <v>Copley Hospital</v>
      </c>
      <c r="B534" s="6" t="str">
        <f>IF(ISBLANK('Report Data'!B534)," ",'Report Data'!B534)</f>
        <v>[Bad_Debt_pct_Metric] Bad Debt %</v>
      </c>
      <c r="C534" s="6">
        <f>IF(ISBLANK('Report Data'!C534)," ",'Report Data'!C534)</f>
        <v>1.5907106651241978E-2</v>
      </c>
      <c r="D534" s="6">
        <f>IF(ISBLANK('Report Data'!D534)," ",'Report Data'!D534)</f>
        <v>2.3942128023756705E-2</v>
      </c>
      <c r="E534" s="6">
        <f>IF(ISBLANK('Report Data'!E534)," ",'Report Data'!E534)</f>
        <v>2.0770862600923725E-2</v>
      </c>
      <c r="F534" s="6">
        <f>IF(ISBLANK('Report Data'!F534)," ",'Report Data'!F534)</f>
        <v>1.8091558494277408E-2</v>
      </c>
      <c r="G534" s="6">
        <f>IF(ISBLANK('Report Data'!G534)," ",'Report Data'!G534)</f>
        <v>2.8737017965778384E-2</v>
      </c>
    </row>
    <row r="535" spans="1:7">
      <c r="A535" s="6" t="str">
        <f>IF('INTERIM REPORT'!B535=" "," ",IF('Report Data'!A535="",'INTERIM REPORT'!A534,'Report Data'!A535))</f>
        <v>Copley Hospital</v>
      </c>
      <c r="B535" s="6" t="str">
        <f>IF(ISBLANK('Report Data'!B535)," ",'Report Data'!B535)</f>
        <v>[Free_Care_pct_Metric] Free Care %</v>
      </c>
      <c r="C535" s="6">
        <f>IF(ISBLANK('Report Data'!C535)," ",'Report Data'!C535)</f>
        <v>7.3974908309002935E-3</v>
      </c>
      <c r="D535" s="6">
        <f>IF(ISBLANK('Report Data'!D535)," ",'Report Data'!D535)</f>
        <v>7.4979044626524412E-3</v>
      </c>
      <c r="E535" s="6">
        <f>IF(ISBLANK('Report Data'!E535)," ",'Report Data'!E535)</f>
        <v>9.8329988214644563E-3</v>
      </c>
      <c r="F535" s="6">
        <f>IF(ISBLANK('Report Data'!F535)," ",'Report Data'!F535)</f>
        <v>5.9274561419579101E-3</v>
      </c>
      <c r="G535" s="6">
        <f>IF(ISBLANK('Report Data'!G535)," ",'Report Data'!G535)</f>
        <v>1.0126150666423788E-2</v>
      </c>
    </row>
    <row r="536" spans="1:7">
      <c r="A536" s="6" t="str">
        <f>IF('INTERIM REPORT'!B536=" "," ",IF('Report Data'!A536="",'INTERIM REPORT'!A535,'Report Data'!A536))</f>
        <v>Copley Hospital</v>
      </c>
      <c r="B536" s="6" t="str">
        <f>IF(ISBLANK('Report Data'!B536)," ",'Report Data'!B536)</f>
        <v>[Operating_Margin_pct_Metric] Operating Margin %</v>
      </c>
      <c r="C536" s="6">
        <f>IF(ISBLANK('Report Data'!C536)," ",'Report Data'!C536)</f>
        <v>-3.171855766081598E-2</v>
      </c>
      <c r="D536" s="6">
        <f>IF(ISBLANK('Report Data'!D536)," ",'Report Data'!D536)</f>
        <v>-3.879375118776987E-2</v>
      </c>
      <c r="E536" s="6">
        <f>IF(ISBLANK('Report Data'!E536)," ",'Report Data'!E536)</f>
        <v>5.6946859629906262E-3</v>
      </c>
      <c r="F536" s="6">
        <f>IF(ISBLANK('Report Data'!F536)," ",'Report Data'!F536)</f>
        <v>5.0760662760123351E-2</v>
      </c>
      <c r="G536" s="6">
        <f>IF(ISBLANK('Report Data'!G536)," ",'Report Data'!G536)</f>
        <v>3.3646358753013465E-3</v>
      </c>
    </row>
    <row r="537" spans="1:7">
      <c r="A537" s="6" t="str">
        <f>IF('INTERIM REPORT'!B537=" "," ",IF('Report Data'!A537="",'INTERIM REPORT'!A536,'Report Data'!A537))</f>
        <v>Copley Hospital</v>
      </c>
      <c r="B537" s="6" t="str">
        <f>IF(ISBLANK('Report Data'!B537)," ",'Report Data'!B537)</f>
        <v>[Total_Margin_pct_Metric] Total Margin %</v>
      </c>
      <c r="C537" s="6">
        <f>IF(ISBLANK('Report Data'!C537)," ",'Report Data'!C537)</f>
        <v>-2.5761088378136187E-2</v>
      </c>
      <c r="D537" s="6">
        <f>IF(ISBLANK('Report Data'!D537)," ",'Report Data'!D537)</f>
        <v>-3.2285378676175841E-2</v>
      </c>
      <c r="E537" s="6">
        <f>IF(ISBLANK('Report Data'!E537)," ",'Report Data'!E537)</f>
        <v>9.5808274811898866E-3</v>
      </c>
      <c r="F537" s="6">
        <f>IF(ISBLANK('Report Data'!F537)," ",'Report Data'!F537)</f>
        <v>0.10218925290375931</v>
      </c>
      <c r="G537" s="6">
        <f>IF(ISBLANK('Report Data'!G537)," ",'Report Data'!G537)</f>
        <v>6.8274119002815995E-3</v>
      </c>
    </row>
    <row r="538" spans="1:7">
      <c r="A538" s="6" t="str">
        <f>IF('INTERIM REPORT'!B538=" "," ",IF('Report Data'!A538="",'INTERIM REPORT'!A537,'Report Data'!A538))</f>
        <v>Copley Hospital</v>
      </c>
      <c r="B538" s="6" t="str">
        <f>IF(ISBLANK('Report Data'!B538)," ",'Report Data'!B538)</f>
        <v>[Outpatient_Gross_Rev_pct_Metric] Outpatient Gross Revenue %</v>
      </c>
      <c r="C538" s="6">
        <f>IF(ISBLANK('Report Data'!C538)," ",'Report Data'!C538)</f>
        <v>0.63194489258183106</v>
      </c>
      <c r="D538" s="6">
        <f>IF(ISBLANK('Report Data'!D538)," ",'Report Data'!D538)</f>
        <v>0.67192123620429467</v>
      </c>
      <c r="E538" s="6">
        <f>IF(ISBLANK('Report Data'!E538)," ",'Report Data'!E538)</f>
        <v>0.72383246031706072</v>
      </c>
      <c r="F538" s="6">
        <f>IF(ISBLANK('Report Data'!F538)," ",'Report Data'!F538)</f>
        <v>0.7766127412287539</v>
      </c>
      <c r="G538" s="6">
        <f>IF(ISBLANK('Report Data'!G538)," ",'Report Data'!G538)</f>
        <v>0.76085137758817889</v>
      </c>
    </row>
    <row r="539" spans="1:7">
      <c r="A539" s="6" t="str">
        <f>IF('INTERIM REPORT'!B539=" "," ",IF('Report Data'!A539="",'INTERIM REPORT'!A538,'Report Data'!A539))</f>
        <v>Copley Hospital</v>
      </c>
      <c r="B539" s="6" t="str">
        <f>IF(ISBLANK('Report Data'!B539)," ",'Report Data'!B539)</f>
        <v>[Inpatient_Gross_Rev_pct_Metric] Inpatient Gross Revenue %</v>
      </c>
      <c r="C539" s="6">
        <f>IF(ISBLANK('Report Data'!C539)," ",'Report Data'!C539)</f>
        <v>0.36302939039036564</v>
      </c>
      <c r="D539" s="6">
        <f>IF(ISBLANK('Report Data'!D539)," ",'Report Data'!D539)</f>
        <v>0.32192769306479618</v>
      </c>
      <c r="E539" s="6">
        <f>IF(ISBLANK('Report Data'!E539)," ",'Report Data'!E539)</f>
        <v>0.27161639296520856</v>
      </c>
      <c r="F539" s="6">
        <f>IF(ISBLANK('Report Data'!F539)," ",'Report Data'!F539)</f>
        <v>0.21736827725834743</v>
      </c>
      <c r="G539" s="6">
        <f>IF(ISBLANK('Report Data'!G539)," ",'Report Data'!G539)</f>
        <v>0.23368936803600748</v>
      </c>
    </row>
    <row r="540" spans="1:7">
      <c r="A540" s="6" t="str">
        <f>IF('INTERIM REPORT'!B540=" "," ",IF('Report Data'!A540="",'INTERIM REPORT'!A539,'Report Data'!A540))</f>
        <v>Copley Hospital</v>
      </c>
      <c r="B540" s="6" t="str">
        <f>IF(ISBLANK('Report Data'!B540)," ",'Report Data'!B540)</f>
        <v>[SNF_Rehab_Swing_Gross_Rev_pct_Metric] SNF/Rehab/Swing Gross Revenue %</v>
      </c>
      <c r="C540" s="6">
        <f>IF(ISBLANK('Report Data'!C540)," ",'Report Data'!C540)</f>
        <v>5.0257170278033532E-3</v>
      </c>
      <c r="D540" s="6">
        <f>IF(ISBLANK('Report Data'!D540)," ",'Report Data'!D540)</f>
        <v>6.1510707309093034E-3</v>
      </c>
      <c r="E540" s="6">
        <f>IF(ISBLANK('Report Data'!E540)," ",'Report Data'!E540)</f>
        <v>4.5511467177303906E-3</v>
      </c>
      <c r="F540" s="6">
        <f>IF(ISBLANK('Report Data'!F540)," ",'Report Data'!F540)</f>
        <v>6.0189815128985817E-3</v>
      </c>
      <c r="G540" s="6">
        <f>IF(ISBLANK('Report Data'!G540)," ",'Report Data'!G540)</f>
        <v>5.4592543758138412E-3</v>
      </c>
    </row>
    <row r="541" spans="1:7">
      <c r="A541" s="6" t="str">
        <f>IF('INTERIM REPORT'!B541=" "," ",IF('Report Data'!A541="",'INTERIM REPORT'!A540,'Report Data'!A541))</f>
        <v>Copley Hospital</v>
      </c>
      <c r="B541" s="6" t="str">
        <f>IF(ISBLANK('Report Data'!B541)," ",'Report Data'!B541)</f>
        <v>[All_Net_Patient_Rev_pct_Metric] All Net Patient Revenue % with DSH &amp; GME</v>
      </c>
      <c r="C541" s="6">
        <f>IF(ISBLANK('Report Data'!C541)," ",'Report Data'!C541)</f>
        <v>0.58891573918600126</v>
      </c>
      <c r="D541" s="6">
        <f>IF(ISBLANK('Report Data'!D541)," ",'Report Data'!D541)</f>
        <v>0.53120098660503789</v>
      </c>
      <c r="E541" s="6">
        <f>IF(ISBLANK('Report Data'!E541)," ",'Report Data'!E541)</f>
        <v>0.51226144007659213</v>
      </c>
      <c r="F541" s="6">
        <f>IF(ISBLANK('Report Data'!F541)," ",'Report Data'!F541)</f>
        <v>0.54761810325950877</v>
      </c>
      <c r="G541" s="6">
        <f>IF(ISBLANK('Report Data'!G541)," ",'Report Data'!G541)</f>
        <v>0.52706385407038669</v>
      </c>
    </row>
    <row r="542" spans="1:7">
      <c r="A542" s="6" t="str">
        <f>IF('INTERIM REPORT'!B542=" "," ",IF('Report Data'!A542="",'INTERIM REPORT'!A541,'Report Data'!A542))</f>
        <v>Copley Hospital</v>
      </c>
      <c r="B542" s="6" t="str">
        <f>IF(ISBLANK('Report Data'!B542)," ",'Report Data'!B542)</f>
        <v>[Medicare_Net_Patient_Rev_pct_incl_Phys_Metric] Medicare Net Patient Revenue % including Phys</v>
      </c>
      <c r="C542" s="6">
        <f>IF(ISBLANK('Report Data'!C542)," ",'Report Data'!C542)</f>
        <v>0.45438828988781532</v>
      </c>
      <c r="D542" s="6">
        <f>IF(ISBLANK('Report Data'!D542)," ",'Report Data'!D542)</f>
        <v>0.44446078694315561</v>
      </c>
      <c r="E542" s="6">
        <f>IF(ISBLANK('Report Data'!E542)," ",'Report Data'!E542)</f>
        <v>0.48581834544765828</v>
      </c>
      <c r="F542" s="6">
        <f>IF(ISBLANK('Report Data'!F542)," ",'Report Data'!F542)</f>
        <v>0.46485574894836035</v>
      </c>
      <c r="G542" s="6">
        <f>IF(ISBLANK('Report Data'!G542)," ",'Report Data'!G542)</f>
        <v>0.41671411503637423</v>
      </c>
    </row>
    <row r="543" spans="1:7">
      <c r="A543" s="6" t="str">
        <f>IF('INTERIM REPORT'!B543=" "," ",IF('Report Data'!A543="",'INTERIM REPORT'!A542,'Report Data'!A543))</f>
        <v>Copley Hospital</v>
      </c>
      <c r="B543" s="6" t="str">
        <f>IF(ISBLANK('Report Data'!B543)," ",'Report Data'!B543)</f>
        <v>[Medicaid_Net_Patient_Rev_pct_incl_Phys_Metric] Medicaid Net Patient Revenue % including Phys</v>
      </c>
      <c r="C543" s="6">
        <f>IF(ISBLANK('Report Data'!C543)," ",'Report Data'!C543)</f>
        <v>0.40607458893961984</v>
      </c>
      <c r="D543" s="6">
        <f>IF(ISBLANK('Report Data'!D543)," ",'Report Data'!D543)</f>
        <v>0.15273301929973973</v>
      </c>
      <c r="E543" s="6">
        <f>IF(ISBLANK('Report Data'!E543)," ",'Report Data'!E543)</f>
        <v>0.25450695253368943</v>
      </c>
      <c r="F543" s="6">
        <f>IF(ISBLANK('Report Data'!F543)," ",'Report Data'!F543)</f>
        <v>0.11390237142600135</v>
      </c>
      <c r="G543" s="6">
        <f>IF(ISBLANK('Report Data'!G543)," ",'Report Data'!G543)</f>
        <v>0.30449105601556525</v>
      </c>
    </row>
    <row r="544" spans="1:7">
      <c r="A544" s="6" t="str">
        <f>IF('INTERIM REPORT'!B544=" "," ",IF('Report Data'!A544="",'INTERIM REPORT'!A543,'Report Data'!A544))</f>
        <v>Copley Hospital</v>
      </c>
      <c r="B544" s="6" t="str">
        <f>IF(ISBLANK('Report Data'!B544)," ",'Report Data'!B544)</f>
        <v>[Commercial_Self_Pay_Net_Patient_Rev_pct_incl_Phys_Metric] Commercial/Self Pay Net Patient Rev % including Phys</v>
      </c>
      <c r="C544" s="6">
        <f>IF(ISBLANK('Report Data'!C544)," ",'Report Data'!C544)</f>
        <v>0.74723713710893724</v>
      </c>
      <c r="D544" s="6">
        <f>IF(ISBLANK('Report Data'!D544)," ",'Report Data'!D544)</f>
        <v>0.7071949059620255</v>
      </c>
      <c r="E544" s="6">
        <f>IF(ISBLANK('Report Data'!E544)," ",'Report Data'!E544)</f>
        <v>0.61435591894965336</v>
      </c>
      <c r="F544" s="6">
        <f>IF(ISBLANK('Report Data'!F544)," ",'Report Data'!F544)</f>
        <v>0.72749417110822345</v>
      </c>
      <c r="G544" s="6">
        <f>IF(ISBLANK('Report Data'!G544)," ",'Report Data'!G544)</f>
        <v>0.68005747520839022</v>
      </c>
    </row>
    <row r="545" spans="1:7">
      <c r="A545" s="6" t="str">
        <f>IF('INTERIM REPORT'!B545=" "," ",IF('Report Data'!A545="",'INTERIM REPORT'!A544,'Report Data'!A545))</f>
        <v>Copley Hospital</v>
      </c>
      <c r="B545" s="6" t="str">
        <f>IF(ISBLANK('Report Data'!B545)," ",'Report Data'!B545)</f>
        <v>[Adj_Admits_Per_FTE_Metric] Adjusted Admissions Per FTE</v>
      </c>
      <c r="C545" s="6">
        <f>IF(ISBLANK('Report Data'!C545)," ",'Report Data'!C545)</f>
        <v>13.613487643867709</v>
      </c>
      <c r="D545" s="6">
        <f>IF(ISBLANK('Report Data'!D545)," ",'Report Data'!D545)</f>
        <v>14.211356794964273</v>
      </c>
      <c r="E545" s="6">
        <f>IF(ISBLANK('Report Data'!E545)," ",'Report Data'!E545)</f>
        <v>13.916359155156844</v>
      </c>
      <c r="F545" s="6">
        <f>IF(ISBLANK('Report Data'!F545)," ",'Report Data'!F545)</f>
        <v>20.460980281827851</v>
      </c>
      <c r="G545" s="6">
        <f>IF(ISBLANK('Report Data'!G545)," ",'Report Data'!G545)</f>
        <v>16.93218071960305</v>
      </c>
    </row>
    <row r="546" spans="1:7">
      <c r="A546" s="6" t="str">
        <f>IF('INTERIM REPORT'!B546=" "," ",IF('Report Data'!A546="",'INTERIM REPORT'!A545,'Report Data'!A546))</f>
        <v>Copley Hospital</v>
      </c>
      <c r="B546" s="6" t="str">
        <f>IF(ISBLANK('Report Data'!B546)," ",'Report Data'!B546)</f>
        <v>[FTEs_per_100_Adj_Discharges_Metric] FTEs per 100 Adj Discharges</v>
      </c>
      <c r="C546" s="6">
        <f>IF(ISBLANK('Report Data'!C546)," ",'Report Data'!C546)</f>
        <v>7.3456562062584814</v>
      </c>
      <c r="D546" s="6">
        <f>IF(ISBLANK('Report Data'!D546)," ",'Report Data'!D546)</f>
        <v>7.0366258086936879</v>
      </c>
      <c r="E546" s="6">
        <f>IF(ISBLANK('Report Data'!E546)," ",'Report Data'!E546)</f>
        <v>7.1857875242422171</v>
      </c>
      <c r="F546" s="6">
        <f>IF(ISBLANK('Report Data'!F546)," ",'Report Data'!F546)</f>
        <v>4.8873513694167272</v>
      </c>
      <c r="G546" s="6">
        <f>IF(ISBLANK('Report Data'!G546)," ",'Report Data'!G546)</f>
        <v>5.9059138132293905</v>
      </c>
    </row>
    <row r="547" spans="1:7">
      <c r="A547" s="6" t="str">
        <f>IF('INTERIM REPORT'!B547=" "," ",IF('Report Data'!A547="",'INTERIM REPORT'!A546,'Report Data'!A547))</f>
        <v>Copley Hospital</v>
      </c>
      <c r="B547" s="6" t="str">
        <f>IF(ISBLANK('Report Data'!B547)," ",'Report Data'!B547)</f>
        <v>[FTEs_Per_Adj_Occupied_Bed_Metric] FTEs Per Adjusted Occupied Bed</v>
      </c>
      <c r="C547" s="6">
        <f>IF(ISBLANK('Report Data'!C547)," ",'Report Data'!C547)</f>
        <v>10.842804614049701</v>
      </c>
      <c r="D547" s="6">
        <f>IF(ISBLANK('Report Data'!D547)," ",'Report Data'!D547)</f>
        <v>9.7977104200644138</v>
      </c>
      <c r="E547" s="6">
        <f>IF(ISBLANK('Report Data'!E547)," ",'Report Data'!E547)</f>
        <v>10.762575210877955</v>
      </c>
      <c r="F547" s="6">
        <f>IF(ISBLANK('Report Data'!F547)," ",'Report Data'!F547)</f>
        <v>6.0755722308768565</v>
      </c>
      <c r="G547" s="6">
        <f>IF(ISBLANK('Report Data'!G547)," ",'Report Data'!G547)</f>
        <v>7.7698245294786004</v>
      </c>
    </row>
    <row r="548" spans="1:7">
      <c r="A548" s="6" t="str">
        <f>IF('INTERIM REPORT'!B548=" "," ",IF('Report Data'!A548="",'INTERIM REPORT'!A547,'Report Data'!A548))</f>
        <v>Copley Hospital</v>
      </c>
      <c r="B548" s="6" t="str">
        <f>IF(ISBLANK('Report Data'!B548)," ",'Report Data'!B548)</f>
        <v>[Return_On_Assets_Metric] Return On Assets</v>
      </c>
      <c r="C548" s="6">
        <f>IF(ISBLANK('Report Data'!C548)," ",'Report Data'!C548)</f>
        <v>-3.5540120019110576E-2</v>
      </c>
      <c r="D548" s="6">
        <f>IF(ISBLANK('Report Data'!D548)," ",'Report Data'!D548)</f>
        <v>-3.0162749093577287E-2</v>
      </c>
      <c r="E548" s="6">
        <f>IF(ISBLANK('Report Data'!E548)," ",'Report Data'!E548)</f>
        <v>1.3704942538092377E-2</v>
      </c>
      <c r="F548" s="6">
        <f>IF(ISBLANK('Report Data'!F548)," ",'Report Data'!F548)</f>
        <v>0.12837002773165868</v>
      </c>
      <c r="G548" s="6">
        <f>IF(ISBLANK('Report Data'!G548)," ",'Report Data'!G548)</f>
        <v>1.1294599525123586E-2</v>
      </c>
    </row>
    <row r="549" spans="1:7">
      <c r="A549" s="6" t="str">
        <f>IF('INTERIM REPORT'!B549=" "," ",IF('Report Data'!A549="",'INTERIM REPORT'!A548,'Report Data'!A549))</f>
        <v>Copley Hospital</v>
      </c>
      <c r="B549" s="6" t="str">
        <f>IF(ISBLANK('Report Data'!B549)," ",'Report Data'!B549)</f>
        <v>[OH_Exp_w_fringe_pct_of_TTL_OPEX_Metric] Overhead Expense w/ fringe, as a % of Total Operating Exp</v>
      </c>
      <c r="C549" s="6">
        <f>IF(ISBLANK('Report Data'!C549)," ",'Report Data'!C549)</f>
        <v>0.21866877382100244</v>
      </c>
      <c r="D549" s="6">
        <f>IF(ISBLANK('Report Data'!D549)," ",'Report Data'!D549)</f>
        <v>0.23702435764940602</v>
      </c>
      <c r="E549" s="6">
        <f>IF(ISBLANK('Report Data'!E549)," ",'Report Data'!E549)</f>
        <v>0.22574064808504404</v>
      </c>
      <c r="F549" s="6">
        <f>IF(ISBLANK('Report Data'!F549)," ",'Report Data'!F549)</f>
        <v>0</v>
      </c>
      <c r="G549" s="6">
        <f>IF(ISBLANK('Report Data'!G549)," ",'Report Data'!G549)</f>
        <v>0.23770575807631331</v>
      </c>
    </row>
    <row r="550" spans="1:7">
      <c r="A550" s="6" t="str">
        <f>IF('INTERIM REPORT'!B550=" "," ",IF('Report Data'!A550="",'INTERIM REPORT'!A549,'Report Data'!A550))</f>
        <v>Copley Hospital</v>
      </c>
      <c r="B550" s="6" t="str">
        <f>IF(ISBLANK('Report Data'!B550)," ",'Report Data'!B550)</f>
        <v>[Cost_per_Adj_Admits_Metric] Cost per Adjusted Admission</v>
      </c>
      <c r="C550" s="6">
        <f>IF(ISBLANK('Report Data'!C550)," ",'Report Data'!C550)</f>
        <v>14950.629388909612</v>
      </c>
      <c r="D550" s="6">
        <f>IF(ISBLANK('Report Data'!D550)," ",'Report Data'!D550)</f>
        <v>15223.937300851434</v>
      </c>
      <c r="E550" s="6">
        <f>IF(ISBLANK('Report Data'!E550)," ",'Report Data'!E550)</f>
        <v>14504.130289858744</v>
      </c>
      <c r="F550" s="6">
        <f>IF(ISBLANK('Report Data'!F550)," ",'Report Data'!F550)</f>
        <v>12117.170467127267</v>
      </c>
      <c r="G550" s="6">
        <f>IF(ISBLANK('Report Data'!G550)," ",'Report Data'!G550)</f>
        <v>12792.046714305236</v>
      </c>
    </row>
    <row r="551" spans="1:7">
      <c r="A551" s="6" t="str">
        <f>IF('INTERIM REPORT'!B551=" "," ",IF('Report Data'!A551="",'INTERIM REPORT'!A550,'Report Data'!A551))</f>
        <v>Copley Hospital</v>
      </c>
      <c r="B551" s="6" t="str">
        <f>IF(ISBLANK('Report Data'!B551)," ",'Report Data'!B551)</f>
        <v>[Salary_per_FTE_NonMD_Metric] Salary per FTE - Non-MD</v>
      </c>
      <c r="C551" s="6">
        <f>IF(ISBLANK('Report Data'!C551)," ",'Report Data'!C551)</f>
        <v>69723.00231615518</v>
      </c>
      <c r="D551" s="6">
        <f>IF(ISBLANK('Report Data'!D551)," ",'Report Data'!D551)</f>
        <v>70697.48241500587</v>
      </c>
      <c r="E551" s="6">
        <f>IF(ISBLANK('Report Data'!E551)," ",'Report Data'!E551)</f>
        <v>73147.245651027901</v>
      </c>
      <c r="F551" s="6">
        <f>IF(ISBLANK('Report Data'!F551)," ",'Report Data'!F551)</f>
        <v>0</v>
      </c>
      <c r="G551" s="6">
        <f>IF(ISBLANK('Report Data'!G551)," ",'Report Data'!G551)</f>
        <v>74496.96589769308</v>
      </c>
    </row>
    <row r="552" spans="1:7">
      <c r="A552" s="6" t="str">
        <f>IF('INTERIM REPORT'!B552=" "," ",IF('Report Data'!A552="",'INTERIM REPORT'!A551,'Report Data'!A552))</f>
        <v>Copley Hospital</v>
      </c>
      <c r="B552" s="6" t="str">
        <f>IF(ISBLANK('Report Data'!B552)," ",'Report Data'!B552)</f>
        <v>[Salary_and_Benefits_per_FTE_NonMD_Metric] Salary &amp; Benefits per FTE - Non-MD</v>
      </c>
      <c r="C552" s="6">
        <f>IF(ISBLANK('Report Data'!C552)," ",'Report Data'!C552)</f>
        <v>86562.374059061942</v>
      </c>
      <c r="D552" s="6">
        <f>IF(ISBLANK('Report Data'!D552)," ",'Report Data'!D552)</f>
        <v>89203.490621336459</v>
      </c>
      <c r="E552" s="6">
        <f>IF(ISBLANK('Report Data'!E552)," ",'Report Data'!E552)</f>
        <v>90440.334739061655</v>
      </c>
      <c r="F552" s="6">
        <f>IF(ISBLANK('Report Data'!F552)," ",'Report Data'!F552)</f>
        <v>98051.717739668296</v>
      </c>
      <c r="G552" s="6">
        <f>IF(ISBLANK('Report Data'!G552)," ",'Report Data'!G552)</f>
        <v>101215.37111334002</v>
      </c>
    </row>
    <row r="553" spans="1:7">
      <c r="A553" s="6" t="str">
        <f>IF('INTERIM REPORT'!B553=" "," ",IF('Report Data'!A553="",'INTERIM REPORT'!A552,'Report Data'!A553))</f>
        <v>Copley Hospital</v>
      </c>
      <c r="B553" s="6" t="str">
        <f>IF(ISBLANK('Report Data'!B553)," ",'Report Data'!B553)</f>
        <v>[Fringe_Benefit_pct_NonMD_Metric] Fringe Benefit % - Non-MD</v>
      </c>
      <c r="C553" s="6">
        <f>IF(ISBLANK('Report Data'!C553)," ",'Report Data'!C553)</f>
        <v>0.24151816736963727</v>
      </c>
      <c r="D553" s="6">
        <f>IF(ISBLANK('Report Data'!D553)," ",'Report Data'!D553)</f>
        <v>0.26176348390666804</v>
      </c>
      <c r="E553" s="6">
        <f>IF(ISBLANK('Report Data'!E553)," ",'Report Data'!E553)</f>
        <v>0.23641476769386349</v>
      </c>
      <c r="F553" s="6">
        <f>IF(ISBLANK('Report Data'!F553)," ",'Report Data'!F553)</f>
        <v>0.26180113603720662</v>
      </c>
      <c r="G553" s="6">
        <f>IF(ISBLANK('Report Data'!G553)," ",'Report Data'!G553)</f>
        <v>0.26011864467946449</v>
      </c>
    </row>
    <row r="554" spans="1:7">
      <c r="A554" s="6" t="str">
        <f>IF('INTERIM REPORT'!B554=" "," ",IF('Report Data'!A554="",'INTERIM REPORT'!A553,'Report Data'!A554))</f>
        <v>Copley Hospital</v>
      </c>
      <c r="B554" s="6" t="str">
        <f>IF(ISBLANK('Report Data'!B554)," ",'Report Data'!B554)</f>
        <v>[Comp_Ratio_Metric] Compensation Ratio</v>
      </c>
      <c r="C554" s="6">
        <f>IF(ISBLANK('Report Data'!C554)," ",'Report Data'!C554)</f>
        <v>0.57584173328481203</v>
      </c>
      <c r="D554" s="6">
        <f>IF(ISBLANK('Report Data'!D554)," ",'Report Data'!D554)</f>
        <v>0.56126478859504314</v>
      </c>
      <c r="E554" s="6">
        <f>IF(ISBLANK('Report Data'!E554)," ",'Report Data'!E554)</f>
        <v>0.56753544961357927</v>
      </c>
      <c r="F554" s="6">
        <f>IF(ISBLANK('Report Data'!F554)," ",'Report Data'!F554)</f>
        <v>0.47667374232984921</v>
      </c>
      <c r="G554" s="6">
        <f>IF(ISBLANK('Report Data'!G554)," ",'Report Data'!G554)</f>
        <v>0.56588885617114215</v>
      </c>
    </row>
    <row r="555" spans="1:7">
      <c r="A555" s="6" t="str">
        <f>IF('INTERIM REPORT'!B555=" "," ",IF('Report Data'!A555="",'INTERIM REPORT'!A554,'Report Data'!A555))</f>
        <v>Copley Hospital</v>
      </c>
      <c r="B555" s="6" t="str">
        <f>IF(ISBLANK('Report Data'!B555)," ",'Report Data'!B555)</f>
        <v>[Cap_Cost_pct_of_Total_Expense_Metric] Capital Cost % of Total Expense</v>
      </c>
      <c r="C555" s="6">
        <f>IF(ISBLANK('Report Data'!C555)," ",'Report Data'!C555)</f>
        <v>4.0154676287544905E-2</v>
      </c>
      <c r="D555" s="6">
        <f>IF(ISBLANK('Report Data'!D555)," ",'Report Data'!D555)</f>
        <v>3.9500321168190931E-2</v>
      </c>
      <c r="E555" s="6">
        <f>IF(ISBLANK('Report Data'!E555)," ",'Report Data'!E555)</f>
        <v>3.7984523192085701E-2</v>
      </c>
      <c r="F555" s="6">
        <f>IF(ISBLANK('Report Data'!F555)," ",'Report Data'!F555)</f>
        <v>4.9482057197268843E-2</v>
      </c>
      <c r="G555" s="6">
        <f>IF(ISBLANK('Report Data'!G555)," ",'Report Data'!G555)</f>
        <v>3.9887573576636956E-2</v>
      </c>
    </row>
    <row r="556" spans="1:7">
      <c r="A556" s="6" t="str">
        <f>IF('INTERIM REPORT'!B556=" "," ",IF('Report Data'!A556="",'INTERIM REPORT'!A555,'Report Data'!A556))</f>
        <v>Copley Hospital</v>
      </c>
      <c r="B556" s="6" t="str">
        <f>IF(ISBLANK('Report Data'!B556)," ",'Report Data'!B556)</f>
        <v>[Cap_Cost_per_Adj_Admits_Metric] Capital Cost per Adjusted Admission</v>
      </c>
      <c r="C556" s="6">
        <f>IF(ISBLANK('Report Data'!C556)," ",'Report Data'!C556)</f>
        <v>600.33768340672077</v>
      </c>
      <c r="D556" s="6">
        <f>IF(ISBLANK('Report Data'!D556)," ",'Report Data'!D556)</f>
        <v>601.35041282803343</v>
      </c>
      <c r="E556" s="6">
        <f>IF(ISBLANK('Report Data'!E556)," ",'Report Data'!E556)</f>
        <v>550.93247337617208</v>
      </c>
      <c r="F556" s="6">
        <f>IF(ISBLANK('Report Data'!F556)," ",'Report Data'!F556)</f>
        <v>599.58252212344826</v>
      </c>
      <c r="G556" s="6">
        <f>IF(ISBLANK('Report Data'!G556)," ",'Report Data'!G556)</f>
        <v>510.24370451262718</v>
      </c>
    </row>
    <row r="557" spans="1:7">
      <c r="A557" s="6" t="str">
        <f>IF('INTERIM REPORT'!B557=" "," ",IF('Report Data'!A557="",'INTERIM REPORT'!A556,'Report Data'!A557))</f>
        <v>Copley Hospital</v>
      </c>
      <c r="B557" s="6" t="str">
        <f>IF(ISBLANK('Report Data'!B557)," ",'Report Data'!B557)</f>
        <v>[Contractual_Allowance_pct_Metric] Contractual Allowance %</v>
      </c>
      <c r="C557" s="6">
        <f>IF(ISBLANK('Report Data'!C557)," ",'Report Data'!C557)</f>
        <v>0.41511358987235858</v>
      </c>
      <c r="D557" s="6">
        <f>IF(ISBLANK('Report Data'!D557)," ",'Report Data'!D557)</f>
        <v>0.47249382296384268</v>
      </c>
      <c r="E557" s="6">
        <f>IF(ISBLANK('Report Data'!E557)," ",'Report Data'!E557)</f>
        <v>0.4910043544956415</v>
      </c>
      <c r="F557" s="6">
        <f>IF(ISBLANK('Report Data'!F557)," ",'Report Data'!F557)</f>
        <v>0.45582059560032095</v>
      </c>
      <c r="G557" s="6">
        <f>IF(ISBLANK('Report Data'!G557)," ",'Report Data'!G557)</f>
        <v>0.47590857482891802</v>
      </c>
    </row>
    <row r="558" spans="1:7">
      <c r="A558" s="6" t="str">
        <f>IF('INTERIM REPORT'!B558=" "," ",IF('Report Data'!A558="",'INTERIM REPORT'!A557,'Report Data'!A558))</f>
        <v>Copley Hospital</v>
      </c>
      <c r="B558" s="6" t="str">
        <f>IF(ISBLANK('Report Data'!B558)," ",'Report Data'!B558)</f>
        <v>[Current_Ratio_Metric] Current Ratio</v>
      </c>
      <c r="C558" s="6">
        <f>IF(ISBLANK('Report Data'!C558)," ",'Report Data'!C558)</f>
        <v>3.1611141201229915</v>
      </c>
      <c r="D558" s="6">
        <f>IF(ISBLANK('Report Data'!D558)," ",'Report Data'!D558)</f>
        <v>1.3504136217313016</v>
      </c>
      <c r="E558" s="6">
        <f>IF(ISBLANK('Report Data'!E558)," ",'Report Data'!E558)</f>
        <v>2.6492566994314335</v>
      </c>
      <c r="F558" s="6">
        <f>IF(ISBLANK('Report Data'!F558)," ",'Report Data'!F558)</f>
        <v>1.6888588130595121</v>
      </c>
      <c r="G558" s="6">
        <f>IF(ISBLANK('Report Data'!G558)," ",'Report Data'!G558)</f>
        <v>1.7780000680158192</v>
      </c>
    </row>
    <row r="559" spans="1:7">
      <c r="A559" s="6" t="str">
        <f>IF('INTERIM REPORT'!B559=" "," ",IF('Report Data'!A559="",'INTERIM REPORT'!A558,'Report Data'!A559))</f>
        <v>Copley Hospital</v>
      </c>
      <c r="B559" s="6" t="str">
        <f>IF(ISBLANK('Report Data'!B559)," ",'Report Data'!B559)</f>
        <v>[Days_Payable_metric] Days Payable</v>
      </c>
      <c r="C559" s="6">
        <f>IF(ISBLANK('Report Data'!C559)," ",'Report Data'!C559)</f>
        <v>36.70234091400269</v>
      </c>
      <c r="D559" s="6">
        <f>IF(ISBLANK('Report Data'!D559)," ",'Report Data'!D559)</f>
        <v>184.56026977387734</v>
      </c>
      <c r="E559" s="6">
        <f>IF(ISBLANK('Report Data'!E559)," ",'Report Data'!E559)</f>
        <v>47.359633844854869</v>
      </c>
      <c r="F559" s="6">
        <f>IF(ISBLANK('Report Data'!F559)," ",'Report Data'!F559)</f>
        <v>117.30358530011368</v>
      </c>
      <c r="G559" s="6">
        <f>IF(ISBLANK('Report Data'!G559)," ",'Report Data'!G559)</f>
        <v>51.048534746377896</v>
      </c>
    </row>
    <row r="560" spans="1:7">
      <c r="A560" s="6" t="str">
        <f>IF('INTERIM REPORT'!B560=" "," ",IF('Report Data'!A560="",'INTERIM REPORT'!A559,'Report Data'!A560))</f>
        <v>Copley Hospital</v>
      </c>
      <c r="B560" s="6" t="str">
        <f>IF(ISBLANK('Report Data'!B560)," ",'Report Data'!B560)</f>
        <v>[Days_Receivable_Metric] Days Receivable</v>
      </c>
      <c r="C560" s="6">
        <f>IF(ISBLANK('Report Data'!C560)," ",'Report Data'!C560)</f>
        <v>29.167712061662517</v>
      </c>
      <c r="D560" s="6">
        <f>IF(ISBLANK('Report Data'!D560)," ",'Report Data'!D560)</f>
        <v>27.962515664637667</v>
      </c>
      <c r="E560" s="6">
        <f>IF(ISBLANK('Report Data'!E560)," ",'Report Data'!E560)</f>
        <v>30.961435007888614</v>
      </c>
      <c r="F560" s="6">
        <f>IF(ISBLANK('Report Data'!F560)," ",'Report Data'!F560)</f>
        <v>48.474428623021474</v>
      </c>
      <c r="G560" s="6">
        <f>IF(ISBLANK('Report Data'!G560)," ",'Report Data'!G560)</f>
        <v>28.999314968418506</v>
      </c>
    </row>
    <row r="561" spans="1:7">
      <c r="A561" s="6" t="str">
        <f>IF('INTERIM REPORT'!B561=" "," ",IF('Report Data'!A561="",'INTERIM REPORT'!A560,'Report Data'!A561))</f>
        <v>Copley Hospital</v>
      </c>
      <c r="B561" s="6" t="str">
        <f>IF(ISBLANK('Report Data'!B561)," ",'Report Data'!B561)</f>
        <v>[Days_Cash_on_Hand_Metric] Days Cash on Hand</v>
      </c>
      <c r="C561" s="6">
        <f>IF(ISBLANK('Report Data'!C561)," ",'Report Data'!C561)</f>
        <v>62.107906821273772</v>
      </c>
      <c r="D561" s="6">
        <f>IF(ISBLANK('Report Data'!D561)," ",'Report Data'!D561)</f>
        <v>199.79169019262071</v>
      </c>
      <c r="E561" s="6">
        <f>IF(ISBLANK('Report Data'!E561)," ",'Report Data'!E561)</f>
        <v>70.775486253247635</v>
      </c>
      <c r="F561" s="6">
        <f>IF(ISBLANK('Report Data'!F561)," ",'Report Data'!F561)</f>
        <v>125.6822722711417</v>
      </c>
      <c r="G561" s="6">
        <f>IF(ISBLANK('Report Data'!G561)," ",'Report Data'!G561)</f>
        <v>40.616511803950736</v>
      </c>
    </row>
    <row r="562" spans="1:7">
      <c r="A562" s="6" t="str">
        <f>IF('INTERIM REPORT'!B562=" "," ",IF('Report Data'!A562="",'INTERIM REPORT'!A561,'Report Data'!A562))</f>
        <v>Copley Hospital</v>
      </c>
      <c r="B562" s="6" t="str">
        <f>IF(ISBLANK('Report Data'!B562)," ",'Report Data'!B562)</f>
        <v>[Cash_Flow_Margin_Metric] Cash Flow Margin</v>
      </c>
      <c r="C562" s="6">
        <f>IF(ISBLANK('Report Data'!C562)," ",'Report Data'!C562)</f>
        <v>9.7097670419068177E-3</v>
      </c>
      <c r="D562" s="6">
        <f>IF(ISBLANK('Report Data'!D562)," ",'Report Data'!D562)</f>
        <v>2.2389356116568593E-3</v>
      </c>
      <c r="E562" s="6">
        <f>IF(ISBLANK('Report Data'!E562)," ",'Report Data'!E562)</f>
        <v>4.3462899224043443E-2</v>
      </c>
      <c r="F562" s="6">
        <f>IF(ISBLANK('Report Data'!F562)," ",'Report Data'!F562)</f>
        <v>9.7730977939324504E-2</v>
      </c>
      <c r="G562" s="6">
        <f>IF(ISBLANK('Report Data'!G562)," ",'Report Data'!G562)</f>
        <v>4.3118002290903644E-2</v>
      </c>
    </row>
    <row r="563" spans="1:7">
      <c r="A563" s="6" t="str">
        <f>IF('INTERIM REPORT'!B563=" "," ",IF('Report Data'!A563="",'INTERIM REPORT'!A562,'Report Data'!A563))</f>
        <v>Copley Hospital</v>
      </c>
      <c r="B563" s="6" t="str">
        <f>IF(ISBLANK('Report Data'!B563)," ",'Report Data'!B563)</f>
        <v>[Cash_to_Long_Term_Debt_Metric] Cash to Long Term Debt</v>
      </c>
      <c r="C563" s="6">
        <f>IF(ISBLANK('Report Data'!C563)," ",'Report Data'!C563)</f>
        <v>1.1631722576334653</v>
      </c>
      <c r="D563" s="6">
        <f>IF(ISBLANK('Report Data'!D563)," ",'Report Data'!D563)</f>
        <v>3.9101415259426013</v>
      </c>
      <c r="E563" s="6">
        <f>IF(ISBLANK('Report Data'!E563)," ",'Report Data'!E563)</f>
        <v>1.5325633484240462</v>
      </c>
      <c r="F563" s="6">
        <f>IF(ISBLANK('Report Data'!F563)," ",'Report Data'!F563)</f>
        <v>2.7504409934129597</v>
      </c>
      <c r="G563" s="6">
        <f>IF(ISBLANK('Report Data'!G563)," ",'Report Data'!G563)</f>
        <v>1.0483548775688678</v>
      </c>
    </row>
    <row r="564" spans="1:7">
      <c r="A564" s="6" t="str">
        <f>IF('INTERIM REPORT'!B564=" "," ",IF('Report Data'!A564="",'INTERIM REPORT'!A563,'Report Data'!A564))</f>
        <v>Copley Hospital</v>
      </c>
      <c r="B564" s="6" t="str">
        <f>IF(ISBLANK('Report Data'!B564)," ",'Report Data'!B564)</f>
        <v>[Cash_Flow_to_Total_Debt_Metric] Cash Flow to Total Debt</v>
      </c>
      <c r="C564" s="6">
        <f>IF(ISBLANK('Report Data'!C564)," ",'Report Data'!C564)</f>
        <v>0.16516585869606287</v>
      </c>
      <c r="D564" s="6">
        <f>IF(ISBLANK('Report Data'!D564)," ",'Report Data'!D564)</f>
        <v>7.4812573280130426E-2</v>
      </c>
      <c r="E564" s="6">
        <f>IF(ISBLANK('Report Data'!E564)," ",'Report Data'!E564)</f>
        <v>0.33967600853603047</v>
      </c>
      <c r="F564" s="6">
        <f>IF(ISBLANK('Report Data'!F564)," ",'Report Data'!F564)</f>
        <v>0.4523728921554665</v>
      </c>
      <c r="G564" s="6">
        <f>IF(ISBLANK('Report Data'!G564)," ",'Report Data'!G564)</f>
        <v>0.40744468544004486</v>
      </c>
    </row>
    <row r="565" spans="1:7">
      <c r="A565" s="6" t="str">
        <f>IF('INTERIM REPORT'!B565=" "," ",IF('Report Data'!A565="",'INTERIM REPORT'!A564,'Report Data'!A565))</f>
        <v>Copley Hospital</v>
      </c>
      <c r="B565" s="6" t="str">
        <f>IF(ISBLANK('Report Data'!B565)," ",'Report Data'!B565)</f>
        <v>[Gross_Price_per_Discharge_Metric] Gross Price per Discharge</v>
      </c>
      <c r="C565" s="6">
        <f>IF(ISBLANK('Report Data'!C565)," ",'Report Data'!C565)</f>
        <v>21243.549382716054</v>
      </c>
      <c r="D565" s="6">
        <f>IF(ISBLANK('Report Data'!D565)," ",'Report Data'!D565)</f>
        <v>22446.083191850594</v>
      </c>
      <c r="E565" s="6">
        <f>IF(ISBLANK('Report Data'!E565)," ",'Report Data'!E565)</f>
        <v>18641.569458128077</v>
      </c>
      <c r="F565" s="6">
        <f>IF(ISBLANK('Report Data'!F565)," ",'Report Data'!F565)</f>
        <v>17550.664448141983</v>
      </c>
      <c r="G565" s="6">
        <f>IF(ISBLANK('Report Data'!G565)," ",'Report Data'!G565)</f>
        <v>20164.397970687718</v>
      </c>
    </row>
    <row r="566" spans="1:7">
      <c r="A566" s="6" t="str">
        <f>IF('INTERIM REPORT'!B566=" "," ",IF('Report Data'!A566="",'INTERIM REPORT'!A565,'Report Data'!A566))</f>
        <v>Copley Hospital</v>
      </c>
      <c r="B566" s="6" t="str">
        <f>IF(ISBLANK('Report Data'!B566)," ",'Report Data'!B566)</f>
        <v>[Gross_Price_per_Visit_Metric] Gross Price per Visit</v>
      </c>
      <c r="C566" s="6">
        <f>IF(ISBLANK('Report Data'!C566)," ",'Report Data'!C566)</f>
        <v>757.6485181906329</v>
      </c>
      <c r="D566" s="6">
        <f>IF(ISBLANK('Report Data'!D566)," ",'Report Data'!D566)</f>
        <v>869.05920949031531</v>
      </c>
      <c r="E566" s="6">
        <f>IF(ISBLANK('Report Data'!E566)," ",'Report Data'!E566)</f>
        <v>1009.1102705731666</v>
      </c>
      <c r="F566" s="6">
        <f>IF(ISBLANK('Report Data'!F566)," ",'Report Data'!F566)</f>
        <v>979.25585524720248</v>
      </c>
      <c r="G566" s="6">
        <f>IF(ISBLANK('Report Data'!G566)," ",'Report Data'!G566)</f>
        <v>1191.1650115060086</v>
      </c>
    </row>
    <row r="567" spans="1:7">
      <c r="A567" s="6" t="str">
        <f>IF('INTERIM REPORT'!B567=" "," ",IF('Report Data'!A567="",'INTERIM REPORT'!A566,'Report Data'!A567))</f>
        <v>Copley Hospital</v>
      </c>
      <c r="B567" s="6" t="str">
        <f>IF(ISBLANK('Report Data'!B567)," ",'Report Data'!B567)</f>
        <v>[Gross_Rev_per_Adj_Admits_Metric] Gross Revenue per Adj Admission</v>
      </c>
      <c r="C567" s="6">
        <f>IF(ISBLANK('Report Data'!C567)," ",'Report Data'!C567)</f>
        <v>24193.005272407736</v>
      </c>
      <c r="D567" s="6">
        <f>IF(ISBLANK('Report Data'!D567)," ",'Report Data'!D567)</f>
        <v>25408.21844971173</v>
      </c>
      <c r="E567" s="6">
        <f>IF(ISBLANK('Report Data'!E567)," ",'Report Data'!E567)</f>
        <v>26387.580952380962</v>
      </c>
      <c r="F567" s="6">
        <f>IF(ISBLANK('Report Data'!F567)," ",'Report Data'!F567)</f>
        <v>20002.432996207335</v>
      </c>
      <c r="G567" s="6">
        <f>IF(ISBLANK('Report Data'!G567)," ",'Report Data'!G567)</f>
        <v>22668.974651457542</v>
      </c>
    </row>
    <row r="568" spans="1:7">
      <c r="A568" s="6" t="str">
        <f>IF('INTERIM REPORT'!B568=" "," ",IF('Report Data'!A568="",'INTERIM REPORT'!A567,'Report Data'!A568))</f>
        <v>Copley Hospital</v>
      </c>
      <c r="B568" s="6" t="str">
        <f>IF(ISBLANK('Report Data'!B568)," ",'Report Data'!B568)</f>
        <v>[Net_Rev_per_Adj_Admits_Metric] Net Revenue per Adjusted Admission</v>
      </c>
      <c r="C568" s="6">
        <f>IF(ISBLANK('Report Data'!C568)," ",'Report Data'!C568)</f>
        <v>14247.641583130831</v>
      </c>
      <c r="D568" s="6">
        <f>IF(ISBLANK('Report Data'!D568)," ",'Report Data'!D568)</f>
        <v>13496.870708363198</v>
      </c>
      <c r="E568" s="6">
        <f>IF(ISBLANK('Report Data'!E568)," ",'Report Data'!E568)</f>
        <v>13517.340218804331</v>
      </c>
      <c r="F568" s="6">
        <f>IF(ISBLANK('Report Data'!F568)," ",'Report Data'!F568)</f>
        <v>10953.694413836447</v>
      </c>
      <c r="G568" s="6">
        <f>IF(ISBLANK('Report Data'!G568)," ",'Report Data'!G568)</f>
        <v>11947.997147621109</v>
      </c>
    </row>
    <row r="569" spans="1:7">
      <c r="A569" s="6" t="str">
        <f>IF('INTERIM REPORT'!B569=" "," ",IF('Report Data'!A569="",'INTERIM REPORT'!A568,'Report Data'!A569))</f>
        <v>Copley Hospital</v>
      </c>
      <c r="B569" s="6" t="str">
        <f>IF(ISBLANK('Report Data'!B569)," ",'Report Data'!B569)</f>
        <v>[Medicare_Gross_Pct_Tot_Gross_Metric] Medicare Gross as % of Tot Gross Rev</v>
      </c>
      <c r="C569" s="6">
        <f>IF(ISBLANK('Report Data'!C569)," ",'Report Data'!C569)</f>
        <v>0.39880318814262189</v>
      </c>
      <c r="D569" s="6">
        <f>IF(ISBLANK('Report Data'!D569)," ",'Report Data'!D569)</f>
        <v>0.38828094834925547</v>
      </c>
      <c r="E569" s="6">
        <f>IF(ISBLANK('Report Data'!E569)," ",'Report Data'!E569)</f>
        <v>0.43702078457176047</v>
      </c>
      <c r="F569" s="6">
        <f>IF(ISBLANK('Report Data'!F569)," ",'Report Data'!F569)</f>
        <v>0.35917808128655049</v>
      </c>
      <c r="G569" s="6">
        <f>IF(ISBLANK('Report Data'!G569)," ",'Report Data'!G569)</f>
        <v>0.38845973620980478</v>
      </c>
    </row>
    <row r="570" spans="1:7">
      <c r="A570" s="6" t="str">
        <f>IF('INTERIM REPORT'!B570=" "," ",IF('Report Data'!A570="",'INTERIM REPORT'!A569,'Report Data'!A570))</f>
        <v>Copley Hospital</v>
      </c>
      <c r="B570" s="6" t="str">
        <f>IF(ISBLANK('Report Data'!B570)," ",'Report Data'!B570)</f>
        <v>[Medicaid_Gross_Pct_Tot_Gross_Metric] Medicaid Gross as % of Tot Gross Rev</v>
      </c>
      <c r="C570" s="6">
        <f>IF(ISBLANK('Report Data'!C570)," ",'Report Data'!C570)</f>
        <v>0.13354828456436738</v>
      </c>
      <c r="D570" s="6">
        <f>IF(ISBLANK('Report Data'!D570)," ",'Report Data'!D570)</f>
        <v>0.1400891168500196</v>
      </c>
      <c r="E570" s="6">
        <f>IF(ISBLANK('Report Data'!E570)," ",'Report Data'!E570)</f>
        <v>0.13668701821320711</v>
      </c>
      <c r="F570" s="6">
        <f>IF(ISBLANK('Report Data'!F570)," ",'Report Data'!F570)</f>
        <v>0.14501628315619733</v>
      </c>
      <c r="G570" s="6">
        <f>IF(ISBLANK('Report Data'!G570)," ",'Report Data'!G570)</f>
        <v>0.1428981801078682</v>
      </c>
    </row>
    <row r="571" spans="1:7">
      <c r="A571" s="6" t="str">
        <f>IF('INTERIM REPORT'!B571=" "," ",IF('Report Data'!A571="",'INTERIM REPORT'!A570,'Report Data'!A571))</f>
        <v>Copley Hospital</v>
      </c>
      <c r="B571" s="6" t="str">
        <f>IF(ISBLANK('Report Data'!B571)," ",'Report Data'!B571)</f>
        <v>[CommSelf_Gross_Pct_Tot_Gross_Metric] Comm/self Gross as % of Tot Gross Rev</v>
      </c>
      <c r="C571" s="6">
        <f>IF(ISBLANK('Report Data'!C571)," ",'Report Data'!C571)</f>
        <v>0.46764852729301076</v>
      </c>
      <c r="D571" s="6">
        <f>IF(ISBLANK('Report Data'!D571)," ",'Report Data'!D571)</f>
        <v>0.47162993480072507</v>
      </c>
      <c r="E571" s="6">
        <f>IF(ISBLANK('Report Data'!E571)," ",'Report Data'!E571)</f>
        <v>0.4262921972150322</v>
      </c>
      <c r="F571" s="6">
        <f>IF(ISBLANK('Report Data'!F571)," ",'Report Data'!F571)</f>
        <v>0.49580563555725204</v>
      </c>
      <c r="G571" s="6">
        <f>IF(ISBLANK('Report Data'!G571)," ",'Report Data'!G571)</f>
        <v>0.46864208368232707</v>
      </c>
    </row>
    <row r="572" spans="1:7">
      <c r="A572" s="6" t="str">
        <f>IF('INTERIM REPORT'!B572=" "," ",IF('Report Data'!A572="",'INTERIM REPORT'!A571,'Report Data'!A572))</f>
        <v>Copley Hospital</v>
      </c>
      <c r="B572" s="6" t="str">
        <f>IF(ISBLANK('Report Data'!B572)," ",'Report Data'!B572)</f>
        <v>[Phys_Gross_Pct_Ttl_Gross_Metric] Physician Gross as % of Ttl Gross Rev</v>
      </c>
      <c r="C572" s="6">
        <f>IF(ISBLANK('Report Data'!C572)," ",'Report Data'!C572)</f>
        <v>0</v>
      </c>
      <c r="D572" s="6">
        <f>IF(ISBLANK('Report Data'!D572)," ",'Report Data'!D572)</f>
        <v>0</v>
      </c>
      <c r="E572" s="6">
        <f>IF(ISBLANK('Report Data'!E572)," ",'Report Data'!E572)</f>
        <v>0</v>
      </c>
      <c r="F572" s="6">
        <f>IF(ISBLANK('Report Data'!F572)," ",'Report Data'!F572)</f>
        <v>0</v>
      </c>
      <c r="G572" s="6">
        <f>IF(ISBLANK('Report Data'!G572)," ",'Report Data'!G572)</f>
        <v>0</v>
      </c>
    </row>
    <row r="573" spans="1:7">
      <c r="A573" s="6" t="str">
        <f>IF('INTERIM REPORT'!B573=" "," ",IF('Report Data'!A573="",'INTERIM REPORT'!A572,'Report Data'!A573))</f>
        <v>Copley Hospital</v>
      </c>
      <c r="B573" s="6" t="str">
        <f>IF(ISBLANK('Report Data'!B573)," ",'Report Data'!B573)</f>
        <v>[Medicare_Pct_Net_Rev_Metric] Medicare % of Net Rev (less dispr)</v>
      </c>
      <c r="C573" s="6">
        <f>IF(ISBLANK('Report Data'!C573)," ",'Report Data'!C573)</f>
        <v>0.30982340421003846</v>
      </c>
      <c r="D573" s="6">
        <f>IF(ISBLANK('Report Data'!D573)," ",'Report Data'!D573)</f>
        <v>0.30968081388852081</v>
      </c>
      <c r="E573" s="6">
        <f>IF(ISBLANK('Report Data'!E573)," ",'Report Data'!E573)</f>
        <v>0.3905738088212008</v>
      </c>
      <c r="F573" s="6">
        <f>IF(ISBLANK('Report Data'!F573)," ",'Report Data'!F573)</f>
        <v>0.28842918313770588</v>
      </c>
      <c r="G573" s="6">
        <f>IF(ISBLANK('Report Data'!G573)," ",'Report Data'!G573)</f>
        <v>0.2908292412680088</v>
      </c>
    </row>
    <row r="574" spans="1:7">
      <c r="A574" s="6" t="str">
        <f>IF('INTERIM REPORT'!B574=" "," ",IF('Report Data'!A574="",'INTERIM REPORT'!A573,'Report Data'!A574))</f>
        <v>Copley Hospital</v>
      </c>
      <c r="B574" s="6" t="str">
        <f>IF(ISBLANK('Report Data'!B574)," ",'Report Data'!B574)</f>
        <v>[Medicaid_Pct_Net_Rev_Metric] Medicaid % of Net Rev (less dispr)</v>
      </c>
      <c r="C574" s="6">
        <f>IF(ISBLANK('Report Data'!C574)," ",'Report Data'!C574)</f>
        <v>9.2719823574344898E-2</v>
      </c>
      <c r="D574" s="6">
        <f>IF(ISBLANK('Report Data'!D574)," ",'Report Data'!D574)</f>
        <v>9.1803891094834555E-2</v>
      </c>
      <c r="E574" s="6">
        <f>IF(ISBLANK('Report Data'!E574)," ",'Report Data'!E574)</f>
        <v>0.12763978255752453</v>
      </c>
      <c r="F574" s="6">
        <f>IF(ISBLANK('Report Data'!F574)," ",'Report Data'!F574)</f>
        <v>8.8478861238838635E-2</v>
      </c>
      <c r="G574" s="6">
        <f>IF(ISBLANK('Report Data'!G574)," ",'Report Data'!G574)</f>
        <v>0.13658472301428459</v>
      </c>
    </row>
    <row r="575" spans="1:7">
      <c r="A575" s="6" t="str">
        <f>IF('INTERIM REPORT'!B575=" "," ",IF('Report Data'!A575="",'INTERIM REPORT'!A574,'Report Data'!A575))</f>
        <v>Copley Hospital</v>
      </c>
      <c r="B575" s="6" t="str">
        <f>IF(ISBLANK('Report Data'!B575)," ",'Report Data'!B575)</f>
        <v>[CommSelf_Pct_Net_Rev_Metric] Comm/self % of Net Rev (less dispr)</v>
      </c>
      <c r="C575" s="6">
        <f>IF(ISBLANK('Report Data'!C575)," ",'Report Data'!C575)</f>
        <v>0.59745677221561666</v>
      </c>
      <c r="D575" s="6">
        <f>IF(ISBLANK('Report Data'!D575)," ",'Report Data'!D575)</f>
        <v>0.59851529501664436</v>
      </c>
      <c r="E575" s="6">
        <f>IF(ISBLANK('Report Data'!E575)," ",'Report Data'!E575)</f>
        <v>0.48178640862127442</v>
      </c>
      <c r="F575" s="6">
        <f>IF(ISBLANK('Report Data'!F575)," ",'Report Data'!F575)</f>
        <v>0.62309195562345532</v>
      </c>
      <c r="G575" s="6">
        <f>IF(ISBLANK('Report Data'!G575)," ",'Report Data'!G575)</f>
        <v>0.57258603571770672</v>
      </c>
    </row>
    <row r="576" spans="1:7">
      <c r="A576" s="6" t="str">
        <f>IF('INTERIM REPORT'!B576=" "," ",IF('Report Data'!A576="",'INTERIM REPORT'!A575,'Report Data'!A576))</f>
        <v>Copley Hospital</v>
      </c>
      <c r="B576" s="6" t="str">
        <f>IF(ISBLANK('Report Data'!B576)," ",'Report Data'!B576)</f>
        <v>[Phys_Pct_Net_Rev_Metric] Physician % of Net Rev</v>
      </c>
      <c r="C576" s="6">
        <f>IF(ISBLANK('Report Data'!C576)," ",'Report Data'!C576)</f>
        <v>0</v>
      </c>
      <c r="D576" s="6">
        <f>IF(ISBLANK('Report Data'!D576)," ",'Report Data'!D576)</f>
        <v>0</v>
      </c>
      <c r="E576" s="6">
        <f>IF(ISBLANK('Report Data'!E576)," ",'Report Data'!E576)</f>
        <v>0</v>
      </c>
      <c r="F576" s="6">
        <f>IF(ISBLANK('Report Data'!F576)," ",'Report Data'!F576)</f>
        <v>0</v>
      </c>
      <c r="G576" s="6">
        <f>IF(ISBLANK('Report Data'!G576)," ",'Report Data'!G576)</f>
        <v>0</v>
      </c>
    </row>
    <row r="577" spans="1:7">
      <c r="A577" s="6" t="str">
        <f>IF('INTERIM REPORT'!B577=" "," ",IF('Report Data'!A577="",'INTERIM REPORT'!A576,'Report Data'!A577))</f>
        <v>Copley Hospital</v>
      </c>
      <c r="B577" s="6" t="str">
        <f>IF(ISBLANK('Report Data'!B577)," ",'Report Data'!B577)</f>
        <v>[Free_Care_Gross_Metric] Free Care (Gross Revenue)</v>
      </c>
      <c r="C577" s="6">
        <f>IF(ISBLANK('Report Data'!C577)," ",'Report Data'!C577)</f>
        <v>-841522.99999999965</v>
      </c>
      <c r="D577" s="6">
        <f>IF(ISBLANK('Report Data'!D577)," ",'Report Data'!D577)</f>
        <v>-923758.99999999988</v>
      </c>
      <c r="E577" s="6">
        <f>IF(ISBLANK('Report Data'!E577)," ",'Report Data'!E577)</f>
        <v>-1359701</v>
      </c>
      <c r="F577" s="6">
        <f>IF(ISBLANK('Report Data'!F577)," ",'Report Data'!F577)</f>
        <v>-862902.03</v>
      </c>
      <c r="G577" s="6">
        <f>IF(ISBLANK('Report Data'!G577)," ",'Report Data'!G577)</f>
        <v>-1550046.9999999998</v>
      </c>
    </row>
    <row r="578" spans="1:7">
      <c r="A578" s="6" t="str">
        <f>IF('INTERIM REPORT'!B578=" "," ",IF('Report Data'!A578="",'INTERIM REPORT'!A577,'Report Data'!A578))</f>
        <v>The University of Vermont Medical Center</v>
      </c>
      <c r="B578" s="6" t="str">
        <f>IF(ISBLANK('Report Data'!B578)," ",'Report Data'!B578)</f>
        <v>[Avg_Daily_Census_Metric] Average Daily Census</v>
      </c>
      <c r="C578" s="6">
        <f>IF(ISBLANK('Report Data'!C578)," ",'Report Data'!C578)</f>
        <v>365.78356164585915</v>
      </c>
      <c r="D578" s="6">
        <f>IF(ISBLANK('Report Data'!D578)," ",'Report Data'!D578)</f>
        <v>354.14207650273227</v>
      </c>
      <c r="E578" s="6">
        <f>IF(ISBLANK('Report Data'!E578)," ",'Report Data'!E578)</f>
        <v>0</v>
      </c>
      <c r="F578" s="6">
        <f>IF(ISBLANK('Report Data'!F578)," ",'Report Data'!F578)</f>
        <v>369.00821917808219</v>
      </c>
      <c r="G578" s="6">
        <f>IF(ISBLANK('Report Data'!G578)," ",'Report Data'!G578)</f>
        <v>380.65565952608483</v>
      </c>
    </row>
    <row r="579" spans="1:7">
      <c r="A579" s="6" t="str">
        <f>IF('INTERIM REPORT'!B579=" "," ",IF('Report Data'!A579="",'INTERIM REPORT'!A578,'Report Data'!A579))</f>
        <v>The University of Vermont Medical Center</v>
      </c>
      <c r="B579" s="6" t="str">
        <f>IF(ISBLANK('Report Data'!B579)," ",'Report Data'!B579)</f>
        <v>[Avg_Length_of_Stay_Metric] Average Length of Stay</v>
      </c>
      <c r="C579" s="6">
        <f>IF(ISBLANK('Report Data'!C579)," ",'Report Data'!C579)</f>
        <v>5.7163469772537505</v>
      </c>
      <c r="D579" s="6">
        <f>IF(ISBLANK('Report Data'!D579)," ",'Report Data'!D579)</f>
        <v>5.8414529721934292</v>
      </c>
      <c r="E579" s="6">
        <f>IF(ISBLANK('Report Data'!E579)," ",'Report Data'!E579)</f>
        <v>0</v>
      </c>
      <c r="F579" s="6">
        <f>IF(ISBLANK('Report Data'!F579)," ",'Report Data'!F579)</f>
        <v>6.040091483923046</v>
      </c>
      <c r="G579" s="6">
        <f>IF(ISBLANK('Report Data'!G579)," ",'Report Data'!G579)</f>
        <v>5.7982381184873608</v>
      </c>
    </row>
    <row r="580" spans="1:7">
      <c r="A580" s="6" t="str">
        <f>IF('INTERIM REPORT'!B580=" "," ",IF('Report Data'!A580="",'INTERIM REPORT'!A579,'Report Data'!A580))</f>
        <v>The University of Vermont Medical Center</v>
      </c>
      <c r="B580" s="6" t="str">
        <f>IF(ISBLANK('Report Data'!B580)," ",'Report Data'!B580)</f>
        <v>[Acute_ALOS_Metric] Acute ALOS</v>
      </c>
      <c r="C580" s="6">
        <f>IF(ISBLANK('Report Data'!C580)," ",'Report Data'!C580)</f>
        <v>5.7696090365031694</v>
      </c>
      <c r="D580" s="6">
        <f>IF(ISBLANK('Report Data'!D580)," ",'Report Data'!D580)</f>
        <v>6.0003028467595394</v>
      </c>
      <c r="E580" s="6">
        <f>IF(ISBLANK('Report Data'!E580)," ",'Report Data'!E580)</f>
        <v>0</v>
      </c>
      <c r="F580" s="6">
        <f>IF(ISBLANK('Report Data'!F580)," ",'Report Data'!F580)</f>
        <v>6.2768782057729053</v>
      </c>
      <c r="G580" s="6">
        <f>IF(ISBLANK('Report Data'!G580)," ",'Report Data'!G580)</f>
        <v>5.8540654368024141</v>
      </c>
    </row>
    <row r="581" spans="1:7">
      <c r="A581" s="6" t="str">
        <f>IF('INTERIM REPORT'!B581=" "," ",IF('Report Data'!A581="",'INTERIM REPORT'!A580,'Report Data'!A581))</f>
        <v>The University of Vermont Medical Center</v>
      </c>
      <c r="B581" s="6" t="str">
        <f>IF(ISBLANK('Report Data'!B581)," ",'Report Data'!B581)</f>
        <v>[Adj_Admits_Metric] Adjusted Admissions</v>
      </c>
      <c r="C581" s="6">
        <f>IF(ISBLANK('Report Data'!C581)," ",'Report Data'!C581)</f>
        <v>67454.373237743974</v>
      </c>
      <c r="D581" s="6">
        <f>IF(ISBLANK('Report Data'!D581)," ",'Report Data'!D581)</f>
        <v>56644.979320052138</v>
      </c>
      <c r="E581" s="6">
        <f>IF(ISBLANK('Report Data'!E581)," ",'Report Data'!E581)</f>
        <v>0</v>
      </c>
      <c r="F581" s="6">
        <f>IF(ISBLANK('Report Data'!F581)," ",'Report Data'!F581)</f>
        <v>0</v>
      </c>
      <c r="G581" s="6">
        <f>IF(ISBLANK('Report Data'!G581)," ",'Report Data'!G581)</f>
        <v>0</v>
      </c>
    </row>
    <row r="582" spans="1:7">
      <c r="A582" s="6" t="str">
        <f>IF('INTERIM REPORT'!B582=" "," ",IF('Report Data'!A582="",'INTERIM REPORT'!A581,'Report Data'!A582))</f>
        <v>The University of Vermont Medical Center</v>
      </c>
      <c r="B582" s="6" t="str">
        <f>IF(ISBLANK('Report Data'!B582)," ",'Report Data'!B582)</f>
        <v>[Adj_Days_Metric] Adjusted Days</v>
      </c>
      <c r="C582" s="6">
        <f>IF(ISBLANK('Report Data'!C582)," ",'Report Data'!C582)</f>
        <v>389185.36138414522</v>
      </c>
      <c r="D582" s="6">
        <f>IF(ISBLANK('Report Data'!D582)," ",'Report Data'!D582)</f>
        <v>339887.03066874412</v>
      </c>
      <c r="E582" s="6">
        <f>IF(ISBLANK('Report Data'!E582)," ",'Report Data'!E582)</f>
        <v>0</v>
      </c>
      <c r="F582" s="6">
        <f>IF(ISBLANK('Report Data'!F582)," ",'Report Data'!F582)</f>
        <v>0</v>
      </c>
      <c r="G582" s="6">
        <f>IF(ISBLANK('Report Data'!G582)," ",'Report Data'!G582)</f>
        <v>0</v>
      </c>
    </row>
    <row r="583" spans="1:7">
      <c r="A583" s="6" t="str">
        <f>IF('INTERIM REPORT'!B583=" "," ",IF('Report Data'!A583="",'INTERIM REPORT'!A582,'Report Data'!A583))</f>
        <v>The University of Vermont Medical Center</v>
      </c>
      <c r="B583" s="6" t="str">
        <f>IF(ISBLANK('Report Data'!B583)," ",'Report Data'!B583)</f>
        <v>[Acute_Care_Ave_Daily_Census_Metric] Acute Care Ave Daily Census</v>
      </c>
      <c r="C583" s="6">
        <f>IF(ISBLANK('Report Data'!C583)," ",'Report Data'!C583)</f>
        <v>324.66301370065366</v>
      </c>
      <c r="D583" s="6">
        <f>IF(ISBLANK('Report Data'!D583)," ",'Report Data'!D583)</f>
        <v>324.80327868852459</v>
      </c>
      <c r="E583" s="6">
        <f>IF(ISBLANK('Report Data'!E583)," ",'Report Data'!E583)</f>
        <v>0</v>
      </c>
      <c r="F583" s="6">
        <f>IF(ISBLANK('Report Data'!F583)," ",'Report Data'!F583)</f>
        <v>341.9780821917808</v>
      </c>
      <c r="G583" s="6">
        <f>IF(ISBLANK('Report Data'!G583)," ",'Report Data'!G583)</f>
        <v>340.51602440397517</v>
      </c>
    </row>
    <row r="584" spans="1:7">
      <c r="A584" s="6" t="str">
        <f>IF('INTERIM REPORT'!B584=" "," ",IF('Report Data'!A584="",'INTERIM REPORT'!A583,'Report Data'!A584))</f>
        <v>The University of Vermont Medical Center</v>
      </c>
      <c r="B584" s="6" t="str">
        <f>IF(ISBLANK('Report Data'!B584)," ",'Report Data'!B584)</f>
        <v>[Acute_Admissions_Metric] Acute Admissions</v>
      </c>
      <c r="C584" s="6">
        <f>IF(ISBLANK('Report Data'!C584)," ",'Report Data'!C584)</f>
        <v>20539</v>
      </c>
      <c r="D584" s="6">
        <f>IF(ISBLANK('Report Data'!D584)," ",'Report Data'!D584)</f>
        <v>19812</v>
      </c>
      <c r="E584" s="6">
        <f>IF(ISBLANK('Report Data'!E584)," ",'Report Data'!E584)</f>
        <v>0</v>
      </c>
      <c r="F584" s="6">
        <f>IF(ISBLANK('Report Data'!F584)," ",'Report Data'!F584)</f>
        <v>19886</v>
      </c>
      <c r="G584" s="6">
        <f>IF(ISBLANK('Report Data'!G584)," ",'Report Data'!G584)</f>
        <v>21231.117118386581</v>
      </c>
    </row>
    <row r="585" spans="1:7">
      <c r="A585" s="6" t="str">
        <f>IF('INTERIM REPORT'!B585=" "," ",IF('Report Data'!A585="",'INTERIM REPORT'!A584,'Report Data'!A585))</f>
        <v>The University of Vermont Medical Center</v>
      </c>
      <c r="B585" s="6" t="str">
        <f>IF(ISBLANK('Report Data'!B585)," ",'Report Data'!B585)</f>
        <v>[Util_Acute_Days] Acute Patient Days</v>
      </c>
      <c r="C585" s="6">
        <f>IF(ISBLANK('Report Data'!C585)," ",'Report Data'!C585)</f>
        <v>118502.0000007386</v>
      </c>
      <c r="D585" s="6">
        <f>IF(ISBLANK('Report Data'!D585)," ",'Report Data'!D585)</f>
        <v>118878</v>
      </c>
      <c r="E585" s="6">
        <f>IF(ISBLANK('Report Data'!E585)," ",'Report Data'!E585)</f>
        <v>0</v>
      </c>
      <c r="F585" s="6">
        <f>IF(ISBLANK('Report Data'!F585)," ",'Report Data'!F585)</f>
        <v>124822</v>
      </c>
      <c r="G585" s="6">
        <f>IF(ISBLANK('Report Data'!G585)," ",'Report Data'!G585)</f>
        <v>124288.34890745094</v>
      </c>
    </row>
    <row r="586" spans="1:7">
      <c r="A586" s="6" t="str">
        <f>IF('INTERIM REPORT'!B586=" "," ",IF('Report Data'!A586="",'INTERIM REPORT'!A585,'Report Data'!A586))</f>
        <v>The University of Vermont Medical Center</v>
      </c>
      <c r="B586" s="6" t="str">
        <f>IF(ISBLANK('Report Data'!B586)," ",'Report Data'!B586)</f>
        <v>[Age_of_Plant_Metric] Age of Plant</v>
      </c>
      <c r="C586" s="6">
        <f>IF(ISBLANK('Report Data'!C586)," ",'Report Data'!C586)</f>
        <v>13.366825439822758</v>
      </c>
      <c r="D586" s="6">
        <f>IF(ISBLANK('Report Data'!D586)," ",'Report Data'!D586)</f>
        <v>11.641299172938922</v>
      </c>
      <c r="E586" s="6">
        <f>IF(ISBLANK('Report Data'!E586)," ",'Report Data'!E586)</f>
        <v>0</v>
      </c>
      <c r="F586" s="6">
        <f>IF(ISBLANK('Report Data'!F586)," ",'Report Data'!F586)</f>
        <v>13.260042710505457</v>
      </c>
      <c r="G586" s="6">
        <f>IF(ISBLANK('Report Data'!G586)," ",'Report Data'!G586)</f>
        <v>12.792657838269525</v>
      </c>
    </row>
    <row r="587" spans="1:7">
      <c r="A587" s="6" t="str">
        <f>IF('INTERIM REPORT'!B587=" "," ",IF('Report Data'!A587="",'INTERIM REPORT'!A586,'Report Data'!A587))</f>
        <v>The University of Vermont Medical Center</v>
      </c>
      <c r="B587" s="6" t="str">
        <f>IF(ISBLANK('Report Data'!B587)," ",'Report Data'!B587)</f>
        <v>[Age_of_Plant_Bldg_Metric] Age of Plant Building</v>
      </c>
      <c r="C587" s="6">
        <f>IF(ISBLANK('Report Data'!C587)," ",'Report Data'!C587)</f>
        <v>13.471426523438748</v>
      </c>
      <c r="D587" s="6">
        <f>IF(ISBLANK('Report Data'!D587)," ",'Report Data'!D587)</f>
        <v>13.141315268937895</v>
      </c>
      <c r="E587" s="6">
        <f>IF(ISBLANK('Report Data'!E587)," ",'Report Data'!E587)</f>
        <v>0</v>
      </c>
      <c r="F587" s="6">
        <f>IF(ISBLANK('Report Data'!F587)," ",'Report Data'!F587)</f>
        <v>14.156597984887515</v>
      </c>
      <c r="G587" s="6">
        <f>IF(ISBLANK('Report Data'!G587)," ",'Report Data'!G587)</f>
        <v>14.557910897791091</v>
      </c>
    </row>
    <row r="588" spans="1:7">
      <c r="A588" s="6" t="str">
        <f>IF('INTERIM REPORT'!B588=" "," ",IF('Report Data'!A588="",'INTERIM REPORT'!A587,'Report Data'!A588))</f>
        <v>The University of Vermont Medical Center</v>
      </c>
      <c r="B588" s="6" t="str">
        <f>IF(ISBLANK('Report Data'!B588)," ",'Report Data'!B588)</f>
        <v>[Age_of_Plant_Equip_Metric] Age of Plant Equipment</v>
      </c>
      <c r="C588" s="6">
        <f>IF(ISBLANK('Report Data'!C588)," ",'Report Data'!C588)</f>
        <v>13.244813868084206</v>
      </c>
      <c r="D588" s="6">
        <f>IF(ISBLANK('Report Data'!D588)," ",'Report Data'!D588)</f>
        <v>10.270576174391234</v>
      </c>
      <c r="E588" s="6">
        <f>IF(ISBLANK('Report Data'!E588)," ",'Report Data'!E588)</f>
        <v>0</v>
      </c>
      <c r="F588" s="6">
        <f>IF(ISBLANK('Report Data'!F588)," ",'Report Data'!F588)</f>
        <v>12.353635401418943</v>
      </c>
      <c r="G588" s="6">
        <f>IF(ISBLANK('Report Data'!G588)," ",'Report Data'!G588)</f>
        <v>11.211257517311795</v>
      </c>
    </row>
    <row r="589" spans="1:7">
      <c r="A589" s="6" t="str">
        <f>IF('INTERIM REPORT'!B589=" "," ",IF('Report Data'!A589="",'INTERIM REPORT'!A588,'Report Data'!A589))</f>
        <v>The University of Vermont Medical Center</v>
      </c>
      <c r="B589" s="6" t="str">
        <f>IF(ISBLANK('Report Data'!B589)," ",'Report Data'!B589)</f>
        <v>[Long_Term_Debt_Cap_Metric] Long Term Debt to Capitalization</v>
      </c>
      <c r="C589" s="6">
        <f>IF(ISBLANK('Report Data'!C589)," ",'Report Data'!C589)</f>
        <v>0.30473129311937552</v>
      </c>
      <c r="D589" s="6">
        <f>IF(ISBLANK('Report Data'!D589)," ",'Report Data'!D589)</f>
        <v>0.30022273439437747</v>
      </c>
      <c r="E589" s="6">
        <f>IF(ISBLANK('Report Data'!E589)," ",'Report Data'!E589)</f>
        <v>0.27113632942258514</v>
      </c>
      <c r="F589" s="6">
        <f>IF(ISBLANK('Report Data'!F589)," ",'Report Data'!F589)</f>
        <v>0.26568985005505152</v>
      </c>
      <c r="G589" s="6">
        <f>IF(ISBLANK('Report Data'!G589)," ",'Report Data'!G589)</f>
        <v>0.24587108197662241</v>
      </c>
    </row>
    <row r="590" spans="1:7">
      <c r="A590" s="6" t="str">
        <f>IF('INTERIM REPORT'!B590=" "," ",IF('Report Data'!A590="",'INTERIM REPORT'!A589,'Report Data'!A590))</f>
        <v>The University of Vermont Medical Center</v>
      </c>
      <c r="B590" s="6" t="str">
        <f>IF(ISBLANK('Report Data'!B590)," ",'Report Data'!B590)</f>
        <v>[Debt_per_Staff_Bed_Metric] Debt per Staffed Bed</v>
      </c>
      <c r="C590" s="6">
        <f>IF(ISBLANK('Report Data'!C590)," ",'Report Data'!C590)</f>
        <v>1479356.9345637583</v>
      </c>
      <c r="D590" s="6">
        <f>IF(ISBLANK('Report Data'!D590)," ",'Report Data'!D590)</f>
        <v>1612218.444288577</v>
      </c>
      <c r="E590" s="6">
        <f>IF(ISBLANK('Report Data'!E590)," ",'Report Data'!E590)</f>
        <v>0</v>
      </c>
      <c r="F590" s="6">
        <f>IF(ISBLANK('Report Data'!F590)," ",'Report Data'!F590)</f>
        <v>1481701.1363372093</v>
      </c>
      <c r="G590" s="6">
        <f>IF(ISBLANK('Report Data'!G590)," ",'Report Data'!G590)</f>
        <v>1298467.9800581397</v>
      </c>
    </row>
    <row r="591" spans="1:7">
      <c r="A591" s="6" t="str">
        <f>IF('INTERIM REPORT'!B591=" "," ",IF('Report Data'!A591="",'INTERIM REPORT'!A590,'Report Data'!A591))</f>
        <v>The University of Vermont Medical Center</v>
      </c>
      <c r="B591" s="6" t="str">
        <f>IF(ISBLANK('Report Data'!B591)," ",'Report Data'!B591)</f>
        <v>[Net_Prop_Plant_and_Equip_per_Staffed_Bed_Metric] Net Prop, Plant &amp; Equip per Staffed Bed</v>
      </c>
      <c r="C591" s="6">
        <f>IF(ISBLANK('Report Data'!C591)," ",'Report Data'!C591)</f>
        <v>1445398.5014541382</v>
      </c>
      <c r="D591" s="6">
        <f>IF(ISBLANK('Report Data'!D591)," ",'Report Data'!D591)</f>
        <v>1282810.7835671343</v>
      </c>
      <c r="E591" s="6">
        <f>IF(ISBLANK('Report Data'!E591)," ",'Report Data'!E591)</f>
        <v>0</v>
      </c>
      <c r="F591" s="6">
        <f>IF(ISBLANK('Report Data'!F591)," ",'Report Data'!F591)</f>
        <v>1201866.9491085215</v>
      </c>
      <c r="G591" s="6">
        <f>IF(ISBLANK('Report Data'!G591)," ",'Report Data'!G591)</f>
        <v>1167967.0962596901</v>
      </c>
    </row>
    <row r="592" spans="1:7">
      <c r="A592" s="6" t="str">
        <f>IF('INTERIM REPORT'!B592=" "," ",IF('Report Data'!A592="",'INTERIM REPORT'!A591,'Report Data'!A592))</f>
        <v>The University of Vermont Medical Center</v>
      </c>
      <c r="B592" s="6" t="str">
        <f>IF(ISBLANK('Report Data'!B592)," ",'Report Data'!B592)</f>
        <v>[Long_Term_Debt_to_Total_Assets_Metric] Long Term Debt to Total Assets</v>
      </c>
      <c r="C592" s="6">
        <f>IF(ISBLANK('Report Data'!C592)," ",'Report Data'!C592)</f>
        <v>0.26725457940714403</v>
      </c>
      <c r="D592" s="6">
        <f>IF(ISBLANK('Report Data'!D592)," ",'Report Data'!D592)</f>
        <v>0.24010699724402995</v>
      </c>
      <c r="E592" s="6">
        <f>IF(ISBLANK('Report Data'!E592)," ",'Report Data'!E592)</f>
        <v>0.22917317442392646</v>
      </c>
      <c r="F592" s="6">
        <f>IF(ISBLANK('Report Data'!F592)," ",'Report Data'!F592)</f>
        <v>0.2176040551348371</v>
      </c>
      <c r="G592" s="6">
        <f>IF(ISBLANK('Report Data'!G592)," ",'Report Data'!G592)</f>
        <v>0.2103554871346186</v>
      </c>
    </row>
    <row r="593" spans="1:7">
      <c r="A593" s="6" t="str">
        <f>IF('INTERIM REPORT'!B593=" "," ",IF('Report Data'!A593="",'INTERIM REPORT'!A592,'Report Data'!A593))</f>
        <v>The University of Vermont Medical Center</v>
      </c>
      <c r="B593" s="6" t="str">
        <f>IF(ISBLANK('Report Data'!B593)," ",'Report Data'!B593)</f>
        <v>[Debt_Service_Coverage_Ratio_Metric] Debt Service Coverage Ratio</v>
      </c>
      <c r="C593" s="6">
        <f>IF(ISBLANK('Report Data'!C593)," ",'Report Data'!C593)</f>
        <v>2.9791067426506017</v>
      </c>
      <c r="D593" s="6">
        <f>IF(ISBLANK('Report Data'!D593)," ",'Report Data'!D593)</f>
        <v>2.1294368212896178</v>
      </c>
      <c r="E593" s="6">
        <f>IF(ISBLANK('Report Data'!E593)," ",'Report Data'!E593)</f>
        <v>7.087501456795791</v>
      </c>
      <c r="F593" s="6">
        <f>IF(ISBLANK('Report Data'!F593)," ",'Report Data'!F593)</f>
        <v>3.2057372803722668</v>
      </c>
      <c r="G593" s="6">
        <f>IF(ISBLANK('Report Data'!G593)," ",'Report Data'!G593)</f>
        <v>3.5536951527793788</v>
      </c>
    </row>
    <row r="594" spans="1:7">
      <c r="A594" s="6" t="str">
        <f>IF('INTERIM REPORT'!B594=" "," ",IF('Report Data'!A594="",'INTERIM REPORT'!A593,'Report Data'!A594))</f>
        <v>The University of Vermont Medical Center</v>
      </c>
      <c r="B594" s="6" t="str">
        <f>IF(ISBLANK('Report Data'!B594)," ",'Report Data'!B594)</f>
        <v>[Depreciation_Rate_Metric] Depreciation Rate</v>
      </c>
      <c r="C594" s="6">
        <f>IF(ISBLANK('Report Data'!C594)," ",'Report Data'!C594)</f>
        <v>3.8366780226545281</v>
      </c>
      <c r="D594" s="6">
        <f>IF(ISBLANK('Report Data'!D594)," ",'Report Data'!D594)</f>
        <v>4.6278975698449836</v>
      </c>
      <c r="E594" s="6">
        <f>IF(ISBLANK('Report Data'!E594)," ",'Report Data'!E594)</f>
        <v>9.9140487253671576</v>
      </c>
      <c r="F594" s="6">
        <f>IF(ISBLANK('Report Data'!F594)," ",'Report Data'!F594)</f>
        <v>4.2514016656247877</v>
      </c>
      <c r="G594" s="6">
        <f>IF(ISBLANK('Report Data'!G594)," ",'Report Data'!G594)</f>
        <v>4.6215652062321162</v>
      </c>
    </row>
    <row r="595" spans="1:7">
      <c r="A595" s="6" t="str">
        <f>IF('INTERIM REPORT'!B595=" "," ",IF('Report Data'!A595="",'INTERIM REPORT'!A594,'Report Data'!A595))</f>
        <v>The University of Vermont Medical Center</v>
      </c>
      <c r="B595" s="6" t="str">
        <f>IF(ISBLANK('Report Data'!B595)," ",'Report Data'!B595)</f>
        <v>[Cap_Expenditures_to_Depreciation_Metric] Capital Expenditures to Depreciation</v>
      </c>
      <c r="C595" s="6">
        <f>IF(ISBLANK('Report Data'!C595)," ",'Report Data'!C595)</f>
        <v>0.75008844516682338</v>
      </c>
      <c r="D595" s="6">
        <f>IF(ISBLANK('Report Data'!D595)," ",'Report Data'!D595)</f>
        <v>0.21466751690616889</v>
      </c>
      <c r="E595" s="6">
        <f>IF(ISBLANK('Report Data'!E595)," ",'Report Data'!E595)</f>
        <v>0.54844047563386911</v>
      </c>
      <c r="F595" s="6">
        <f>IF(ISBLANK('Report Data'!F595)," ",'Report Data'!F595)</f>
        <v>0.64088688678588512</v>
      </c>
      <c r="G595" s="6">
        <f>IF(ISBLANK('Report Data'!G595)," ",'Report Data'!G595)</f>
        <v>0.7788613328309113</v>
      </c>
    </row>
    <row r="596" spans="1:7">
      <c r="A596" s="6" t="str">
        <f>IF('INTERIM REPORT'!B596=" "," ",IF('Report Data'!A596="",'INTERIM REPORT'!A595,'Report Data'!A596))</f>
        <v>The University of Vermont Medical Center</v>
      </c>
      <c r="B596" s="6" t="str">
        <f>IF(ISBLANK('Report Data'!B596)," ",'Report Data'!B596)</f>
        <v>[Cap_Expenditure_Growth_Rate_Metric] Capital Expenditure Growth Rate</v>
      </c>
      <c r="C596" s="6">
        <f>IF(ISBLANK('Report Data'!C596)," ",'Report Data'!C596)</f>
        <v>2.8778478526186571</v>
      </c>
      <c r="D596" s="6">
        <f>IF(ISBLANK('Report Data'!D596)," ",'Report Data'!D596)</f>
        <v>0.99345927981471582</v>
      </c>
      <c r="E596" s="6">
        <f>IF(ISBLANK('Report Data'!E596)," ",'Report Data'!E596)</f>
        <v>5.4372655983977181</v>
      </c>
      <c r="F596" s="6">
        <f>IF(ISBLANK('Report Data'!F596)," ",'Report Data'!F596)</f>
        <v>2.7246675779585967</v>
      </c>
      <c r="G596" s="6">
        <f>IF(ISBLANK('Report Data'!G596)," ",'Report Data'!G596)</f>
        <v>3.599558436290911</v>
      </c>
    </row>
    <row r="597" spans="1:7">
      <c r="A597" s="6" t="str">
        <f>IF('INTERIM REPORT'!B597=" "," ",IF('Report Data'!A597="",'INTERIM REPORT'!A596,'Report Data'!A597))</f>
        <v>The University of Vermont Medical Center</v>
      </c>
      <c r="B597" s="6" t="str">
        <f>IF(ISBLANK('Report Data'!B597)," ",'Report Data'!B597)</f>
        <v>[Cap_Acquisitions_as_a_pct_of_Net_Patient_Rev_Metric] Capital Acquisitions as a % of Net Patient Rev</v>
      </c>
      <c r="C597" s="6">
        <f>IF(ISBLANK('Report Data'!C597)," ",'Report Data'!C597)</f>
        <v>3.4421694984523549E-2</v>
      </c>
      <c r="D597" s="6">
        <f>IF(ISBLANK('Report Data'!D597)," ",'Report Data'!D597)</f>
        <v>1.3689325011558453E-2</v>
      </c>
      <c r="E597" s="6">
        <f>IF(ISBLANK('Report Data'!E597)," ",'Report Data'!E597)</f>
        <v>2.9616672564836886E-2</v>
      </c>
      <c r="F597" s="6">
        <f>IF(ISBLANK('Report Data'!F597)," ",'Report Data'!F597)</f>
        <v>3.5216790705041752E-2</v>
      </c>
      <c r="G597" s="6">
        <f>IF(ISBLANK('Report Data'!G597)," ",'Report Data'!G597)</f>
        <v>4.1563808467197261E-2</v>
      </c>
    </row>
    <row r="598" spans="1:7">
      <c r="A598" s="6" t="str">
        <f>IF('INTERIM REPORT'!B598=" "," ",IF('Report Data'!A598="",'INTERIM REPORT'!A597,'Report Data'!A598))</f>
        <v>The University of Vermont Medical Center</v>
      </c>
      <c r="B598" s="6" t="str">
        <f>IF(ISBLANK('Report Data'!B598)," ",'Report Data'!B598)</f>
        <v>[Deduction_pct_Metric] Deduction %</v>
      </c>
      <c r="C598" s="6">
        <f>IF(ISBLANK('Report Data'!C598)," ",'Report Data'!C598)</f>
        <v>0.60325139980317899</v>
      </c>
      <c r="D598" s="6">
        <f>IF(ISBLANK('Report Data'!D598)," ",'Report Data'!D598)</f>
        <v>0.61992946101336766</v>
      </c>
      <c r="E598" s="6">
        <f>IF(ISBLANK('Report Data'!E598)," ",'Report Data'!E598)</f>
        <v>0.63655372063677562</v>
      </c>
      <c r="F598" s="6">
        <f>IF(ISBLANK('Report Data'!F598)," ",'Report Data'!F598)</f>
        <v>0.63240244840536353</v>
      </c>
      <c r="G598" s="6">
        <f>IF(ISBLANK('Report Data'!G598)," ",'Report Data'!G598)</f>
        <v>0.61898179334519621</v>
      </c>
    </row>
    <row r="599" spans="1:7">
      <c r="A599" s="6" t="str">
        <f>IF('INTERIM REPORT'!B599=" "," ",IF('Report Data'!A599="",'INTERIM REPORT'!A598,'Report Data'!A599))</f>
        <v>The University of Vermont Medical Center</v>
      </c>
      <c r="B599" s="6" t="str">
        <f>IF(ISBLANK('Report Data'!B599)," ",'Report Data'!B599)</f>
        <v>[Bad_Debt_pct_Metric] Bad Debt %</v>
      </c>
      <c r="C599" s="6">
        <f>IF(ISBLANK('Report Data'!C599)," ",'Report Data'!C599)</f>
        <v>1.1258960966377938E-2</v>
      </c>
      <c r="D599" s="6">
        <f>IF(ISBLANK('Report Data'!D599)," ",'Report Data'!D599)</f>
        <v>1.0383241130195318E-2</v>
      </c>
      <c r="E599" s="6">
        <f>IF(ISBLANK('Report Data'!E599)," ",'Report Data'!E599)</f>
        <v>1.1006785741890459E-2</v>
      </c>
      <c r="F599" s="6">
        <f>IF(ISBLANK('Report Data'!F599)," ",'Report Data'!F599)</f>
        <v>8.2387816322719975E-3</v>
      </c>
      <c r="G599" s="6">
        <f>IF(ISBLANK('Report Data'!G599)," ",'Report Data'!G599)</f>
        <v>1.1158255665492757E-2</v>
      </c>
    </row>
    <row r="600" spans="1:7">
      <c r="A600" s="6" t="str">
        <f>IF('INTERIM REPORT'!B600=" "," ",IF('Report Data'!A600="",'INTERIM REPORT'!A599,'Report Data'!A600))</f>
        <v>The University of Vermont Medical Center</v>
      </c>
      <c r="B600" s="6" t="str">
        <f>IF(ISBLANK('Report Data'!B600)," ",'Report Data'!B600)</f>
        <v>[Free_Care_pct_Metric] Free Care %</v>
      </c>
      <c r="C600" s="6">
        <f>IF(ISBLANK('Report Data'!C600)," ",'Report Data'!C600)</f>
        <v>6.3070182041684159E-3</v>
      </c>
      <c r="D600" s="6">
        <f>IF(ISBLANK('Report Data'!D600)," ",'Report Data'!D600)</f>
        <v>6.6943649142677817E-3</v>
      </c>
      <c r="E600" s="6">
        <f>IF(ISBLANK('Report Data'!E600)," ",'Report Data'!E600)</f>
        <v>7.1345201974106071E-3</v>
      </c>
      <c r="F600" s="6">
        <f>IF(ISBLANK('Report Data'!F600)," ",'Report Data'!F600)</f>
        <v>4.2832941956506545E-3</v>
      </c>
      <c r="G600" s="6">
        <f>IF(ISBLANK('Report Data'!G600)," ",'Report Data'!G600)</f>
        <v>6.8932269179002199E-3</v>
      </c>
    </row>
    <row r="601" spans="1:7">
      <c r="A601" s="6" t="str">
        <f>IF('INTERIM REPORT'!B601=" "," ",IF('Report Data'!A601="",'INTERIM REPORT'!A600,'Report Data'!A601))</f>
        <v>The University of Vermont Medical Center</v>
      </c>
      <c r="B601" s="6" t="str">
        <f>IF(ISBLANK('Report Data'!B601)," ",'Report Data'!B601)</f>
        <v>[Operating_Margin_pct_Metric] Operating Margin %</v>
      </c>
      <c r="C601" s="6">
        <f>IF(ISBLANK('Report Data'!C601)," ",'Report Data'!C601)</f>
        <v>2.186622817398837E-2</v>
      </c>
      <c r="D601" s="6">
        <f>IF(ISBLANK('Report Data'!D601)," ",'Report Data'!D601)</f>
        <v>-2.7482946031654808E-3</v>
      </c>
      <c r="E601" s="6">
        <f>IF(ISBLANK('Report Data'!E601)," ",'Report Data'!E601)</f>
        <v>2.5000000590028108E-2</v>
      </c>
      <c r="F601" s="6">
        <f>IF(ISBLANK('Report Data'!F601)," ",'Report Data'!F601)</f>
        <v>2.2702491262750955E-2</v>
      </c>
      <c r="G601" s="6">
        <f>IF(ISBLANK('Report Data'!G601)," ",'Report Data'!G601)</f>
        <v>2.9999999928535186E-2</v>
      </c>
    </row>
    <row r="602" spans="1:7">
      <c r="A602" s="6" t="str">
        <f>IF('INTERIM REPORT'!B602=" "," ",IF('Report Data'!A602="",'INTERIM REPORT'!A601,'Report Data'!A602))</f>
        <v>The University of Vermont Medical Center</v>
      </c>
      <c r="B602" s="6" t="str">
        <f>IF(ISBLANK('Report Data'!B602)," ",'Report Data'!B602)</f>
        <v>[Total_Margin_pct_Metric] Total Margin %</v>
      </c>
      <c r="C602" s="6">
        <f>IF(ISBLANK('Report Data'!C602)," ",'Report Data'!C602)</f>
        <v>4.4741742981594217E-2</v>
      </c>
      <c r="D602" s="6">
        <f>IF(ISBLANK('Report Data'!D602)," ",'Report Data'!D602)</f>
        <v>-1.2284555698584058E-2</v>
      </c>
      <c r="E602" s="6">
        <f>IF(ISBLANK('Report Data'!E602)," ",'Report Data'!E602)</f>
        <v>3.3342775303745784E-2</v>
      </c>
      <c r="F602" s="6">
        <f>IF(ISBLANK('Report Data'!F602)," ",'Report Data'!F602)</f>
        <v>7.0782316227375061E-2</v>
      </c>
      <c r="G602" s="6">
        <f>IF(ISBLANK('Report Data'!G602)," ",'Report Data'!G602)</f>
        <v>4.1729088086660357E-2</v>
      </c>
    </row>
    <row r="603" spans="1:7">
      <c r="A603" s="6" t="str">
        <f>IF('INTERIM REPORT'!B603=" "," ",IF('Report Data'!A603="",'INTERIM REPORT'!A602,'Report Data'!A603))</f>
        <v>The University of Vermont Medical Center</v>
      </c>
      <c r="B603" s="6" t="str">
        <f>IF(ISBLANK('Report Data'!B603)," ",'Report Data'!B603)</f>
        <v>[Outpatient_Gross_Rev_pct_Metric] Outpatient Gross Revenue %</v>
      </c>
      <c r="C603" s="6">
        <f>IF(ISBLANK('Report Data'!C603)," ",'Report Data'!C603)</f>
        <v>0.46425405503783618</v>
      </c>
      <c r="D603" s="6">
        <f>IF(ISBLANK('Report Data'!D603)," ",'Report Data'!D603)</f>
        <v>0.44126585635291232</v>
      </c>
      <c r="E603" s="6">
        <f>IF(ISBLANK('Report Data'!E603)," ",'Report Data'!E603)</f>
        <v>1</v>
      </c>
      <c r="F603" s="6">
        <f>IF(ISBLANK('Report Data'!F603)," ",'Report Data'!F603)</f>
        <v>0.46153994865843551</v>
      </c>
      <c r="G603" s="6">
        <f>IF(ISBLANK('Report Data'!G603)," ",'Report Data'!G603)</f>
        <v>0.46242617422467225</v>
      </c>
    </row>
    <row r="604" spans="1:7">
      <c r="A604" s="6" t="str">
        <f>IF('INTERIM REPORT'!B604=" "," ",IF('Report Data'!A604="",'INTERIM REPORT'!A603,'Report Data'!A604))</f>
        <v>The University of Vermont Medical Center</v>
      </c>
      <c r="B604" s="6" t="str">
        <f>IF(ISBLANK('Report Data'!B604)," ",'Report Data'!B604)</f>
        <v>[Inpatient_Gross_Rev_pct_Metric] Inpatient Gross Revenue %</v>
      </c>
      <c r="C604" s="6">
        <f>IF(ISBLANK('Report Data'!C604)," ",'Report Data'!C604)</f>
        <v>0.30925749189361995</v>
      </c>
      <c r="D604" s="6">
        <f>IF(ISBLANK('Report Data'!D604)," ",'Report Data'!D604)</f>
        <v>0.35379413110368857</v>
      </c>
      <c r="E604" s="6">
        <f>IF(ISBLANK('Report Data'!E604)," ",'Report Data'!E604)</f>
        <v>0</v>
      </c>
      <c r="F604" s="6">
        <f>IF(ISBLANK('Report Data'!F604)," ",'Report Data'!F604)</f>
        <v>0.33741915459987076</v>
      </c>
      <c r="G604" s="6">
        <f>IF(ISBLANK('Report Data'!G604)," ",'Report Data'!G604)</f>
        <v>0.32604084976068815</v>
      </c>
    </row>
    <row r="605" spans="1:7">
      <c r="A605" s="6" t="str">
        <f>IF('INTERIM REPORT'!B605=" "," ",IF('Report Data'!A605="",'INTERIM REPORT'!A604,'Report Data'!A605))</f>
        <v>The University of Vermont Medical Center</v>
      </c>
      <c r="B605" s="6" t="str">
        <f>IF(ISBLANK('Report Data'!B605)," ",'Report Data'!B605)</f>
        <v>[SNF_Rehab_Swing_Gross_Rev_pct_Metric] SNF/Rehab/Swing Gross Revenue %</v>
      </c>
      <c r="C605" s="6">
        <f>IF(ISBLANK('Report Data'!C605)," ",'Report Data'!C605)</f>
        <v>1.1289188220976029E-2</v>
      </c>
      <c r="D605" s="6">
        <f>IF(ISBLANK('Report Data'!D605)," ",'Report Data'!D605)</f>
        <v>8.4002963169286533E-3</v>
      </c>
      <c r="E605" s="6">
        <f>IF(ISBLANK('Report Data'!E605)," ",'Report Data'!E605)</f>
        <v>0</v>
      </c>
      <c r="F605" s="6">
        <f>IF(ISBLANK('Report Data'!F605)," ",'Report Data'!F605)</f>
        <v>6.1001593758986143E-3</v>
      </c>
      <c r="G605" s="6">
        <f>IF(ISBLANK('Report Data'!G605)," ",'Report Data'!G605)</f>
        <v>1.0166714862428849E-2</v>
      </c>
    </row>
    <row r="606" spans="1:7">
      <c r="A606" s="6" t="str">
        <f>IF('INTERIM REPORT'!B606=" "," ",IF('Report Data'!A606="",'INTERIM REPORT'!A605,'Report Data'!A606))</f>
        <v>The University of Vermont Medical Center</v>
      </c>
      <c r="B606" s="6" t="str">
        <f>IF(ISBLANK('Report Data'!B606)," ",'Report Data'!B606)</f>
        <v>[All_Net_Patient_Rev_pct_Metric] All Net Patient Revenue % with DSH &amp; GME</v>
      </c>
      <c r="C606" s="6">
        <f>IF(ISBLANK('Report Data'!C606)," ",'Report Data'!C606)</f>
        <v>0.39674860019682079</v>
      </c>
      <c r="D606" s="6">
        <f>IF(ISBLANK('Report Data'!D606)," ",'Report Data'!D606)</f>
        <v>0.38007053898663229</v>
      </c>
      <c r="E606" s="6">
        <f>IF(ISBLANK('Report Data'!E606)," ",'Report Data'!E606)</f>
        <v>0.36344627925276163</v>
      </c>
      <c r="F606" s="6">
        <f>IF(ISBLANK('Report Data'!F606)," ",'Report Data'!F606)</f>
        <v>0.36759755159463658</v>
      </c>
      <c r="G606" s="6">
        <f>IF(ISBLANK('Report Data'!G606)," ",'Report Data'!G606)</f>
        <v>0.38101820666007802</v>
      </c>
    </row>
    <row r="607" spans="1:7">
      <c r="A607" s="6" t="str">
        <f>IF('INTERIM REPORT'!B607=" "," ",IF('Report Data'!A607="",'INTERIM REPORT'!A606,'Report Data'!A607))</f>
        <v>The University of Vermont Medical Center</v>
      </c>
      <c r="B607" s="6" t="str">
        <f>IF(ISBLANK('Report Data'!B607)," ",'Report Data'!B607)</f>
        <v>[Medicare_Net_Patient_Rev_pct_incl_Phys_Metric] Medicare Net Patient Revenue % including Phys</v>
      </c>
      <c r="C607" s="6">
        <f>IF(ISBLANK('Report Data'!C607)," ",'Report Data'!C607)</f>
        <v>0.21483191045594385</v>
      </c>
      <c r="D607" s="6">
        <f>IF(ISBLANK('Report Data'!D607)," ",'Report Data'!D607)</f>
        <v>0.19922190712278587</v>
      </c>
      <c r="E607" s="6">
        <f>IF(ISBLANK('Report Data'!E607)," ",'Report Data'!E607)</f>
        <v>0.15788277258562319</v>
      </c>
      <c r="F607" s="6">
        <f>IF(ISBLANK('Report Data'!F607)," ",'Report Data'!F607)</f>
        <v>0.19489296849240903</v>
      </c>
      <c r="G607" s="6">
        <f>IF(ISBLANK('Report Data'!G607)," ",'Report Data'!G607)</f>
        <v>0.1958982697502569</v>
      </c>
    </row>
    <row r="608" spans="1:7">
      <c r="A608" s="6" t="str">
        <f>IF('INTERIM REPORT'!B608=" "," ",IF('Report Data'!A608="",'INTERIM REPORT'!A607,'Report Data'!A608))</f>
        <v>The University of Vermont Medical Center</v>
      </c>
      <c r="B608" s="6" t="str">
        <f>IF(ISBLANK('Report Data'!B608)," ",'Report Data'!B608)</f>
        <v>[Medicaid_Net_Patient_Rev_pct_incl_Phys_Metric] Medicaid Net Patient Revenue % including Phys</v>
      </c>
      <c r="C608" s="6">
        <f>IF(ISBLANK('Report Data'!C608)," ",'Report Data'!C608)</f>
        <v>0.20945460848961034</v>
      </c>
      <c r="D608" s="6">
        <f>IF(ISBLANK('Report Data'!D608)," ",'Report Data'!D608)</f>
        <v>0.18992582116021015</v>
      </c>
      <c r="E608" s="6">
        <f>IF(ISBLANK('Report Data'!E608)," ",'Report Data'!E608)</f>
        <v>0.18640062921778336</v>
      </c>
      <c r="F608" s="6">
        <f>IF(ISBLANK('Report Data'!F608)," ",'Report Data'!F608)</f>
        <v>0.18127180528407696</v>
      </c>
      <c r="G608" s="6">
        <f>IF(ISBLANK('Report Data'!G608)," ",'Report Data'!G608)</f>
        <v>0.20419167012750916</v>
      </c>
    </row>
    <row r="609" spans="1:7">
      <c r="A609" s="6" t="str">
        <f>IF('INTERIM REPORT'!B609=" "," ",IF('Report Data'!A609="",'INTERIM REPORT'!A608,'Report Data'!A609))</f>
        <v>The University of Vermont Medical Center</v>
      </c>
      <c r="B609" s="6" t="str">
        <f>IF(ISBLANK('Report Data'!B609)," ",'Report Data'!B609)</f>
        <v>[Commercial_Self_Pay_Net_Patient_Rev_pct_incl_Phys_Metric] Commercial/Self Pay Net Patient Rev % including Phys</v>
      </c>
      <c r="C609" s="6">
        <f>IF(ISBLANK('Report Data'!C609)," ",'Report Data'!C609)</f>
        <v>0.66765897343282821</v>
      </c>
      <c r="D609" s="6">
        <f>IF(ISBLANK('Report Data'!D609)," ",'Report Data'!D609)</f>
        <v>0.65336108055773434</v>
      </c>
      <c r="E609" s="6">
        <f>IF(ISBLANK('Report Data'!E609)," ",'Report Data'!E609)</f>
        <v>0.63455858258195408</v>
      </c>
      <c r="F609" s="6">
        <f>IF(ISBLANK('Report Data'!F609)," ",'Report Data'!F609)</f>
        <v>0.64158025692441034</v>
      </c>
      <c r="G609" s="6">
        <f>IF(ISBLANK('Report Data'!G609)," ",'Report Data'!G609)</f>
        <v>0.65863564529567398</v>
      </c>
    </row>
    <row r="610" spans="1:7">
      <c r="A610" s="6" t="str">
        <f>IF('INTERIM REPORT'!B610=" "," ",IF('Report Data'!A610="",'INTERIM REPORT'!A609,'Report Data'!A610))</f>
        <v>The University of Vermont Medical Center</v>
      </c>
      <c r="B610" s="6" t="str">
        <f>IF(ISBLANK('Report Data'!B610)," ",'Report Data'!B610)</f>
        <v>[Adj_Admits_Per_FTE_Metric] Adjusted Admissions Per FTE</v>
      </c>
      <c r="C610" s="6">
        <f>IF(ISBLANK('Report Data'!C610)," ",'Report Data'!C610)</f>
        <v>10.470880544847125</v>
      </c>
      <c r="D610" s="6">
        <f>IF(ISBLANK('Report Data'!D610)," ",'Report Data'!D610)</f>
        <v>8.7942888827024959</v>
      </c>
      <c r="E610" s="6">
        <f>IF(ISBLANK('Report Data'!E610)," ",'Report Data'!E610)</f>
        <v>0</v>
      </c>
      <c r="F610" s="6">
        <f>IF(ISBLANK('Report Data'!F610)," ",'Report Data'!F610)</f>
        <v>0</v>
      </c>
      <c r="G610" s="6">
        <f>IF(ISBLANK('Report Data'!G610)," ",'Report Data'!G610)</f>
        <v>0</v>
      </c>
    </row>
    <row r="611" spans="1:7">
      <c r="A611" s="6" t="str">
        <f>IF('INTERIM REPORT'!B611=" "," ",IF('Report Data'!A611="",'INTERIM REPORT'!A610,'Report Data'!A611))</f>
        <v>The University of Vermont Medical Center</v>
      </c>
      <c r="B611" s="6" t="str">
        <f>IF(ISBLANK('Report Data'!B611)," ",'Report Data'!B611)</f>
        <v>[FTEs_per_100_Adj_Discharges_Metric] FTEs per 100 Adj Discharges</v>
      </c>
      <c r="C611" s="6">
        <f>IF(ISBLANK('Report Data'!C611)," ",'Report Data'!C611)</f>
        <v>9.5502951802092202</v>
      </c>
      <c r="D611" s="6">
        <f>IF(ISBLANK('Report Data'!D611)," ",'Report Data'!D611)</f>
        <v>11.371016046185407</v>
      </c>
      <c r="E611" s="6">
        <f>IF(ISBLANK('Report Data'!E611)," ",'Report Data'!E611)</f>
        <v>0</v>
      </c>
      <c r="F611" s="6">
        <f>IF(ISBLANK('Report Data'!F611)," ",'Report Data'!F611)</f>
        <v>0</v>
      </c>
      <c r="G611" s="6">
        <f>IF(ISBLANK('Report Data'!G611)," ",'Report Data'!G611)</f>
        <v>0</v>
      </c>
    </row>
    <row r="612" spans="1:7">
      <c r="A612" s="6" t="str">
        <f>IF('INTERIM REPORT'!B612=" "," ",IF('Report Data'!A612="",'INTERIM REPORT'!A611,'Report Data'!A612))</f>
        <v>The University of Vermont Medical Center</v>
      </c>
      <c r="B612" s="6" t="str">
        <f>IF(ISBLANK('Report Data'!B612)," ",'Report Data'!B612)</f>
        <v>[FTEs_Per_Adj_Occupied_Bed_Metric] FTEs Per Adjusted Occupied Bed</v>
      </c>
      <c r="C612" s="6">
        <f>IF(ISBLANK('Report Data'!C612)," ",'Report Data'!C612)</f>
        <v>6.0417572815108196</v>
      </c>
      <c r="D612" s="6">
        <f>IF(ISBLANK('Report Data'!D612)," ",'Report Data'!D612)</f>
        <v>6.917018961966404</v>
      </c>
      <c r="E612" s="6">
        <f>IF(ISBLANK('Report Data'!E612)," ",'Report Data'!E612)</f>
        <v>0</v>
      </c>
      <c r="F612" s="6">
        <f>IF(ISBLANK('Report Data'!F612)," ",'Report Data'!F612)</f>
        <v>0</v>
      </c>
      <c r="G612" s="6">
        <f>IF(ISBLANK('Report Data'!G612)," ",'Report Data'!G612)</f>
        <v>0</v>
      </c>
    </row>
    <row r="613" spans="1:7">
      <c r="A613" s="6" t="str">
        <f>IF('INTERIM REPORT'!B613=" "," ",IF('Report Data'!A613="",'INTERIM REPORT'!A612,'Report Data'!A613))</f>
        <v>The University of Vermont Medical Center</v>
      </c>
      <c r="B613" s="6" t="str">
        <f>IF(ISBLANK('Report Data'!B613)," ",'Report Data'!B613)</f>
        <v>[Return_On_Assets_Metric] Return On Assets</v>
      </c>
      <c r="C613" s="6">
        <f>IF(ISBLANK('Report Data'!C613)," ",'Report Data'!C613)</f>
        <v>3.8832833985164593E-2</v>
      </c>
      <c r="D613" s="6">
        <f>IF(ISBLANK('Report Data'!D613)," ",'Report Data'!D613)</f>
        <v>-9.7118559708959593E-3</v>
      </c>
      <c r="E613" s="6">
        <f>IF(ISBLANK('Report Data'!E613)," ",'Report Data'!E613)</f>
        <v>2.9487108678399834E-2</v>
      </c>
      <c r="F613" s="6">
        <f>IF(ISBLANK('Report Data'!F613)," ",'Report Data'!F613)</f>
        <v>6.2436201373659968E-2</v>
      </c>
      <c r="G613" s="6">
        <f>IF(ISBLANK('Report Data'!G613)," ",'Report Data'!G613)</f>
        <v>3.8342900331266951E-2</v>
      </c>
    </row>
    <row r="614" spans="1:7">
      <c r="A614" s="6" t="str">
        <f>IF('INTERIM REPORT'!B614=" "," ",IF('Report Data'!A614="",'INTERIM REPORT'!A613,'Report Data'!A614))</f>
        <v>The University of Vermont Medical Center</v>
      </c>
      <c r="B614" s="6" t="str">
        <f>IF(ISBLANK('Report Data'!B614)," ",'Report Data'!B614)</f>
        <v>[OH_Exp_w_fringe_pct_of_TTL_OPEX_Metric] Overhead Expense w/ fringe, as a % of Total Operating Exp</v>
      </c>
      <c r="C614" s="6">
        <f>IF(ISBLANK('Report Data'!C614)," ",'Report Data'!C614)</f>
        <v>0.36528072368807774</v>
      </c>
      <c r="D614" s="6">
        <f>IF(ISBLANK('Report Data'!D614)," ",'Report Data'!D614)</f>
        <v>0.40692389380555283</v>
      </c>
      <c r="E614" s="6">
        <f>IF(ISBLANK('Report Data'!E614)," ",'Report Data'!E614)</f>
        <v>0</v>
      </c>
      <c r="F614" s="6">
        <f>IF(ISBLANK('Report Data'!F614)," ",'Report Data'!F614)</f>
        <v>0</v>
      </c>
      <c r="G614" s="6">
        <f>IF(ISBLANK('Report Data'!G614)," ",'Report Data'!G614)</f>
        <v>0</v>
      </c>
    </row>
    <row r="615" spans="1:7">
      <c r="A615" s="6" t="str">
        <f>IF('INTERIM REPORT'!B615=" "," ",IF('Report Data'!A615="",'INTERIM REPORT'!A614,'Report Data'!A615))</f>
        <v>The University of Vermont Medical Center</v>
      </c>
      <c r="B615" s="6" t="str">
        <f>IF(ISBLANK('Report Data'!B615)," ",'Report Data'!B615)</f>
        <v>[Cost_per_Adj_Admits_Metric] Cost per Adjusted Admission</v>
      </c>
      <c r="C615" s="6">
        <f>IF(ISBLANK('Report Data'!C615)," ",'Report Data'!C615)</f>
        <v>20828.043825242556</v>
      </c>
      <c r="D615" s="6">
        <f>IF(ISBLANK('Report Data'!D615)," ",'Report Data'!D615)</f>
        <v>25811.675391369081</v>
      </c>
      <c r="E615" s="6">
        <f>IF(ISBLANK('Report Data'!E615)," ",'Report Data'!E615)</f>
        <v>0</v>
      </c>
      <c r="F615" s="6">
        <f>IF(ISBLANK('Report Data'!F615)," ",'Report Data'!F615)</f>
        <v>0</v>
      </c>
      <c r="G615" s="6">
        <f>IF(ISBLANK('Report Data'!G615)," ",'Report Data'!G615)</f>
        <v>0</v>
      </c>
    </row>
    <row r="616" spans="1:7">
      <c r="A616" s="6" t="str">
        <f>IF('INTERIM REPORT'!B616=" "," ",IF('Report Data'!A616="",'INTERIM REPORT'!A615,'Report Data'!A616))</f>
        <v>The University of Vermont Medical Center</v>
      </c>
      <c r="B616" s="6" t="str">
        <f>IF(ISBLANK('Report Data'!B616)," ",'Report Data'!B616)</f>
        <v>[Salary_per_FTE_NonMD_Metric] Salary per FTE - Non-MD</v>
      </c>
      <c r="C616" s="6">
        <f>IF(ISBLANK('Report Data'!C616)," ",'Report Data'!C616)</f>
        <v>70726.12896797093</v>
      </c>
      <c r="D616" s="6">
        <f>IF(ISBLANK('Report Data'!D616)," ",'Report Data'!D616)</f>
        <v>76127.420370684369</v>
      </c>
      <c r="E616" s="6">
        <f>IF(ISBLANK('Report Data'!E616)," ",'Report Data'!E616)</f>
        <v>0</v>
      </c>
      <c r="F616" s="6">
        <f>IF(ISBLANK('Report Data'!F616)," ",'Report Data'!F616)</f>
        <v>0</v>
      </c>
      <c r="G616" s="6">
        <f>IF(ISBLANK('Report Data'!G616)," ",'Report Data'!G616)</f>
        <v>0</v>
      </c>
    </row>
    <row r="617" spans="1:7">
      <c r="A617" s="6" t="str">
        <f>IF('INTERIM REPORT'!B617=" "," ",IF('Report Data'!A617="",'INTERIM REPORT'!A616,'Report Data'!A617))</f>
        <v>The University of Vermont Medical Center</v>
      </c>
      <c r="B617" s="6" t="str">
        <f>IF(ISBLANK('Report Data'!B617)," ",'Report Data'!B617)</f>
        <v>[Salary_and_Benefits_per_FTE_NonMD_Metric] Salary &amp; Benefits per FTE - Non-MD</v>
      </c>
      <c r="C617" s="6">
        <f>IF(ISBLANK('Report Data'!C617)," ",'Report Data'!C617)</f>
        <v>90143.939743531053</v>
      </c>
      <c r="D617" s="6">
        <f>IF(ISBLANK('Report Data'!D617)," ",'Report Data'!D617)</f>
        <v>94825.276531609139</v>
      </c>
      <c r="E617" s="6">
        <f>IF(ISBLANK('Report Data'!E617)," ",'Report Data'!E617)</f>
        <v>130137.0775031003</v>
      </c>
      <c r="F617" s="6">
        <f>IF(ISBLANK('Report Data'!F617)," ",'Report Data'!F617)</f>
        <v>102708.81528343508</v>
      </c>
      <c r="G617" s="6">
        <f>IF(ISBLANK('Report Data'!G617)," ",'Report Data'!G617)</f>
        <v>101446.25268278767</v>
      </c>
    </row>
    <row r="618" spans="1:7">
      <c r="A618" s="6" t="str">
        <f>IF('INTERIM REPORT'!B618=" "," ",IF('Report Data'!A618="",'INTERIM REPORT'!A617,'Report Data'!A618))</f>
        <v>The University of Vermont Medical Center</v>
      </c>
      <c r="B618" s="6" t="str">
        <f>IF(ISBLANK('Report Data'!B618)," ",'Report Data'!B618)</f>
        <v>[Fringe_Benefit_pct_NonMD_Metric] Fringe Benefit % - Non-MD</v>
      </c>
      <c r="C618" s="6">
        <f>IF(ISBLANK('Report Data'!C618)," ",'Report Data'!C618)</f>
        <v>0.27454358769692455</v>
      </c>
      <c r="D618" s="6">
        <f>IF(ISBLANK('Report Data'!D618)," ",'Report Data'!D618)</f>
        <v>0.24561263300240568</v>
      </c>
      <c r="E618" s="6">
        <f>IF(ISBLANK('Report Data'!E618)," ",'Report Data'!E618)</f>
        <v>0</v>
      </c>
      <c r="F618" s="6">
        <f>IF(ISBLANK('Report Data'!F618)," ",'Report Data'!F618)</f>
        <v>0.23706573297688296</v>
      </c>
      <c r="G618" s="6">
        <f>IF(ISBLANK('Report Data'!G618)," ",'Report Data'!G618)</f>
        <v>0.27468840640274628</v>
      </c>
    </row>
    <row r="619" spans="1:7">
      <c r="A619" s="6" t="str">
        <f>IF('INTERIM REPORT'!B619=" "," ",IF('Report Data'!A619="",'INTERIM REPORT'!A618,'Report Data'!A619))</f>
        <v>The University of Vermont Medical Center</v>
      </c>
      <c r="B619" s="6" t="str">
        <f>IF(ISBLANK('Report Data'!B619)," ",'Report Data'!B619)</f>
        <v>[Comp_Ratio_Metric] Compensation Ratio</v>
      </c>
      <c r="C619" s="6">
        <f>IF(ISBLANK('Report Data'!C619)," ",'Report Data'!C619)</f>
        <v>0.5552035950755001</v>
      </c>
      <c r="D619" s="6">
        <f>IF(ISBLANK('Report Data'!D619)," ",'Report Data'!D619)</f>
        <v>0.57256373751586875</v>
      </c>
      <c r="E619" s="6">
        <f>IF(ISBLANK('Report Data'!E619)," ",'Report Data'!E619)</f>
        <v>0.55528384003485742</v>
      </c>
      <c r="F619" s="6">
        <f>IF(ISBLANK('Report Data'!F619)," ",'Report Data'!F619)</f>
        <v>0.56596053576195093</v>
      </c>
      <c r="G619" s="6">
        <f>IF(ISBLANK('Report Data'!G619)," ",'Report Data'!G619)</f>
        <v>0.55400963937413561</v>
      </c>
    </row>
    <row r="620" spans="1:7">
      <c r="A620" s="6" t="str">
        <f>IF('INTERIM REPORT'!B620=" "," ",IF('Report Data'!A620="",'INTERIM REPORT'!A619,'Report Data'!A620))</f>
        <v>The University of Vermont Medical Center</v>
      </c>
      <c r="B620" s="6" t="str">
        <f>IF(ISBLANK('Report Data'!B620)," ",'Report Data'!B620)</f>
        <v>[Cap_Cost_pct_of_Total_Expense_Metric] Capital Cost % of Total Expense</v>
      </c>
      <c r="C620" s="6">
        <f>IF(ISBLANK('Report Data'!C620)," ",'Report Data'!C620)</f>
        <v>4.7785659117320738E-2</v>
      </c>
      <c r="D620" s="6">
        <f>IF(ISBLANK('Report Data'!D620)," ",'Report Data'!D620)</f>
        <v>5.7043847740189779E-2</v>
      </c>
      <c r="E620" s="6">
        <f>IF(ISBLANK('Report Data'!E620)," ",'Report Data'!E620)</f>
        <v>5.2010058326689243E-2</v>
      </c>
      <c r="F620" s="6">
        <f>IF(ISBLANK('Report Data'!F620)," ",'Report Data'!F620)</f>
        <v>4.9778297596882716E-2</v>
      </c>
      <c r="G620" s="6">
        <f>IF(ISBLANK('Report Data'!G620)," ",'Report Data'!G620)</f>
        <v>5.2191775154077656E-2</v>
      </c>
    </row>
    <row r="621" spans="1:7">
      <c r="A621" s="6" t="str">
        <f>IF('INTERIM REPORT'!B621=" "," ",IF('Report Data'!A621="",'INTERIM REPORT'!A620,'Report Data'!A621))</f>
        <v>The University of Vermont Medical Center</v>
      </c>
      <c r="B621" s="6" t="str">
        <f>IF(ISBLANK('Report Data'!B621)," ",'Report Data'!B621)</f>
        <v>[Cap_Cost_per_Adj_Admits_Metric] Capital Cost per Adjusted Admission</v>
      </c>
      <c r="C621" s="6">
        <f>IF(ISBLANK('Report Data'!C621)," ",'Report Data'!C621)</f>
        <v>995.28180231365775</v>
      </c>
      <c r="D621" s="6">
        <f>IF(ISBLANK('Report Data'!D621)," ",'Report Data'!D621)</f>
        <v>1472.3972809444613</v>
      </c>
      <c r="E621" s="6">
        <f>IF(ISBLANK('Report Data'!E621)," ",'Report Data'!E621)</f>
        <v>0</v>
      </c>
      <c r="F621" s="6">
        <f>IF(ISBLANK('Report Data'!F621)," ",'Report Data'!F621)</f>
        <v>0</v>
      </c>
      <c r="G621" s="6">
        <f>IF(ISBLANK('Report Data'!G621)," ",'Report Data'!G621)</f>
        <v>0</v>
      </c>
    </row>
    <row r="622" spans="1:7">
      <c r="A622" s="6" t="str">
        <f>IF('INTERIM REPORT'!B622=" "," ",IF('Report Data'!A622="",'INTERIM REPORT'!A621,'Report Data'!A622))</f>
        <v>The University of Vermont Medical Center</v>
      </c>
      <c r="B622" s="6" t="str">
        <f>IF(ISBLANK('Report Data'!B622)," ",'Report Data'!B622)</f>
        <v>[Contractual_Allowance_pct_Metric] Contractual Allowance %</v>
      </c>
      <c r="C622" s="6">
        <f>IF(ISBLANK('Report Data'!C622)," ",'Report Data'!C622)</f>
        <v>0.6174931231253431</v>
      </c>
      <c r="D622" s="6">
        <f>IF(ISBLANK('Report Data'!D622)," ",'Report Data'!D622)</f>
        <v>0.63510386458914014</v>
      </c>
      <c r="E622" s="6">
        <f>IF(ISBLANK('Report Data'!E622)," ",'Report Data'!E622)</f>
        <v>0.64917058014571638</v>
      </c>
      <c r="F622" s="6">
        <f>IF(ISBLANK('Report Data'!F622)," ",'Report Data'!F622)</f>
        <v>0.64577311043005436</v>
      </c>
      <c r="G622" s="6">
        <f>IF(ISBLANK('Report Data'!G622)," ",'Report Data'!G622)</f>
        <v>0.63091706020757532</v>
      </c>
    </row>
    <row r="623" spans="1:7">
      <c r="A623" s="6" t="str">
        <f>IF('INTERIM REPORT'!B623=" "," ",IF('Report Data'!A623="",'INTERIM REPORT'!A622,'Report Data'!A623))</f>
        <v>The University of Vermont Medical Center</v>
      </c>
      <c r="B623" s="6" t="str">
        <f>IF(ISBLANK('Report Data'!B623)," ",'Report Data'!B623)</f>
        <v>[Current_Ratio_Metric] Current Ratio</v>
      </c>
      <c r="C623" s="6">
        <f>IF(ISBLANK('Report Data'!C623)," ",'Report Data'!C623)</f>
        <v>4.7514369419465083</v>
      </c>
      <c r="D623" s="6">
        <f>IF(ISBLANK('Report Data'!D623)," ",'Report Data'!D623)</f>
        <v>3.5665576069209779</v>
      </c>
      <c r="E623" s="6">
        <f>IF(ISBLANK('Report Data'!E623)," ",'Report Data'!E623)</f>
        <v>4.8667121980941213</v>
      </c>
      <c r="F623" s="6">
        <f>IF(ISBLANK('Report Data'!F623)," ",'Report Data'!F623)</f>
        <v>3.9375856815405963</v>
      </c>
      <c r="G623" s="6">
        <f>IF(ISBLANK('Report Data'!G623)," ",'Report Data'!G623)</f>
        <v>5.4777793963680246</v>
      </c>
    </row>
    <row r="624" spans="1:7">
      <c r="A624" s="6" t="str">
        <f>IF('INTERIM REPORT'!B624=" "," ",IF('Report Data'!A624="",'INTERIM REPORT'!A623,'Report Data'!A624))</f>
        <v>The University of Vermont Medical Center</v>
      </c>
      <c r="B624" s="6" t="str">
        <f>IF(ISBLANK('Report Data'!B624)," ",'Report Data'!B624)</f>
        <v>[Days_Payable_metric] Days Payable</v>
      </c>
      <c r="C624" s="6">
        <f>IF(ISBLANK('Report Data'!C624)," ",'Report Data'!C624)</f>
        <v>51.379106188282606</v>
      </c>
      <c r="D624" s="6">
        <f>IF(ISBLANK('Report Data'!D624)," ",'Report Data'!D624)</f>
        <v>76.893794744711997</v>
      </c>
      <c r="E624" s="6">
        <f>IF(ISBLANK('Report Data'!E624)," ",'Report Data'!E624)</f>
        <v>51.977178962377586</v>
      </c>
      <c r="F624" s="6">
        <f>IF(ISBLANK('Report Data'!F624)," ",'Report Data'!F624)</f>
        <v>70.548675444237404</v>
      </c>
      <c r="G624" s="6">
        <f>IF(ISBLANK('Report Data'!G624)," ",'Report Data'!G624)</f>
        <v>47.359291032350356</v>
      </c>
    </row>
    <row r="625" spans="1:7">
      <c r="A625" s="6" t="str">
        <f>IF('INTERIM REPORT'!B625=" "," ",IF('Report Data'!A625="",'INTERIM REPORT'!A624,'Report Data'!A625))</f>
        <v>The University of Vermont Medical Center</v>
      </c>
      <c r="B625" s="6" t="str">
        <f>IF(ISBLANK('Report Data'!B625)," ",'Report Data'!B625)</f>
        <v>[Days_Receivable_Metric] Days Receivable</v>
      </c>
      <c r="C625" s="6">
        <f>IF(ISBLANK('Report Data'!C625)," ",'Report Data'!C625)</f>
        <v>50.172502904466491</v>
      </c>
      <c r="D625" s="6">
        <f>IF(ISBLANK('Report Data'!D625)," ",'Report Data'!D625)</f>
        <v>57.253789694403736</v>
      </c>
      <c r="E625" s="6">
        <f>IF(ISBLANK('Report Data'!E625)," ",'Report Data'!E625)</f>
        <v>49.247801058097025</v>
      </c>
      <c r="F625" s="6">
        <f>IF(ISBLANK('Report Data'!F625)," ",'Report Data'!F625)</f>
        <v>60.545884789935641</v>
      </c>
      <c r="G625" s="6">
        <f>IF(ISBLANK('Report Data'!G625)," ",'Report Data'!G625)</f>
        <v>49.148943114839923</v>
      </c>
    </row>
    <row r="626" spans="1:7">
      <c r="A626" s="6" t="str">
        <f>IF('INTERIM REPORT'!B626=" "," ",IF('Report Data'!A626="",'INTERIM REPORT'!A625,'Report Data'!A626))</f>
        <v>The University of Vermont Medical Center</v>
      </c>
      <c r="B626" s="6" t="str">
        <f>IF(ISBLANK('Report Data'!B626)," ",'Report Data'!B626)</f>
        <v>[Days_Cash_on_Hand_Metric] Days Cash on Hand</v>
      </c>
      <c r="C626" s="6">
        <f>IF(ISBLANK('Report Data'!C626)," ",'Report Data'!C626)</f>
        <v>169.37984938551048</v>
      </c>
      <c r="D626" s="6">
        <f>IF(ISBLANK('Report Data'!D626)," ",'Report Data'!D626)</f>
        <v>193.21105094616328</v>
      </c>
      <c r="E626" s="6">
        <f>IF(ISBLANK('Report Data'!E626)," ",'Report Data'!E626)</f>
        <v>185.56731601110596</v>
      </c>
      <c r="F626" s="6">
        <f>IF(ISBLANK('Report Data'!F626)," ",'Report Data'!F626)</f>
        <v>198.81843460956179</v>
      </c>
      <c r="G626" s="6">
        <f>IF(ISBLANK('Report Data'!G626)," ",'Report Data'!G626)</f>
        <v>184.7963072473521</v>
      </c>
    </row>
    <row r="627" spans="1:7">
      <c r="A627" s="6" t="str">
        <f>IF('INTERIM REPORT'!B627=" "," ",IF('Report Data'!A627="",'INTERIM REPORT'!A626,'Report Data'!A627))</f>
        <v>The University of Vermont Medical Center</v>
      </c>
      <c r="B627" s="6" t="str">
        <f>IF(ISBLANK('Report Data'!B627)," ",'Report Data'!B627)</f>
        <v>[Cash_Flow_Margin_Metric] Cash Flow Margin</v>
      </c>
      <c r="C627" s="6">
        <f>IF(ISBLANK('Report Data'!C627)," ",'Report Data'!C627)</f>
        <v>6.8606995165605325E-2</v>
      </c>
      <c r="D627" s="6">
        <f>IF(ISBLANK('Report Data'!D627)," ",'Report Data'!D627)</f>
        <v>5.445232643591244E-2</v>
      </c>
      <c r="E627" s="6">
        <f>IF(ISBLANK('Report Data'!E627)," ",'Report Data'!E627)</f>
        <v>7.5709807427862735E-2</v>
      </c>
      <c r="F627" s="6">
        <f>IF(ISBLANK('Report Data'!F627)," ",'Report Data'!F627)</f>
        <v>7.1350697493365839E-2</v>
      </c>
      <c r="G627" s="6">
        <f>IF(ISBLANK('Report Data'!G627)," ",'Report Data'!G627)</f>
        <v>8.0626021831720365E-2</v>
      </c>
    </row>
    <row r="628" spans="1:7">
      <c r="A628" s="6" t="str">
        <f>IF('INTERIM REPORT'!B628=" "," ",IF('Report Data'!A628="",'INTERIM REPORT'!A627,'Report Data'!A628))</f>
        <v>The University of Vermont Medical Center</v>
      </c>
      <c r="B628" s="6" t="str">
        <f>IF(ISBLANK('Report Data'!B628)," ",'Report Data'!B628)</f>
        <v>[Cash_to_Long_Term_Debt_Metric] Cash to Long Term Debt</v>
      </c>
      <c r="C628" s="6">
        <f>IF(ISBLANK('Report Data'!C628)," ",'Report Data'!C628)</f>
        <v>1.3859407027100399</v>
      </c>
      <c r="D628" s="6">
        <f>IF(ISBLANK('Report Data'!D628)," ",'Report Data'!D628)</f>
        <v>1.6848046420411193</v>
      </c>
      <c r="E628" s="6">
        <f>IF(ISBLANK('Report Data'!E628)," ",'Report Data'!E628)</f>
        <v>1.8186199021675087</v>
      </c>
      <c r="F628" s="6">
        <f>IF(ISBLANK('Report Data'!F628)," ",'Report Data'!F628)</f>
        <v>1.9704682796684472</v>
      </c>
      <c r="G628" s="6">
        <f>IF(ISBLANK('Report Data'!G628)," ",'Report Data'!G628)</f>
        <v>2.0357129067583353</v>
      </c>
    </row>
    <row r="629" spans="1:7">
      <c r="A629" s="6" t="str">
        <f>IF('INTERIM REPORT'!B629=" "," ",IF('Report Data'!A629="",'INTERIM REPORT'!A628,'Report Data'!A629))</f>
        <v>The University of Vermont Medical Center</v>
      </c>
      <c r="B629" s="6" t="str">
        <f>IF(ISBLANK('Report Data'!B629)," ",'Report Data'!B629)</f>
        <v>[Cash_Flow_to_Total_Debt_Metric] Cash Flow to Total Debt</v>
      </c>
      <c r="C629" s="6">
        <f>IF(ISBLANK('Report Data'!C629)," ",'Report Data'!C629)</f>
        <v>0.23411769206202246</v>
      </c>
      <c r="D629" s="6">
        <f>IF(ISBLANK('Report Data'!D629)," ",'Report Data'!D629)</f>
        <v>0.10424583580750858</v>
      </c>
      <c r="E629" s="6">
        <f>IF(ISBLANK('Report Data'!E629)," ",'Report Data'!E629)</f>
        <v>0.24360296744079102</v>
      </c>
      <c r="F629" s="6">
        <f>IF(ISBLANK('Report Data'!F629)," ",'Report Data'!F629)</f>
        <v>0.29250686278885873</v>
      </c>
      <c r="G629" s="6">
        <f>IF(ISBLANK('Report Data'!G629)," ",'Report Data'!G629)</f>
        <v>0.30056201943281147</v>
      </c>
    </row>
    <row r="630" spans="1:7">
      <c r="A630" s="6" t="str">
        <f>IF('INTERIM REPORT'!B630=" "," ",IF('Report Data'!A630="",'INTERIM REPORT'!A629,'Report Data'!A630))</f>
        <v>The University of Vermont Medical Center</v>
      </c>
      <c r="B630" s="6" t="str">
        <f>IF(ISBLANK('Report Data'!B630)," ",'Report Data'!B630)</f>
        <v>[Gross_Price_per_Discharge_Metric] Gross Price per Discharge</v>
      </c>
      <c r="C630" s="6">
        <f>IF(ISBLANK('Report Data'!C630)," ",'Report Data'!C630)</f>
        <v>38104.600292002055</v>
      </c>
      <c r="D630" s="6">
        <f>IF(ISBLANK('Report Data'!D630)," ",'Report Data'!D630)</f>
        <v>43354.412832033886</v>
      </c>
      <c r="E630" s="6">
        <f>IF(ISBLANK('Report Data'!E630)," ",'Report Data'!E630)</f>
        <v>0</v>
      </c>
      <c r="F630" s="6">
        <f>IF(ISBLANK('Report Data'!F630)," ",'Report Data'!F630)</f>
        <v>46661.99289205794</v>
      </c>
      <c r="G630" s="6">
        <f>IF(ISBLANK('Report Data'!G630)," ",'Report Data'!G630)</f>
        <v>46984.923298142792</v>
      </c>
    </row>
    <row r="631" spans="1:7">
      <c r="A631" s="6" t="str">
        <f>IF('INTERIM REPORT'!B631=" "," ",IF('Report Data'!A631="",'INTERIM REPORT'!A630,'Report Data'!A631))</f>
        <v>The University of Vermont Medical Center</v>
      </c>
      <c r="B631" s="6" t="str">
        <f>IF(ISBLANK('Report Data'!B631)," ",'Report Data'!B631)</f>
        <v>[Gross_Price_per_Visit_Metric] Gross Price per Visit</v>
      </c>
      <c r="C631" s="6">
        <f>IF(ISBLANK('Report Data'!C631)," ",'Report Data'!C631)</f>
        <v>0</v>
      </c>
      <c r="D631" s="6">
        <f>IF(ISBLANK('Report Data'!D631)," ",'Report Data'!D631)</f>
        <v>0</v>
      </c>
      <c r="E631" s="6">
        <f>IF(ISBLANK('Report Data'!E631)," ",'Report Data'!E631)</f>
        <v>0</v>
      </c>
      <c r="F631" s="6">
        <f>IF(ISBLANK('Report Data'!F631)," ",'Report Data'!F631)</f>
        <v>0</v>
      </c>
      <c r="G631" s="6">
        <f>IF(ISBLANK('Report Data'!G631)," ",'Report Data'!G631)</f>
        <v>0</v>
      </c>
    </row>
    <row r="632" spans="1:7">
      <c r="A632" s="6" t="str">
        <f>IF('INTERIM REPORT'!B632=" "," ",IF('Report Data'!A632="",'INTERIM REPORT'!A631,'Report Data'!A632))</f>
        <v>The University of Vermont Medical Center</v>
      </c>
      <c r="B632" s="6" t="str">
        <f>IF(ISBLANK('Report Data'!B632)," ",'Report Data'!B632)</f>
        <v>[Gross_Rev_per_Adj_Admits_Metric] Gross Revenue per Adj Admission</v>
      </c>
      <c r="C632" s="6">
        <f>IF(ISBLANK('Report Data'!C632)," ",'Report Data'!C632)</f>
        <v>42662.424842007887</v>
      </c>
      <c r="D632" s="6">
        <f>IF(ISBLANK('Report Data'!D632)," ",'Report Data'!D632)</f>
        <v>48001.962351100345</v>
      </c>
      <c r="E632" s="6">
        <f>IF(ISBLANK('Report Data'!E632)," ",'Report Data'!E632)</f>
        <v>0</v>
      </c>
      <c r="F632" s="6">
        <f>IF(ISBLANK('Report Data'!F632)," ",'Report Data'!F632)</f>
        <v>0</v>
      </c>
      <c r="G632" s="6">
        <f>IF(ISBLANK('Report Data'!G632)," ",'Report Data'!G632)</f>
        <v>0</v>
      </c>
    </row>
    <row r="633" spans="1:7">
      <c r="A633" s="6" t="str">
        <f>IF('INTERIM REPORT'!B633=" "," ",IF('Report Data'!A633="",'INTERIM REPORT'!A632,'Report Data'!A633))</f>
        <v>The University of Vermont Medical Center</v>
      </c>
      <c r="B633" s="6" t="str">
        <f>IF(ISBLANK('Report Data'!B633)," ",'Report Data'!B633)</f>
        <v>[Net_Rev_per_Adj_Admits_Metric] Net Revenue per Adjusted Admission</v>
      </c>
      <c r="C633" s="6">
        <f>IF(ISBLANK('Report Data'!C633)," ",'Report Data'!C633)</f>
        <v>16926.25733706871</v>
      </c>
      <c r="D633" s="6">
        <f>IF(ISBLANK('Report Data'!D633)," ",'Report Data'!D633)</f>
        <v>18244.131703198738</v>
      </c>
      <c r="E633" s="6">
        <f>IF(ISBLANK('Report Data'!E633)," ",'Report Data'!E633)</f>
        <v>0</v>
      </c>
      <c r="F633" s="6">
        <f>IF(ISBLANK('Report Data'!F633)," ",'Report Data'!F633)</f>
        <v>0</v>
      </c>
      <c r="G633" s="6">
        <f>IF(ISBLANK('Report Data'!G633)," ",'Report Data'!G633)</f>
        <v>0</v>
      </c>
    </row>
    <row r="634" spans="1:7">
      <c r="A634" s="6" t="str">
        <f>IF('INTERIM REPORT'!B634=" "," ",IF('Report Data'!A634="",'INTERIM REPORT'!A633,'Report Data'!A634))</f>
        <v>The University of Vermont Medical Center</v>
      </c>
      <c r="B634" s="6" t="str">
        <f>IF(ISBLANK('Report Data'!B634)," ",'Report Data'!B634)</f>
        <v>[Medicare_Gross_Pct_Tot_Gross_Metric] Medicare Gross as % of Tot Gross Rev</v>
      </c>
      <c r="C634" s="6">
        <f>IF(ISBLANK('Report Data'!C634)," ",'Report Data'!C634)</f>
        <v>0.45499768571385296</v>
      </c>
      <c r="D634" s="6">
        <f>IF(ISBLANK('Report Data'!D634)," ",'Report Data'!D634)</f>
        <v>0.45093835737235616</v>
      </c>
      <c r="E634" s="6">
        <f>IF(ISBLANK('Report Data'!E634)," ",'Report Data'!E634)</f>
        <v>0.44134452821350117</v>
      </c>
      <c r="F634" s="6">
        <f>IF(ISBLANK('Report Data'!F634)," ",'Report Data'!F634)</f>
        <v>0.45415881625478066</v>
      </c>
      <c r="G634" s="6">
        <f>IF(ISBLANK('Report Data'!G634)," ",'Report Data'!G634)</f>
        <v>0.45281608612388785</v>
      </c>
    </row>
    <row r="635" spans="1:7">
      <c r="A635" s="6" t="str">
        <f>IF('INTERIM REPORT'!B635=" "," ",IF('Report Data'!A635="",'INTERIM REPORT'!A634,'Report Data'!A635))</f>
        <v>The University of Vermont Medical Center</v>
      </c>
      <c r="B635" s="6" t="str">
        <f>IF(ISBLANK('Report Data'!B635)," ",'Report Data'!B635)</f>
        <v>[Medicaid_Gross_Pct_Tot_Gross_Metric] Medicaid Gross as % of Tot Gross Rev</v>
      </c>
      <c r="C635" s="6">
        <f>IF(ISBLANK('Report Data'!C635)," ",'Report Data'!C635)</f>
        <v>0.1499158173273997</v>
      </c>
      <c r="D635" s="6">
        <f>IF(ISBLANK('Report Data'!D635)," ",'Report Data'!D635)</f>
        <v>0.1567489467293775</v>
      </c>
      <c r="E635" s="6">
        <f>IF(ISBLANK('Report Data'!E635)," ",'Report Data'!E635)</f>
        <v>0.14317954649396938</v>
      </c>
      <c r="F635" s="6">
        <f>IF(ISBLANK('Report Data'!F635)," ",'Report Data'!F635)</f>
        <v>0.16240843900202676</v>
      </c>
      <c r="G635" s="6">
        <f>IF(ISBLANK('Report Data'!G635)," ",'Report Data'!G635)</f>
        <v>0.15696117808461313</v>
      </c>
    </row>
    <row r="636" spans="1:7">
      <c r="A636" s="6" t="str">
        <f>IF('INTERIM REPORT'!B636=" "," ",IF('Report Data'!A636="",'INTERIM REPORT'!A635,'Report Data'!A636))</f>
        <v>The University of Vermont Medical Center</v>
      </c>
      <c r="B636" s="6" t="str">
        <f>IF(ISBLANK('Report Data'!B636)," ",'Report Data'!B636)</f>
        <v>[CommSelf_Gross_Pct_Tot_Gross_Metric] Comm/self Gross as % of Tot Gross Rev</v>
      </c>
      <c r="C636" s="6">
        <f>IF(ISBLANK('Report Data'!C636)," ",'Report Data'!C636)</f>
        <v>0.39508649695874737</v>
      </c>
      <c r="D636" s="6">
        <f>IF(ISBLANK('Report Data'!D636)," ",'Report Data'!D636)</f>
        <v>0.39231269589826628</v>
      </c>
      <c r="E636" s="6">
        <f>IF(ISBLANK('Report Data'!E636)," ",'Report Data'!E636)</f>
        <v>0.41547592529252941</v>
      </c>
      <c r="F636" s="6">
        <f>IF(ISBLANK('Report Data'!F636)," ",'Report Data'!F636)</f>
        <v>0.38343274474319261</v>
      </c>
      <c r="G636" s="6">
        <f>IF(ISBLANK('Report Data'!G636)," ",'Report Data'!G636)</f>
        <v>0.39022273579149913</v>
      </c>
    </row>
    <row r="637" spans="1:7">
      <c r="A637" s="6" t="str">
        <f>IF('INTERIM REPORT'!B637=" "," ",IF('Report Data'!A637="",'INTERIM REPORT'!A636,'Report Data'!A637))</f>
        <v>The University of Vermont Medical Center</v>
      </c>
      <c r="B637" s="6" t="str">
        <f>IF(ISBLANK('Report Data'!B637)," ",'Report Data'!B637)</f>
        <v>[Phys_Gross_Pct_Ttl_Gross_Metric] Physician Gross as % of Ttl Gross Rev</v>
      </c>
      <c r="C637" s="6">
        <f>IF(ISBLANK('Report Data'!C637)," ",'Report Data'!C637)</f>
        <v>0</v>
      </c>
      <c r="D637" s="6">
        <f>IF(ISBLANK('Report Data'!D637)," ",'Report Data'!D637)</f>
        <v>0</v>
      </c>
      <c r="E637" s="6">
        <f>IF(ISBLANK('Report Data'!E637)," ",'Report Data'!E637)</f>
        <v>0</v>
      </c>
      <c r="F637" s="6">
        <f>IF(ISBLANK('Report Data'!F637)," ",'Report Data'!F637)</f>
        <v>0</v>
      </c>
      <c r="G637" s="6">
        <f>IF(ISBLANK('Report Data'!G637)," ",'Report Data'!G637)</f>
        <v>0</v>
      </c>
    </row>
    <row r="638" spans="1:7">
      <c r="A638" s="6" t="str">
        <f>IF('INTERIM REPORT'!B638=" "," ",IF('Report Data'!A638="",'INTERIM REPORT'!A637,'Report Data'!A638))</f>
        <v>The University of Vermont Medical Center</v>
      </c>
      <c r="B638" s="6" t="str">
        <f>IF(ISBLANK('Report Data'!B638)," ",'Report Data'!B638)</f>
        <v>[Medicare_Pct_Net_Rev_Metric] Medicare % of Net Rev (less dispr)</v>
      </c>
      <c r="C638" s="6">
        <f>IF(ISBLANK('Report Data'!C638)," ",'Report Data'!C638)</f>
        <v>0.30519773318303034</v>
      </c>
      <c r="D638" s="6">
        <f>IF(ISBLANK('Report Data'!D638)," ",'Report Data'!D638)</f>
        <v>0.29835736037397775</v>
      </c>
      <c r="E638" s="6">
        <f>IF(ISBLANK('Report Data'!E638)," ",'Report Data'!E638)</f>
        <v>0.29462489436940298</v>
      </c>
      <c r="F638" s="6">
        <f>IF(ISBLANK('Report Data'!F638)," ",'Report Data'!F638)</f>
        <v>0.30000705974748043</v>
      </c>
      <c r="G638" s="6">
        <f>IF(ISBLANK('Report Data'!G638)," ",'Report Data'!G638)</f>
        <v>0.29427637690818642</v>
      </c>
    </row>
    <row r="639" spans="1:7">
      <c r="A639" s="6" t="str">
        <f>IF('INTERIM REPORT'!B639=" "," ",IF('Report Data'!A639="",'INTERIM REPORT'!A638,'Report Data'!A639))</f>
        <v>The University of Vermont Medical Center</v>
      </c>
      <c r="B639" s="6" t="str">
        <f>IF(ISBLANK('Report Data'!B639)," ",'Report Data'!B639)</f>
        <v>[Medicaid_Pct_Net_Rev_Metric] Medicaid % of Net Rev (less dispr)</v>
      </c>
      <c r="C639" s="6">
        <f>IF(ISBLANK('Report Data'!C639)," ",'Report Data'!C639)</f>
        <v>0.10066489783411922</v>
      </c>
      <c r="D639" s="6">
        <f>IF(ISBLANK('Report Data'!D639)," ",'Report Data'!D639)</f>
        <v>0.11505648774431367</v>
      </c>
      <c r="E639" s="6">
        <f>IF(ISBLANK('Report Data'!E639)," ",'Report Data'!E639)</f>
        <v>9.2643107030667318E-2</v>
      </c>
      <c r="F639" s="6">
        <f>IF(ISBLANK('Report Data'!F639)," ",'Report Data'!F639)</f>
        <v>0.11350995532896226</v>
      </c>
      <c r="G639" s="6">
        <f>IF(ISBLANK('Report Data'!G639)," ",'Report Data'!G639)</f>
        <v>0.10962390999938287</v>
      </c>
    </row>
    <row r="640" spans="1:7">
      <c r="A640" s="6" t="str">
        <f>IF('INTERIM REPORT'!B640=" "," ",IF('Report Data'!A640="",'INTERIM REPORT'!A639,'Report Data'!A640))</f>
        <v>The University of Vermont Medical Center</v>
      </c>
      <c r="B640" s="6" t="str">
        <f>IF(ISBLANK('Report Data'!B640)," ",'Report Data'!B640)</f>
        <v>[CommSelf_Pct_Net_Rev_Metric] Comm/self % of Net Rev (less dispr)</v>
      </c>
      <c r="C640" s="6">
        <f>IF(ISBLANK('Report Data'!C640)," ",'Report Data'!C640)</f>
        <v>0.59413736898285041</v>
      </c>
      <c r="D640" s="6">
        <f>IF(ISBLANK('Report Data'!D640)," ",'Report Data'!D640)</f>
        <v>0.58658615188170826</v>
      </c>
      <c r="E640" s="6">
        <f>IF(ISBLANK('Report Data'!E640)," ",'Report Data'!E640)</f>
        <v>0.61273199859992966</v>
      </c>
      <c r="F640" s="6">
        <f>IF(ISBLANK('Report Data'!F640)," ",'Report Data'!F640)</f>
        <v>0.58648298492355755</v>
      </c>
      <c r="G640" s="6">
        <f>IF(ISBLANK('Report Data'!G640)," ",'Report Data'!G640)</f>
        <v>0.59609971309243082</v>
      </c>
    </row>
    <row r="641" spans="1:7">
      <c r="A641" s="6" t="str">
        <f>IF('INTERIM REPORT'!B641=" "," ",IF('Report Data'!A641="",'INTERIM REPORT'!A640,'Report Data'!A641))</f>
        <v>The University of Vermont Medical Center</v>
      </c>
      <c r="B641" s="6" t="str">
        <f>IF(ISBLANK('Report Data'!B641)," ",'Report Data'!B641)</f>
        <v>[Phys_Pct_Net_Rev_Metric] Physician % of Net Rev</v>
      </c>
      <c r="C641" s="6">
        <f>IF(ISBLANK('Report Data'!C641)," ",'Report Data'!C641)</f>
        <v>0</v>
      </c>
      <c r="D641" s="6">
        <f>IF(ISBLANK('Report Data'!D641)," ",'Report Data'!D641)</f>
        <v>0</v>
      </c>
      <c r="E641" s="6">
        <f>IF(ISBLANK('Report Data'!E641)," ",'Report Data'!E641)</f>
        <v>0</v>
      </c>
      <c r="F641" s="6">
        <f>IF(ISBLANK('Report Data'!F641)," ",'Report Data'!F641)</f>
        <v>0</v>
      </c>
      <c r="G641" s="6">
        <f>IF(ISBLANK('Report Data'!G641)," ",'Report Data'!G641)</f>
        <v>0</v>
      </c>
    </row>
    <row r="642" spans="1:7">
      <c r="A642" s="6" t="str">
        <f>IF('INTERIM REPORT'!B642=" "," ",IF('Report Data'!A642="",'INTERIM REPORT'!A641,'Report Data'!A642))</f>
        <v>The University of Vermont Medical Center</v>
      </c>
      <c r="B642" s="6" t="str">
        <f>IF(ISBLANK('Report Data'!B642)," ",'Report Data'!B642)</f>
        <v>[Free_Care_Gross_Metric] Free Care (Gross Revenue)</v>
      </c>
      <c r="C642" s="6">
        <f>IF(ISBLANK('Report Data'!C642)," ",'Report Data'!C642)</f>
        <v>-18150129.666933108</v>
      </c>
      <c r="D642" s="6">
        <f>IF(ISBLANK('Report Data'!D642)," ",'Report Data'!D642)</f>
        <v>-18202447.91</v>
      </c>
      <c r="E642" s="6">
        <f>IF(ISBLANK('Report Data'!E642)," ",'Report Data'!E642)</f>
        <v>-23305652.304753397</v>
      </c>
      <c r="F642" s="6">
        <f>IF(ISBLANK('Report Data'!F642)," ",'Report Data'!F642)</f>
        <v>-13208601.639999997</v>
      </c>
      <c r="G642" s="6">
        <f>IF(ISBLANK('Report Data'!G642)," ",'Report Data'!G642)</f>
        <v>-23803355.89689203</v>
      </c>
    </row>
    <row r="643" spans="1:7">
      <c r="A643" s="6" t="str">
        <f>IF('INTERIM REPORT'!B643=" "," ",IF('Report Data'!A643="",'INTERIM REPORT'!A642,'Report Data'!A643))</f>
        <v>Gifford Medical Center</v>
      </c>
      <c r="B643" s="6" t="str">
        <f>IF(ISBLANK('Report Data'!B643)," ",'Report Data'!B643)</f>
        <v>[Avg_Daily_Census_Metric] Average Daily Census</v>
      </c>
      <c r="C643" s="6">
        <f>IF(ISBLANK('Report Data'!C643)," ",'Report Data'!C643)</f>
        <v>14.257534246575343</v>
      </c>
      <c r="D643" s="6">
        <f>IF(ISBLANK('Report Data'!D643)," ",'Report Data'!D643)</f>
        <v>13.494535519125684</v>
      </c>
      <c r="E643" s="6">
        <f>IF(ISBLANK('Report Data'!E643)," ",'Report Data'!E643)</f>
        <v>0</v>
      </c>
      <c r="F643" s="6">
        <f>IF(ISBLANK('Report Data'!F643)," ",'Report Data'!F643)</f>
        <v>12.479452054794523</v>
      </c>
      <c r="G643" s="6">
        <f>IF(ISBLANK('Report Data'!G643)," ",'Report Data'!G643)</f>
        <v>13.219178082191782</v>
      </c>
    </row>
    <row r="644" spans="1:7">
      <c r="A644" s="6" t="str">
        <f>IF('INTERIM REPORT'!B644=" "," ",IF('Report Data'!A644="",'INTERIM REPORT'!A643,'Report Data'!A644))</f>
        <v>Gifford Medical Center</v>
      </c>
      <c r="B644" s="6" t="str">
        <f>IF(ISBLANK('Report Data'!B644)," ",'Report Data'!B644)</f>
        <v>[Avg_Length_of_Stay_Metric] Average Length of Stay</v>
      </c>
      <c r="C644" s="6">
        <f>IF(ISBLANK('Report Data'!C644)," ",'Report Data'!C644)</f>
        <v>3.304126984126984</v>
      </c>
      <c r="D644" s="6">
        <f>IF(ISBLANK('Report Data'!D644)," ",'Report Data'!D644)</f>
        <v>2.9699338544798559</v>
      </c>
      <c r="E644" s="6">
        <f>IF(ISBLANK('Report Data'!E644)," ",'Report Data'!E644)</f>
        <v>0</v>
      </c>
      <c r="F644" s="6">
        <f>IF(ISBLANK('Report Data'!F644)," ",'Report Data'!F644)</f>
        <v>2.75226586102719</v>
      </c>
      <c r="G644" s="6">
        <f>IF(ISBLANK('Report Data'!G644)," ",'Report Data'!G644)</f>
        <v>2.9101326899879361</v>
      </c>
    </row>
    <row r="645" spans="1:7">
      <c r="A645" s="6" t="str">
        <f>IF('INTERIM REPORT'!B645=" "," ",IF('Report Data'!A645="",'INTERIM REPORT'!A644,'Report Data'!A645))</f>
        <v>Gifford Medical Center</v>
      </c>
      <c r="B645" s="6" t="str">
        <f>IF(ISBLANK('Report Data'!B645)," ",'Report Data'!B645)</f>
        <v>[Acute_ALOS_Metric] Acute ALOS</v>
      </c>
      <c r="C645" s="6">
        <f>IF(ISBLANK('Report Data'!C645)," ",'Report Data'!C645)</f>
        <v>3.0166944908180291</v>
      </c>
      <c r="D645" s="6">
        <f>IF(ISBLANK('Report Data'!D645)," ",'Report Data'!D645)</f>
        <v>2.4924698795180724</v>
      </c>
      <c r="E645" s="6">
        <f>IF(ISBLANK('Report Data'!E645)," ",'Report Data'!E645)</f>
        <v>0</v>
      </c>
      <c r="F645" s="6">
        <f>IF(ISBLANK('Report Data'!F645)," ",'Report Data'!F645)</f>
        <v>2.4841867469879513</v>
      </c>
      <c r="G645" s="6">
        <f>IF(ISBLANK('Report Data'!G645)," ",'Report Data'!G645)</f>
        <v>2.5450310559006208</v>
      </c>
    </row>
    <row r="646" spans="1:7">
      <c r="A646" s="6" t="str">
        <f>IF('INTERIM REPORT'!B646=" "," ",IF('Report Data'!A646="",'INTERIM REPORT'!A645,'Report Data'!A646))</f>
        <v>Gifford Medical Center</v>
      </c>
      <c r="B646" s="6" t="str">
        <f>IF(ISBLANK('Report Data'!B646)," ",'Report Data'!B646)</f>
        <v>[Adj_Admits_Metric] Adjusted Admissions</v>
      </c>
      <c r="C646" s="6">
        <f>IF(ISBLANK('Report Data'!C646)," ",'Report Data'!C646)</f>
        <v>5394.2435225448453</v>
      </c>
      <c r="D646" s="6">
        <f>IF(ISBLANK('Report Data'!D646)," ",'Report Data'!D646)</f>
        <v>5988.6547090198128</v>
      </c>
      <c r="E646" s="6">
        <f>IF(ISBLANK('Report Data'!E646)," ",'Report Data'!E646)</f>
        <v>0</v>
      </c>
      <c r="F646" s="6">
        <f>IF(ISBLANK('Report Data'!F646)," ",'Report Data'!F646)</f>
        <v>0</v>
      </c>
      <c r="G646" s="6">
        <f>IF(ISBLANK('Report Data'!G646)," ",'Report Data'!G646)</f>
        <v>0</v>
      </c>
    </row>
    <row r="647" spans="1:7">
      <c r="A647" s="6" t="str">
        <f>IF('INTERIM REPORT'!B647=" "," ",IF('Report Data'!A647="",'INTERIM REPORT'!A646,'Report Data'!A647))</f>
        <v>Gifford Medical Center</v>
      </c>
      <c r="B647" s="6" t="str">
        <f>IF(ISBLANK('Report Data'!B647)," ",'Report Data'!B647)</f>
        <v>[Adj_Days_Metric] Adjusted Days</v>
      </c>
      <c r="C647" s="6">
        <f>IF(ISBLANK('Report Data'!C647)," ",'Report Data'!C647)</f>
        <v>16272.784716591872</v>
      </c>
      <c r="D647" s="6">
        <f>IF(ISBLANK('Report Data'!D647)," ",'Report Data'!D647)</f>
        <v>14926.541481065949</v>
      </c>
      <c r="E647" s="6">
        <f>IF(ISBLANK('Report Data'!E647)," ",'Report Data'!E647)</f>
        <v>0</v>
      </c>
      <c r="F647" s="6">
        <f>IF(ISBLANK('Report Data'!F647)," ",'Report Data'!F647)</f>
        <v>0</v>
      </c>
      <c r="G647" s="6">
        <f>IF(ISBLANK('Report Data'!G647)," ",'Report Data'!G647)</f>
        <v>0</v>
      </c>
    </row>
    <row r="648" spans="1:7">
      <c r="A648" s="6" t="str">
        <f>IF('INTERIM REPORT'!B648=" "," ",IF('Report Data'!A648="",'INTERIM REPORT'!A647,'Report Data'!A648))</f>
        <v>Gifford Medical Center</v>
      </c>
      <c r="B648" s="6" t="str">
        <f>IF(ISBLANK('Report Data'!B648)," ",'Report Data'!B648)</f>
        <v>[Acute_Care_Ave_Daily_Census_Metric] Acute Care Ave Daily Census</v>
      </c>
      <c r="C648" s="6">
        <f>IF(ISBLANK('Report Data'!C648)," ",'Report Data'!C648)</f>
        <v>9.901369863013695</v>
      </c>
      <c r="D648" s="6">
        <f>IF(ISBLANK('Report Data'!D648)," ",'Report Data'!D648)</f>
        <v>9.0437158469945373</v>
      </c>
      <c r="E648" s="6">
        <f>IF(ISBLANK('Report Data'!E648)," ",'Report Data'!E648)</f>
        <v>0</v>
      </c>
      <c r="F648" s="6">
        <f>IF(ISBLANK('Report Data'!F648)," ",'Report Data'!F648)</f>
        <v>9.0383561643835613</v>
      </c>
      <c r="G648" s="6">
        <f>IF(ISBLANK('Report Data'!G648)," ",'Report Data'!G648)</f>
        <v>8.9808219178082176</v>
      </c>
    </row>
    <row r="649" spans="1:7">
      <c r="A649" s="6" t="str">
        <f>IF('INTERIM REPORT'!B649=" "," ",IF('Report Data'!A649="",'INTERIM REPORT'!A648,'Report Data'!A649))</f>
        <v>Gifford Medical Center</v>
      </c>
      <c r="B649" s="6" t="str">
        <f>IF(ISBLANK('Report Data'!B649)," ",'Report Data'!B649)</f>
        <v>[Acute_Admissions_Metric] Acute Admissions</v>
      </c>
      <c r="C649" s="6">
        <f>IF(ISBLANK('Report Data'!C649)," ",'Report Data'!C649)</f>
        <v>1198</v>
      </c>
      <c r="D649" s="6">
        <f>IF(ISBLANK('Report Data'!D649)," ",'Report Data'!D649)</f>
        <v>1328</v>
      </c>
      <c r="E649" s="6">
        <f>IF(ISBLANK('Report Data'!E649)," ",'Report Data'!E649)</f>
        <v>0</v>
      </c>
      <c r="F649" s="6">
        <f>IF(ISBLANK('Report Data'!F649)," ",'Report Data'!F649)</f>
        <v>1328</v>
      </c>
      <c r="G649" s="6">
        <f>IF(ISBLANK('Report Data'!G649)," ",'Report Data'!G649)</f>
        <v>1288</v>
      </c>
    </row>
    <row r="650" spans="1:7">
      <c r="A650" s="6" t="str">
        <f>IF('INTERIM REPORT'!B650=" "," ",IF('Report Data'!A650="",'INTERIM REPORT'!A649,'Report Data'!A650))</f>
        <v>Gifford Medical Center</v>
      </c>
      <c r="B650" s="6" t="str">
        <f>IF(ISBLANK('Report Data'!B650)," ",'Report Data'!B650)</f>
        <v>[Util_Acute_Days] Acute Patient Days</v>
      </c>
      <c r="C650" s="6">
        <f>IF(ISBLANK('Report Data'!C650)," ",'Report Data'!C650)</f>
        <v>3613.9999999999986</v>
      </c>
      <c r="D650" s="6">
        <f>IF(ISBLANK('Report Data'!D650)," ",'Report Data'!D650)</f>
        <v>3310.0000000000005</v>
      </c>
      <c r="E650" s="6">
        <f>IF(ISBLANK('Report Data'!E650)," ",'Report Data'!E650)</f>
        <v>0</v>
      </c>
      <c r="F650" s="6">
        <f>IF(ISBLANK('Report Data'!F650)," ",'Report Data'!F650)</f>
        <v>3298.9999999999995</v>
      </c>
      <c r="G650" s="6">
        <f>IF(ISBLANK('Report Data'!G650)," ",'Report Data'!G650)</f>
        <v>3277.9999999999995</v>
      </c>
    </row>
    <row r="651" spans="1:7">
      <c r="A651" s="6" t="str">
        <f>IF('INTERIM REPORT'!B651=" "," ",IF('Report Data'!A651="",'INTERIM REPORT'!A650,'Report Data'!A651))</f>
        <v>Gifford Medical Center</v>
      </c>
      <c r="B651" s="6" t="str">
        <f>IF(ISBLANK('Report Data'!B651)," ",'Report Data'!B651)</f>
        <v>[Age_of_Plant_Metric] Age of Plant</v>
      </c>
      <c r="C651" s="6">
        <f>IF(ISBLANK('Report Data'!C651)," ",'Report Data'!C651)</f>
        <v>18.737857792198735</v>
      </c>
      <c r="D651" s="6">
        <f>IF(ISBLANK('Report Data'!D651)," ",'Report Data'!D651)</f>
        <v>17.372693909194865</v>
      </c>
      <c r="E651" s="6">
        <f>IF(ISBLANK('Report Data'!E651)," ",'Report Data'!E651)</f>
        <v>0</v>
      </c>
      <c r="F651" s="6">
        <f>IF(ISBLANK('Report Data'!F651)," ",'Report Data'!F651)</f>
        <v>16.59574022411514</v>
      </c>
      <c r="G651" s="6">
        <f>IF(ISBLANK('Report Data'!G651)," ",'Report Data'!G651)</f>
        <v>16.542344695457292</v>
      </c>
    </row>
    <row r="652" spans="1:7">
      <c r="A652" s="6" t="str">
        <f>IF('INTERIM REPORT'!B652=" "," ",IF('Report Data'!A652="",'INTERIM REPORT'!A651,'Report Data'!A652))</f>
        <v>Gifford Medical Center</v>
      </c>
      <c r="B652" s="6" t="str">
        <f>IF(ISBLANK('Report Data'!B652)," ",'Report Data'!B652)</f>
        <v>[Age_of_Plant_Bldg_Metric] Age of Plant Building</v>
      </c>
      <c r="C652" s="6">
        <f>IF(ISBLANK('Report Data'!C652)," ",'Report Data'!C652)</f>
        <v>17.035497387428343</v>
      </c>
      <c r="D652" s="6">
        <f>IF(ISBLANK('Report Data'!D652)," ",'Report Data'!D652)</f>
        <v>21.394740333717351</v>
      </c>
      <c r="E652" s="6">
        <f>IF(ISBLANK('Report Data'!E652)," ",'Report Data'!E652)</f>
        <v>0</v>
      </c>
      <c r="F652" s="6">
        <f>IF(ISBLANK('Report Data'!F652)," ",'Report Data'!F652)</f>
        <v>20.030737930631044</v>
      </c>
      <c r="G652" s="6">
        <f>IF(ISBLANK('Report Data'!G652)," ",'Report Data'!G652)</f>
        <v>15.644638324178008</v>
      </c>
    </row>
    <row r="653" spans="1:7">
      <c r="A653" s="6" t="str">
        <f>IF('INTERIM REPORT'!B653=" "," ",IF('Report Data'!A653="",'INTERIM REPORT'!A652,'Report Data'!A653))</f>
        <v>Gifford Medical Center</v>
      </c>
      <c r="B653" s="6" t="str">
        <f>IF(ISBLANK('Report Data'!B653)," ",'Report Data'!B653)</f>
        <v>[Age_of_Plant_Equip_Metric] Age of Plant Equipment</v>
      </c>
      <c r="C653" s="6">
        <f>IF(ISBLANK('Report Data'!C653)," ",'Report Data'!C653)</f>
        <v>21.903590735293381</v>
      </c>
      <c r="D653" s="6">
        <f>IF(ISBLANK('Report Data'!D653)," ",'Report Data'!D653)</f>
        <v>8.6954687751788562</v>
      </c>
      <c r="E653" s="6">
        <f>IF(ISBLANK('Report Data'!E653)," ",'Report Data'!E653)</f>
        <v>0</v>
      </c>
      <c r="F653" s="6">
        <f>IF(ISBLANK('Report Data'!F653)," ",'Report Data'!F653)</f>
        <v>8.9007243561231082</v>
      </c>
      <c r="G653" s="6">
        <f>IF(ISBLANK('Report Data'!G653)," ",'Report Data'!G653)</f>
        <v>18.07728966841438</v>
      </c>
    </row>
    <row r="654" spans="1:7">
      <c r="A654" s="6" t="str">
        <f>IF('INTERIM REPORT'!B654=" "," ",IF('Report Data'!A654="",'INTERIM REPORT'!A653,'Report Data'!A654))</f>
        <v>Gifford Medical Center</v>
      </c>
      <c r="B654" s="6" t="str">
        <f>IF(ISBLANK('Report Data'!B654)," ",'Report Data'!B654)</f>
        <v>[Long_Term_Debt_Cap_Metric] Long Term Debt to Capitalization</v>
      </c>
      <c r="C654" s="6">
        <f>IF(ISBLANK('Report Data'!C654)," ",'Report Data'!C654)</f>
        <v>0.22878983827604787</v>
      </c>
      <c r="D654" s="6">
        <f>IF(ISBLANK('Report Data'!D654)," ",'Report Data'!D654)</f>
        <v>0.25387983598200953</v>
      </c>
      <c r="E654" s="6">
        <f>IF(ISBLANK('Report Data'!E654)," ",'Report Data'!E654)</f>
        <v>0.20187524092932768</v>
      </c>
      <c r="F654" s="6">
        <f>IF(ISBLANK('Report Data'!F654)," ",'Report Data'!F654)</f>
        <v>0.17750555429386064</v>
      </c>
      <c r="G654" s="6">
        <f>IF(ISBLANK('Report Data'!G654)," ",'Report Data'!G654)</f>
        <v>0.17786541294496899</v>
      </c>
    </row>
    <row r="655" spans="1:7">
      <c r="A655" s="6" t="str">
        <f>IF('INTERIM REPORT'!B655=" "," ",IF('Report Data'!A655="",'INTERIM REPORT'!A654,'Report Data'!A655))</f>
        <v>Gifford Medical Center</v>
      </c>
      <c r="B655" s="6" t="str">
        <f>IF(ISBLANK('Report Data'!B655)," ",'Report Data'!B655)</f>
        <v>[Debt_per_Staff_Bed_Metric] Debt per Staffed Bed</v>
      </c>
      <c r="C655" s="6">
        <f>IF(ISBLANK('Report Data'!C655)," ",'Report Data'!C655)</f>
        <v>692521.0354285714</v>
      </c>
      <c r="D655" s="6">
        <f>IF(ISBLANK('Report Data'!D655)," ",'Report Data'!D655)</f>
        <v>1015907.3428571429</v>
      </c>
      <c r="E655" s="6">
        <f>IF(ISBLANK('Report Data'!E655)," ",'Report Data'!E655)</f>
        <v>0</v>
      </c>
      <c r="F655" s="6">
        <f>IF(ISBLANK('Report Data'!F655)," ",'Report Data'!F655)</f>
        <v>757582.53428571415</v>
      </c>
      <c r="G655" s="6">
        <f>IF(ISBLANK('Report Data'!G655)," ",'Report Data'!G655)</f>
        <v>628749.6857142857</v>
      </c>
    </row>
    <row r="656" spans="1:7">
      <c r="A656" s="6" t="str">
        <f>IF('INTERIM REPORT'!B656=" "," ",IF('Report Data'!A656="",'INTERIM REPORT'!A655,'Report Data'!A656))</f>
        <v>Gifford Medical Center</v>
      </c>
      <c r="B656" s="6" t="str">
        <f>IF(ISBLANK('Report Data'!B656)," ",'Report Data'!B656)</f>
        <v>[Net_Prop_Plant_and_Equip_per_Staffed_Bed_Metric] Net Prop, Plant &amp; Equip per Staffed Bed</v>
      </c>
      <c r="C656" s="6">
        <f>IF(ISBLANK('Report Data'!C656)," ",'Report Data'!C656)</f>
        <v>1014861.382571429</v>
      </c>
      <c r="D656" s="6">
        <f>IF(ISBLANK('Report Data'!D656)," ",'Report Data'!D656)</f>
        <v>973504.27400000009</v>
      </c>
      <c r="E656" s="6">
        <f>IF(ISBLANK('Report Data'!E656)," ",'Report Data'!E656)</f>
        <v>0</v>
      </c>
      <c r="F656" s="6">
        <f>IF(ISBLANK('Report Data'!F656)," ",'Report Data'!F656)</f>
        <v>1014034.3640000001</v>
      </c>
      <c r="G656" s="6">
        <f>IF(ISBLANK('Report Data'!G656)," ",'Report Data'!G656)</f>
        <v>1044202.5714285715</v>
      </c>
    </row>
    <row r="657" spans="1:7">
      <c r="A657" s="6" t="str">
        <f>IF('INTERIM REPORT'!B657=" "," ",IF('Report Data'!A657="",'INTERIM REPORT'!A656,'Report Data'!A657))</f>
        <v>Gifford Medical Center</v>
      </c>
      <c r="B657" s="6" t="str">
        <f>IF(ISBLANK('Report Data'!B657)," ",'Report Data'!B657)</f>
        <v>[Long_Term_Debt_to_Total_Assets_Metric] Long Term Debt to Total Assets</v>
      </c>
      <c r="C657" s="6">
        <f>IF(ISBLANK('Report Data'!C657)," ",'Report Data'!C657)</f>
        <v>0.21110791469773052</v>
      </c>
      <c r="D657" s="6">
        <f>IF(ISBLANK('Report Data'!D657)," ",'Report Data'!D657)</f>
        <v>0.21811582159538642</v>
      </c>
      <c r="E657" s="6">
        <f>IF(ISBLANK('Report Data'!E657)," ",'Report Data'!E657)</f>
        <v>0.18601527547585395</v>
      </c>
      <c r="F657" s="6">
        <f>IF(ISBLANK('Report Data'!F657)," ",'Report Data'!F657)</f>
        <v>0.15908829561700155</v>
      </c>
      <c r="G657" s="6">
        <f>IF(ISBLANK('Report Data'!G657)," ",'Report Data'!G657)</f>
        <v>0.16601595238244243</v>
      </c>
    </row>
    <row r="658" spans="1:7">
      <c r="A658" s="6" t="str">
        <f>IF('INTERIM REPORT'!B658=" "," ",IF('Report Data'!A658="",'INTERIM REPORT'!A657,'Report Data'!A658))</f>
        <v>Gifford Medical Center</v>
      </c>
      <c r="B658" s="6" t="str">
        <f>IF(ISBLANK('Report Data'!B658)," ",'Report Data'!B658)</f>
        <v>[Debt_Service_Coverage_Ratio_Metric] Debt Service Coverage Ratio</v>
      </c>
      <c r="C658" s="6">
        <f>IF(ISBLANK('Report Data'!C658)," ",'Report Data'!C658)</f>
        <v>2.0684126821341686</v>
      </c>
      <c r="D658" s="6">
        <f>IF(ISBLANK('Report Data'!D658)," ",'Report Data'!D658)</f>
        <v>3.7139301560597926</v>
      </c>
      <c r="E658" s="6">
        <f>IF(ISBLANK('Report Data'!E658)," ",'Report Data'!E658)</f>
        <v>3.0316576647389555</v>
      </c>
      <c r="F658" s="6">
        <f>IF(ISBLANK('Report Data'!F658)," ",'Report Data'!F658)</f>
        <v>7.9000501530900147</v>
      </c>
      <c r="G658" s="6">
        <f>IF(ISBLANK('Report Data'!G658)," ",'Report Data'!G658)</f>
        <v>6.2469961924400463</v>
      </c>
    </row>
    <row r="659" spans="1:7">
      <c r="A659" s="6" t="str">
        <f>IF('INTERIM REPORT'!B659=" "," ",IF('Report Data'!A659="",'INTERIM REPORT'!A658,'Report Data'!A659))</f>
        <v>Gifford Medical Center</v>
      </c>
      <c r="B659" s="6" t="str">
        <f>IF(ISBLANK('Report Data'!B659)," ",'Report Data'!B659)</f>
        <v>[Depreciation_Rate_Metric] Depreciation Rate</v>
      </c>
      <c r="C659" s="6">
        <f>IF(ISBLANK('Report Data'!C659)," ",'Report Data'!C659)</f>
        <v>3.1230275995618095</v>
      </c>
      <c r="D659" s="6">
        <f>IF(ISBLANK('Report Data'!D659)," ",'Report Data'!D659)</f>
        <v>3.5121956983830018</v>
      </c>
      <c r="E659" s="6">
        <f>IF(ISBLANK('Report Data'!E659)," ",'Report Data'!E659)</f>
        <v>2.6353603250538864</v>
      </c>
      <c r="F659" s="6">
        <f>IF(ISBLANK('Report Data'!F659)," ",'Report Data'!F659)</f>
        <v>3.7358425991754194</v>
      </c>
      <c r="G659" s="6">
        <f>IF(ISBLANK('Report Data'!G659)," ",'Report Data'!G659)</f>
        <v>3.7808773205623702</v>
      </c>
    </row>
    <row r="660" spans="1:7">
      <c r="A660" s="6" t="str">
        <f>IF('INTERIM REPORT'!B660=" "," ",IF('Report Data'!A660="",'INTERIM REPORT'!A659,'Report Data'!A660))</f>
        <v>Gifford Medical Center</v>
      </c>
      <c r="B660" s="6" t="str">
        <f>IF(ISBLANK('Report Data'!B660)," ",'Report Data'!B660)</f>
        <v>[Cap_Expenditures_to_Depreciation_Metric] Capital Expenditures to Depreciation</v>
      </c>
      <c r="C660" s="6">
        <f>IF(ISBLANK('Report Data'!C660)," ",'Report Data'!C660)</f>
        <v>0.7011783031422274</v>
      </c>
      <c r="D660" s="6">
        <f>IF(ISBLANK('Report Data'!D660)," ",'Report Data'!D660)</f>
        <v>0.48416012821620874</v>
      </c>
      <c r="E660" s="6">
        <f>IF(ISBLANK('Report Data'!E660)," ",'Report Data'!E660)</f>
        <v>1.6512285057521381</v>
      </c>
      <c r="F660" s="6">
        <f>IF(ISBLANK('Report Data'!F660)," ",'Report Data'!F660)</f>
        <v>1.152681554837069</v>
      </c>
      <c r="G660" s="6">
        <f>IF(ISBLANK('Report Data'!G660)," ",'Report Data'!G660)</f>
        <v>1.3529720775878262</v>
      </c>
    </row>
    <row r="661" spans="1:7">
      <c r="A661" s="6" t="str">
        <f>IF('INTERIM REPORT'!B661=" "," ",IF('Report Data'!A661="",'INTERIM REPORT'!A660,'Report Data'!A661))</f>
        <v>Gifford Medical Center</v>
      </c>
      <c r="B661" s="6" t="str">
        <f>IF(ISBLANK('Report Data'!B661)," ",'Report Data'!B661)</f>
        <v>[Cap_Expenditure_Growth_Rate_Metric] Capital Expenditure Growth Rate</v>
      </c>
      <c r="C661" s="6">
        <f>IF(ISBLANK('Report Data'!C661)," ",'Report Data'!C661)</f>
        <v>2.1897991929270932</v>
      </c>
      <c r="D661" s="6">
        <f>IF(ISBLANK('Report Data'!D661)," ",'Report Data'!D661)</f>
        <v>1.7004651196495313</v>
      </c>
      <c r="E661" s="6">
        <f>IF(ISBLANK('Report Data'!E661)," ",'Report Data'!E661)</f>
        <v>4.3515820916571979</v>
      </c>
      <c r="F661" s="6">
        <f>IF(ISBLANK('Report Data'!F661)," ",'Report Data'!F661)</f>
        <v>4.3062368558440793</v>
      </c>
      <c r="G661" s="6">
        <f>IF(ISBLANK('Report Data'!G661)," ",'Report Data'!G661)</f>
        <v>5.1154214435059648</v>
      </c>
    </row>
    <row r="662" spans="1:7">
      <c r="A662" s="6" t="str">
        <f>IF('INTERIM REPORT'!B662=" "," ",IF('Report Data'!A662="",'INTERIM REPORT'!A661,'Report Data'!A662))</f>
        <v>Gifford Medical Center</v>
      </c>
      <c r="B662" s="6" t="str">
        <f>IF(ISBLANK('Report Data'!B662)," ",'Report Data'!B662)</f>
        <v>[Cap_Acquisitions_as_a_pct_of_Net_Patient_Rev_Metric] Capital Acquisitions as a % of Net Patient Rev</v>
      </c>
      <c r="C662" s="6">
        <f>IF(ISBLANK('Report Data'!C662)," ",'Report Data'!C662)</f>
        <v>3.8976404026494056E-2</v>
      </c>
      <c r="D662" s="6">
        <f>IF(ISBLANK('Report Data'!D662)," ",'Report Data'!D662)</f>
        <v>3.3725455593978243E-2</v>
      </c>
      <c r="E662" s="6">
        <f>IF(ISBLANK('Report Data'!E662)," ",'Report Data'!E662)</f>
        <v>8.1827792306416E-2</v>
      </c>
      <c r="F662" s="6">
        <f>IF(ISBLANK('Report Data'!F662)," ",'Report Data'!F662)</f>
        <v>7.1113195277423671E-2</v>
      </c>
      <c r="G662" s="6">
        <f>IF(ISBLANK('Report Data'!G662)," ",'Report Data'!G662)</f>
        <v>9.752469038675976E-2</v>
      </c>
    </row>
    <row r="663" spans="1:7">
      <c r="A663" s="6" t="str">
        <f>IF('INTERIM REPORT'!B663=" "," ",IF('Report Data'!A663="",'INTERIM REPORT'!A662,'Report Data'!A663))</f>
        <v>Gifford Medical Center</v>
      </c>
      <c r="B663" s="6" t="str">
        <f>IF(ISBLANK('Report Data'!B663)," ",'Report Data'!B663)</f>
        <v>[Deduction_pct_Metric] Deduction %</v>
      </c>
      <c r="C663" s="6">
        <f>IF(ISBLANK('Report Data'!C663)," ",'Report Data'!C663)</f>
        <v>0.55933866791717113</v>
      </c>
      <c r="D663" s="6">
        <f>IF(ISBLANK('Report Data'!D663)," ",'Report Data'!D663)</f>
        <v>0.59107374138778168</v>
      </c>
      <c r="E663" s="6">
        <f>IF(ISBLANK('Report Data'!E663)," ",'Report Data'!E663)</f>
        <v>0.59368452345903566</v>
      </c>
      <c r="F663" s="6">
        <f>IF(ISBLANK('Report Data'!F663)," ",'Report Data'!F663)</f>
        <v>0.5514670954673847</v>
      </c>
      <c r="G663" s="6">
        <f>IF(ISBLANK('Report Data'!G663)," ",'Report Data'!G663)</f>
        <v>0.57465764004197695</v>
      </c>
    </row>
    <row r="664" spans="1:7">
      <c r="A664" s="6" t="str">
        <f>IF('INTERIM REPORT'!B664=" "," ",IF('Report Data'!A664="",'INTERIM REPORT'!A663,'Report Data'!A664))</f>
        <v>Gifford Medical Center</v>
      </c>
      <c r="B664" s="6" t="str">
        <f>IF(ISBLANK('Report Data'!B664)," ",'Report Data'!B664)</f>
        <v>[Bad_Debt_pct_Metric] Bad Debt %</v>
      </c>
      <c r="C664" s="6">
        <f>IF(ISBLANK('Report Data'!C664)," ",'Report Data'!C664)</f>
        <v>2.1632253647064E-2</v>
      </c>
      <c r="D664" s="6">
        <f>IF(ISBLANK('Report Data'!D664)," ",'Report Data'!D664)</f>
        <v>1.2806806059595693E-2</v>
      </c>
      <c r="E664" s="6">
        <f>IF(ISBLANK('Report Data'!E664)," ",'Report Data'!E664)</f>
        <v>2.513920130369E-2</v>
      </c>
      <c r="F664" s="6">
        <f>IF(ISBLANK('Report Data'!F664)," ",'Report Data'!F664)</f>
        <v>1.4605325141606352E-2</v>
      </c>
      <c r="G664" s="6">
        <f>IF(ISBLANK('Report Data'!G664)," ",'Report Data'!G664)</f>
        <v>2.0000002326975151E-2</v>
      </c>
    </row>
    <row r="665" spans="1:7">
      <c r="A665" s="6" t="str">
        <f>IF('INTERIM REPORT'!B665=" "," ",IF('Report Data'!A665="",'INTERIM REPORT'!A664,'Report Data'!A665))</f>
        <v>Gifford Medical Center</v>
      </c>
      <c r="B665" s="6" t="str">
        <f>IF(ISBLANK('Report Data'!B665)," ",'Report Data'!B665)</f>
        <v>[Free_Care_pct_Metric] Free Care %</v>
      </c>
      <c r="C665" s="6">
        <f>IF(ISBLANK('Report Data'!C665)," ",'Report Data'!C665)</f>
        <v>3.5896588540896149E-3</v>
      </c>
      <c r="D665" s="6">
        <f>IF(ISBLANK('Report Data'!D665)," ",'Report Data'!D665)</f>
        <v>5.3290190372683888E-3</v>
      </c>
      <c r="E665" s="6">
        <f>IF(ISBLANK('Report Data'!E665)," ",'Report Data'!E665)</f>
        <v>6.0450082120646715E-3</v>
      </c>
      <c r="F665" s="6">
        <f>IF(ISBLANK('Report Data'!F665)," ",'Report Data'!F665)</f>
        <v>4.319937798943665E-3</v>
      </c>
      <c r="G665" s="6">
        <f>IF(ISBLANK('Report Data'!G665)," ",'Report Data'!G665)</f>
        <v>4.0490447908309484E-3</v>
      </c>
    </row>
    <row r="666" spans="1:7">
      <c r="A666" s="6" t="str">
        <f>IF('INTERIM REPORT'!B666=" "," ",IF('Report Data'!A666="",'INTERIM REPORT'!A665,'Report Data'!A666))</f>
        <v>Gifford Medical Center</v>
      </c>
      <c r="B666" s="6" t="str">
        <f>IF(ISBLANK('Report Data'!B666)," ",'Report Data'!B666)</f>
        <v>[Operating_Margin_pct_Metric] Operating Margin %</v>
      </c>
      <c r="C666" s="6">
        <f>IF(ISBLANK('Report Data'!C666)," ",'Report Data'!C666)</f>
        <v>-8.0292230769279573E-3</v>
      </c>
      <c r="D666" s="6">
        <f>IF(ISBLANK('Report Data'!D666)," ",'Report Data'!D666)</f>
        <v>2.5306524942701532E-2</v>
      </c>
      <c r="E666" s="6">
        <f>IF(ISBLANK('Report Data'!E666)," ",'Report Data'!E666)</f>
        <v>1.8419897881592998E-2</v>
      </c>
      <c r="F666" s="6">
        <f>IF(ISBLANK('Report Data'!F666)," ",'Report Data'!F666)</f>
        <v>8.7785439265103224E-2</v>
      </c>
      <c r="G666" s="6">
        <f>IF(ISBLANK('Report Data'!G666)," ",'Report Data'!G666)</f>
        <v>5.8845426304254524E-2</v>
      </c>
    </row>
    <row r="667" spans="1:7">
      <c r="A667" s="6" t="str">
        <f>IF('INTERIM REPORT'!B667=" "," ",IF('Report Data'!A667="",'INTERIM REPORT'!A666,'Report Data'!A667))</f>
        <v>Gifford Medical Center</v>
      </c>
      <c r="B667" s="6" t="str">
        <f>IF(ISBLANK('Report Data'!B667)," ",'Report Data'!B667)</f>
        <v>[Total_Margin_pct_Metric] Total Margin %</v>
      </c>
      <c r="C667" s="6">
        <f>IF(ISBLANK('Report Data'!C667)," ",'Report Data'!C667)</f>
        <v>4.8436079724404835E-2</v>
      </c>
      <c r="D667" s="6">
        <f>IF(ISBLANK('Report Data'!D667)," ",'Report Data'!D667)</f>
        <v>5.7599069940951091E-2</v>
      </c>
      <c r="E667" s="6">
        <f>IF(ISBLANK('Report Data'!E667)," ",'Report Data'!E667)</f>
        <v>3.5523435404618997E-2</v>
      </c>
      <c r="F667" s="6">
        <f>IF(ISBLANK('Report Data'!F667)," ",'Report Data'!F667)</f>
        <v>0.16261635105291544</v>
      </c>
      <c r="G667" s="6">
        <f>IF(ISBLANK('Report Data'!G667)," ",'Report Data'!G667)</f>
        <v>7.4409172201788512E-2</v>
      </c>
    </row>
    <row r="668" spans="1:7">
      <c r="A668" s="6" t="str">
        <f>IF('INTERIM REPORT'!B668=" "," ",IF('Report Data'!A668="",'INTERIM REPORT'!A667,'Report Data'!A668))</f>
        <v>Gifford Medical Center</v>
      </c>
      <c r="B668" s="6" t="str">
        <f>IF(ISBLANK('Report Data'!B668)," ",'Report Data'!B668)</f>
        <v>[Outpatient_Gross_Rev_pct_Metric] Outpatient Gross Revenue %</v>
      </c>
      <c r="C668" s="6">
        <f>IF(ISBLANK('Report Data'!C668)," ",'Report Data'!C668)</f>
        <v>0.76259085612756872</v>
      </c>
      <c r="D668" s="6">
        <f>IF(ISBLANK('Report Data'!D668)," ",'Report Data'!D668)</f>
        <v>0.76300756083006294</v>
      </c>
      <c r="E668" s="6">
        <f>IF(ISBLANK('Report Data'!E668)," ",'Report Data'!E668)</f>
        <v>0.61846988416997406</v>
      </c>
      <c r="F668" s="6">
        <f>IF(ISBLANK('Report Data'!F668)," ",'Report Data'!F668)</f>
        <v>0.6457904538268906</v>
      </c>
      <c r="G668" s="6">
        <f>IF(ISBLANK('Report Data'!G668)," ",'Report Data'!G668)</f>
        <v>0.59678867789632772</v>
      </c>
    </row>
    <row r="669" spans="1:7">
      <c r="A669" s="6" t="str">
        <f>IF('INTERIM REPORT'!B669=" "," ",IF('Report Data'!A669="",'INTERIM REPORT'!A668,'Report Data'!A669))</f>
        <v>Gifford Medical Center</v>
      </c>
      <c r="B669" s="6" t="str">
        <f>IF(ISBLANK('Report Data'!B669)," ",'Report Data'!B669)</f>
        <v>[Inpatient_Gross_Rev_pct_Metric] Inpatient Gross Revenue %</v>
      </c>
      <c r="C669" s="6">
        <f>IF(ISBLANK('Report Data'!C669)," ",'Report Data'!C669)</f>
        <v>0.22208860148657486</v>
      </c>
      <c r="D669" s="6">
        <f>IF(ISBLANK('Report Data'!D669)," ",'Report Data'!D669)</f>
        <v>0.22175264137366818</v>
      </c>
      <c r="E669" s="6">
        <f>IF(ISBLANK('Report Data'!E669)," ",'Report Data'!E669)</f>
        <v>0.21212344552360107</v>
      </c>
      <c r="F669" s="6">
        <f>IF(ISBLANK('Report Data'!F669)," ",'Report Data'!F669)</f>
        <v>0.1969427845459735</v>
      </c>
      <c r="G669" s="6">
        <f>IF(ISBLANK('Report Data'!G669)," ",'Report Data'!G669)</f>
        <v>0.23493029703854362</v>
      </c>
    </row>
    <row r="670" spans="1:7">
      <c r="A670" s="6" t="str">
        <f>IF('INTERIM REPORT'!B670=" "," ",IF('Report Data'!A670="",'INTERIM REPORT'!A669,'Report Data'!A670))</f>
        <v>Gifford Medical Center</v>
      </c>
      <c r="B670" s="6" t="str">
        <f>IF(ISBLANK('Report Data'!B670)," ",'Report Data'!B670)</f>
        <v>[SNF_Rehab_Swing_Gross_Rev_pct_Metric] SNF/Rehab/Swing Gross Revenue %</v>
      </c>
      <c r="C670" s="6">
        <f>IF(ISBLANK('Report Data'!C670)," ",'Report Data'!C670)</f>
        <v>1.5320542385856284E-2</v>
      </c>
      <c r="D670" s="6">
        <f>IF(ISBLANK('Report Data'!D670)," ",'Report Data'!D670)</f>
        <v>1.5239797796268426E-2</v>
      </c>
      <c r="E670" s="6">
        <f>IF(ISBLANK('Report Data'!E670)," ",'Report Data'!E670)</f>
        <v>1.5331378977533366E-2</v>
      </c>
      <c r="F670" s="6">
        <f>IF(ISBLANK('Report Data'!F670)," ",'Report Data'!F670)</f>
        <v>1.0070291833019522E-2</v>
      </c>
      <c r="G670" s="6">
        <f>IF(ISBLANK('Report Data'!G670)," ",'Report Data'!G670)</f>
        <v>1.1884693129238561E-2</v>
      </c>
    </row>
    <row r="671" spans="1:7">
      <c r="A671" s="6" t="str">
        <f>IF('INTERIM REPORT'!B671=" "," ",IF('Report Data'!A671="",'INTERIM REPORT'!A670,'Report Data'!A671))</f>
        <v>Gifford Medical Center</v>
      </c>
      <c r="B671" s="6" t="str">
        <f>IF(ISBLANK('Report Data'!B671)," ",'Report Data'!B671)</f>
        <v>[All_Net_Patient_Rev_pct_Metric] All Net Patient Revenue % with DSH &amp; GME</v>
      </c>
      <c r="C671" s="6">
        <f>IF(ISBLANK('Report Data'!C671)," ",'Report Data'!C671)</f>
        <v>0.44066133213406211</v>
      </c>
      <c r="D671" s="6">
        <f>IF(ISBLANK('Report Data'!D671)," ",'Report Data'!D671)</f>
        <v>0.40892625855737075</v>
      </c>
      <c r="E671" s="6">
        <f>IF(ISBLANK('Report Data'!E671)," ",'Report Data'!E671)</f>
        <v>0.40631547581336175</v>
      </c>
      <c r="F671" s="6">
        <f>IF(ISBLANK('Report Data'!F671)," ",'Report Data'!F671)</f>
        <v>0.44853299386295736</v>
      </c>
      <c r="G671" s="6">
        <f>IF(ISBLANK('Report Data'!G671)," ",'Report Data'!G671)</f>
        <v>0.42534235995802344</v>
      </c>
    </row>
    <row r="672" spans="1:7">
      <c r="A672" s="6" t="str">
        <f>IF('INTERIM REPORT'!B672=" "," ",IF('Report Data'!A672="",'INTERIM REPORT'!A671,'Report Data'!A672))</f>
        <v>Gifford Medical Center</v>
      </c>
      <c r="B672" s="6" t="str">
        <f>IF(ISBLANK('Report Data'!B672)," ",'Report Data'!B672)</f>
        <v>[Medicare_Net_Patient_Rev_pct_incl_Phys_Metric] Medicare Net Patient Revenue % including Phys</v>
      </c>
      <c r="C672" s="6">
        <f>IF(ISBLANK('Report Data'!C672)," ",'Report Data'!C672)</f>
        <v>0.38254559225528678</v>
      </c>
      <c r="D672" s="6">
        <f>IF(ISBLANK('Report Data'!D672)," ",'Report Data'!D672)</f>
        <v>0.35690822881918494</v>
      </c>
      <c r="E672" s="6">
        <f>IF(ISBLANK('Report Data'!E672)," ",'Report Data'!E672)</f>
        <v>0.35452002970756535</v>
      </c>
      <c r="F672" s="6">
        <f>IF(ISBLANK('Report Data'!F672)," ",'Report Data'!F672)</f>
        <v>0.42603292198143289</v>
      </c>
      <c r="G672" s="6">
        <f>IF(ISBLANK('Report Data'!G672)," ",'Report Data'!G672)</f>
        <v>0.34203445815699302</v>
      </c>
    </row>
    <row r="673" spans="1:7">
      <c r="A673" s="6" t="str">
        <f>IF('INTERIM REPORT'!B673=" "," ",IF('Report Data'!A673="",'INTERIM REPORT'!A672,'Report Data'!A673))</f>
        <v>Gifford Medical Center</v>
      </c>
      <c r="B673" s="6" t="str">
        <f>IF(ISBLANK('Report Data'!B673)," ",'Report Data'!B673)</f>
        <v>[Medicaid_Net_Patient_Rev_pct_incl_Phys_Metric] Medicaid Net Patient Revenue % including Phys</v>
      </c>
      <c r="C673" s="6">
        <f>IF(ISBLANK('Report Data'!C673)," ",'Report Data'!C673)</f>
        <v>8.2129328867847989E-2</v>
      </c>
      <c r="D673" s="6">
        <f>IF(ISBLANK('Report Data'!D673)," ",'Report Data'!D673)</f>
        <v>0.15095718359532984</v>
      </c>
      <c r="E673" s="6">
        <f>IF(ISBLANK('Report Data'!E673)," ",'Report Data'!E673)</f>
        <v>4.9994745212170413E-2</v>
      </c>
      <c r="F673" s="6">
        <f>IF(ISBLANK('Report Data'!F673)," ",'Report Data'!F673)</f>
        <v>0.1355443817308562</v>
      </c>
      <c r="G673" s="6">
        <f>IF(ISBLANK('Report Data'!G673)," ",'Report Data'!G673)</f>
        <v>0.20329366067417115</v>
      </c>
    </row>
    <row r="674" spans="1:7">
      <c r="A674" s="6" t="str">
        <f>IF('INTERIM REPORT'!B674=" "," ",IF('Report Data'!A674="",'INTERIM REPORT'!A673,'Report Data'!A674))</f>
        <v>Gifford Medical Center</v>
      </c>
      <c r="B674" s="6" t="str">
        <f>IF(ISBLANK('Report Data'!B674)," ",'Report Data'!B674)</f>
        <v>[Commercial_Self_Pay_Net_Patient_Rev_pct_incl_Phys_Metric] Commercial/Self Pay Net Patient Rev % including Phys</v>
      </c>
      <c r="C674" s="6">
        <f>IF(ISBLANK('Report Data'!C674)," ",'Report Data'!C674)</f>
        <v>0.65672168314522483</v>
      </c>
      <c r="D674" s="6">
        <f>IF(ISBLANK('Report Data'!D674)," ",'Report Data'!D674)</f>
        <v>0.57221538334243582</v>
      </c>
      <c r="E674" s="6">
        <f>IF(ISBLANK('Report Data'!E674)," ",'Report Data'!E674)</f>
        <v>0.61664358015560716</v>
      </c>
      <c r="F674" s="6">
        <f>IF(ISBLANK('Report Data'!F674)," ",'Report Data'!F674)</f>
        <v>0.63059011028921597</v>
      </c>
      <c r="G674" s="6">
        <f>IF(ISBLANK('Report Data'!G674)," ",'Report Data'!G674)</f>
        <v>0.61605900349748488</v>
      </c>
    </row>
    <row r="675" spans="1:7">
      <c r="A675" s="6" t="str">
        <f>IF('INTERIM REPORT'!B675=" "," ",IF('Report Data'!A675="",'INTERIM REPORT'!A674,'Report Data'!A675))</f>
        <v>Gifford Medical Center</v>
      </c>
      <c r="B675" s="6" t="str">
        <f>IF(ISBLANK('Report Data'!B675)," ",'Report Data'!B675)</f>
        <v>[Adj_Admits_Per_FTE_Metric] Adjusted Admissions Per FTE</v>
      </c>
      <c r="C675" s="6">
        <f>IF(ISBLANK('Report Data'!C675)," ",'Report Data'!C675)</f>
        <v>18.564990096864143</v>
      </c>
      <c r="D675" s="6">
        <f>IF(ISBLANK('Report Data'!D675)," ",'Report Data'!D675)</f>
        <v>22.793083310572481</v>
      </c>
      <c r="E675" s="6">
        <f>IF(ISBLANK('Report Data'!E675)," ",'Report Data'!E675)</f>
        <v>0</v>
      </c>
      <c r="F675" s="6">
        <f>IF(ISBLANK('Report Data'!F675)," ",'Report Data'!F675)</f>
        <v>0</v>
      </c>
      <c r="G675" s="6">
        <f>IF(ISBLANK('Report Data'!G675)," ",'Report Data'!G675)</f>
        <v>0</v>
      </c>
    </row>
    <row r="676" spans="1:7">
      <c r="A676" s="6" t="str">
        <f>IF('INTERIM REPORT'!B676=" "," ",IF('Report Data'!A676="",'INTERIM REPORT'!A675,'Report Data'!A676))</f>
        <v>Gifford Medical Center</v>
      </c>
      <c r="B676" s="6" t="str">
        <f>IF(ISBLANK('Report Data'!B676)," ",'Report Data'!B676)</f>
        <v>[FTEs_per_100_Adj_Discharges_Metric] FTEs per 100 Adj Discharges</v>
      </c>
      <c r="C676" s="6">
        <f>IF(ISBLANK('Report Data'!C676)," ",'Report Data'!C676)</f>
        <v>5.3864828086760594</v>
      </c>
      <c r="D676" s="6">
        <f>IF(ISBLANK('Report Data'!D676)," ",'Report Data'!D676)</f>
        <v>4.3872958580209023</v>
      </c>
      <c r="E676" s="6">
        <f>IF(ISBLANK('Report Data'!E676)," ",'Report Data'!E676)</f>
        <v>0</v>
      </c>
      <c r="F676" s="6">
        <f>IF(ISBLANK('Report Data'!F676)," ",'Report Data'!F676)</f>
        <v>0</v>
      </c>
      <c r="G676" s="6">
        <f>IF(ISBLANK('Report Data'!G676)," ",'Report Data'!G676)</f>
        <v>0</v>
      </c>
    </row>
    <row r="677" spans="1:7">
      <c r="A677" s="6" t="str">
        <f>IF('INTERIM REPORT'!B677=" "," ",IF('Report Data'!A677="",'INTERIM REPORT'!A676,'Report Data'!A677))</f>
        <v>Gifford Medical Center</v>
      </c>
      <c r="B677" s="6" t="str">
        <f>IF(ISBLANK('Report Data'!B677)," ",'Report Data'!B677)</f>
        <v>[FTEs_Per_Adj_Occupied_Bed_Metric] FTEs Per Adjusted Occupied Bed</v>
      </c>
      <c r="C677" s="6">
        <f>IF(ISBLANK('Report Data'!C677)," ",'Report Data'!C677)</f>
        <v>6.5172864907298882</v>
      </c>
      <c r="D677" s="6">
        <f>IF(ISBLANK('Report Data'!D677)," ",'Report Data'!D677)</f>
        <v>6.424803771298766</v>
      </c>
      <c r="E677" s="6">
        <f>IF(ISBLANK('Report Data'!E677)," ",'Report Data'!E677)</f>
        <v>0</v>
      </c>
      <c r="F677" s="6">
        <f>IF(ISBLANK('Report Data'!F677)," ",'Report Data'!F677)</f>
        <v>0</v>
      </c>
      <c r="G677" s="6">
        <f>IF(ISBLANK('Report Data'!G677)," ",'Report Data'!G677)</f>
        <v>0</v>
      </c>
    </row>
    <row r="678" spans="1:7">
      <c r="A678" s="6" t="str">
        <f>IF('INTERIM REPORT'!B678=" "," ",IF('Report Data'!A678="",'INTERIM REPORT'!A677,'Report Data'!A678))</f>
        <v>Gifford Medical Center</v>
      </c>
      <c r="B678" s="6" t="str">
        <f>IF(ISBLANK('Report Data'!B678)," ",'Report Data'!B678)</f>
        <v>[Return_On_Assets_Metric] Return On Assets</v>
      </c>
      <c r="C678" s="6">
        <f>IF(ISBLANK('Report Data'!C678)," ",'Report Data'!C678)</f>
        <v>3.1456232123329882E-2</v>
      </c>
      <c r="D678" s="6">
        <f>IF(ISBLANK('Report Data'!D678)," ",'Report Data'!D678)</f>
        <v>3.3694774821348604E-2</v>
      </c>
      <c r="E678" s="6">
        <f>IF(ISBLANK('Report Data'!E678)," ",'Report Data'!E678)</f>
        <v>2.2347064220414253E-2</v>
      </c>
      <c r="F678" s="6">
        <f>IF(ISBLANK('Report Data'!F678)," ",'Report Data'!F678)</f>
        <v>0.10914455947052148</v>
      </c>
      <c r="G678" s="6">
        <f>IF(ISBLANK('Report Data'!G678)," ",'Report Data'!G678)</f>
        <v>4.5188571441241672E-2</v>
      </c>
    </row>
    <row r="679" spans="1:7">
      <c r="A679" s="6" t="str">
        <f>IF('INTERIM REPORT'!B679=" "," ",IF('Report Data'!A679="",'INTERIM REPORT'!A678,'Report Data'!A679))</f>
        <v>Gifford Medical Center</v>
      </c>
      <c r="B679" s="6" t="str">
        <f>IF(ISBLANK('Report Data'!B679)," ",'Report Data'!B679)</f>
        <v>[OH_Exp_w_fringe_pct_of_TTL_OPEX_Metric] Overhead Expense w/ fringe, as a % of Total Operating Exp</v>
      </c>
      <c r="C679" s="6">
        <f>IF(ISBLANK('Report Data'!C679)," ",'Report Data'!C679)</f>
        <v>0.25404194886149029</v>
      </c>
      <c r="D679" s="6">
        <f>IF(ISBLANK('Report Data'!D679)," ",'Report Data'!D679)</f>
        <v>0.25550689581884467</v>
      </c>
      <c r="E679" s="6">
        <f>IF(ISBLANK('Report Data'!E679)," ",'Report Data'!E679)</f>
        <v>0</v>
      </c>
      <c r="F679" s="6">
        <f>IF(ISBLANK('Report Data'!F679)," ",'Report Data'!F679)</f>
        <v>0</v>
      </c>
      <c r="G679" s="6">
        <f>IF(ISBLANK('Report Data'!G679)," ",'Report Data'!G679)</f>
        <v>0</v>
      </c>
    </row>
    <row r="680" spans="1:7">
      <c r="A680" s="6" t="str">
        <f>IF('INTERIM REPORT'!B680=" "," ",IF('Report Data'!A680="",'INTERIM REPORT'!A679,'Report Data'!A680))</f>
        <v>Gifford Medical Center</v>
      </c>
      <c r="B680" s="6" t="str">
        <f>IF(ISBLANK('Report Data'!B680)," ",'Report Data'!B680)</f>
        <v>[Cost_per_Adj_Admits_Metric] Cost per Adjusted Admission</v>
      </c>
      <c r="C680" s="6">
        <f>IF(ISBLANK('Report Data'!C680)," ",'Report Data'!C680)</f>
        <v>9628.5793314530838</v>
      </c>
      <c r="D680" s="6">
        <f>IF(ISBLANK('Report Data'!D680)," ",'Report Data'!D680)</f>
        <v>9117.9781942942118</v>
      </c>
      <c r="E680" s="6">
        <f>IF(ISBLANK('Report Data'!E680)," ",'Report Data'!E680)</f>
        <v>0</v>
      </c>
      <c r="F680" s="6">
        <f>IF(ISBLANK('Report Data'!F680)," ",'Report Data'!F680)</f>
        <v>0</v>
      </c>
      <c r="G680" s="6">
        <f>IF(ISBLANK('Report Data'!G680)," ",'Report Data'!G680)</f>
        <v>0</v>
      </c>
    </row>
    <row r="681" spans="1:7">
      <c r="A681" s="6" t="str">
        <f>IF('INTERIM REPORT'!B681=" "," ",IF('Report Data'!A681="",'INTERIM REPORT'!A680,'Report Data'!A681))</f>
        <v>Gifford Medical Center</v>
      </c>
      <c r="B681" s="6" t="str">
        <f>IF(ISBLANK('Report Data'!B681)," ",'Report Data'!B681)</f>
        <v>[Salary_per_FTE_NonMD_Metric] Salary per FTE - Non-MD</v>
      </c>
      <c r="C681" s="6">
        <f>IF(ISBLANK('Report Data'!C681)," ",'Report Data'!C681)</f>
        <v>58451.915163821606</v>
      </c>
      <c r="D681" s="6">
        <f>IF(ISBLANK('Report Data'!D681)," ",'Report Data'!D681)</f>
        <v>63798.44614447745</v>
      </c>
      <c r="E681" s="6">
        <f>IF(ISBLANK('Report Data'!E681)," ",'Report Data'!E681)</f>
        <v>0</v>
      </c>
      <c r="F681" s="6">
        <f>IF(ISBLANK('Report Data'!F681)," ",'Report Data'!F681)</f>
        <v>0</v>
      </c>
      <c r="G681" s="6">
        <f>IF(ISBLANK('Report Data'!G681)," ",'Report Data'!G681)</f>
        <v>0</v>
      </c>
    </row>
    <row r="682" spans="1:7">
      <c r="A682" s="6" t="str">
        <f>IF('INTERIM REPORT'!B682=" "," ",IF('Report Data'!A682="",'INTERIM REPORT'!A681,'Report Data'!A682))</f>
        <v>Gifford Medical Center</v>
      </c>
      <c r="B682" s="6" t="str">
        <f>IF(ISBLANK('Report Data'!B682)," ",'Report Data'!B682)</f>
        <v>[Salary_and_Benefits_per_FTE_NonMD_Metric] Salary &amp; Benefits per FTE - Non-MD</v>
      </c>
      <c r="C682" s="6">
        <f>IF(ISBLANK('Report Data'!C682)," ",'Report Data'!C682)</f>
        <v>76473.273919328174</v>
      </c>
      <c r="D682" s="6">
        <f>IF(ISBLANK('Report Data'!D682)," ",'Report Data'!D682)</f>
        <v>84822.267869376592</v>
      </c>
      <c r="E682" s="6">
        <f>IF(ISBLANK('Report Data'!E682)," ",'Report Data'!E682)</f>
        <v>81048.760095887861</v>
      </c>
      <c r="F682" s="6">
        <f>IF(ISBLANK('Report Data'!F682)," ",'Report Data'!F682)</f>
        <v>87735.545437567707</v>
      </c>
      <c r="G682" s="6">
        <f>IF(ISBLANK('Report Data'!G682)," ",'Report Data'!G682)</f>
        <v>84503.675339208276</v>
      </c>
    </row>
    <row r="683" spans="1:7">
      <c r="A683" s="6" t="str">
        <f>IF('INTERIM REPORT'!B683=" "," ",IF('Report Data'!A683="",'INTERIM REPORT'!A682,'Report Data'!A683))</f>
        <v>Gifford Medical Center</v>
      </c>
      <c r="B683" s="6" t="str">
        <f>IF(ISBLANK('Report Data'!B683)," ",'Report Data'!B683)</f>
        <v>[Fringe_Benefit_pct_NonMD_Metric] Fringe Benefit % - Non-MD</v>
      </c>
      <c r="C683" s="6">
        <f>IF(ISBLANK('Report Data'!C683)," ",'Report Data'!C683)</f>
        <v>0.30831083472626419</v>
      </c>
      <c r="D683" s="6">
        <f>IF(ISBLANK('Report Data'!D683)," ",'Report Data'!D683)</f>
        <v>0.32953501214259617</v>
      </c>
      <c r="E683" s="6">
        <f>IF(ISBLANK('Report Data'!E683)," ",'Report Data'!E683)</f>
        <v>0.29332683816768068</v>
      </c>
      <c r="F683" s="6">
        <f>IF(ISBLANK('Report Data'!F683)," ",'Report Data'!F683)</f>
        <v>0.30594080972047977</v>
      </c>
      <c r="G683" s="6">
        <f>IF(ISBLANK('Report Data'!G683)," ",'Report Data'!G683)</f>
        <v>0.27491794170308881</v>
      </c>
    </row>
    <row r="684" spans="1:7">
      <c r="A684" s="6" t="str">
        <f>IF('INTERIM REPORT'!B684=" "," ",IF('Report Data'!A684="",'INTERIM REPORT'!A683,'Report Data'!A684))</f>
        <v>Gifford Medical Center</v>
      </c>
      <c r="B684" s="6" t="str">
        <f>IF(ISBLANK('Report Data'!B684)," ",'Report Data'!B684)</f>
        <v>[Comp_Ratio_Metric] Compensation Ratio</v>
      </c>
      <c r="C684" s="6">
        <f>IF(ISBLANK('Report Data'!C684)," ",'Report Data'!C684)</f>
        <v>0.61020737660521895</v>
      </c>
      <c r="D684" s="6">
        <f>IF(ISBLANK('Report Data'!D684)," ",'Report Data'!D684)</f>
        <v>0.56431903321974919</v>
      </c>
      <c r="E684" s="6">
        <f>IF(ISBLANK('Report Data'!E684)," ",'Report Data'!E684)</f>
        <v>0.59583635134035073</v>
      </c>
      <c r="F684" s="6">
        <f>IF(ISBLANK('Report Data'!F684)," ",'Report Data'!F684)</f>
        <v>0.54845736161153003</v>
      </c>
      <c r="G684" s="6">
        <f>IF(ISBLANK('Report Data'!G684)," ",'Report Data'!G684)</f>
        <v>0.5747001273881478</v>
      </c>
    </row>
    <row r="685" spans="1:7">
      <c r="A685" s="6" t="str">
        <f>IF('INTERIM REPORT'!B685=" "," ",IF('Report Data'!A685="",'INTERIM REPORT'!A684,'Report Data'!A685))</f>
        <v>Gifford Medical Center</v>
      </c>
      <c r="B685" s="6" t="str">
        <f>IF(ISBLANK('Report Data'!B685)," ",'Report Data'!B685)</f>
        <v>[Cap_Cost_pct_of_Total_Expense_Metric] Capital Cost % of Total Expense</v>
      </c>
      <c r="C685" s="6">
        <f>IF(ISBLANK('Report Data'!C685)," ",'Report Data'!C685)</f>
        <v>6.6884848292216581E-2</v>
      </c>
      <c r="D685" s="6">
        <f>IF(ISBLANK('Report Data'!D685)," ",'Report Data'!D685)</f>
        <v>6.9029218687074831E-2</v>
      </c>
      <c r="E685" s="6">
        <f>IF(ISBLANK('Report Data'!E685)," ",'Report Data'!E685)</f>
        <v>6.0010576272663929E-2</v>
      </c>
      <c r="F685" s="6">
        <f>IF(ISBLANK('Report Data'!F685)," ",'Report Data'!F685)</f>
        <v>6.7536313014875157E-2</v>
      </c>
      <c r="G685" s="6">
        <f>IF(ISBLANK('Report Data'!G685)," ",'Report Data'!G685)</f>
        <v>7.6264096189192082E-2</v>
      </c>
    </row>
    <row r="686" spans="1:7">
      <c r="A686" s="6" t="str">
        <f>IF('INTERIM REPORT'!B686=" "," ",IF('Report Data'!A686="",'INTERIM REPORT'!A685,'Report Data'!A686))</f>
        <v>Gifford Medical Center</v>
      </c>
      <c r="B686" s="6" t="str">
        <f>IF(ISBLANK('Report Data'!B686)," ",'Report Data'!B686)</f>
        <v>[Cap_Cost_per_Adj_Admits_Metric] Capital Cost per Adjusted Admission</v>
      </c>
      <c r="C686" s="6">
        <f>IF(ISBLANK('Report Data'!C686)," ",'Report Data'!C686)</f>
        <v>644.00606785381171</v>
      </c>
      <c r="D686" s="6">
        <f>IF(ISBLANK('Report Data'!D686)," ",'Report Data'!D686)</f>
        <v>629.40691075791494</v>
      </c>
      <c r="E686" s="6">
        <f>IF(ISBLANK('Report Data'!E686)," ",'Report Data'!E686)</f>
        <v>0</v>
      </c>
      <c r="F686" s="6">
        <f>IF(ISBLANK('Report Data'!F686)," ",'Report Data'!F686)</f>
        <v>0</v>
      </c>
      <c r="G686" s="6">
        <f>IF(ISBLANK('Report Data'!G686)," ",'Report Data'!G686)</f>
        <v>0</v>
      </c>
    </row>
    <row r="687" spans="1:7">
      <c r="A687" s="6" t="str">
        <f>IF('INTERIM REPORT'!B687=" "," ",IF('Report Data'!A687="",'INTERIM REPORT'!A686,'Report Data'!A687))</f>
        <v>Gifford Medical Center</v>
      </c>
      <c r="B687" s="6" t="str">
        <f>IF(ISBLANK('Report Data'!B687)," ",'Report Data'!B687)</f>
        <v>[Contractual_Allowance_pct_Metric] Contractual Allowance %</v>
      </c>
      <c r="C687" s="6">
        <f>IF(ISBLANK('Report Data'!C687)," ",'Report Data'!C687)</f>
        <v>0.56442041781860708</v>
      </c>
      <c r="D687" s="6">
        <f>IF(ISBLANK('Report Data'!D687)," ",'Report Data'!D687)</f>
        <v>0.59610008106999712</v>
      </c>
      <c r="E687" s="6">
        <f>IF(ISBLANK('Report Data'!E687)," ",'Report Data'!E687)</f>
        <v>0.59813701772338479</v>
      </c>
      <c r="F687" s="6">
        <f>IF(ISBLANK('Report Data'!F687)," ",'Report Data'!F687)</f>
        <v>0.55566673566479785</v>
      </c>
      <c r="G687" s="6">
        <f>IF(ISBLANK('Report Data'!G687)," ",'Report Data'!G687)</f>
        <v>0.57897560836396633</v>
      </c>
    </row>
    <row r="688" spans="1:7">
      <c r="A688" s="6" t="str">
        <f>IF('INTERIM REPORT'!B688=" "," ",IF('Report Data'!A688="",'INTERIM REPORT'!A687,'Report Data'!A688))</f>
        <v>Gifford Medical Center</v>
      </c>
      <c r="B688" s="6" t="str">
        <f>IF(ISBLANK('Report Data'!B688)," ",'Report Data'!B688)</f>
        <v>[Current_Ratio_Metric] Current Ratio</v>
      </c>
      <c r="C688" s="6">
        <f>IF(ISBLANK('Report Data'!C688)," ",'Report Data'!C688)</f>
        <v>4.9436687366322758</v>
      </c>
      <c r="D688" s="6">
        <f>IF(ISBLANK('Report Data'!D688)," ",'Report Data'!D688)</f>
        <v>2.6601488835250291</v>
      </c>
      <c r="E688" s="6">
        <f>IF(ISBLANK('Report Data'!E688)," ",'Report Data'!E688)</f>
        <v>3.1284809037691241</v>
      </c>
      <c r="F688" s="6">
        <f>IF(ISBLANK('Report Data'!F688)," ",'Report Data'!F688)</f>
        <v>2.8022332341111262</v>
      </c>
      <c r="G688" s="6">
        <f>IF(ISBLANK('Report Data'!G688)," ",'Report Data'!G688)</f>
        <v>3.6981706324989561</v>
      </c>
    </row>
    <row r="689" spans="1:7">
      <c r="A689" s="6" t="str">
        <f>IF('INTERIM REPORT'!B689=" "," ",IF('Report Data'!A689="",'INTERIM REPORT'!A688,'Report Data'!A689))</f>
        <v>Gifford Medical Center</v>
      </c>
      <c r="B689" s="6" t="str">
        <f>IF(ISBLANK('Report Data'!B689)," ",'Report Data'!B689)</f>
        <v>[Days_Payable_metric] Days Payable</v>
      </c>
      <c r="C689" s="6">
        <f>IF(ISBLANK('Report Data'!C689)," ",'Report Data'!C689)</f>
        <v>51.520028843423354</v>
      </c>
      <c r="D689" s="6">
        <f>IF(ISBLANK('Report Data'!D689)," ",'Report Data'!D689)</f>
        <v>121.5765139337645</v>
      </c>
      <c r="E689" s="6">
        <f>IF(ISBLANK('Report Data'!E689)," ",'Report Data'!E689)</f>
        <v>63.906235755110295</v>
      </c>
      <c r="F689" s="6">
        <f>IF(ISBLANK('Report Data'!F689)," ",'Report Data'!F689)</f>
        <v>107.78898032835394</v>
      </c>
      <c r="G689" s="6">
        <f>IF(ISBLANK('Report Data'!G689)," ",'Report Data'!G689)</f>
        <v>70.043507439615439</v>
      </c>
    </row>
    <row r="690" spans="1:7">
      <c r="A690" s="6" t="str">
        <f>IF('INTERIM REPORT'!B690=" "," ",IF('Report Data'!A690="",'INTERIM REPORT'!A689,'Report Data'!A690))</f>
        <v>Gifford Medical Center</v>
      </c>
      <c r="B690" s="6" t="str">
        <f>IF(ISBLANK('Report Data'!B690)," ",'Report Data'!B690)</f>
        <v>[Days_Receivable_Metric] Days Receivable</v>
      </c>
      <c r="C690" s="6">
        <f>IF(ISBLANK('Report Data'!C690)," ",'Report Data'!C690)</f>
        <v>42.805967185760444</v>
      </c>
      <c r="D690" s="6">
        <f>IF(ISBLANK('Report Data'!D690)," ",'Report Data'!D690)</f>
        <v>51.976055160484322</v>
      </c>
      <c r="E690" s="6">
        <f>IF(ISBLANK('Report Data'!E690)," ",'Report Data'!E690)</f>
        <v>30.631310009562203</v>
      </c>
      <c r="F690" s="6">
        <f>IF(ISBLANK('Report Data'!F690)," ",'Report Data'!F690)</f>
        <v>40.418015491301709</v>
      </c>
      <c r="G690" s="6">
        <f>IF(ISBLANK('Report Data'!G690)," ",'Report Data'!G690)</f>
        <v>40.492508901868561</v>
      </c>
    </row>
    <row r="691" spans="1:7">
      <c r="A691" s="6" t="str">
        <f>IF('INTERIM REPORT'!B691=" "," ",IF('Report Data'!A691="",'INTERIM REPORT'!A690,'Report Data'!A691))</f>
        <v>Gifford Medical Center</v>
      </c>
      <c r="B691" s="6" t="str">
        <f>IF(ISBLANK('Report Data'!B691)," ",'Report Data'!B691)</f>
        <v>[Days_Cash_on_Hand_Metric] Days Cash on Hand</v>
      </c>
      <c r="C691" s="6">
        <f>IF(ISBLANK('Report Data'!C691)," ",'Report Data'!C691)</f>
        <v>236.80448965078966</v>
      </c>
      <c r="D691" s="6">
        <f>IF(ISBLANK('Report Data'!D691)," ",'Report Data'!D691)</f>
        <v>332.93038486521215</v>
      </c>
      <c r="E691" s="6">
        <f>IF(ISBLANK('Report Data'!E691)," ",'Report Data'!E691)</f>
        <v>252.44664251001743</v>
      </c>
      <c r="F691" s="6">
        <f>IF(ISBLANK('Report Data'!F691)," ",'Report Data'!F691)</f>
        <v>326.43184698628261</v>
      </c>
      <c r="G691" s="6">
        <f>IF(ISBLANK('Report Data'!G691)," ",'Report Data'!G691)</f>
        <v>297.94125654464221</v>
      </c>
    </row>
    <row r="692" spans="1:7">
      <c r="A692" s="6" t="str">
        <f>IF('INTERIM REPORT'!B692=" "," ",IF('Report Data'!A692="",'INTERIM REPORT'!A691,'Report Data'!A692))</f>
        <v>Gifford Medical Center</v>
      </c>
      <c r="B692" s="6" t="str">
        <f>IF(ISBLANK('Report Data'!B692)," ",'Report Data'!B692)</f>
        <v>[Cash_Flow_Margin_Metric] Cash Flow Margin</v>
      </c>
      <c r="C692" s="6">
        <f>IF(ISBLANK('Report Data'!C692)," ",'Report Data'!C692)</f>
        <v>5.9392658582693318E-2</v>
      </c>
      <c r="D692" s="6">
        <f>IF(ISBLANK('Report Data'!D692)," ",'Report Data'!D692)</f>
        <v>9.2588853985296649E-2</v>
      </c>
      <c r="E692" s="6">
        <f>IF(ISBLANK('Report Data'!E692)," ",'Report Data'!E692)</f>
        <v>7.7325085467498944E-2</v>
      </c>
      <c r="F692" s="6">
        <f>IF(ISBLANK('Report Data'!F692)," ",'Report Data'!F692)</f>
        <v>0.14939304737562201</v>
      </c>
      <c r="G692" s="6">
        <f>IF(ISBLANK('Report Data'!G692)," ",'Report Data'!G692)</f>
        <v>0.13062172924148496</v>
      </c>
    </row>
    <row r="693" spans="1:7">
      <c r="A693" s="6" t="str">
        <f>IF('INTERIM REPORT'!B693=" "," ",IF('Report Data'!A693="",'INTERIM REPORT'!A692,'Report Data'!A693))</f>
        <v>Gifford Medical Center</v>
      </c>
      <c r="B693" s="6" t="str">
        <f>IF(ISBLANK('Report Data'!B693)," ",'Report Data'!B693)</f>
        <v>[Cash_to_Long_Term_Debt_Metric] Cash to Long Term Debt</v>
      </c>
      <c r="C693" s="6">
        <f>IF(ISBLANK('Report Data'!C693)," ",'Report Data'!C693)</f>
        <v>1.8014035327132758</v>
      </c>
      <c r="D693" s="6">
        <f>IF(ISBLANK('Report Data'!D693)," ",'Report Data'!D693)</f>
        <v>2.1758451320506822</v>
      </c>
      <c r="E693" s="6">
        <f>IF(ISBLANK('Report Data'!E693)," ",'Report Data'!E693)</f>
        <v>2.1520027337340437</v>
      </c>
      <c r="F693" s="6">
        <f>IF(ISBLANK('Report Data'!F693)," ",'Report Data'!F693)</f>
        <v>2.9686186874348359</v>
      </c>
      <c r="G693" s="6">
        <f>IF(ISBLANK('Report Data'!G693)," ",'Report Data'!G693)</f>
        <v>2.5720594821170759</v>
      </c>
    </row>
    <row r="694" spans="1:7">
      <c r="A694" s="6" t="str">
        <f>IF('INTERIM REPORT'!B694=" "," ",IF('Report Data'!A694="",'INTERIM REPORT'!A693,'Report Data'!A694))</f>
        <v>Gifford Medical Center</v>
      </c>
      <c r="B694" s="6" t="str">
        <f>IF(ISBLANK('Report Data'!B694)," ",'Report Data'!B694)</f>
        <v>[Cash_Flow_to_Total_Debt_Metric] Cash Flow to Total Debt</v>
      </c>
      <c r="C694" s="6">
        <f>IF(ISBLANK('Report Data'!C694)," ",'Report Data'!C694)</f>
        <v>0.31096277839476638</v>
      </c>
      <c r="D694" s="6">
        <f>IF(ISBLANK('Report Data'!D694)," ",'Report Data'!D694)</f>
        <v>0.20086180748575358</v>
      </c>
      <c r="E694" s="6">
        <f>IF(ISBLANK('Report Data'!E694)," ",'Report Data'!E694)</f>
        <v>0.31118458435980373</v>
      </c>
      <c r="F694" s="6">
        <f>IF(ISBLANK('Report Data'!F694)," ",'Report Data'!F694)</f>
        <v>0.51115628036037764</v>
      </c>
      <c r="G694" s="6">
        <f>IF(ISBLANK('Report Data'!G694)," ",'Report Data'!G694)</f>
        <v>0.41151911247685813</v>
      </c>
    </row>
    <row r="695" spans="1:7">
      <c r="A695" s="6" t="str">
        <f>IF('INTERIM REPORT'!B695=" "," ",IF('Report Data'!A695="",'INTERIM REPORT'!A694,'Report Data'!A695))</f>
        <v>Gifford Medical Center</v>
      </c>
      <c r="B695" s="6" t="str">
        <f>IF(ISBLANK('Report Data'!B695)," ",'Report Data'!B695)</f>
        <v>[Gross_Price_per_Discharge_Metric] Gross Price per Discharge</v>
      </c>
      <c r="C695" s="6">
        <f>IF(ISBLANK('Report Data'!C695)," ",'Report Data'!C695)</f>
        <v>15394.558685714288</v>
      </c>
      <c r="D695" s="6">
        <f>IF(ISBLANK('Report Data'!D695)," ",'Report Data'!D695)</f>
        <v>14370.249741431149</v>
      </c>
      <c r="E695" s="6">
        <f>IF(ISBLANK('Report Data'!E695)," ",'Report Data'!E695)</f>
        <v>0</v>
      </c>
      <c r="F695" s="6">
        <f>IF(ISBLANK('Report Data'!F695)," ",'Report Data'!F695)</f>
        <v>14733.238066465248</v>
      </c>
      <c r="G695" s="6">
        <f>IF(ISBLANK('Report Data'!G695)," ",'Report Data'!G695)</f>
        <v>17049.858866103736</v>
      </c>
    </row>
    <row r="696" spans="1:7">
      <c r="A696" s="6" t="str">
        <f>IF('INTERIM REPORT'!B696=" "," ",IF('Report Data'!A696="",'INTERIM REPORT'!A695,'Report Data'!A696))</f>
        <v>Gifford Medical Center</v>
      </c>
      <c r="B696" s="6" t="str">
        <f>IF(ISBLANK('Report Data'!B696)," ",'Report Data'!B696)</f>
        <v>[Gross_Price_per_Visit_Metric] Gross Price per Visit</v>
      </c>
      <c r="C696" s="6">
        <f>IF(ISBLANK('Report Data'!C696)," ",'Report Data'!C696)</f>
        <v>1482.0217688733821</v>
      </c>
      <c r="D696" s="6">
        <f>IF(ISBLANK('Report Data'!D696)," ",'Report Data'!D696)</f>
        <v>1245.3603654565552</v>
      </c>
      <c r="E696" s="6">
        <f>IF(ISBLANK('Report Data'!E696)," ",'Report Data'!E696)</f>
        <v>0</v>
      </c>
      <c r="F696" s="6">
        <f>IF(ISBLANK('Report Data'!F696)," ",'Report Data'!F696)</f>
        <v>1204.0205249446597</v>
      </c>
      <c r="G696" s="6">
        <f>IF(ISBLANK('Report Data'!G696)," ",'Report Data'!G696)</f>
        <v>1140.0635041595226</v>
      </c>
    </row>
    <row r="697" spans="1:7">
      <c r="A697" s="6" t="str">
        <f>IF('INTERIM REPORT'!B697=" "," ",IF('Report Data'!A697="",'INTERIM REPORT'!A696,'Report Data'!A697))</f>
        <v>Gifford Medical Center</v>
      </c>
      <c r="B697" s="6" t="str">
        <f>IF(ISBLANK('Report Data'!B697)," ",'Report Data'!B697)</f>
        <v>[Gross_Rev_per_Adj_Admits_Metric] Gross Revenue per Adj Admission</v>
      </c>
      <c r="C697" s="6">
        <f>IF(ISBLANK('Report Data'!C697)," ",'Report Data'!C697)</f>
        <v>20239.090091819704</v>
      </c>
      <c r="D697" s="6">
        <f>IF(ISBLANK('Report Data'!D697)," ",'Report Data'!D697)</f>
        <v>17995.275090361447</v>
      </c>
      <c r="E697" s="6">
        <f>IF(ISBLANK('Report Data'!E697)," ",'Report Data'!E697)</f>
        <v>0</v>
      </c>
      <c r="F697" s="6">
        <f>IF(ISBLANK('Report Data'!F697)," ",'Report Data'!F697)</f>
        <v>0</v>
      </c>
      <c r="G697" s="6">
        <f>IF(ISBLANK('Report Data'!G697)," ",'Report Data'!G697)</f>
        <v>0</v>
      </c>
    </row>
    <row r="698" spans="1:7">
      <c r="A698" s="6" t="str">
        <f>IF('INTERIM REPORT'!B698=" "," ",IF('Report Data'!A698="",'INTERIM REPORT'!A697,'Report Data'!A698))</f>
        <v>Gifford Medical Center</v>
      </c>
      <c r="B698" s="6" t="str">
        <f>IF(ISBLANK('Report Data'!B698)," ",'Report Data'!B698)</f>
        <v>[Net_Rev_per_Adj_Admits_Metric] Net Revenue per Adjusted Admission</v>
      </c>
      <c r="C698" s="6">
        <f>IF(ISBLANK('Report Data'!C698)," ",'Report Data'!C698)</f>
        <v>8918.5844000056532</v>
      </c>
      <c r="D698" s="6">
        <f>IF(ISBLANK('Report Data'!D698)," ",'Report Data'!D698)</f>
        <v>7358.740515399154</v>
      </c>
      <c r="E698" s="6">
        <f>IF(ISBLANK('Report Data'!E698)," ",'Report Data'!E698)</f>
        <v>0</v>
      </c>
      <c r="F698" s="6">
        <f>IF(ISBLANK('Report Data'!F698)," ",'Report Data'!F698)</f>
        <v>0</v>
      </c>
      <c r="G698" s="6">
        <f>IF(ISBLANK('Report Data'!G698)," ",'Report Data'!G698)</f>
        <v>0</v>
      </c>
    </row>
    <row r="699" spans="1:7">
      <c r="A699" s="6" t="str">
        <f>IF('INTERIM REPORT'!B699=" "," ",IF('Report Data'!A699="",'INTERIM REPORT'!A698,'Report Data'!A699))</f>
        <v>Gifford Medical Center</v>
      </c>
      <c r="B699" s="6" t="str">
        <f>IF(ISBLANK('Report Data'!B699)," ",'Report Data'!B699)</f>
        <v>[Medicare_Gross_Pct_Tot_Gross_Metric] Medicare Gross as % of Tot Gross Rev</v>
      </c>
      <c r="C699" s="6">
        <f>IF(ISBLANK('Report Data'!C699)," ",'Report Data'!C699)</f>
        <v>0.44022058603988962</v>
      </c>
      <c r="D699" s="6">
        <f>IF(ISBLANK('Report Data'!D699)," ",'Report Data'!D699)</f>
        <v>0.44276473273193245</v>
      </c>
      <c r="E699" s="6">
        <f>IF(ISBLANK('Report Data'!E699)," ",'Report Data'!E699)</f>
        <v>0.43178815848999413</v>
      </c>
      <c r="F699" s="6">
        <f>IF(ISBLANK('Report Data'!F699)," ",'Report Data'!F699)</f>
        <v>0.50538724961698611</v>
      </c>
      <c r="G699" s="6">
        <f>IF(ISBLANK('Report Data'!G699)," ",'Report Data'!G699)</f>
        <v>0.45724053524882835</v>
      </c>
    </row>
    <row r="700" spans="1:7">
      <c r="A700" s="6" t="str">
        <f>IF('INTERIM REPORT'!B700=" "," ",IF('Report Data'!A700="",'INTERIM REPORT'!A699,'Report Data'!A700))</f>
        <v>Gifford Medical Center</v>
      </c>
      <c r="B700" s="6" t="str">
        <f>IF(ISBLANK('Report Data'!B700)," ",'Report Data'!B700)</f>
        <v>[Medicaid_Gross_Pct_Tot_Gross_Metric] Medicaid Gross as % of Tot Gross Rev</v>
      </c>
      <c r="C700" s="6">
        <f>IF(ISBLANK('Report Data'!C700)," ",'Report Data'!C700)</f>
        <v>0.17480939453233518</v>
      </c>
      <c r="D700" s="6">
        <f>IF(ISBLANK('Report Data'!D700)," ",'Report Data'!D700)</f>
        <v>0.17325490572880931</v>
      </c>
      <c r="E700" s="6">
        <f>IF(ISBLANK('Report Data'!E700)," ",'Report Data'!E700)</f>
        <v>0.17929755867990899</v>
      </c>
      <c r="F700" s="6">
        <f>IF(ISBLANK('Report Data'!F700)," ",'Report Data'!F700)</f>
        <v>0.16741128810508499</v>
      </c>
      <c r="G700" s="6">
        <f>IF(ISBLANK('Report Data'!G700)," ",'Report Data'!G700)</f>
        <v>0.16895672878355067</v>
      </c>
    </row>
    <row r="701" spans="1:7">
      <c r="A701" s="6" t="str">
        <f>IF('INTERIM REPORT'!B701=" "," ",IF('Report Data'!A701="",'INTERIM REPORT'!A700,'Report Data'!A701))</f>
        <v>Gifford Medical Center</v>
      </c>
      <c r="B701" s="6" t="str">
        <f>IF(ISBLANK('Report Data'!B701)," ",'Report Data'!B701)</f>
        <v>[CommSelf_Gross_Pct_Tot_Gross_Metric] Comm/self Gross as % of Tot Gross Rev</v>
      </c>
      <c r="C701" s="6">
        <f>IF(ISBLANK('Report Data'!C701)," ",'Report Data'!C701)</f>
        <v>0.38497001942777515</v>
      </c>
      <c r="D701" s="6">
        <f>IF(ISBLANK('Report Data'!D701)," ",'Report Data'!D701)</f>
        <v>0.38398036153925824</v>
      </c>
      <c r="E701" s="6">
        <f>IF(ISBLANK('Report Data'!E701)," ",'Report Data'!E701)</f>
        <v>0.38891428283009705</v>
      </c>
      <c r="F701" s="6">
        <f>IF(ISBLANK('Report Data'!F701)," ",'Report Data'!F701)</f>
        <v>0.32720146227792873</v>
      </c>
      <c r="G701" s="6">
        <f>IF(ISBLANK('Report Data'!G701)," ",'Report Data'!G701)</f>
        <v>0.37380273596762109</v>
      </c>
    </row>
    <row r="702" spans="1:7">
      <c r="A702" s="6" t="str">
        <f>IF('INTERIM REPORT'!B702=" "," ",IF('Report Data'!A702="",'INTERIM REPORT'!A701,'Report Data'!A702))</f>
        <v>Gifford Medical Center</v>
      </c>
      <c r="B702" s="6" t="str">
        <f>IF(ISBLANK('Report Data'!B702)," ",'Report Data'!B702)</f>
        <v>[Phys_Gross_Pct_Ttl_Gross_Metric] Physician Gross as % of Ttl Gross Rev</v>
      </c>
      <c r="C702" s="6">
        <f>IF(ISBLANK('Report Data'!C702)," ",'Report Data'!C702)</f>
        <v>0</v>
      </c>
      <c r="D702" s="6">
        <f>IF(ISBLANK('Report Data'!D702)," ",'Report Data'!D702)</f>
        <v>0</v>
      </c>
      <c r="E702" s="6">
        <f>IF(ISBLANK('Report Data'!E702)," ",'Report Data'!E702)</f>
        <v>0</v>
      </c>
      <c r="F702" s="6">
        <f>IF(ISBLANK('Report Data'!F702)," ",'Report Data'!F702)</f>
        <v>0</v>
      </c>
      <c r="G702" s="6">
        <f>IF(ISBLANK('Report Data'!G702)," ",'Report Data'!G702)</f>
        <v>0</v>
      </c>
    </row>
    <row r="703" spans="1:7">
      <c r="A703" s="6" t="str">
        <f>IF('INTERIM REPORT'!B703=" "," ",IF('Report Data'!A703="",'INTERIM REPORT'!A702,'Report Data'!A703))</f>
        <v>Gifford Medical Center</v>
      </c>
      <c r="B703" s="6" t="str">
        <f>IF(ISBLANK('Report Data'!B703)," ",'Report Data'!B703)</f>
        <v>[Medicare_Pct_Net_Rev_Metric] Medicare % of Net Rev (less dispr)</v>
      </c>
      <c r="C703" s="6">
        <f>IF(ISBLANK('Report Data'!C703)," ",'Report Data'!C703)</f>
        <v>0.3714442045703874</v>
      </c>
      <c r="D703" s="6">
        <f>IF(ISBLANK('Report Data'!D703)," ",'Report Data'!D703)</f>
        <v>0.36474275309713422</v>
      </c>
      <c r="E703" s="6">
        <f>IF(ISBLANK('Report Data'!E703)," ",'Report Data'!E703)</f>
        <v>0.35727275825422911</v>
      </c>
      <c r="F703" s="6">
        <f>IF(ISBLANK('Report Data'!F703)," ",'Report Data'!F703)</f>
        <v>0.45537732657878677</v>
      </c>
      <c r="G703" s="6">
        <f>IF(ISBLANK('Report Data'!G703)," ",'Report Data'!G703)</f>
        <v>0.35040487384047686</v>
      </c>
    </row>
    <row r="704" spans="1:7">
      <c r="A704" s="6" t="str">
        <f>IF('INTERIM REPORT'!B704=" "," ",IF('Report Data'!A704="",'INTERIM REPORT'!A703,'Report Data'!A704))</f>
        <v>Gifford Medical Center</v>
      </c>
      <c r="B704" s="6" t="str">
        <f>IF(ISBLANK('Report Data'!B704)," ",'Report Data'!B704)</f>
        <v>[Medicaid_Pct_Net_Rev_Metric] Medicaid % of Net Rev (less dispr)</v>
      </c>
      <c r="C704" s="6">
        <f>IF(ISBLANK('Report Data'!C704)," ",'Report Data'!C704)</f>
        <v>7.0923007761198184E-2</v>
      </c>
      <c r="D704" s="6">
        <f>IF(ISBLANK('Report Data'!D704)," ",'Report Data'!D704)</f>
        <v>0.12811985586938882</v>
      </c>
      <c r="E704" s="6">
        <f>IF(ISBLANK('Report Data'!E704)," ",'Report Data'!E704)</f>
        <v>8.2999921593055678E-2</v>
      </c>
      <c r="F704" s="6">
        <f>IF(ISBLANK('Report Data'!F704)," ",'Report Data'!F704)</f>
        <v>0.10824115151768388</v>
      </c>
      <c r="G704" s="6">
        <f>IF(ISBLANK('Report Data'!G704)," ",'Report Data'!G704)</f>
        <v>0.13363001358526574</v>
      </c>
    </row>
    <row r="705" spans="1:7">
      <c r="A705" s="6" t="str">
        <f>IF('INTERIM REPORT'!B705=" "," ",IF('Report Data'!A705="",'INTERIM REPORT'!A704,'Report Data'!A705))</f>
        <v>Gifford Medical Center</v>
      </c>
      <c r="B705" s="6" t="str">
        <f>IF(ISBLANK('Report Data'!B705)," ",'Report Data'!B705)</f>
        <v>[CommSelf_Pct_Net_Rev_Metric] Comm/self % of Net Rev (less dispr)</v>
      </c>
      <c r="C705" s="6">
        <f>IF(ISBLANK('Report Data'!C705)," ",'Report Data'!C705)</f>
        <v>0.55763278766841406</v>
      </c>
      <c r="D705" s="6">
        <f>IF(ISBLANK('Report Data'!D705)," ",'Report Data'!D705)</f>
        <v>0.50713739103347677</v>
      </c>
      <c r="E705" s="6">
        <f>IF(ISBLANK('Report Data'!E705)," ",'Report Data'!E705)</f>
        <v>0.55972732015271554</v>
      </c>
      <c r="F705" s="6">
        <f>IF(ISBLANK('Report Data'!F705)," ",'Report Data'!F705)</f>
        <v>0.4363815219035293</v>
      </c>
      <c r="G705" s="6">
        <f>IF(ISBLANK('Report Data'!G705)," ",'Report Data'!G705)</f>
        <v>0.51596511257425759</v>
      </c>
    </row>
    <row r="706" spans="1:7">
      <c r="A706" s="6" t="str">
        <f>IF('INTERIM REPORT'!B706=" "," ",IF('Report Data'!A706="",'INTERIM REPORT'!A705,'Report Data'!A706))</f>
        <v>Gifford Medical Center</v>
      </c>
      <c r="B706" s="6" t="str">
        <f>IF(ISBLANK('Report Data'!B706)," ",'Report Data'!B706)</f>
        <v>[Phys_Pct_Net_Rev_Metric] Physician % of Net Rev</v>
      </c>
      <c r="C706" s="6">
        <f>IF(ISBLANK('Report Data'!C706)," ",'Report Data'!C706)</f>
        <v>0</v>
      </c>
      <c r="D706" s="6">
        <f>IF(ISBLANK('Report Data'!D706)," ",'Report Data'!D706)</f>
        <v>0</v>
      </c>
      <c r="E706" s="6">
        <f>IF(ISBLANK('Report Data'!E706)," ",'Report Data'!E706)</f>
        <v>0</v>
      </c>
      <c r="F706" s="6">
        <f>IF(ISBLANK('Report Data'!F706)," ",'Report Data'!F706)</f>
        <v>0</v>
      </c>
      <c r="G706" s="6">
        <f>IF(ISBLANK('Report Data'!G706)," ",'Report Data'!G706)</f>
        <v>0</v>
      </c>
    </row>
    <row r="707" spans="1:7">
      <c r="A707" s="6" t="str">
        <f>IF('INTERIM REPORT'!B707=" "," ",IF('Report Data'!A707="",'INTERIM REPORT'!A706,'Report Data'!A707))</f>
        <v>Gifford Medical Center</v>
      </c>
      <c r="B707" s="6" t="str">
        <f>IF(ISBLANK('Report Data'!B707)," ",'Report Data'!B707)</f>
        <v>[Free_Care_Gross_Metric] Free Care (Gross Revenue)</v>
      </c>
      <c r="C707" s="6">
        <f>IF(ISBLANK('Report Data'!C707)," ",'Report Data'!C707)</f>
        <v>-391899.50000000006</v>
      </c>
      <c r="D707" s="6">
        <f>IF(ISBLANK('Report Data'!D707)," ",'Report Data'!D707)</f>
        <v>-574295</v>
      </c>
      <c r="E707" s="6">
        <f>IF(ISBLANK('Report Data'!E707)," ",'Report Data'!E707)</f>
        <v>-727264.99999999988</v>
      </c>
      <c r="F707" s="6">
        <f>IF(ISBLANK('Report Data'!F707)," ",'Report Data'!F707)</f>
        <v>-534861.99999999988</v>
      </c>
      <c r="G707" s="6">
        <f>IF(ISBLANK('Report Data'!G707)," ",'Report Data'!G707)</f>
        <v>-487212.99999999994</v>
      </c>
    </row>
    <row r="708" spans="1:7">
      <c r="A708" s="6" t="str">
        <f>IF('INTERIM REPORT'!B708=" "," ",IF('Report Data'!A708="",'INTERIM REPORT'!A707,'Report Data'!A708))</f>
        <v>Grace Cottage Hospital</v>
      </c>
      <c r="B708" s="6" t="str">
        <f>IF(ISBLANK('Report Data'!B708)," ",'Report Data'!B708)</f>
        <v>[Avg_Daily_Census_Metric] Average Daily Census</v>
      </c>
      <c r="C708" s="6">
        <f>IF(ISBLANK('Report Data'!C708)," ",'Report Data'!C708)</f>
        <v>10.753424657534241</v>
      </c>
      <c r="D708" s="6">
        <f>IF(ISBLANK('Report Data'!D708)," ",'Report Data'!D708)</f>
        <v>10.008196721311476</v>
      </c>
      <c r="E708" s="6">
        <f>IF(ISBLANK('Report Data'!E708)," ",'Report Data'!E708)</f>
        <v>0</v>
      </c>
      <c r="F708" s="6">
        <f>IF(ISBLANK('Report Data'!F708)," ",'Report Data'!F708)</f>
        <v>9.5808219178082172</v>
      </c>
      <c r="G708" s="6">
        <f>IF(ISBLANK('Report Data'!G708)," ",'Report Data'!G708)</f>
        <v>9.8767123287671215</v>
      </c>
    </row>
    <row r="709" spans="1:7">
      <c r="A709" s="6" t="str">
        <f>IF('INTERIM REPORT'!B709=" "," ",IF('Report Data'!A709="",'INTERIM REPORT'!A708,'Report Data'!A709))</f>
        <v>Grace Cottage Hospital</v>
      </c>
      <c r="B709" s="6" t="str">
        <f>IF(ISBLANK('Report Data'!B709)," ",'Report Data'!B709)</f>
        <v>[Avg_Length_of_Stay_Metric] Average Length of Stay</v>
      </c>
      <c r="C709" s="6">
        <f>IF(ISBLANK('Report Data'!C709)," ",'Report Data'!C709)</f>
        <v>11.681547619047613</v>
      </c>
      <c r="D709" s="6">
        <f>IF(ISBLANK('Report Data'!D709)," ",'Report Data'!D709)</f>
        <v>11.446875</v>
      </c>
      <c r="E709" s="6">
        <f>IF(ISBLANK('Report Data'!E709)," ",'Report Data'!E709)</f>
        <v>0</v>
      </c>
      <c r="F709" s="6">
        <f>IF(ISBLANK('Report Data'!F709)," ",'Report Data'!F709)</f>
        <v>11.976027397260273</v>
      </c>
      <c r="G709" s="6">
        <f>IF(ISBLANK('Report Data'!G709)," ",'Report Data'!G709)</f>
        <v>13.205128205128203</v>
      </c>
    </row>
    <row r="710" spans="1:7">
      <c r="A710" s="6" t="str">
        <f>IF('INTERIM REPORT'!B710=" "," ",IF('Report Data'!A710="",'INTERIM REPORT'!A709,'Report Data'!A710))</f>
        <v>Grace Cottage Hospital</v>
      </c>
      <c r="B710" s="6" t="str">
        <f>IF(ISBLANK('Report Data'!B710)," ",'Report Data'!B710)</f>
        <v>[Acute_ALOS_Metric] Acute ALOS</v>
      </c>
      <c r="C710" s="6">
        <f>IF(ISBLANK('Report Data'!C710)," ",'Report Data'!C710)</f>
        <v>2.8699186991869925</v>
      </c>
      <c r="D710" s="6">
        <f>IF(ISBLANK('Report Data'!D710)," ",'Report Data'!D710)</f>
        <v>2.9677419354838719</v>
      </c>
      <c r="E710" s="6">
        <f>IF(ISBLANK('Report Data'!E710)," ",'Report Data'!E710)</f>
        <v>0</v>
      </c>
      <c r="F710" s="6">
        <f>IF(ISBLANK('Report Data'!F710)," ",'Report Data'!F710)</f>
        <v>2.838709677419355</v>
      </c>
      <c r="G710" s="6">
        <f>IF(ISBLANK('Report Data'!G710)," ",'Report Data'!G710)</f>
        <v>3.1318681318681323</v>
      </c>
    </row>
    <row r="711" spans="1:7">
      <c r="A711" s="6" t="str">
        <f>IF('INTERIM REPORT'!B711=" "," ",IF('Report Data'!A711="",'INTERIM REPORT'!A710,'Report Data'!A711))</f>
        <v>Grace Cottage Hospital</v>
      </c>
      <c r="B711" s="6" t="str">
        <f>IF(ISBLANK('Report Data'!B711)," ",'Report Data'!B711)</f>
        <v>[Adj_Admits_Metric] Adjusted Admissions</v>
      </c>
      <c r="C711" s="6">
        <f>IF(ISBLANK('Report Data'!C711)," ",'Report Data'!C711)</f>
        <v>2738.739480264815</v>
      </c>
      <c r="D711" s="6">
        <f>IF(ISBLANK('Report Data'!D711)," ",'Report Data'!D711)</f>
        <v>2262.8177179502936</v>
      </c>
      <c r="E711" s="6">
        <f>IF(ISBLANK('Report Data'!E711)," ",'Report Data'!E711)</f>
        <v>0</v>
      </c>
      <c r="F711" s="6">
        <f>IF(ISBLANK('Report Data'!F711)," ",'Report Data'!F711)</f>
        <v>2351.9529097786658</v>
      </c>
      <c r="G711" s="6">
        <f>IF(ISBLANK('Report Data'!G711)," ",'Report Data'!G711)</f>
        <v>1991.6856701354391</v>
      </c>
    </row>
    <row r="712" spans="1:7">
      <c r="A712" s="6" t="str">
        <f>IF('INTERIM REPORT'!B712=" "," ",IF('Report Data'!A712="",'INTERIM REPORT'!A711,'Report Data'!A712))</f>
        <v>Grace Cottage Hospital</v>
      </c>
      <c r="B712" s="6" t="str">
        <f>IF(ISBLANK('Report Data'!B712)," ",'Report Data'!B712)</f>
        <v>[Adj_Days_Metric] Adjusted Days</v>
      </c>
      <c r="C712" s="6">
        <f>IF(ISBLANK('Report Data'!C712)," ",'Report Data'!C712)</f>
        <v>7859.9596466136572</v>
      </c>
      <c r="D712" s="6">
        <f>IF(ISBLANK('Report Data'!D712)," ",'Report Data'!D712)</f>
        <v>6715.4590339170027</v>
      </c>
      <c r="E712" s="6">
        <f>IF(ISBLANK('Report Data'!E712)," ",'Report Data'!E712)</f>
        <v>0</v>
      </c>
      <c r="F712" s="6">
        <f>IF(ISBLANK('Report Data'!F712)," ",'Report Data'!F712)</f>
        <v>6676.5114858233092</v>
      </c>
      <c r="G712" s="6">
        <f>IF(ISBLANK('Report Data'!G712)," ",'Report Data'!G712)</f>
        <v>6237.6968789956063</v>
      </c>
    </row>
    <row r="713" spans="1:7">
      <c r="A713" s="6" t="str">
        <f>IF('INTERIM REPORT'!B713=" "," ",IF('Report Data'!A713="",'INTERIM REPORT'!A712,'Report Data'!A713))</f>
        <v>Grace Cottage Hospital</v>
      </c>
      <c r="B713" s="6" t="str">
        <f>IF(ISBLANK('Report Data'!B713)," ",'Report Data'!B713)</f>
        <v>[Acute_Care_Ave_Daily_Census_Metric] Acute Care Ave Daily Census</v>
      </c>
      <c r="C713" s="6">
        <f>IF(ISBLANK('Report Data'!C713)," ",'Report Data'!C713)</f>
        <v>0.96712328767123301</v>
      </c>
      <c r="D713" s="6">
        <f>IF(ISBLANK('Report Data'!D713)," ",'Report Data'!D713)</f>
        <v>1.0054644808743172</v>
      </c>
      <c r="E713" s="6">
        <f>IF(ISBLANK('Report Data'!E713)," ",'Report Data'!E713)</f>
        <v>0</v>
      </c>
      <c r="F713" s="6">
        <f>IF(ISBLANK('Report Data'!F713)," ",'Report Data'!F713)</f>
        <v>0.72328767123287674</v>
      </c>
      <c r="G713" s="6">
        <f>IF(ISBLANK('Report Data'!G713)," ",'Report Data'!G713)</f>
        <v>0.78082191780821919</v>
      </c>
    </row>
    <row r="714" spans="1:7">
      <c r="A714" s="6" t="str">
        <f>IF('INTERIM REPORT'!B714=" "," ",IF('Report Data'!A714="",'INTERIM REPORT'!A713,'Report Data'!A714))</f>
        <v>Grace Cottage Hospital</v>
      </c>
      <c r="B714" s="6" t="str">
        <f>IF(ISBLANK('Report Data'!B714)," ",'Report Data'!B714)</f>
        <v>[Acute_Admissions_Metric] Acute Admissions</v>
      </c>
      <c r="C714" s="6">
        <f>IF(ISBLANK('Report Data'!C714)," ",'Report Data'!C714)</f>
        <v>123</v>
      </c>
      <c r="D714" s="6">
        <f>IF(ISBLANK('Report Data'!D714)," ",'Report Data'!D714)</f>
        <v>123.99999999999999</v>
      </c>
      <c r="E714" s="6">
        <f>IF(ISBLANK('Report Data'!E714)," ",'Report Data'!E714)</f>
        <v>0</v>
      </c>
      <c r="F714" s="6">
        <f>IF(ISBLANK('Report Data'!F714)," ",'Report Data'!F714)</f>
        <v>93</v>
      </c>
      <c r="G714" s="6">
        <f>IF(ISBLANK('Report Data'!G714)," ",'Report Data'!G714)</f>
        <v>90.999999999999986</v>
      </c>
    </row>
    <row r="715" spans="1:7">
      <c r="A715" s="6" t="str">
        <f>IF('INTERIM REPORT'!B715=" "," ",IF('Report Data'!A715="",'INTERIM REPORT'!A714,'Report Data'!A715))</f>
        <v>Grace Cottage Hospital</v>
      </c>
      <c r="B715" s="6" t="str">
        <f>IF(ISBLANK('Report Data'!B715)," ",'Report Data'!B715)</f>
        <v>[Util_Acute_Days] Acute Patient Days</v>
      </c>
      <c r="C715" s="6">
        <f>IF(ISBLANK('Report Data'!C715)," ",'Report Data'!C715)</f>
        <v>353.00000000000006</v>
      </c>
      <c r="D715" s="6">
        <f>IF(ISBLANK('Report Data'!D715)," ",'Report Data'!D715)</f>
        <v>368.00000000000006</v>
      </c>
      <c r="E715" s="6">
        <f>IF(ISBLANK('Report Data'!E715)," ",'Report Data'!E715)</f>
        <v>0</v>
      </c>
      <c r="F715" s="6">
        <f>IF(ISBLANK('Report Data'!F715)," ",'Report Data'!F715)</f>
        <v>264</v>
      </c>
      <c r="G715" s="6">
        <f>IF(ISBLANK('Report Data'!G715)," ",'Report Data'!G715)</f>
        <v>285</v>
      </c>
    </row>
    <row r="716" spans="1:7">
      <c r="A716" s="6" t="str">
        <f>IF('INTERIM REPORT'!B716=" "," ",IF('Report Data'!A716="",'INTERIM REPORT'!A715,'Report Data'!A716))</f>
        <v>Grace Cottage Hospital</v>
      </c>
      <c r="B716" s="6" t="str">
        <f>IF(ISBLANK('Report Data'!B716)," ",'Report Data'!B716)</f>
        <v>[Age_of_Plant_Metric] Age of Plant</v>
      </c>
      <c r="C716" s="6">
        <f>IF(ISBLANK('Report Data'!C716)," ",'Report Data'!C716)</f>
        <v>20.486468076487057</v>
      </c>
      <c r="D716" s="6">
        <f>IF(ISBLANK('Report Data'!D716)," ",'Report Data'!D716)</f>
        <v>20.446019221073275</v>
      </c>
      <c r="E716" s="6">
        <f>IF(ISBLANK('Report Data'!E716)," ",'Report Data'!E716)</f>
        <v>0</v>
      </c>
      <c r="F716" s="6">
        <f>IF(ISBLANK('Report Data'!F716)," ",'Report Data'!F716)</f>
        <v>16.896353896260209</v>
      </c>
      <c r="G716" s="6">
        <f>IF(ISBLANK('Report Data'!G716)," ",'Report Data'!G716)</f>
        <v>16.647434844732224</v>
      </c>
    </row>
    <row r="717" spans="1:7">
      <c r="A717" s="6" t="str">
        <f>IF('INTERIM REPORT'!B717=" "," ",IF('Report Data'!A717="",'INTERIM REPORT'!A716,'Report Data'!A717))</f>
        <v>Grace Cottage Hospital</v>
      </c>
      <c r="B717" s="6" t="str">
        <f>IF(ISBLANK('Report Data'!B717)," ",'Report Data'!B717)</f>
        <v>[Age_of_Plant_Bldg_Metric] Age of Plant Building</v>
      </c>
      <c r="C717" s="6">
        <f>IF(ISBLANK('Report Data'!C717)," ",'Report Data'!C717)</f>
        <v>18.31805668505616</v>
      </c>
      <c r="D717" s="6">
        <f>IF(ISBLANK('Report Data'!D717)," ",'Report Data'!D717)</f>
        <v>18.933896365921164</v>
      </c>
      <c r="E717" s="6">
        <f>IF(ISBLANK('Report Data'!E717)," ",'Report Data'!E717)</f>
        <v>0</v>
      </c>
      <c r="F717" s="6">
        <f>IF(ISBLANK('Report Data'!F717)," ",'Report Data'!F717)</f>
        <v>19.385540888068519</v>
      </c>
      <c r="G717" s="6">
        <f>IF(ISBLANK('Report Data'!G717)," ",'Report Data'!G717)</f>
        <v>18.814222710920415</v>
      </c>
    </row>
    <row r="718" spans="1:7">
      <c r="A718" s="6" t="str">
        <f>IF('INTERIM REPORT'!B718=" "," ",IF('Report Data'!A718="",'INTERIM REPORT'!A717,'Report Data'!A718))</f>
        <v>Grace Cottage Hospital</v>
      </c>
      <c r="B718" s="6" t="str">
        <f>IF(ISBLANK('Report Data'!B718)," ",'Report Data'!B718)</f>
        <v>[Age_of_Plant_Equip_Metric] Age of Plant Equipment</v>
      </c>
      <c r="C718" s="6">
        <f>IF(ISBLANK('Report Data'!C718)," ",'Report Data'!C718)</f>
        <v>23.666285263047627</v>
      </c>
      <c r="D718" s="6">
        <f>IF(ISBLANK('Report Data'!D718)," ",'Report Data'!D718)</f>
        <v>22.510475005944439</v>
      </c>
      <c r="E718" s="6">
        <f>IF(ISBLANK('Report Data'!E718)," ",'Report Data'!E718)</f>
        <v>0</v>
      </c>
      <c r="F718" s="6">
        <f>IF(ISBLANK('Report Data'!F718)," ",'Report Data'!F718)</f>
        <v>14.387963937792428</v>
      </c>
      <c r="G718" s="6">
        <f>IF(ISBLANK('Report Data'!G718)," ",'Report Data'!G718)</f>
        <v>14.746236256937072</v>
      </c>
    </row>
    <row r="719" spans="1:7">
      <c r="A719" s="6" t="str">
        <f>IF('INTERIM REPORT'!B719=" "," ",IF('Report Data'!A719="",'INTERIM REPORT'!A718,'Report Data'!A719))</f>
        <v>Grace Cottage Hospital</v>
      </c>
      <c r="B719" s="6" t="str">
        <f>IF(ISBLANK('Report Data'!B719)," ",'Report Data'!B719)</f>
        <v>[Long_Term_Debt_Cap_Metric] Long Term Debt to Capitalization</v>
      </c>
      <c r="C719" s="6">
        <f>IF(ISBLANK('Report Data'!C719)," ",'Report Data'!C719)</f>
        <v>0.1295031140888169</v>
      </c>
      <c r="D719" s="6">
        <f>IF(ISBLANK('Report Data'!D719)," ",'Report Data'!D719)</f>
        <v>0.5528259447396503</v>
      </c>
      <c r="E719" s="6">
        <f>IF(ISBLANK('Report Data'!E719)," ",'Report Data'!E719)</f>
        <v>0.16276111086517606</v>
      </c>
      <c r="F719" s="6">
        <f>IF(ISBLANK('Report Data'!F719)," ",'Report Data'!F719)</f>
        <v>0.31330861619695677</v>
      </c>
      <c r="G719" s="6">
        <f>IF(ISBLANK('Report Data'!G719)," ",'Report Data'!G719)</f>
        <v>0.1896901320222282</v>
      </c>
    </row>
    <row r="720" spans="1:7">
      <c r="A720" s="6" t="str">
        <f>IF('INTERIM REPORT'!B720=" "," ",IF('Report Data'!A720="",'INTERIM REPORT'!A719,'Report Data'!A720))</f>
        <v>Grace Cottage Hospital</v>
      </c>
      <c r="B720" s="6" t="str">
        <f>IF(ISBLANK('Report Data'!B720)," ",'Report Data'!B720)</f>
        <v>[Debt_per_Staff_Bed_Metric] Debt per Staffed Bed</v>
      </c>
      <c r="C720" s="6">
        <f>IF(ISBLANK('Report Data'!C720)," ",'Report Data'!C720)</f>
        <v>328357.05263157893</v>
      </c>
      <c r="D720" s="6">
        <f>IF(ISBLANK('Report Data'!D720)," ",'Report Data'!D720)</f>
        <v>773620.52631578944</v>
      </c>
      <c r="E720" s="6">
        <f>IF(ISBLANK('Report Data'!E720)," ",'Report Data'!E720)</f>
        <v>0</v>
      </c>
      <c r="F720" s="6">
        <f>IF(ISBLANK('Report Data'!F720)," ",'Report Data'!F720)</f>
        <v>558075.42105263157</v>
      </c>
      <c r="G720" s="6">
        <f>IF(ISBLANK('Report Data'!G720)," ",'Report Data'!G720)</f>
        <v>288361.5263157895</v>
      </c>
    </row>
    <row r="721" spans="1:7">
      <c r="A721" s="6" t="str">
        <f>IF('INTERIM REPORT'!B721=" "," ",IF('Report Data'!A721="",'INTERIM REPORT'!A720,'Report Data'!A721))</f>
        <v>Grace Cottage Hospital</v>
      </c>
      <c r="B721" s="6" t="str">
        <f>IF(ISBLANK('Report Data'!B721)," ",'Report Data'!B721)</f>
        <v>[Net_Prop_Plant_and_Equip_per_Staffed_Bed_Metric] Net Prop, Plant &amp; Equip per Staffed Bed</v>
      </c>
      <c r="C721" s="6">
        <f>IF(ISBLANK('Report Data'!C721)," ",'Report Data'!C721)</f>
        <v>167521.47368421053</v>
      </c>
      <c r="D721" s="6">
        <f>IF(ISBLANK('Report Data'!D721)," ",'Report Data'!D721)</f>
        <v>161269.42105263157</v>
      </c>
      <c r="E721" s="6">
        <f>IF(ISBLANK('Report Data'!E721)," ",'Report Data'!E721)</f>
        <v>0</v>
      </c>
      <c r="F721" s="6">
        <f>IF(ISBLANK('Report Data'!F721)," ",'Report Data'!F721)</f>
        <v>211636.94736842104</v>
      </c>
      <c r="G721" s="6">
        <f>IF(ISBLANK('Report Data'!G721)," ",'Report Data'!G721)</f>
        <v>212911.21052631579</v>
      </c>
    </row>
    <row r="722" spans="1:7">
      <c r="A722" s="6" t="str">
        <f>IF('INTERIM REPORT'!B722=" "," ",IF('Report Data'!A722="",'INTERIM REPORT'!A721,'Report Data'!A722))</f>
        <v>Grace Cottage Hospital</v>
      </c>
      <c r="B722" s="6" t="str">
        <f>IF(ISBLANK('Report Data'!B722)," ",'Report Data'!B722)</f>
        <v>[Long_Term_Debt_to_Total_Assets_Metric] Long Term Debt to Total Assets</v>
      </c>
      <c r="C722" s="6">
        <f>IF(ISBLANK('Report Data'!C722)," ",'Report Data'!C722)</f>
        <v>7.5847645057201069E-2</v>
      </c>
      <c r="D722" s="6">
        <f>IF(ISBLANK('Report Data'!D722)," ",'Report Data'!D722)</f>
        <v>0.43067344604626012</v>
      </c>
      <c r="E722" s="6">
        <f>IF(ISBLANK('Report Data'!E722)," ",'Report Data'!E722)</f>
        <v>9.2584401536285318E-2</v>
      </c>
      <c r="F722" s="6">
        <f>IF(ISBLANK('Report Data'!F722)," ",'Report Data'!F722)</f>
        <v>0.2406658275417897</v>
      </c>
      <c r="G722" s="6">
        <f>IF(ISBLANK('Report Data'!G722)," ",'Report Data'!G722)</f>
        <v>0.16003298865821428</v>
      </c>
    </row>
    <row r="723" spans="1:7">
      <c r="A723" s="6" t="str">
        <f>IF('INTERIM REPORT'!B723=" "," ",IF('Report Data'!A723="",'INTERIM REPORT'!A722,'Report Data'!A723))</f>
        <v>Grace Cottage Hospital</v>
      </c>
      <c r="B723" s="6" t="str">
        <f>IF(ISBLANK('Report Data'!B723)," ",'Report Data'!B723)</f>
        <v>[Debt_Service_Coverage_Ratio_Metric] Debt Service Coverage Ratio</v>
      </c>
      <c r="C723" s="6">
        <f>IF(ISBLANK('Report Data'!C723)," ",'Report Data'!C723)</f>
        <v>-1.0649419566175617</v>
      </c>
      <c r="D723" s="6">
        <f>IF(ISBLANK('Report Data'!D723)," ",'Report Data'!D723)</f>
        <v>1.8713799056661173</v>
      </c>
      <c r="E723" s="6">
        <f>IF(ISBLANK('Report Data'!E723)," ",'Report Data'!E723)</f>
        <v>1.41848028568872</v>
      </c>
      <c r="F723" s="6">
        <f>IF(ISBLANK('Report Data'!F723)," ",'Report Data'!F723)</f>
        <v>3.9924526949876062</v>
      </c>
      <c r="G723" s="6">
        <f>IF(ISBLANK('Report Data'!G723)," ",'Report Data'!G723)</f>
        <v>-0.31967160012487983</v>
      </c>
    </row>
    <row r="724" spans="1:7">
      <c r="A724" s="6" t="str">
        <f>IF('INTERIM REPORT'!B724=" "," ",IF('Report Data'!A724="",'INTERIM REPORT'!A723,'Report Data'!A724))</f>
        <v>Grace Cottage Hospital</v>
      </c>
      <c r="B724" s="6" t="str">
        <f>IF(ISBLANK('Report Data'!B724)," ",'Report Data'!B724)</f>
        <v>[Depreciation_Rate_Metric] Depreciation Rate</v>
      </c>
      <c r="C724" s="6">
        <f>IF(ISBLANK('Report Data'!C724)," ",'Report Data'!C724)</f>
        <v>3.8932089742313756</v>
      </c>
      <c r="D724" s="6">
        <f>IF(ISBLANK('Report Data'!D724)," ",'Report Data'!D724)</f>
        <v>3.9706224710449991</v>
      </c>
      <c r="E724" s="6">
        <f>IF(ISBLANK('Report Data'!E724)," ",'Report Data'!E724)</f>
        <v>4.5320732094126788</v>
      </c>
      <c r="F724" s="6">
        <f>IF(ISBLANK('Report Data'!F724)," ",'Report Data'!F724)</f>
        <v>4.5190330084708155</v>
      </c>
      <c r="G724" s="6">
        <f>IF(ISBLANK('Report Data'!G724)," ",'Report Data'!G724)</f>
        <v>4.7244073293492974</v>
      </c>
    </row>
    <row r="725" spans="1:7">
      <c r="A725" s="6" t="str">
        <f>IF('INTERIM REPORT'!B725=" "," ",IF('Report Data'!A725="",'INTERIM REPORT'!A724,'Report Data'!A725))</f>
        <v>Grace Cottage Hospital</v>
      </c>
      <c r="B725" s="6" t="str">
        <f>IF(ISBLANK('Report Data'!B725)," ",'Report Data'!B725)</f>
        <v>[Cap_Expenditures_to_Depreciation_Metric] Capital Expenditures to Depreciation</v>
      </c>
      <c r="C725" s="6">
        <f>IF(ISBLANK('Report Data'!C725)," ",'Report Data'!C725)</f>
        <v>0.43938403938697967</v>
      </c>
      <c r="D725" s="6">
        <f>IF(ISBLANK('Report Data'!D725)," ",'Report Data'!D725)</f>
        <v>0.86577263208688171</v>
      </c>
      <c r="E725" s="6">
        <f>IF(ISBLANK('Report Data'!E725)," ",'Report Data'!E725)</f>
        <v>1.4403773907963777</v>
      </c>
      <c r="F725" s="6">
        <f>IF(ISBLANK('Report Data'!F725)," ",'Report Data'!F725)</f>
        <v>2.2848738938139466</v>
      </c>
      <c r="G725" s="6">
        <f>IF(ISBLANK('Report Data'!G725)," ",'Report Data'!G725)</f>
        <v>0.94436680217755875</v>
      </c>
    </row>
    <row r="726" spans="1:7">
      <c r="A726" s="6" t="str">
        <f>IF('INTERIM REPORT'!B726=" "," ",IF('Report Data'!A726="",'INTERIM REPORT'!A725,'Report Data'!A726))</f>
        <v>Grace Cottage Hospital</v>
      </c>
      <c r="B726" s="6" t="str">
        <f>IF(ISBLANK('Report Data'!B726)," ",'Report Data'!B726)</f>
        <v>[Cap_Expenditure_Growth_Rate_Metric] Capital Expenditure Growth Rate</v>
      </c>
      <c r="C726" s="6">
        <f>IF(ISBLANK('Report Data'!C726)," ",'Report Data'!C726)</f>
        <v>1.7106138852754214</v>
      </c>
      <c r="D726" s="6">
        <f>IF(ISBLANK('Report Data'!D726)," ",'Report Data'!D726)</f>
        <v>3.4376562677799463</v>
      </c>
      <c r="E726" s="6">
        <f>IF(ISBLANK('Report Data'!E726)," ",'Report Data'!E726)</f>
        <v>6.5278957842719993</v>
      </c>
      <c r="F726" s="6">
        <f>IF(ISBLANK('Report Data'!F726)," ",'Report Data'!F726)</f>
        <v>10.325420546338464</v>
      </c>
      <c r="G726" s="6">
        <f>IF(ISBLANK('Report Data'!G726)," ",'Report Data'!G726)</f>
        <v>4.461573441801816</v>
      </c>
    </row>
    <row r="727" spans="1:7">
      <c r="A727" s="6" t="str">
        <f>IF('INTERIM REPORT'!B727=" "," ",IF('Report Data'!A727="",'INTERIM REPORT'!A726,'Report Data'!A727))</f>
        <v>Grace Cottage Hospital</v>
      </c>
      <c r="B727" s="6" t="str">
        <f>IF(ISBLANK('Report Data'!B727)," ",'Report Data'!B727)</f>
        <v>[Cap_Acquisitions_as_a_pct_of_Net_Patient_Rev_Metric] Capital Acquisitions as a % of Net Patient Rev</v>
      </c>
      <c r="C727" s="6">
        <f>IF(ISBLANK('Report Data'!C727)," ",'Report Data'!C727)</f>
        <v>1.4357474167456722E-2</v>
      </c>
      <c r="D727" s="6">
        <f>IF(ISBLANK('Report Data'!D727)," ",'Report Data'!D727)</f>
        <v>2.8818022619290371E-2</v>
      </c>
      <c r="E727" s="6">
        <f>IF(ISBLANK('Report Data'!E727)," ",'Report Data'!E727)</f>
        <v>5.5358924104700835E-2</v>
      </c>
      <c r="F727" s="6">
        <f>IF(ISBLANK('Report Data'!F727)," ",'Report Data'!F727)</f>
        <v>8.3535642852372013E-2</v>
      </c>
      <c r="G727" s="6">
        <f>IF(ISBLANK('Report Data'!G727)," ",'Report Data'!G727)</f>
        <v>3.8298788104220605E-2</v>
      </c>
    </row>
    <row r="728" spans="1:7">
      <c r="A728" s="6" t="str">
        <f>IF('INTERIM REPORT'!B728=" "," ",IF('Report Data'!A728="",'INTERIM REPORT'!A727,'Report Data'!A728))</f>
        <v>Grace Cottage Hospital</v>
      </c>
      <c r="B728" s="6" t="str">
        <f>IF(ISBLANK('Report Data'!B728)," ",'Report Data'!B728)</f>
        <v>[Deduction_pct_Metric] Deduction %</v>
      </c>
      <c r="C728" s="6">
        <f>IF(ISBLANK('Report Data'!C728)," ",'Report Data'!C728)</f>
        <v>0.36929755630981437</v>
      </c>
      <c r="D728" s="6">
        <f>IF(ISBLANK('Report Data'!D728)," ",'Report Data'!D728)</f>
        <v>0.35238671177121128</v>
      </c>
      <c r="E728" s="6">
        <f>IF(ISBLANK('Report Data'!E728)," ",'Report Data'!E728)</f>
        <v>0.38236371493012461</v>
      </c>
      <c r="F728" s="6">
        <f>IF(ISBLANK('Report Data'!F728)," ",'Report Data'!F728)</f>
        <v>0.38890187734369974</v>
      </c>
      <c r="G728" s="6">
        <f>IF(ISBLANK('Report Data'!G728)," ",'Report Data'!G728)</f>
        <v>0.3581764536046273</v>
      </c>
    </row>
    <row r="729" spans="1:7">
      <c r="A729" s="6" t="str">
        <f>IF('INTERIM REPORT'!B729=" "," ",IF('Report Data'!A729="",'INTERIM REPORT'!A728,'Report Data'!A729))</f>
        <v>Grace Cottage Hospital</v>
      </c>
      <c r="B729" s="6" t="str">
        <f>IF(ISBLANK('Report Data'!B729)," ",'Report Data'!B729)</f>
        <v>[Bad_Debt_pct_Metric] Bad Debt %</v>
      </c>
      <c r="C729" s="6">
        <f>IF(ISBLANK('Report Data'!C729)," ",'Report Data'!C729)</f>
        <v>1.9046102843265977E-2</v>
      </c>
      <c r="D729" s="6">
        <f>IF(ISBLANK('Report Data'!D729)," ",'Report Data'!D729)</f>
        <v>2.1473711471293729E-2</v>
      </c>
      <c r="E729" s="6">
        <f>IF(ISBLANK('Report Data'!E729)," ",'Report Data'!E729)</f>
        <v>2.2318077249875803E-2</v>
      </c>
      <c r="F729" s="6">
        <f>IF(ISBLANK('Report Data'!F729)," ",'Report Data'!F729)</f>
        <v>2.1765726972472584E-2</v>
      </c>
      <c r="G729" s="6">
        <f>IF(ISBLANK('Report Data'!G729)," ",'Report Data'!G729)</f>
        <v>1.8920392731968869E-2</v>
      </c>
    </row>
    <row r="730" spans="1:7">
      <c r="A730" s="6" t="str">
        <f>IF('INTERIM REPORT'!B730=" "," ",IF('Report Data'!A730="",'INTERIM REPORT'!A729,'Report Data'!A730))</f>
        <v>Grace Cottage Hospital</v>
      </c>
      <c r="B730" s="6" t="str">
        <f>IF(ISBLANK('Report Data'!B730)," ",'Report Data'!B730)</f>
        <v>[Free_Care_pct_Metric] Free Care %</v>
      </c>
      <c r="C730" s="6">
        <f>IF(ISBLANK('Report Data'!C730)," ",'Report Data'!C730)</f>
        <v>7.4124790915531908E-3</v>
      </c>
      <c r="D730" s="6">
        <f>IF(ISBLANK('Report Data'!D730)," ",'Report Data'!D730)</f>
        <v>9.7081144572938819E-3</v>
      </c>
      <c r="E730" s="6">
        <f>IF(ISBLANK('Report Data'!E730)," ",'Report Data'!E730)</f>
        <v>8.4807820890424896E-3</v>
      </c>
      <c r="F730" s="6">
        <f>IF(ISBLANK('Report Data'!F730)," ",'Report Data'!F730)</f>
        <v>7.8601212219173919E-3</v>
      </c>
      <c r="G730" s="6">
        <f>IF(ISBLANK('Report Data'!G730)," ",'Report Data'!G730)</f>
        <v>9.2671435962791149E-3</v>
      </c>
    </row>
    <row r="731" spans="1:7">
      <c r="A731" s="6" t="str">
        <f>IF('INTERIM REPORT'!B731=" "," ",IF('Report Data'!A731="",'INTERIM REPORT'!A730,'Report Data'!A731))</f>
        <v>Grace Cottage Hospital</v>
      </c>
      <c r="B731" s="6" t="str">
        <f>IF(ISBLANK('Report Data'!B731)," ",'Report Data'!B731)</f>
        <v>[Operating_Margin_pct_Metric] Operating Margin %</v>
      </c>
      <c r="C731" s="6">
        <f>IF(ISBLANK('Report Data'!C731)," ",'Report Data'!C731)</f>
        <v>-6.6959592616759378E-2</v>
      </c>
      <c r="D731" s="6">
        <f>IF(ISBLANK('Report Data'!D731)," ",'Report Data'!D731)</f>
        <v>1.0700866795211405E-2</v>
      </c>
      <c r="E731" s="6">
        <f>IF(ISBLANK('Report Data'!E731)," ",'Report Data'!E731)</f>
        <v>3.2159035722033563E-6</v>
      </c>
      <c r="F731" s="6">
        <f>IF(ISBLANK('Report Data'!F731)," ",'Report Data'!F731)</f>
        <v>6.6575981453813257E-2</v>
      </c>
      <c r="G731" s="6">
        <f>IF(ISBLANK('Report Data'!G731)," ",'Report Data'!G731)</f>
        <v>-5.0178005128717167E-2</v>
      </c>
    </row>
    <row r="732" spans="1:7">
      <c r="A732" s="6" t="str">
        <f>IF('INTERIM REPORT'!B732=" "," ",IF('Report Data'!A732="",'INTERIM REPORT'!A731,'Report Data'!A732))</f>
        <v>Grace Cottage Hospital</v>
      </c>
      <c r="B732" s="6" t="str">
        <f>IF(ISBLANK('Report Data'!B732)," ",'Report Data'!B732)</f>
        <v>[Total_Margin_pct_Metric] Total Margin %</v>
      </c>
      <c r="C732" s="6">
        <f>IF(ISBLANK('Report Data'!C732)," ",'Report Data'!C732)</f>
        <v>-3.3529028163159307E-3</v>
      </c>
      <c r="D732" s="6">
        <f>IF(ISBLANK('Report Data'!D732)," ",'Report Data'!D732)</f>
        <v>6.2041137470610248E-2</v>
      </c>
      <c r="E732" s="6">
        <f>IF(ISBLANK('Report Data'!E732)," ",'Report Data'!E732)</f>
        <v>3.8637163583902241E-2</v>
      </c>
      <c r="F732" s="6">
        <f>IF(ISBLANK('Report Data'!F732)," ",'Report Data'!F732)</f>
        <v>0.14247728845408175</v>
      </c>
      <c r="G732" s="6">
        <f>IF(ISBLANK('Report Data'!G732)," ",'Report Data'!G732)</f>
        <v>-9.6398222030721313E-3</v>
      </c>
    </row>
    <row r="733" spans="1:7">
      <c r="A733" s="6" t="str">
        <f>IF('INTERIM REPORT'!B733=" "," ",IF('Report Data'!A733="",'INTERIM REPORT'!A732,'Report Data'!A733))</f>
        <v>Grace Cottage Hospital</v>
      </c>
      <c r="B733" s="6" t="str">
        <f>IF(ISBLANK('Report Data'!B733)," ",'Report Data'!B733)</f>
        <v>[Outpatient_Gross_Rev_pct_Metric] Outpatient Gross Revenue %</v>
      </c>
      <c r="C733" s="6">
        <f>IF(ISBLANK('Report Data'!C733)," ",'Report Data'!C733)</f>
        <v>0.54169391562262148</v>
      </c>
      <c r="D733" s="6">
        <f>IF(ISBLANK('Report Data'!D733)," ",'Report Data'!D733)</f>
        <v>0.55646535071886194</v>
      </c>
      <c r="E733" s="6">
        <f>IF(ISBLANK('Report Data'!E733)," ",'Report Data'!E733)</f>
        <v>0.55278247205615549</v>
      </c>
      <c r="F733" s="6">
        <f>IF(ISBLANK('Report Data'!F733)," ",'Report Data'!F733)</f>
        <v>0.58614471684021807</v>
      </c>
      <c r="G733" s="6">
        <f>IF(ISBLANK('Report Data'!G733)," ",'Report Data'!G733)</f>
        <v>0.56498275741292536</v>
      </c>
    </row>
    <row r="734" spans="1:7">
      <c r="A734" s="6" t="str">
        <f>IF('INTERIM REPORT'!B734=" "," ",IF('Report Data'!A734="",'INTERIM REPORT'!A733,'Report Data'!A734))</f>
        <v>Grace Cottage Hospital</v>
      </c>
      <c r="B734" s="6" t="str">
        <f>IF(ISBLANK('Report Data'!B734)," ",'Report Data'!B734)</f>
        <v>[Inpatient_Gross_Rev_pct_Metric] Inpatient Gross Revenue %</v>
      </c>
      <c r="C734" s="6">
        <f>IF(ISBLANK('Report Data'!C734)," ",'Report Data'!C734)</f>
        <v>4.4911172050620451E-2</v>
      </c>
      <c r="D734" s="6">
        <f>IF(ISBLANK('Report Data'!D734)," ",'Report Data'!D734)</f>
        <v>5.4798934539155762E-2</v>
      </c>
      <c r="E734" s="6">
        <f>IF(ISBLANK('Report Data'!E734)," ",'Report Data'!E734)</f>
        <v>6.2156698673232411E-2</v>
      </c>
      <c r="F734" s="6">
        <f>IF(ISBLANK('Report Data'!F734)," ",'Report Data'!F734)</f>
        <v>3.9541608003007142E-2</v>
      </c>
      <c r="G734" s="6">
        <f>IF(ISBLANK('Report Data'!G734)," ",'Report Data'!G734)</f>
        <v>4.5689940618898854E-2</v>
      </c>
    </row>
    <row r="735" spans="1:7">
      <c r="A735" s="6" t="str">
        <f>IF('INTERIM REPORT'!B735=" "," ",IF('Report Data'!A735="",'INTERIM REPORT'!A734,'Report Data'!A735))</f>
        <v>Grace Cottage Hospital</v>
      </c>
      <c r="B735" s="6" t="str">
        <f>IF(ISBLANK('Report Data'!B735)," ",'Report Data'!B735)</f>
        <v>[SNF_Rehab_Swing_Gross_Rev_pct_Metric] SNF/Rehab/Swing Gross Revenue %</v>
      </c>
      <c r="C735" s="6">
        <f>IF(ISBLANK('Report Data'!C735)," ",'Report Data'!C735)</f>
        <v>0.25663561031927079</v>
      </c>
      <c r="D735" s="6">
        <f>IF(ISBLANK('Report Data'!D735)," ",'Report Data'!D735)</f>
        <v>0.23801356550251795</v>
      </c>
      <c r="E735" s="6">
        <f>IF(ISBLANK('Report Data'!E735)," ",'Report Data'!E735)</f>
        <v>0.23130806787984812</v>
      </c>
      <c r="F735" s="6">
        <f>IF(ISBLANK('Report Data'!F735)," ",'Report Data'!F735)</f>
        <v>0.21274600580788403</v>
      </c>
      <c r="G735" s="6">
        <f>IF(ISBLANK('Report Data'!G735)," ",'Report Data'!G735)</f>
        <v>0.23049901683827845</v>
      </c>
    </row>
    <row r="736" spans="1:7">
      <c r="A736" s="6" t="str">
        <f>IF('INTERIM REPORT'!B736=" "," ",IF('Report Data'!A736="",'INTERIM REPORT'!A735,'Report Data'!A736))</f>
        <v>Grace Cottage Hospital</v>
      </c>
      <c r="B736" s="6" t="str">
        <f>IF(ISBLANK('Report Data'!B736)," ",'Report Data'!B736)</f>
        <v>[All_Net_Patient_Rev_pct_Metric] All Net Patient Revenue % with DSH &amp; GME</v>
      </c>
      <c r="C736" s="6">
        <f>IF(ISBLANK('Report Data'!C736)," ",'Report Data'!C736)</f>
        <v>0.63070244369018558</v>
      </c>
      <c r="D736" s="6">
        <f>IF(ISBLANK('Report Data'!D736)," ",'Report Data'!D736)</f>
        <v>0.64761328822878883</v>
      </c>
      <c r="E736" s="6">
        <f>IF(ISBLANK('Report Data'!E736)," ",'Report Data'!E736)</f>
        <v>0.61763628506987545</v>
      </c>
      <c r="F736" s="6">
        <f>IF(ISBLANK('Report Data'!F736)," ",'Report Data'!F736)</f>
        <v>0.61109812265630026</v>
      </c>
      <c r="G736" s="6">
        <f>IF(ISBLANK('Report Data'!G736)," ",'Report Data'!G736)</f>
        <v>0.64182354639537265</v>
      </c>
    </row>
    <row r="737" spans="1:7">
      <c r="A737" s="6" t="str">
        <f>IF('INTERIM REPORT'!B737=" "," ",IF('Report Data'!A737="",'INTERIM REPORT'!A736,'Report Data'!A737))</f>
        <v>Grace Cottage Hospital</v>
      </c>
      <c r="B737" s="6" t="str">
        <f>IF(ISBLANK('Report Data'!B737)," ",'Report Data'!B737)</f>
        <v>[Medicare_Net_Patient_Rev_pct_incl_Phys_Metric] Medicare Net Patient Revenue % including Phys</v>
      </c>
      <c r="C737" s="6">
        <f>IF(ISBLANK('Report Data'!C737)," ",'Report Data'!C737)</f>
        <v>0.73445349955286454</v>
      </c>
      <c r="D737" s="6">
        <f>IF(ISBLANK('Report Data'!D737)," ",'Report Data'!D737)</f>
        <v>0.80067146025576608</v>
      </c>
      <c r="E737" s="6">
        <f>IF(ISBLANK('Report Data'!E737)," ",'Report Data'!E737)</f>
        <v>0.6930591502347897</v>
      </c>
      <c r="F737" s="6">
        <f>IF(ISBLANK('Report Data'!F737)," ",'Report Data'!F737)</f>
        <v>0.73762252384383797</v>
      </c>
      <c r="G737" s="6">
        <f>IF(ISBLANK('Report Data'!G737)," ",'Report Data'!G737)</f>
        <v>0.79243620942294302</v>
      </c>
    </row>
    <row r="738" spans="1:7">
      <c r="A738" s="6" t="str">
        <f>IF('INTERIM REPORT'!B738=" "," ",IF('Report Data'!A738="",'INTERIM REPORT'!A737,'Report Data'!A738))</f>
        <v>Grace Cottage Hospital</v>
      </c>
      <c r="B738" s="6" t="str">
        <f>IF(ISBLANK('Report Data'!B738)," ",'Report Data'!B738)</f>
        <v>[Medicaid_Net_Patient_Rev_pct_incl_Phys_Metric] Medicaid Net Patient Revenue % including Phys</v>
      </c>
      <c r="C738" s="6">
        <f>IF(ISBLANK('Report Data'!C738)," ",'Report Data'!C738)</f>
        <v>0.34071440373784889</v>
      </c>
      <c r="D738" s="6">
        <f>IF(ISBLANK('Report Data'!D738)," ",'Report Data'!D738)</f>
        <v>0.32805383983130282</v>
      </c>
      <c r="E738" s="6">
        <f>IF(ISBLANK('Report Data'!E738)," ",'Report Data'!E738)</f>
        <v>0.33881082929114442</v>
      </c>
      <c r="F738" s="6">
        <f>IF(ISBLANK('Report Data'!F738)," ",'Report Data'!F738)</f>
        <v>0.31847407113362242</v>
      </c>
      <c r="G738" s="6">
        <f>IF(ISBLANK('Report Data'!G738)," ",'Report Data'!G738)</f>
        <v>0.30844611137750305</v>
      </c>
    </row>
    <row r="739" spans="1:7">
      <c r="A739" s="6" t="str">
        <f>IF('INTERIM REPORT'!B739=" "," ",IF('Report Data'!A739="",'INTERIM REPORT'!A738,'Report Data'!A739))</f>
        <v>Grace Cottage Hospital</v>
      </c>
      <c r="B739" s="6" t="str">
        <f>IF(ISBLANK('Report Data'!B739)," ",'Report Data'!B739)</f>
        <v>[Commercial_Self_Pay_Net_Patient_Rev_pct_incl_Phys_Metric] Commercial/Self Pay Net Patient Rev % including Phys</v>
      </c>
      <c r="C739" s="6">
        <f>IF(ISBLANK('Report Data'!C739)," ",'Report Data'!C739)</f>
        <v>0.56852656911288768</v>
      </c>
      <c r="D739" s="6">
        <f>IF(ISBLANK('Report Data'!D739)," ",'Report Data'!D739)</f>
        <v>0.54326680650145043</v>
      </c>
      <c r="E739" s="6">
        <f>IF(ISBLANK('Report Data'!E739)," ",'Report Data'!E739)</f>
        <v>0.60544138533623892</v>
      </c>
      <c r="F739" s="6">
        <f>IF(ISBLANK('Report Data'!F739)," ",'Report Data'!F739)</f>
        <v>0.56574092306481027</v>
      </c>
      <c r="G739" s="6">
        <f>IF(ISBLANK('Report Data'!G739)," ",'Report Data'!G739)</f>
        <v>0.5697640061701893</v>
      </c>
    </row>
    <row r="740" spans="1:7">
      <c r="A740" s="6" t="str">
        <f>IF('INTERIM REPORT'!B740=" "," ",IF('Report Data'!A740="",'INTERIM REPORT'!A739,'Report Data'!A740))</f>
        <v>Grace Cottage Hospital</v>
      </c>
      <c r="B740" s="6" t="str">
        <f>IF(ISBLANK('Report Data'!B740)," ",'Report Data'!B740)</f>
        <v>[Adj_Admits_Per_FTE_Metric] Adjusted Admissions Per FTE</v>
      </c>
      <c r="C740" s="6">
        <f>IF(ISBLANK('Report Data'!C740)," ",'Report Data'!C740)</f>
        <v>19.478943671869242</v>
      </c>
      <c r="D740" s="6">
        <f>IF(ISBLANK('Report Data'!D740)," ",'Report Data'!D740)</f>
        <v>16.15721326633555</v>
      </c>
      <c r="E740" s="6">
        <f>IF(ISBLANK('Report Data'!E740)," ",'Report Data'!E740)</f>
        <v>0</v>
      </c>
      <c r="F740" s="6">
        <f>IF(ISBLANK('Report Data'!F740)," ",'Report Data'!F740)</f>
        <v>16.11257730888995</v>
      </c>
      <c r="G740" s="6">
        <f>IF(ISBLANK('Report Data'!G740)," ",'Report Data'!G740)</f>
        <v>13.116138756242607</v>
      </c>
    </row>
    <row r="741" spans="1:7">
      <c r="A741" s="6" t="str">
        <f>IF('INTERIM REPORT'!B741=" "," ",IF('Report Data'!A741="",'INTERIM REPORT'!A740,'Report Data'!A741))</f>
        <v>Grace Cottage Hospital</v>
      </c>
      <c r="B741" s="6" t="str">
        <f>IF(ISBLANK('Report Data'!B741)," ",'Report Data'!B741)</f>
        <v>[FTEs_per_100_Adj_Discharges_Metric] FTEs per 100 Adj Discharges</v>
      </c>
      <c r="C741" s="6">
        <f>IF(ISBLANK('Report Data'!C741)," ",'Report Data'!C741)</f>
        <v>5.1337486100140142</v>
      </c>
      <c r="D741" s="6">
        <f>IF(ISBLANK('Report Data'!D741)," ",'Report Data'!D741)</f>
        <v>6.189186114684488</v>
      </c>
      <c r="E741" s="6">
        <f>IF(ISBLANK('Report Data'!E741)," ",'Report Data'!E741)</f>
        <v>0</v>
      </c>
      <c r="F741" s="6">
        <f>IF(ISBLANK('Report Data'!F741)," ",'Report Data'!F741)</f>
        <v>6.20633174214941</v>
      </c>
      <c r="G741" s="6">
        <f>IF(ISBLANK('Report Data'!G741)," ",'Report Data'!G741)</f>
        <v>7.6241950362415265</v>
      </c>
    </row>
    <row r="742" spans="1:7">
      <c r="A742" s="6" t="str">
        <f>IF('INTERIM REPORT'!B742=" "," ",IF('Report Data'!A742="",'INTERIM REPORT'!A741,'Report Data'!A742))</f>
        <v>Grace Cottage Hospital</v>
      </c>
      <c r="B742" s="6" t="str">
        <f>IF(ISBLANK('Report Data'!B742)," ",'Report Data'!B742)</f>
        <v>[FTEs_Per_Adj_Occupied_Bed_Metric] FTEs Per Adjusted Occupied Bed</v>
      </c>
      <c r="C742" s="6">
        <f>IF(ISBLANK('Report Data'!C742)," ",'Report Data'!C742)</f>
        <v>6.529168380922922</v>
      </c>
      <c r="D742" s="6">
        <f>IF(ISBLANK('Report Data'!D742)," ",'Report Data'!D742)</f>
        <v>7.612026183440757</v>
      </c>
      <c r="E742" s="6">
        <f>IF(ISBLANK('Report Data'!E742)," ",'Report Data'!E742)</f>
        <v>0</v>
      </c>
      <c r="F742" s="6">
        <f>IF(ISBLANK('Report Data'!F742)," ",'Report Data'!F742)</f>
        <v>7.9800731434568828</v>
      </c>
      <c r="G742" s="6">
        <f>IF(ISBLANK('Report Data'!G742)," ",'Report Data'!G742)</f>
        <v>8.8855311624127111</v>
      </c>
    </row>
    <row r="743" spans="1:7">
      <c r="A743" s="6" t="str">
        <f>IF('INTERIM REPORT'!B743=" "," ",IF('Report Data'!A743="",'INTERIM REPORT'!A742,'Report Data'!A743))</f>
        <v>Grace Cottage Hospital</v>
      </c>
      <c r="B743" s="6" t="str">
        <f>IF(ISBLANK('Report Data'!B743)," ",'Report Data'!B743)</f>
        <v>[Return_On_Assets_Metric] Return On Assets</v>
      </c>
      <c r="C743" s="6">
        <f>IF(ISBLANK('Report Data'!C743)," ",'Report Data'!C743)</f>
        <v>-5.4461415896238131E-3</v>
      </c>
      <c r="D743" s="6">
        <f>IF(ISBLANK('Report Data'!D743)," ",'Report Data'!D743)</f>
        <v>6.4398003035266022E-2</v>
      </c>
      <c r="E743" s="6">
        <f>IF(ISBLANK('Report Data'!E743)," ",'Report Data'!E743)</f>
        <v>5.1849514476951464E-2</v>
      </c>
      <c r="F743" s="6">
        <f>IF(ISBLANK('Report Data'!F743)," ",'Report Data'!F743)</f>
        <v>0.17729772823539297</v>
      </c>
      <c r="G743" s="6">
        <f>IF(ISBLANK('Report Data'!G743)," ",'Report Data'!G743)</f>
        <v>-1.3518201016350187E-2</v>
      </c>
    </row>
    <row r="744" spans="1:7">
      <c r="A744" s="6" t="str">
        <f>IF('INTERIM REPORT'!B744=" "," ",IF('Report Data'!A744="",'INTERIM REPORT'!A743,'Report Data'!A744))</f>
        <v>Grace Cottage Hospital</v>
      </c>
      <c r="B744" s="6" t="str">
        <f>IF(ISBLANK('Report Data'!B744)," ",'Report Data'!B744)</f>
        <v>[OH_Exp_w_fringe_pct_of_TTL_OPEX_Metric] Overhead Expense w/ fringe, as a % of Total Operating Exp</v>
      </c>
      <c r="C744" s="6">
        <f>IF(ISBLANK('Report Data'!C744)," ",'Report Data'!C744)</f>
        <v>0.33163325897370471</v>
      </c>
      <c r="D744" s="6">
        <f>IF(ISBLANK('Report Data'!D744)," ",'Report Data'!D744)</f>
        <v>0.33935430551946238</v>
      </c>
      <c r="E744" s="6">
        <f>IF(ISBLANK('Report Data'!E744)," ",'Report Data'!E744)</f>
        <v>0</v>
      </c>
      <c r="F744" s="6">
        <f>IF(ISBLANK('Report Data'!F744)," ",'Report Data'!F744)</f>
        <v>0</v>
      </c>
      <c r="G744" s="6">
        <f>IF(ISBLANK('Report Data'!G744)," ",'Report Data'!G744)</f>
        <v>0.34261599557744771</v>
      </c>
    </row>
    <row r="745" spans="1:7">
      <c r="A745" s="6" t="str">
        <f>IF('INTERIM REPORT'!B745=" "," ",IF('Report Data'!A745="",'INTERIM REPORT'!A744,'Report Data'!A745))</f>
        <v>Grace Cottage Hospital</v>
      </c>
      <c r="B745" s="6" t="str">
        <f>IF(ISBLANK('Report Data'!B745)," ",'Report Data'!B745)</f>
        <v>[Cost_per_Adj_Admits_Metric] Cost per Adjusted Admission</v>
      </c>
      <c r="C745" s="6">
        <f>IF(ISBLANK('Report Data'!C745)," ",'Report Data'!C745)</f>
        <v>7574.0478966602104</v>
      </c>
      <c r="D745" s="6">
        <f>IF(ISBLANK('Report Data'!D745)," ",'Report Data'!D745)</f>
        <v>9705.2112619538984</v>
      </c>
      <c r="E745" s="6">
        <f>IF(ISBLANK('Report Data'!E745)," ",'Report Data'!E745)</f>
        <v>0</v>
      </c>
      <c r="F745" s="6">
        <f>IF(ISBLANK('Report Data'!F745)," ",'Report Data'!F745)</f>
        <v>10181.183432900214</v>
      </c>
      <c r="G745" s="6">
        <f>IF(ISBLANK('Report Data'!G745)," ",'Report Data'!G745)</f>
        <v>12310.619776830885</v>
      </c>
    </row>
    <row r="746" spans="1:7">
      <c r="A746" s="6" t="str">
        <f>IF('INTERIM REPORT'!B746=" "," ",IF('Report Data'!A746="",'INTERIM REPORT'!A745,'Report Data'!A746))</f>
        <v>Grace Cottage Hospital</v>
      </c>
      <c r="B746" s="6" t="str">
        <f>IF(ISBLANK('Report Data'!B746)," ",'Report Data'!B746)</f>
        <v>[Salary_per_FTE_NonMD_Metric] Salary per FTE - Non-MD</v>
      </c>
      <c r="C746" s="6">
        <f>IF(ISBLANK('Report Data'!C746)," ",'Report Data'!C746)</f>
        <v>70362.987197724069</v>
      </c>
      <c r="D746" s="6">
        <f>IF(ISBLANK('Report Data'!D746)," ",'Report Data'!D746)</f>
        <v>79161.163870046425</v>
      </c>
      <c r="E746" s="6">
        <f>IF(ISBLANK('Report Data'!E746)," ",'Report Data'!E746)</f>
        <v>0</v>
      </c>
      <c r="F746" s="6">
        <f>IF(ISBLANK('Report Data'!F746)," ",'Report Data'!F746)</f>
        <v>0</v>
      </c>
      <c r="G746" s="6">
        <f>IF(ISBLANK('Report Data'!G746)," ",'Report Data'!G746)</f>
        <v>80499.776094830493</v>
      </c>
    </row>
    <row r="747" spans="1:7">
      <c r="A747" s="6" t="str">
        <f>IF('INTERIM REPORT'!B747=" "," ",IF('Report Data'!A747="",'INTERIM REPORT'!A746,'Report Data'!A747))</f>
        <v>Grace Cottage Hospital</v>
      </c>
      <c r="B747" s="6" t="str">
        <f>IF(ISBLANK('Report Data'!B747)," ",'Report Data'!B747)</f>
        <v>[Salary_and_Benefits_per_FTE_NonMD_Metric] Salary &amp; Benefits per FTE - Non-MD</v>
      </c>
      <c r="C747" s="6">
        <f>IF(ISBLANK('Report Data'!C747)," ",'Report Data'!C747)</f>
        <v>91612.560455192026</v>
      </c>
      <c r="D747" s="6">
        <f>IF(ISBLANK('Report Data'!D747)," ",'Report Data'!D747)</f>
        <v>103950.88896822563</v>
      </c>
      <c r="E747" s="6">
        <f>IF(ISBLANK('Report Data'!E747)," ",'Report Data'!E747)</f>
        <v>106998.1066760862</v>
      </c>
      <c r="F747" s="6">
        <f>IF(ISBLANK('Report Data'!F747)," ",'Report Data'!F747)</f>
        <v>107547.97561142701</v>
      </c>
      <c r="G747" s="6">
        <f>IF(ISBLANK('Report Data'!G747)," ",'Report Data'!G747)</f>
        <v>109346.03885413244</v>
      </c>
    </row>
    <row r="748" spans="1:7">
      <c r="A748" s="6" t="str">
        <f>IF('INTERIM REPORT'!B748=" "," ",IF('Report Data'!A748="",'INTERIM REPORT'!A747,'Report Data'!A748))</f>
        <v>Grace Cottage Hospital</v>
      </c>
      <c r="B748" s="6" t="str">
        <f>IF(ISBLANK('Report Data'!B748)," ",'Report Data'!B748)</f>
        <v>[Fringe_Benefit_pct_NonMD_Metric] Fringe Benefit % - Non-MD</v>
      </c>
      <c r="C748" s="6">
        <f>IF(ISBLANK('Report Data'!C748)," ",'Report Data'!C748)</f>
        <v>0.30199930536995934</v>
      </c>
      <c r="D748" s="6">
        <f>IF(ISBLANK('Report Data'!D748)," ",'Report Data'!D748)</f>
        <v>0.31315513676472545</v>
      </c>
      <c r="E748" s="6">
        <f>IF(ISBLANK('Report Data'!E748)," ",'Report Data'!E748)</f>
        <v>0.36514376137500976</v>
      </c>
      <c r="F748" s="6">
        <f>IF(ISBLANK('Report Data'!F748)," ",'Report Data'!F748)</f>
        <v>0.34140557777639163</v>
      </c>
      <c r="G748" s="6">
        <f>IF(ISBLANK('Report Data'!G748)," ",'Report Data'!G748)</f>
        <v>0.35833966451435123</v>
      </c>
    </row>
    <row r="749" spans="1:7">
      <c r="A749" s="6" t="str">
        <f>IF('INTERIM REPORT'!B749=" "," ",IF('Report Data'!A749="",'INTERIM REPORT'!A748,'Report Data'!A749))</f>
        <v>Grace Cottage Hospital</v>
      </c>
      <c r="B749" s="6" t="str">
        <f>IF(ISBLANK('Report Data'!B749)," ",'Report Data'!B749)</f>
        <v>[Comp_Ratio_Metric] Compensation Ratio</v>
      </c>
      <c r="C749" s="6">
        <f>IF(ISBLANK('Report Data'!C749)," ",'Report Data'!C749)</f>
        <v>0.79427268798479223</v>
      </c>
      <c r="D749" s="6">
        <f>IF(ISBLANK('Report Data'!D749)," ",'Report Data'!D749)</f>
        <v>0.7488736374239372</v>
      </c>
      <c r="E749" s="6">
        <f>IF(ISBLANK('Report Data'!E749)," ",'Report Data'!E749)</f>
        <v>0.76052546256418041</v>
      </c>
      <c r="F749" s="6">
        <f>IF(ISBLANK('Report Data'!F749)," ",'Report Data'!F749)</f>
        <v>0.6924375377530213</v>
      </c>
      <c r="G749" s="6">
        <f>IF(ISBLANK('Report Data'!G749)," ",'Report Data'!G749)</f>
        <v>0.78707550716331509</v>
      </c>
    </row>
    <row r="750" spans="1:7">
      <c r="A750" s="6" t="str">
        <f>IF('INTERIM REPORT'!B750=" "," ",IF('Report Data'!A750="",'INTERIM REPORT'!A749,'Report Data'!A750))</f>
        <v>Grace Cottage Hospital</v>
      </c>
      <c r="B750" s="6" t="str">
        <f>IF(ISBLANK('Report Data'!B750)," ",'Report Data'!B750)</f>
        <v>[Cap_Cost_pct_of_Total_Expense_Metric] Capital Cost % of Total Expense</v>
      </c>
      <c r="C750" s="6">
        <f>IF(ISBLANK('Report Data'!C750)," ",'Report Data'!C750)</f>
        <v>3.702305664891832E-2</v>
      </c>
      <c r="D750" s="6">
        <f>IF(ISBLANK('Report Data'!D750)," ",'Report Data'!D750)</f>
        <v>3.5234444284363571E-2</v>
      </c>
      <c r="E750" s="6">
        <f>IF(ISBLANK('Report Data'!E750)," ",'Report Data'!E750)</f>
        <v>3.893953630719911E-2</v>
      </c>
      <c r="F750" s="6">
        <f>IF(ISBLANK('Report Data'!F750)," ",'Report Data'!F750)</f>
        <v>3.5707800794331682E-2</v>
      </c>
      <c r="G750" s="6">
        <f>IF(ISBLANK('Report Data'!G750)," ",'Report Data'!G750)</f>
        <v>4.1139309556694752E-2</v>
      </c>
    </row>
    <row r="751" spans="1:7">
      <c r="A751" s="6" t="str">
        <f>IF('INTERIM REPORT'!B751=" "," ",IF('Report Data'!A751="",'INTERIM REPORT'!A750,'Report Data'!A751))</f>
        <v>Grace Cottage Hospital</v>
      </c>
      <c r="B751" s="6" t="str">
        <f>IF(ISBLANK('Report Data'!B751)," ",'Report Data'!B751)</f>
        <v>[Cap_Cost_per_Adj_Admits_Metric] Capital Cost per Adjusted Admission</v>
      </c>
      <c r="C751" s="6">
        <f>IF(ISBLANK('Report Data'!C751)," ",'Report Data'!C751)</f>
        <v>280.41440433967165</v>
      </c>
      <c r="D751" s="6">
        <f>IF(ISBLANK('Report Data'!D751)," ",'Report Data'!D751)</f>
        <v>341.95772547729251</v>
      </c>
      <c r="E751" s="6">
        <f>IF(ISBLANK('Report Data'!E751)," ",'Report Data'!E751)</f>
        <v>0</v>
      </c>
      <c r="F751" s="6">
        <f>IF(ISBLANK('Report Data'!F751)," ",'Report Data'!F751)</f>
        <v>363.54766987255084</v>
      </c>
      <c r="G751" s="6">
        <f>IF(ISBLANK('Report Data'!G751)," ",'Report Data'!G751)</f>
        <v>506.45039783381424</v>
      </c>
    </row>
    <row r="752" spans="1:7">
      <c r="A752" s="6" t="str">
        <f>IF('INTERIM REPORT'!B752=" "," ",IF('Report Data'!A752="",'INTERIM REPORT'!A751,'Report Data'!A752))</f>
        <v>Grace Cottage Hospital</v>
      </c>
      <c r="B752" s="6" t="str">
        <f>IF(ISBLANK('Report Data'!B752)," ",'Report Data'!B752)</f>
        <v>[Contractual_Allowance_pct_Metric] Contractual Allowance %</v>
      </c>
      <c r="C752" s="6">
        <f>IF(ISBLANK('Report Data'!C752)," ",'Report Data'!C752)</f>
        <v>0.36929755630981448</v>
      </c>
      <c r="D752" s="6">
        <f>IF(ISBLANK('Report Data'!D752)," ",'Report Data'!D752)</f>
        <v>0.35238671177121117</v>
      </c>
      <c r="E752" s="6">
        <f>IF(ISBLANK('Report Data'!E752)," ",'Report Data'!E752)</f>
        <v>0.38236371493012461</v>
      </c>
      <c r="F752" s="6">
        <f>IF(ISBLANK('Report Data'!F752)," ",'Report Data'!F752)</f>
        <v>0.38890187734369974</v>
      </c>
      <c r="G752" s="6">
        <f>IF(ISBLANK('Report Data'!G752)," ",'Report Data'!G752)</f>
        <v>0.35817645360462735</v>
      </c>
    </row>
    <row r="753" spans="1:7">
      <c r="A753" s="6" t="str">
        <f>IF('INTERIM REPORT'!B753=" "," ",IF('Report Data'!A753="",'INTERIM REPORT'!A752,'Report Data'!A753))</f>
        <v>Grace Cottage Hospital</v>
      </c>
      <c r="B753" s="6" t="str">
        <f>IF(ISBLANK('Report Data'!B753)," ",'Report Data'!B753)</f>
        <v>[Current_Ratio_Metric] Current Ratio</v>
      </c>
      <c r="C753" s="6">
        <f>IF(ISBLANK('Report Data'!C753)," ",'Report Data'!C753)</f>
        <v>0.85677551518468253</v>
      </c>
      <c r="D753" s="6">
        <f>IF(ISBLANK('Report Data'!D753)," ",'Report Data'!D753)</f>
        <v>2.8150253227138</v>
      </c>
      <c r="E753" s="6">
        <f>IF(ISBLANK('Report Data'!E753)," ",'Report Data'!E753)</f>
        <v>1.0410096393597976</v>
      </c>
      <c r="F753" s="6">
        <f>IF(ISBLANK('Report Data'!F753)," ",'Report Data'!F753)</f>
        <v>2.148859172427195</v>
      </c>
      <c r="G753" s="6">
        <f>IF(ISBLANK('Report Data'!G753)," ",'Report Data'!G753)</f>
        <v>2.1770541531591725</v>
      </c>
    </row>
    <row r="754" spans="1:7">
      <c r="A754" s="6" t="str">
        <f>IF('INTERIM REPORT'!B754=" "," ",IF('Report Data'!A754="",'INTERIM REPORT'!A753,'Report Data'!A754))</f>
        <v>Grace Cottage Hospital</v>
      </c>
      <c r="B754" s="6" t="str">
        <f>IF(ISBLANK('Report Data'!B754)," ",'Report Data'!B754)</f>
        <v>[Days_Payable_metric] Days Payable</v>
      </c>
      <c r="C754" s="6">
        <f>IF(ISBLANK('Report Data'!C754)," ",'Report Data'!C754)</f>
        <v>98.06637590020884</v>
      </c>
      <c r="D754" s="6">
        <f>IF(ISBLANK('Report Data'!D754)," ",'Report Data'!D754)</f>
        <v>86.870941913741291</v>
      </c>
      <c r="E754" s="6">
        <f>IF(ISBLANK('Report Data'!E754)," ",'Report Data'!E754)</f>
        <v>133.27255543495309</v>
      </c>
      <c r="F754" s="6">
        <f>IF(ISBLANK('Report Data'!F754)," ",'Report Data'!F754)</f>
        <v>90.762964981234731</v>
      </c>
      <c r="G754" s="6">
        <f>IF(ISBLANK('Report Data'!G754)," ",'Report Data'!G754)</f>
        <v>48.122732102611614</v>
      </c>
    </row>
    <row r="755" spans="1:7">
      <c r="A755" s="6" t="str">
        <f>IF('INTERIM REPORT'!B755=" "," ",IF('Report Data'!A755="",'INTERIM REPORT'!A754,'Report Data'!A755))</f>
        <v>Grace Cottage Hospital</v>
      </c>
      <c r="B755" s="6" t="str">
        <f>IF(ISBLANK('Report Data'!B755)," ",'Report Data'!B755)</f>
        <v>[Days_Receivable_Metric] Days Receivable</v>
      </c>
      <c r="C755" s="6">
        <f>IF(ISBLANK('Report Data'!C755)," ",'Report Data'!C755)</f>
        <v>35.027328697301911</v>
      </c>
      <c r="D755" s="6">
        <f>IF(ISBLANK('Report Data'!D755)," ",'Report Data'!D755)</f>
        <v>35.013004308188663</v>
      </c>
      <c r="E755" s="6">
        <f>IF(ISBLANK('Report Data'!E755)," ",'Report Data'!E755)</f>
        <v>38.083941820402359</v>
      </c>
      <c r="F755" s="6">
        <f>IF(ISBLANK('Report Data'!F755)," ",'Report Data'!F755)</f>
        <v>41.629014467525089</v>
      </c>
      <c r="G755" s="6">
        <f>IF(ISBLANK('Report Data'!G755)," ",'Report Data'!G755)</f>
        <v>37.808107817903476</v>
      </c>
    </row>
    <row r="756" spans="1:7">
      <c r="A756" s="6" t="str">
        <f>IF('INTERIM REPORT'!B756=" "," ",IF('Report Data'!A756="",'INTERIM REPORT'!A755,'Report Data'!A756))</f>
        <v>Grace Cottage Hospital</v>
      </c>
      <c r="B756" s="6" t="str">
        <f>IF(ISBLANK('Report Data'!B756)," ",'Report Data'!B756)</f>
        <v>[Days_Cash_on_Hand_Metric] Days Cash on Hand</v>
      </c>
      <c r="C756" s="6">
        <f>IF(ISBLANK('Report Data'!C756)," ",'Report Data'!C756)</f>
        <v>92.455726847759706</v>
      </c>
      <c r="D756" s="6">
        <f>IF(ISBLANK('Report Data'!D756)," ",'Report Data'!D756)</f>
        <v>240.8460113757076</v>
      </c>
      <c r="E756" s="6">
        <f>IF(ISBLANK('Report Data'!E756)," ",'Report Data'!E756)</f>
        <v>162.9510493085626</v>
      </c>
      <c r="F756" s="6">
        <f>IF(ISBLANK('Report Data'!F756)," ",'Report Data'!F756)</f>
        <v>233.63542101496967</v>
      </c>
      <c r="G756" s="6">
        <f>IF(ISBLANK('Report Data'!G756)," ",'Report Data'!G756)</f>
        <v>145.38773177201213</v>
      </c>
    </row>
    <row r="757" spans="1:7">
      <c r="A757" s="6" t="str">
        <f>IF('INTERIM REPORT'!B757=" "," ",IF('Report Data'!A757="",'INTERIM REPORT'!A756,'Report Data'!A757))</f>
        <v>Grace Cottage Hospital</v>
      </c>
      <c r="B757" s="6" t="str">
        <f>IF(ISBLANK('Report Data'!B757)," ",'Report Data'!B757)</f>
        <v>[Cash_Flow_Margin_Metric] Cash Flow Margin</v>
      </c>
      <c r="C757" s="6">
        <f>IF(ISBLANK('Report Data'!C757)," ",'Report Data'!C757)</f>
        <v>-2.7457487177202287E-2</v>
      </c>
      <c r="D757" s="6">
        <f>IF(ISBLANK('Report Data'!D757)," ",'Report Data'!D757)</f>
        <v>4.5558271984684699E-2</v>
      </c>
      <c r="E757" s="6">
        <f>IF(ISBLANK('Report Data'!E757)," ",'Report Data'!E757)</f>
        <v>3.8942626984977413E-2</v>
      </c>
      <c r="F757" s="6">
        <f>IF(ISBLANK('Report Data'!F757)," ",'Report Data'!F757)</f>
        <v>9.9906500364705053E-2</v>
      </c>
      <c r="G757" s="6">
        <f>IF(ISBLANK('Report Data'!G757)," ",'Report Data'!G757)</f>
        <v>-6.9744070860947062E-3</v>
      </c>
    </row>
    <row r="758" spans="1:7">
      <c r="A758" s="6" t="str">
        <f>IF('INTERIM REPORT'!B758=" "," ",IF('Report Data'!A758="",'INTERIM REPORT'!A757,'Report Data'!A758))</f>
        <v>Grace Cottage Hospital</v>
      </c>
      <c r="B758" s="6" t="str">
        <f>IF(ISBLANK('Report Data'!B758)," ",'Report Data'!B758)</f>
        <v>[Cash_to_Long_Term_Debt_Metric] Cash to Long Term Debt</v>
      </c>
      <c r="C758" s="6">
        <f>IF(ISBLANK('Report Data'!C758)," ",'Report Data'!C758)</f>
        <v>6.1433984222523144</v>
      </c>
      <c r="D758" s="6">
        <f>IF(ISBLANK('Report Data'!D758)," ",'Report Data'!D758)</f>
        <v>1.4611083627315296</v>
      </c>
      <c r="E758" s="6">
        <f>IF(ISBLANK('Report Data'!E758)," ",'Report Data'!E758)</f>
        <v>8.0044486622877482</v>
      </c>
      <c r="F758" s="6">
        <f>IF(ISBLANK('Report Data'!F758)," ",'Report Data'!F758)</f>
        <v>3.0651649262314846</v>
      </c>
      <c r="G758" s="6">
        <f>IF(ISBLANK('Report Data'!G758)," ",'Report Data'!G758)</f>
        <v>3.9800840862179814</v>
      </c>
    </row>
    <row r="759" spans="1:7">
      <c r="A759" s="6" t="str">
        <f>IF('INTERIM REPORT'!B759=" "," ",IF('Report Data'!A759="",'INTERIM REPORT'!A758,'Report Data'!A759))</f>
        <v>Grace Cottage Hospital</v>
      </c>
      <c r="B759" s="6" t="str">
        <f>IF(ISBLANK('Report Data'!B759)," ",'Report Data'!B759)</f>
        <v>[Cash_Flow_to_Total_Debt_Metric] Cash Flow to Total Debt</v>
      </c>
      <c r="C759" s="6">
        <f>IF(ISBLANK('Report Data'!C759)," ",'Report Data'!C759)</f>
        <v>0.17769792959653855</v>
      </c>
      <c r="D759" s="6">
        <f>IF(ISBLANK('Report Data'!D759)," ",'Report Data'!D759)</f>
        <v>0.18663434201046405</v>
      </c>
      <c r="E759" s="6">
        <f>IF(ISBLANK('Report Data'!E759)," ",'Report Data'!E759)</f>
        <v>0.26854838008736337</v>
      </c>
      <c r="F759" s="6">
        <f>IF(ISBLANK('Report Data'!F759)," ",'Report Data'!F759)</f>
        <v>0.51830261010749901</v>
      </c>
      <c r="G759" s="6">
        <f>IF(ISBLANK('Report Data'!G759)," ",'Report Data'!G759)</f>
        <v>0.23940962998020016</v>
      </c>
    </row>
    <row r="760" spans="1:7">
      <c r="A760" s="6" t="str">
        <f>IF('INTERIM REPORT'!B760=" "," ",IF('Report Data'!A760="",'INTERIM REPORT'!A759,'Report Data'!A760))</f>
        <v>Grace Cottage Hospital</v>
      </c>
      <c r="B760" s="6" t="str">
        <f>IF(ISBLANK('Report Data'!B760)," ",'Report Data'!B760)</f>
        <v>[Gross_Price_per_Discharge_Metric] Gross Price per Discharge</v>
      </c>
      <c r="C760" s="6">
        <f>IF(ISBLANK('Report Data'!C760)," ",'Report Data'!C760)</f>
        <v>3970.4285714285706</v>
      </c>
      <c r="D760" s="6">
        <f>IF(ISBLANK('Report Data'!D760)," ",'Report Data'!D760)</f>
        <v>5136.5281249999989</v>
      </c>
      <c r="E760" s="6">
        <f>IF(ISBLANK('Report Data'!E760)," ",'Report Data'!E760)</f>
        <v>0</v>
      </c>
      <c r="F760" s="6">
        <f>IF(ISBLANK('Report Data'!F760)," ",'Report Data'!F760)</f>
        <v>4658.0650684931506</v>
      </c>
      <c r="G760" s="6">
        <f>IF(ISBLANK('Report Data'!G760)," ",'Report Data'!G760)</f>
        <v>5755.5201465201462</v>
      </c>
    </row>
    <row r="761" spans="1:7">
      <c r="A761" s="6" t="str">
        <f>IF('INTERIM REPORT'!B761=" "," ",IF('Report Data'!A761="",'INTERIM REPORT'!A760,'Report Data'!A761))</f>
        <v>Grace Cottage Hospital</v>
      </c>
      <c r="B761" s="6" t="str">
        <f>IF(ISBLANK('Report Data'!B761)," ",'Report Data'!B761)</f>
        <v>[Gross_Price_per_Visit_Metric] Gross Price per Visit</v>
      </c>
      <c r="C761" s="6">
        <f>IF(ISBLANK('Report Data'!C761)," ",'Report Data'!C761)</f>
        <v>835.66595689431301</v>
      </c>
      <c r="D761" s="6">
        <f>IF(ISBLANK('Report Data'!D761)," ",'Report Data'!D761)</f>
        <v>924.92114596032366</v>
      </c>
      <c r="E761" s="6">
        <f>IF(ISBLANK('Report Data'!E761)," ",'Report Data'!E761)</f>
        <v>0</v>
      </c>
      <c r="F761" s="6">
        <f>IF(ISBLANK('Report Data'!F761)," ",'Report Data'!F761)</f>
        <v>858.58906442958721</v>
      </c>
      <c r="G761" s="6">
        <f>IF(ISBLANK('Report Data'!G761)," ",'Report Data'!G761)</f>
        <v>874.29730459433904</v>
      </c>
    </row>
    <row r="762" spans="1:7">
      <c r="A762" s="6" t="str">
        <f>IF('INTERIM REPORT'!B762=" "," ",IF('Report Data'!A762="",'INTERIM REPORT'!A761,'Report Data'!A762))</f>
        <v>Grace Cottage Hospital</v>
      </c>
      <c r="B762" s="6" t="str">
        <f>IF(ISBLANK('Report Data'!B762)," ",'Report Data'!B762)</f>
        <v>[Gross_Rev_per_Adj_Admits_Metric] Gross Revenue per Adj Admission</v>
      </c>
      <c r="C762" s="6">
        <f>IF(ISBLANK('Report Data'!C762)," ",'Report Data'!C762)</f>
        <v>10846.048780487808</v>
      </c>
      <c r="D762" s="6">
        <f>IF(ISBLANK('Report Data'!D762)," ",'Report Data'!D762)</f>
        <v>13255.556451612903</v>
      </c>
      <c r="E762" s="6">
        <f>IF(ISBLANK('Report Data'!E762)," ",'Report Data'!E762)</f>
        <v>0</v>
      </c>
      <c r="F762" s="6">
        <f>IF(ISBLANK('Report Data'!F762)," ",'Report Data'!F762)</f>
        <v>14625.322580645156</v>
      </c>
      <c r="G762" s="6">
        <f>IF(ISBLANK('Report Data'!G762)," ",'Report Data'!G762)</f>
        <v>17266.560439560442</v>
      </c>
    </row>
    <row r="763" spans="1:7">
      <c r="A763" s="6" t="str">
        <f>IF('INTERIM REPORT'!B763=" "," ",IF('Report Data'!A763="",'INTERIM REPORT'!A762,'Report Data'!A763))</f>
        <v>Grace Cottage Hospital</v>
      </c>
      <c r="B763" s="6" t="str">
        <f>IF(ISBLANK('Report Data'!B763)," ",'Report Data'!B763)</f>
        <v>[Net_Rev_per_Adj_Admits_Metric] Net Revenue per Adjusted Admission</v>
      </c>
      <c r="C763" s="6">
        <f>IF(ISBLANK('Report Data'!C763)," ",'Report Data'!C763)</f>
        <v>6840.6294702366195</v>
      </c>
      <c r="D763" s="6">
        <f>IF(ISBLANK('Report Data'!D763)," ",'Report Data'!D763)</f>
        <v>8584.4745009313683</v>
      </c>
      <c r="E763" s="6">
        <f>IF(ISBLANK('Report Data'!E763)," ",'Report Data'!E763)</f>
        <v>0</v>
      </c>
      <c r="F763" s="6">
        <f>IF(ISBLANK('Report Data'!F763)," ",'Report Data'!F763)</f>
        <v>8937.5071722750508</v>
      </c>
      <c r="G763" s="6">
        <f>IF(ISBLANK('Report Data'!G763)," ",'Report Data'!G763)</f>
        <v>11082.085055368729</v>
      </c>
    </row>
    <row r="764" spans="1:7">
      <c r="A764" s="6" t="str">
        <f>IF('INTERIM REPORT'!B764=" "," ",IF('Report Data'!A764="",'INTERIM REPORT'!A763,'Report Data'!A764))</f>
        <v>Grace Cottage Hospital</v>
      </c>
      <c r="B764" s="6" t="str">
        <f>IF(ISBLANK('Report Data'!B764)," ",'Report Data'!B764)</f>
        <v>[Medicare_Gross_Pct_Tot_Gross_Metric] Medicare Gross as % of Tot Gross Rev</v>
      </c>
      <c r="C764" s="6">
        <f>IF(ISBLANK('Report Data'!C764)," ",'Report Data'!C764)</f>
        <v>0.56045995990776065</v>
      </c>
      <c r="D764" s="6">
        <f>IF(ISBLANK('Report Data'!D764)," ",'Report Data'!D764)</f>
        <v>0.51685199367839341</v>
      </c>
      <c r="E764" s="6">
        <f>IF(ISBLANK('Report Data'!E764)," ",'Report Data'!E764)</f>
        <v>0.52862161970490562</v>
      </c>
      <c r="F764" s="6">
        <f>IF(ISBLANK('Report Data'!F764)," ",'Report Data'!F764)</f>
        <v>0.47944236406286744</v>
      </c>
      <c r="G764" s="6">
        <f>IF(ISBLANK('Report Data'!G764)," ",'Report Data'!G764)</f>
        <v>0.49135492017475907</v>
      </c>
    </row>
    <row r="765" spans="1:7">
      <c r="A765" s="6" t="str">
        <f>IF('INTERIM REPORT'!B765=" "," ",IF('Report Data'!A765="",'INTERIM REPORT'!A764,'Report Data'!A765))</f>
        <v>Grace Cottage Hospital</v>
      </c>
      <c r="B765" s="6" t="str">
        <f>IF(ISBLANK('Report Data'!B765)," ",'Report Data'!B765)</f>
        <v>[Medicaid_Gross_Pct_Tot_Gross_Metric] Medicaid Gross as % of Tot Gross Rev</v>
      </c>
      <c r="C765" s="6">
        <f>IF(ISBLANK('Report Data'!C765)," ",'Report Data'!C765)</f>
        <v>0.13528481305628345</v>
      </c>
      <c r="D765" s="6">
        <f>IF(ISBLANK('Report Data'!D765)," ",'Report Data'!D765)</f>
        <v>0.13332666331231954</v>
      </c>
      <c r="E765" s="6">
        <f>IF(ISBLANK('Report Data'!E765)," ",'Report Data'!E765)</f>
        <v>0.12797387354279002</v>
      </c>
      <c r="F765" s="6">
        <f>IF(ISBLANK('Report Data'!F765)," ",'Report Data'!F765)</f>
        <v>0.14983861013132421</v>
      </c>
      <c r="G765" s="6">
        <f>IF(ISBLANK('Report Data'!G765)," ",'Report Data'!G765)</f>
        <v>0.14293526457054806</v>
      </c>
    </row>
    <row r="766" spans="1:7">
      <c r="A766" s="6" t="str">
        <f>IF('INTERIM REPORT'!B766=" "," ",IF('Report Data'!A766="",'INTERIM REPORT'!A765,'Report Data'!A766))</f>
        <v>Grace Cottage Hospital</v>
      </c>
      <c r="B766" s="6" t="str">
        <f>IF(ISBLANK('Report Data'!B766)," ",'Report Data'!B766)</f>
        <v>[CommSelf_Gross_Pct_Tot_Gross_Metric] Comm/self Gross as % of Tot Gross Rev</v>
      </c>
      <c r="C766" s="6">
        <f>IF(ISBLANK('Report Data'!C766)," ",'Report Data'!C766)</f>
        <v>0.30425522703595559</v>
      </c>
      <c r="D766" s="6">
        <f>IF(ISBLANK('Report Data'!D766)," ",'Report Data'!D766)</f>
        <v>0.34982134300928674</v>
      </c>
      <c r="E766" s="6">
        <f>IF(ISBLANK('Report Data'!E766)," ",'Report Data'!E766)</f>
        <v>0.34340450675230444</v>
      </c>
      <c r="F766" s="6">
        <f>IF(ISBLANK('Report Data'!F766)," ",'Report Data'!F766)</f>
        <v>0.37071902580580829</v>
      </c>
      <c r="G766" s="6">
        <f>IF(ISBLANK('Report Data'!G766)," ",'Report Data'!G766)</f>
        <v>0.3657098152546932</v>
      </c>
    </row>
    <row r="767" spans="1:7">
      <c r="A767" s="6" t="str">
        <f>IF('INTERIM REPORT'!B767=" "," ",IF('Report Data'!A767="",'INTERIM REPORT'!A766,'Report Data'!A767))</f>
        <v>Grace Cottage Hospital</v>
      </c>
      <c r="B767" s="6" t="str">
        <f>IF(ISBLANK('Report Data'!B767)," ",'Report Data'!B767)</f>
        <v>[Phys_Gross_Pct_Ttl_Gross_Metric] Physician Gross as % of Ttl Gross Rev</v>
      </c>
      <c r="C767" s="6">
        <f>IF(ISBLANK('Report Data'!C767)," ",'Report Data'!C767)</f>
        <v>0</v>
      </c>
      <c r="D767" s="6">
        <f>IF(ISBLANK('Report Data'!D767)," ",'Report Data'!D767)</f>
        <v>0</v>
      </c>
      <c r="E767" s="6">
        <f>IF(ISBLANK('Report Data'!E767)," ",'Report Data'!E767)</f>
        <v>0</v>
      </c>
      <c r="F767" s="6">
        <f>IF(ISBLANK('Report Data'!F767)," ",'Report Data'!F767)</f>
        <v>0</v>
      </c>
      <c r="G767" s="6">
        <f>IF(ISBLANK('Report Data'!G767)," ",'Report Data'!G767)</f>
        <v>0</v>
      </c>
    </row>
    <row r="768" spans="1:7">
      <c r="A768" s="6" t="str">
        <f>IF('INTERIM REPORT'!B768=" "," ",IF('Report Data'!A768="",'INTERIM REPORT'!A767,'Report Data'!A768))</f>
        <v>Grace Cottage Hospital</v>
      </c>
      <c r="B768" s="6" t="str">
        <f>IF(ISBLANK('Report Data'!B768)," ",'Report Data'!B768)</f>
        <v>[Medicare_Pct_Net_Rev_Metric] Medicare % of Net Rev (less dispr)</v>
      </c>
      <c r="C768" s="6">
        <f>IF(ISBLANK('Report Data'!C768)," ",'Report Data'!C768)</f>
        <v>0.6526560710706798</v>
      </c>
      <c r="D768" s="6">
        <f>IF(ISBLANK('Report Data'!D768)," ",'Report Data'!D768)</f>
        <v>0.63900578946796727</v>
      </c>
      <c r="E768" s="6">
        <f>IF(ISBLANK('Report Data'!E768)," ",'Report Data'!E768)</f>
        <v>0.59317442871247705</v>
      </c>
      <c r="F768" s="6">
        <f>IF(ISBLANK('Report Data'!F768)," ",'Report Data'!F768)</f>
        <v>0.57870818696101678</v>
      </c>
      <c r="G768" s="6">
        <f>IF(ISBLANK('Report Data'!G768)," ",'Report Data'!G768)</f>
        <v>0.60665806452782067</v>
      </c>
    </row>
    <row r="769" spans="1:7">
      <c r="A769" s="6" t="str">
        <f>IF('INTERIM REPORT'!B769=" "," ",IF('Report Data'!A769="",'INTERIM REPORT'!A768,'Report Data'!A769))</f>
        <v>Grace Cottage Hospital</v>
      </c>
      <c r="B769" s="6" t="str">
        <f>IF(ISBLANK('Report Data'!B769)," ",'Report Data'!B769)</f>
        <v>[Medicaid_Pct_Net_Rev_Metric] Medicaid % of Net Rev (less dispr)</v>
      </c>
      <c r="C769" s="6">
        <f>IF(ISBLANK('Report Data'!C769)," ",'Report Data'!C769)</f>
        <v>7.3082774415093435E-2</v>
      </c>
      <c r="D769" s="6">
        <f>IF(ISBLANK('Report Data'!D769)," ",'Report Data'!D769)</f>
        <v>6.7537718336702607E-2</v>
      </c>
      <c r="E769" s="6">
        <f>IF(ISBLANK('Report Data'!E769)," ",'Report Data'!E769)</f>
        <v>7.0201403756140007E-2</v>
      </c>
      <c r="F769" s="6">
        <f>IF(ISBLANK('Report Data'!F769)," ",'Report Data'!F769)</f>
        <v>7.8088461430874764E-2</v>
      </c>
      <c r="G769" s="6">
        <f>IF(ISBLANK('Report Data'!G769)," ",'Report Data'!G769)</f>
        <v>6.8691506852790615E-2</v>
      </c>
    </row>
    <row r="770" spans="1:7">
      <c r="A770" s="6" t="str">
        <f>IF('INTERIM REPORT'!B770=" "," ",IF('Report Data'!A770="",'INTERIM REPORT'!A769,'Report Data'!A770))</f>
        <v>Grace Cottage Hospital</v>
      </c>
      <c r="B770" s="6" t="str">
        <f>IF(ISBLANK('Report Data'!B770)," ",'Report Data'!B770)</f>
        <v>[CommSelf_Pct_Net_Rev_Metric] Comm/self % of Net Rev (less dispr)</v>
      </c>
      <c r="C770" s="6">
        <f>IF(ISBLANK('Report Data'!C770)," ",'Report Data'!C770)</f>
        <v>0.27426115451422717</v>
      </c>
      <c r="D770" s="6">
        <f>IF(ISBLANK('Report Data'!D770)," ",'Report Data'!D770)</f>
        <v>0.29345649219533038</v>
      </c>
      <c r="E770" s="6">
        <f>IF(ISBLANK('Report Data'!E770)," ",'Report Data'!E770)</f>
        <v>0.33662416753138324</v>
      </c>
      <c r="F770" s="6">
        <f>IF(ISBLANK('Report Data'!F770)," ",'Report Data'!F770)</f>
        <v>0.34320335160810855</v>
      </c>
      <c r="G770" s="6">
        <f>IF(ISBLANK('Report Data'!G770)," ",'Report Data'!G770)</f>
        <v>0.32465042861938853</v>
      </c>
    </row>
    <row r="771" spans="1:7">
      <c r="A771" s="6" t="str">
        <f>IF('INTERIM REPORT'!B771=" "," ",IF('Report Data'!A771="",'INTERIM REPORT'!A770,'Report Data'!A771))</f>
        <v>Grace Cottage Hospital</v>
      </c>
      <c r="B771" s="6" t="str">
        <f>IF(ISBLANK('Report Data'!B771)," ",'Report Data'!B771)</f>
        <v>[Phys_Pct_Net_Rev_Metric] Physician % of Net Rev</v>
      </c>
      <c r="C771" s="6">
        <f>IF(ISBLANK('Report Data'!C771)," ",'Report Data'!C771)</f>
        <v>0</v>
      </c>
      <c r="D771" s="6">
        <f>IF(ISBLANK('Report Data'!D771)," ",'Report Data'!D771)</f>
        <v>0</v>
      </c>
      <c r="E771" s="6">
        <f>IF(ISBLANK('Report Data'!E771)," ",'Report Data'!E771)</f>
        <v>0</v>
      </c>
      <c r="F771" s="6">
        <f>IF(ISBLANK('Report Data'!F771)," ",'Report Data'!F771)</f>
        <v>0</v>
      </c>
      <c r="G771" s="6">
        <f>IF(ISBLANK('Report Data'!G771)," ",'Report Data'!G771)</f>
        <v>0</v>
      </c>
    </row>
    <row r="772" spans="1:7">
      <c r="A772" s="6" t="str">
        <f>IF('INTERIM REPORT'!B772=" "," ",IF('Report Data'!A772="",'INTERIM REPORT'!A771,'Report Data'!A772))</f>
        <v>Grace Cottage Hospital</v>
      </c>
      <c r="B772" s="6" t="str">
        <f>IF(ISBLANK('Report Data'!B772)," ",'Report Data'!B772)</f>
        <v>[Free_Care_Gross_Metric] Free Care (Gross Revenue)</v>
      </c>
      <c r="C772" s="6">
        <f>IF(ISBLANK('Report Data'!C772)," ",'Report Data'!C772)</f>
        <v>-220183.99999999997</v>
      </c>
      <c r="D772" s="6">
        <f>IF(ISBLANK('Report Data'!D772)," ",'Report Data'!D772)</f>
        <v>-291194</v>
      </c>
      <c r="E772" s="6">
        <f>IF(ISBLANK('Report Data'!E772)," ",'Report Data'!E772)</f>
        <v>-283774.99999999994</v>
      </c>
      <c r="F772" s="6">
        <f>IF(ISBLANK('Report Data'!F772)," ",'Report Data'!F772)</f>
        <v>-270373</v>
      </c>
      <c r="G772" s="6">
        <f>IF(ISBLANK('Report Data'!G772)," ",'Report Data'!G772)</f>
        <v>-318693</v>
      </c>
    </row>
    <row r="773" spans="1:7">
      <c r="A773" s="6" t="str">
        <f>IF('INTERIM REPORT'!B773=" "," ",IF('Report Data'!A773="",'INTERIM REPORT'!A772,'Report Data'!A773))</f>
        <v>Mt. Ascutney Hospital &amp; Health Ctr</v>
      </c>
      <c r="B773" s="6" t="str">
        <f>IF(ISBLANK('Report Data'!B773)," ",'Report Data'!B773)</f>
        <v>[Avg_Daily_Census_Metric] Average Daily Census</v>
      </c>
      <c r="C773" s="6">
        <f>IF(ISBLANK('Report Data'!C773)," ",'Report Data'!C773)</f>
        <v>27.989041095890411</v>
      </c>
      <c r="D773" s="6">
        <f>IF(ISBLANK('Report Data'!D773)," ",'Report Data'!D773)</f>
        <v>25.5792349726776</v>
      </c>
      <c r="E773" s="6">
        <f>IF(ISBLANK('Report Data'!E773)," ",'Report Data'!E773)</f>
        <v>0</v>
      </c>
      <c r="F773" s="6">
        <f>IF(ISBLANK('Report Data'!F773)," ",'Report Data'!F773)</f>
        <v>24.438356164383556</v>
      </c>
      <c r="G773" s="6">
        <f>IF(ISBLANK('Report Data'!G773)," ",'Report Data'!G773)</f>
        <v>27.983561643835618</v>
      </c>
    </row>
    <row r="774" spans="1:7">
      <c r="A774" s="6" t="str">
        <f>IF('INTERIM REPORT'!B774=" "," ",IF('Report Data'!A774="",'INTERIM REPORT'!A773,'Report Data'!A774))</f>
        <v>Mt. Ascutney Hospital &amp; Health Ctr</v>
      </c>
      <c r="B774" s="6" t="str">
        <f>IF(ISBLANK('Report Data'!B774)," ",'Report Data'!B774)</f>
        <v>[Avg_Length_of_Stay_Metric] Average Length of Stay</v>
      </c>
      <c r="C774" s="6">
        <f>IF(ISBLANK('Report Data'!C774)," ",'Report Data'!C774)</f>
        <v>9.6650898770104039</v>
      </c>
      <c r="D774" s="6">
        <f>IF(ISBLANK('Report Data'!D774)," ",'Report Data'!D774)</f>
        <v>9.1604696673189849</v>
      </c>
      <c r="E774" s="6">
        <f>IF(ISBLANK('Report Data'!E774)," ",'Report Data'!E774)</f>
        <v>0</v>
      </c>
      <c r="F774" s="6">
        <f>IF(ISBLANK('Report Data'!F774)," ",'Report Data'!F774)</f>
        <v>8.6183574879227027</v>
      </c>
      <c r="G774" s="6">
        <f>IF(ISBLANK('Report Data'!G774)," ",'Report Data'!G774)</f>
        <v>9.6177024482109221</v>
      </c>
    </row>
    <row r="775" spans="1:7">
      <c r="A775" s="6" t="str">
        <f>IF('INTERIM REPORT'!B775=" "," ",IF('Report Data'!A775="",'INTERIM REPORT'!A774,'Report Data'!A775))</f>
        <v>Mt. Ascutney Hospital &amp; Health Ctr</v>
      </c>
      <c r="B775" s="6" t="str">
        <f>IF(ISBLANK('Report Data'!B775)," ",'Report Data'!B775)</f>
        <v>[Acute_ALOS_Metric] Acute ALOS</v>
      </c>
      <c r="C775" s="6">
        <f>IF(ISBLANK('Report Data'!C775)," ",'Report Data'!C775)</f>
        <v>3.6516587677725121</v>
      </c>
      <c r="D775" s="6">
        <f>IF(ISBLANK('Report Data'!D775)," ",'Report Data'!D775)</f>
        <v>3.8392070484581504</v>
      </c>
      <c r="E775" s="6">
        <f>IF(ISBLANK('Report Data'!E775)," ",'Report Data'!E775)</f>
        <v>0</v>
      </c>
      <c r="F775" s="6">
        <f>IF(ISBLANK('Report Data'!F775)," ",'Report Data'!F775)</f>
        <v>3.9063180827886717</v>
      </c>
      <c r="G775" s="6">
        <f>IF(ISBLANK('Report Data'!G775)," ",'Report Data'!G775)</f>
        <v>3.7470725995316161</v>
      </c>
    </row>
    <row r="776" spans="1:7">
      <c r="A776" s="6" t="str">
        <f>IF('INTERIM REPORT'!B776=" "," ",IF('Report Data'!A776="",'INTERIM REPORT'!A775,'Report Data'!A776))</f>
        <v>Mt. Ascutney Hospital &amp; Health Ctr</v>
      </c>
      <c r="B776" s="6" t="str">
        <f>IF(ISBLANK('Report Data'!B776)," ",'Report Data'!B776)</f>
        <v>[Adj_Admits_Metric] Adjusted Admissions</v>
      </c>
      <c r="C776" s="6">
        <f>IF(ISBLANK('Report Data'!C776)," ",'Report Data'!C776)</f>
        <v>7540.593420166957</v>
      </c>
      <c r="D776" s="6">
        <f>IF(ISBLANK('Report Data'!D776)," ",'Report Data'!D776)</f>
        <v>6354.947818371933</v>
      </c>
      <c r="E776" s="6">
        <f>IF(ISBLANK('Report Data'!E776)," ",'Report Data'!E776)</f>
        <v>0</v>
      </c>
      <c r="F776" s="6">
        <f>IF(ISBLANK('Report Data'!F776)," ",'Report Data'!F776)</f>
        <v>0</v>
      </c>
      <c r="G776" s="6">
        <f>IF(ISBLANK('Report Data'!G776)," ",'Report Data'!G776)</f>
        <v>6575.2836103695827</v>
      </c>
    </row>
    <row r="777" spans="1:7">
      <c r="A777" s="6" t="str">
        <f>IF('INTERIM REPORT'!B777=" "," ",IF('Report Data'!A777="",'INTERIM REPORT'!A776,'Report Data'!A777))</f>
        <v>Mt. Ascutney Hospital &amp; Health Ctr</v>
      </c>
      <c r="B777" s="6" t="str">
        <f>IF(ISBLANK('Report Data'!B777)," ",'Report Data'!B777)</f>
        <v>[Adj_Days_Metric] Adjusted Days</v>
      </c>
      <c r="C777" s="6">
        <f>IF(ISBLANK('Report Data'!C777)," ",'Report Data'!C777)</f>
        <v>27535.674076960382</v>
      </c>
      <c r="D777" s="6">
        <f>IF(ISBLANK('Report Data'!D777)," ",'Report Data'!D777)</f>
        <v>24397.96045687727</v>
      </c>
      <c r="E777" s="6">
        <f>IF(ISBLANK('Report Data'!E777)," ",'Report Data'!E777)</f>
        <v>0</v>
      </c>
      <c r="F777" s="6">
        <f>IF(ISBLANK('Report Data'!F777)," ",'Report Data'!F777)</f>
        <v>0</v>
      </c>
      <c r="G777" s="6">
        <f>IF(ISBLANK('Report Data'!G777)," ",'Report Data'!G777)</f>
        <v>24638.065050565179</v>
      </c>
    </row>
    <row r="778" spans="1:7">
      <c r="A778" s="6" t="str">
        <f>IF('INTERIM REPORT'!B778=" "," ",IF('Report Data'!A778="",'INTERIM REPORT'!A777,'Report Data'!A778))</f>
        <v>Mt. Ascutney Hospital &amp; Health Ctr</v>
      </c>
      <c r="B778" s="6" t="str">
        <f>IF(ISBLANK('Report Data'!B778)," ",'Report Data'!B778)</f>
        <v>[Acute_Care_Ave_Daily_Census_Metric] Acute Care Ave Daily Census</v>
      </c>
      <c r="C778" s="6">
        <f>IF(ISBLANK('Report Data'!C778)," ",'Report Data'!C778)</f>
        <v>4.2219178082191791</v>
      </c>
      <c r="D778" s="6">
        <f>IF(ISBLANK('Report Data'!D778)," ",'Report Data'!D778)</f>
        <v>4.7622950819672134</v>
      </c>
      <c r="E778" s="6">
        <f>IF(ISBLANK('Report Data'!E778)," ",'Report Data'!E778)</f>
        <v>0</v>
      </c>
      <c r="F778" s="6">
        <f>IF(ISBLANK('Report Data'!F778)," ",'Report Data'!F778)</f>
        <v>4.912328767123288</v>
      </c>
      <c r="G778" s="6">
        <f>IF(ISBLANK('Report Data'!G778)," ",'Report Data'!G778)</f>
        <v>4.3835616438356162</v>
      </c>
    </row>
    <row r="779" spans="1:7">
      <c r="A779" s="6" t="str">
        <f>IF('INTERIM REPORT'!B779=" "," ",IF('Report Data'!A779="",'INTERIM REPORT'!A778,'Report Data'!A779))</f>
        <v>Mt. Ascutney Hospital &amp; Health Ctr</v>
      </c>
      <c r="B779" s="6" t="str">
        <f>IF(ISBLANK('Report Data'!B779)," ",'Report Data'!B779)</f>
        <v>[Acute_Admissions_Metric] Acute Admissions</v>
      </c>
      <c r="C779" s="6">
        <f>IF(ISBLANK('Report Data'!C779)," ",'Report Data'!C779)</f>
        <v>422.00000000000006</v>
      </c>
      <c r="D779" s="6">
        <f>IF(ISBLANK('Report Data'!D779)," ",'Report Data'!D779)</f>
        <v>453.99999999999994</v>
      </c>
      <c r="E779" s="6">
        <f>IF(ISBLANK('Report Data'!E779)," ",'Report Data'!E779)</f>
        <v>0</v>
      </c>
      <c r="F779" s="6">
        <f>IF(ISBLANK('Report Data'!F779)," ",'Report Data'!F779)</f>
        <v>459</v>
      </c>
      <c r="G779" s="6">
        <f>IF(ISBLANK('Report Data'!G779)," ",'Report Data'!G779)</f>
        <v>426.99999999999994</v>
      </c>
    </row>
    <row r="780" spans="1:7">
      <c r="A780" s="6" t="str">
        <f>IF('INTERIM REPORT'!B780=" "," ",IF('Report Data'!A780="",'INTERIM REPORT'!A779,'Report Data'!A780))</f>
        <v>Mt. Ascutney Hospital &amp; Health Ctr</v>
      </c>
      <c r="B780" s="6" t="str">
        <f>IF(ISBLANK('Report Data'!B780)," ",'Report Data'!B780)</f>
        <v>[Util_Acute_Days] Acute Patient Days</v>
      </c>
      <c r="C780" s="6">
        <f>IF(ISBLANK('Report Data'!C780)," ",'Report Data'!C780)</f>
        <v>1541.0000000000002</v>
      </c>
      <c r="D780" s="6">
        <f>IF(ISBLANK('Report Data'!D780)," ",'Report Data'!D780)</f>
        <v>1743</v>
      </c>
      <c r="E780" s="6">
        <f>IF(ISBLANK('Report Data'!E780)," ",'Report Data'!E780)</f>
        <v>0</v>
      </c>
      <c r="F780" s="6">
        <f>IF(ISBLANK('Report Data'!F780)," ",'Report Data'!F780)</f>
        <v>1793.0000000000002</v>
      </c>
      <c r="G780" s="6">
        <f>IF(ISBLANK('Report Data'!G780)," ",'Report Data'!G780)</f>
        <v>1599.9999999999998</v>
      </c>
    </row>
    <row r="781" spans="1:7">
      <c r="A781" s="6" t="str">
        <f>IF('INTERIM REPORT'!B781=" "," ",IF('Report Data'!A781="",'INTERIM REPORT'!A780,'Report Data'!A781))</f>
        <v>Mt. Ascutney Hospital &amp; Health Ctr</v>
      </c>
      <c r="B781" s="6" t="str">
        <f>IF(ISBLANK('Report Data'!B781)," ",'Report Data'!B781)</f>
        <v>[Age_of_Plant_Metric] Age of Plant</v>
      </c>
      <c r="C781" s="6">
        <f>IF(ISBLANK('Report Data'!C781)," ",'Report Data'!C781)</f>
        <v>11.664814210898275</v>
      </c>
      <c r="D781" s="6">
        <f>IF(ISBLANK('Report Data'!D781)," ",'Report Data'!D781)</f>
        <v>11.40152568283975</v>
      </c>
      <c r="E781" s="6">
        <f>IF(ISBLANK('Report Data'!E781)," ",'Report Data'!E781)</f>
        <v>0</v>
      </c>
      <c r="F781" s="6">
        <f>IF(ISBLANK('Report Data'!F781)," ",'Report Data'!F781)</f>
        <v>11.189277763818755</v>
      </c>
      <c r="G781" s="6">
        <f>IF(ISBLANK('Report Data'!G781)," ",'Report Data'!G781)</f>
        <v>11.154383838057669</v>
      </c>
    </row>
    <row r="782" spans="1:7">
      <c r="A782" s="6" t="str">
        <f>IF('INTERIM REPORT'!B782=" "," ",IF('Report Data'!A782="",'INTERIM REPORT'!A781,'Report Data'!A782))</f>
        <v>Mt. Ascutney Hospital &amp; Health Ctr</v>
      </c>
      <c r="B782" s="6" t="str">
        <f>IF(ISBLANK('Report Data'!B782)," ",'Report Data'!B782)</f>
        <v>[Age_of_Plant_Bldg_Metric] Age of Plant Building</v>
      </c>
      <c r="C782" s="6">
        <f>IF(ISBLANK('Report Data'!C782)," ",'Report Data'!C782)</f>
        <v>12.880271998346156</v>
      </c>
      <c r="D782" s="6">
        <f>IF(ISBLANK('Report Data'!D782)," ",'Report Data'!D782)</f>
        <v>13.668091938408438</v>
      </c>
      <c r="E782" s="6">
        <f>IF(ISBLANK('Report Data'!E782)," ",'Report Data'!E782)</f>
        <v>0</v>
      </c>
      <c r="F782" s="6">
        <f>IF(ISBLANK('Report Data'!F782)," ",'Report Data'!F782)</f>
        <v>15.474345216266716</v>
      </c>
      <c r="G782" s="6">
        <f>IF(ISBLANK('Report Data'!G782)," ",'Report Data'!G782)</f>
        <v>16.617014255702401</v>
      </c>
    </row>
    <row r="783" spans="1:7">
      <c r="A783" s="6" t="str">
        <f>IF('INTERIM REPORT'!B783=" "," ",IF('Report Data'!A783="",'INTERIM REPORT'!A782,'Report Data'!A783))</f>
        <v>Mt. Ascutney Hospital &amp; Health Ctr</v>
      </c>
      <c r="B783" s="6" t="str">
        <f>IF(ISBLANK('Report Data'!B783)," ",'Report Data'!B783)</f>
        <v>[Age_of_Plant_Equip_Metric] Age of Plant Equipment</v>
      </c>
      <c r="C783" s="6">
        <f>IF(ISBLANK('Report Data'!C783)," ",'Report Data'!C783)</f>
        <v>10.068447561290171</v>
      </c>
      <c r="D783" s="6">
        <f>IF(ISBLANK('Report Data'!D783)," ",'Report Data'!D783)</f>
        <v>8.7369656592865237</v>
      </c>
      <c r="E783" s="6">
        <f>IF(ISBLANK('Report Data'!E783)," ",'Report Data'!E783)</f>
        <v>0</v>
      </c>
      <c r="F783" s="6">
        <f>IF(ISBLANK('Report Data'!F783)," ",'Report Data'!F783)</f>
        <v>6.84220178560407</v>
      </c>
      <c r="G783" s="6">
        <f>IF(ISBLANK('Report Data'!G783)," ",'Report Data'!G783)</f>
        <v>6.8931355275653523</v>
      </c>
    </row>
    <row r="784" spans="1:7">
      <c r="A784" s="6" t="str">
        <f>IF('INTERIM REPORT'!B784=" "," ",IF('Report Data'!A784="",'INTERIM REPORT'!A783,'Report Data'!A784))</f>
        <v>Mt. Ascutney Hospital &amp; Health Ctr</v>
      </c>
      <c r="B784" s="6" t="str">
        <f>IF(ISBLANK('Report Data'!B784)," ",'Report Data'!B784)</f>
        <v>[Long_Term_Debt_Cap_Metric] Long Term Debt to Capitalization</v>
      </c>
      <c r="C784" s="6">
        <f>IF(ISBLANK('Report Data'!C784)," ",'Report Data'!C784)</f>
        <v>0.29994150007916848</v>
      </c>
      <c r="D784" s="6">
        <f>IF(ISBLANK('Report Data'!D784)," ",'Report Data'!D784)</f>
        <v>0.39801028954166279</v>
      </c>
      <c r="E784" s="6">
        <f>IF(ISBLANK('Report Data'!E784)," ",'Report Data'!E784)</f>
        <v>0.3796071393872763</v>
      </c>
      <c r="F784" s="6">
        <f>IF(ISBLANK('Report Data'!F784)," ",'Report Data'!F784)</f>
        <v>0.40426950404850198</v>
      </c>
      <c r="G784" s="6">
        <f>IF(ISBLANK('Report Data'!G784)," ",'Report Data'!G784)</f>
        <v>0.4393812014928522</v>
      </c>
    </row>
    <row r="785" spans="1:7">
      <c r="A785" s="6" t="str">
        <f>IF('INTERIM REPORT'!B785=" "," ",IF('Report Data'!A785="",'INTERIM REPORT'!A784,'Report Data'!A785))</f>
        <v>Mt. Ascutney Hospital &amp; Health Ctr</v>
      </c>
      <c r="B785" s="6" t="str">
        <f>IF(ISBLANK('Report Data'!B785)," ",'Report Data'!B785)</f>
        <v>[Debt_per_Staff_Bed_Metric] Debt per Staffed Bed</v>
      </c>
      <c r="C785" s="6">
        <f>IF(ISBLANK('Report Data'!C785)," ",'Report Data'!C785)</f>
        <v>856483</v>
      </c>
      <c r="D785" s="6">
        <f>IF(ISBLANK('Report Data'!D785)," ",'Report Data'!D785)</f>
        <v>1105221.4857142856</v>
      </c>
      <c r="E785" s="6">
        <f>IF(ISBLANK('Report Data'!E785)," ",'Report Data'!E785)</f>
        <v>0</v>
      </c>
      <c r="F785" s="6">
        <f>IF(ISBLANK('Report Data'!F785)," ",'Report Data'!F785)</f>
        <v>1142805.9142857143</v>
      </c>
      <c r="G785" s="6">
        <f>IF(ISBLANK('Report Data'!G785)," ",'Report Data'!G785)</f>
        <v>1164384.3428571429</v>
      </c>
    </row>
    <row r="786" spans="1:7">
      <c r="A786" s="6" t="str">
        <f>IF('INTERIM REPORT'!B786=" "," ",IF('Report Data'!A786="",'INTERIM REPORT'!A785,'Report Data'!A786))</f>
        <v>Mt. Ascutney Hospital &amp; Health Ctr</v>
      </c>
      <c r="B786" s="6" t="str">
        <f>IF(ISBLANK('Report Data'!B786)," ",'Report Data'!B786)</f>
        <v>[Net_Prop_Plant_and_Equip_per_Staffed_Bed_Metric] Net Prop, Plant &amp; Equip per Staffed Bed</v>
      </c>
      <c r="C786" s="6">
        <f>IF(ISBLANK('Report Data'!C786)," ",'Report Data'!C786)</f>
        <v>517621.57142857142</v>
      </c>
      <c r="D786" s="6">
        <f>IF(ISBLANK('Report Data'!D786)," ",'Report Data'!D786)</f>
        <v>478895.85714285716</v>
      </c>
      <c r="E786" s="6">
        <f>IF(ISBLANK('Report Data'!E786)," ",'Report Data'!E786)</f>
        <v>0</v>
      </c>
      <c r="F786" s="6">
        <f>IF(ISBLANK('Report Data'!F786)," ",'Report Data'!F786)</f>
        <v>440297.45714285714</v>
      </c>
      <c r="G786" s="6">
        <f>IF(ISBLANK('Report Data'!G786)," ",'Report Data'!G786)</f>
        <v>524264.05714285717</v>
      </c>
    </row>
    <row r="787" spans="1:7">
      <c r="A787" s="6" t="str">
        <f>IF('INTERIM REPORT'!B787=" "," ",IF('Report Data'!A787="",'INTERIM REPORT'!A786,'Report Data'!A787))</f>
        <v>Mt. Ascutney Hospital &amp; Health Ctr</v>
      </c>
      <c r="B787" s="6" t="str">
        <f>IF(ISBLANK('Report Data'!B787)," ",'Report Data'!B787)</f>
        <v>[Long_Term_Debt_to_Total_Assets_Metric] Long Term Debt to Total Assets</v>
      </c>
      <c r="C787" s="6">
        <f>IF(ISBLANK('Report Data'!C787)," ",'Report Data'!C787)</f>
        <v>0.20139858945651548</v>
      </c>
      <c r="D787" s="6">
        <f>IF(ISBLANK('Report Data'!D787)," ",'Report Data'!D787)</f>
        <v>0.28529899891586818</v>
      </c>
      <c r="E787" s="6">
        <f>IF(ISBLANK('Report Data'!E787)," ",'Report Data'!E787)</f>
        <v>0.30012475540036881</v>
      </c>
      <c r="F787" s="6">
        <f>IF(ISBLANK('Report Data'!F787)," ",'Report Data'!F787)</f>
        <v>0.3438573418374396</v>
      </c>
      <c r="G787" s="6">
        <f>IF(ISBLANK('Report Data'!G787)," ",'Report Data'!G787)</f>
        <v>0.36230981080606223</v>
      </c>
    </row>
    <row r="788" spans="1:7">
      <c r="A788" s="6" t="str">
        <f>IF('INTERIM REPORT'!B788=" "," ",IF('Report Data'!A788="",'INTERIM REPORT'!A787,'Report Data'!A788))</f>
        <v>Mt. Ascutney Hospital &amp; Health Ctr</v>
      </c>
      <c r="B788" s="6" t="str">
        <f>IF(ISBLANK('Report Data'!B788)," ",'Report Data'!B788)</f>
        <v>[Debt_Service_Coverage_Ratio_Metric] Debt Service Coverage Ratio</v>
      </c>
      <c r="C788" s="6">
        <f>IF(ISBLANK('Report Data'!C788)," ",'Report Data'!C788)</f>
        <v>5.579458223086176</v>
      </c>
      <c r="D788" s="6">
        <f>IF(ISBLANK('Report Data'!D788)," ",'Report Data'!D788)</f>
        <v>3.5811441127092691</v>
      </c>
      <c r="E788" s="6">
        <f>IF(ISBLANK('Report Data'!E788)," ",'Report Data'!E788)</f>
        <v>4.5320806567751379</v>
      </c>
      <c r="F788" s="6">
        <f>IF(ISBLANK('Report Data'!F788)," ",'Report Data'!F788)</f>
        <v>8.7342267749778895</v>
      </c>
      <c r="G788" s="6">
        <f>IF(ISBLANK('Report Data'!G788)," ",'Report Data'!G788)</f>
        <v>3.8994130240020608</v>
      </c>
    </row>
    <row r="789" spans="1:7">
      <c r="A789" s="6" t="str">
        <f>IF('INTERIM REPORT'!B789=" "," ",IF('Report Data'!A789="",'INTERIM REPORT'!A788,'Report Data'!A789))</f>
        <v>Mt. Ascutney Hospital &amp; Health Ctr</v>
      </c>
      <c r="B789" s="6" t="str">
        <f>IF(ISBLANK('Report Data'!B789)," ",'Report Data'!B789)</f>
        <v>[Depreciation_Rate_Metric] Depreciation Rate</v>
      </c>
      <c r="C789" s="6">
        <f>IF(ISBLANK('Report Data'!C789)," ",'Report Data'!C789)</f>
        <v>5.2024005453992341</v>
      </c>
      <c r="D789" s="6">
        <f>IF(ISBLANK('Report Data'!D789)," ",'Report Data'!D789)</f>
        <v>5.564918459536023</v>
      </c>
      <c r="E789" s="6">
        <f>IF(ISBLANK('Report Data'!E789)," ",'Report Data'!E789)</f>
        <v>5.3848142280750029</v>
      </c>
      <c r="F789" s="6">
        <f>IF(ISBLANK('Report Data'!F789)," ",'Report Data'!F789)</f>
        <v>5.8304616869091124</v>
      </c>
      <c r="G789" s="6">
        <f>IF(ISBLANK('Report Data'!G789)," ",'Report Data'!G789)</f>
        <v>5.692667978765809</v>
      </c>
    </row>
    <row r="790" spans="1:7">
      <c r="A790" s="6" t="str">
        <f>IF('INTERIM REPORT'!B790=" "," ",IF('Report Data'!A790="",'INTERIM REPORT'!A789,'Report Data'!A790))</f>
        <v>Mt. Ascutney Hospital &amp; Health Ctr</v>
      </c>
      <c r="B790" s="6" t="str">
        <f>IF(ISBLANK('Report Data'!B790)," ",'Report Data'!B790)</f>
        <v>[Cap_Expenditures_to_Depreciation_Metric] Capital Expenditures to Depreciation</v>
      </c>
      <c r="C790" s="6">
        <f>IF(ISBLANK('Report Data'!C790)," ",'Report Data'!C790)</f>
        <v>1.3020339872967053</v>
      </c>
      <c r="D790" s="6">
        <f>IF(ISBLANK('Report Data'!D790)," ",'Report Data'!D790)</f>
        <v>0.29925967768627854</v>
      </c>
      <c r="E790" s="6">
        <f>IF(ISBLANK('Report Data'!E790)," ",'Report Data'!E790)</f>
        <v>0.8930113786795465</v>
      </c>
      <c r="F790" s="6">
        <f>IF(ISBLANK('Report Data'!F790)," ",'Report Data'!F790)</f>
        <v>0.55685977572761225</v>
      </c>
      <c r="G790" s="6">
        <f>IF(ISBLANK('Report Data'!G790)," ",'Report Data'!G790)</f>
        <v>2.1214235428638708</v>
      </c>
    </row>
    <row r="791" spans="1:7">
      <c r="A791" s="6" t="str">
        <f>IF('INTERIM REPORT'!B791=" "," ",IF('Report Data'!A791="",'INTERIM REPORT'!A790,'Report Data'!A791))</f>
        <v>Mt. Ascutney Hospital &amp; Health Ctr</v>
      </c>
      <c r="B791" s="6" t="str">
        <f>IF(ISBLANK('Report Data'!B791)," ",'Report Data'!B791)</f>
        <v>[Cap_Expenditure_Growth_Rate_Metric] Capital Expenditure Growth Rate</v>
      </c>
      <c r="C791" s="6">
        <f>IF(ISBLANK('Report Data'!C791)," ",'Report Data'!C791)</f>
        <v>6.7737023256407198</v>
      </c>
      <c r="D791" s="6">
        <f>IF(ISBLANK('Report Data'!D791)," ",'Report Data'!D791)</f>
        <v>1.665355704551172</v>
      </c>
      <c r="E791" s="6">
        <f>IF(ISBLANK('Report Data'!E791)," ",'Report Data'!E791)</f>
        <v>4.8087003777464963</v>
      </c>
      <c r="F791" s="6">
        <f>IF(ISBLANK('Report Data'!F791)," ",'Report Data'!F791)</f>
        <v>3.2467495873606436</v>
      </c>
      <c r="G791" s="6">
        <f>IF(ISBLANK('Report Data'!G791)," ",'Report Data'!G791)</f>
        <v>12.076559871861074</v>
      </c>
    </row>
    <row r="792" spans="1:7">
      <c r="A792" s="6" t="str">
        <f>IF('INTERIM REPORT'!B792=" "," ",IF('Report Data'!A792="",'INTERIM REPORT'!A791,'Report Data'!A792))</f>
        <v>Mt. Ascutney Hospital &amp; Health Ctr</v>
      </c>
      <c r="B792" s="6" t="str">
        <f>IF(ISBLANK('Report Data'!B792)," ",'Report Data'!B792)</f>
        <v>[Cap_Acquisitions_as_a_pct_of_Net_Patient_Rev_Metric] Capital Acquisitions as a % of Net Patient Rev</v>
      </c>
      <c r="C792" s="6">
        <f>IF(ISBLANK('Report Data'!C792)," ",'Report Data'!C792)</f>
        <v>6.8928025822171321E-2</v>
      </c>
      <c r="D792" s="6">
        <f>IF(ISBLANK('Report Data'!D792)," ",'Report Data'!D792)</f>
        <v>1.7053666579393407E-2</v>
      </c>
      <c r="E792" s="6">
        <f>IF(ISBLANK('Report Data'!E792)," ",'Report Data'!E792)</f>
        <v>4.4819855554569549E-2</v>
      </c>
      <c r="F792" s="6">
        <f>IF(ISBLANK('Report Data'!F792)," ",'Report Data'!F792)</f>
        <v>2.3943526698743302E-2</v>
      </c>
      <c r="G792" s="6">
        <f>IF(ISBLANK('Report Data'!G792)," ",'Report Data'!G792)</f>
        <v>0.10469595396719232</v>
      </c>
    </row>
    <row r="793" spans="1:7">
      <c r="A793" s="6" t="str">
        <f>IF('INTERIM REPORT'!B793=" "," ",IF('Report Data'!A793="",'INTERIM REPORT'!A792,'Report Data'!A793))</f>
        <v>Mt. Ascutney Hospital &amp; Health Ctr</v>
      </c>
      <c r="B793" s="6" t="str">
        <f>IF(ISBLANK('Report Data'!B793)," ",'Report Data'!B793)</f>
        <v>[Deduction_pct_Metric] Deduction %</v>
      </c>
      <c r="C793" s="6">
        <f>IF(ISBLANK('Report Data'!C793)," ",'Report Data'!C793)</f>
        <v>0.56299036760068943</v>
      </c>
      <c r="D793" s="6">
        <f>IF(ISBLANK('Report Data'!D793)," ",'Report Data'!D793)</f>
        <v>0.56029906735069235</v>
      </c>
      <c r="E793" s="6">
        <f>IF(ISBLANK('Report Data'!E793)," ",'Report Data'!E793)</f>
        <v>0.48600792675419585</v>
      </c>
      <c r="F793" s="6">
        <f>IF(ISBLANK('Report Data'!F793)," ",'Report Data'!F793)</f>
        <v>0.51612779239807727</v>
      </c>
      <c r="G793" s="6">
        <f>IF(ISBLANK('Report Data'!G793)," ",'Report Data'!G793)</f>
        <v>0.52711842434298528</v>
      </c>
    </row>
    <row r="794" spans="1:7">
      <c r="A794" s="6" t="str">
        <f>IF('INTERIM REPORT'!B794=" "," ",IF('Report Data'!A794="",'INTERIM REPORT'!A793,'Report Data'!A794))</f>
        <v>Mt. Ascutney Hospital &amp; Health Ctr</v>
      </c>
      <c r="B794" s="6" t="str">
        <f>IF(ISBLANK('Report Data'!B794)," ",'Report Data'!B794)</f>
        <v>[Bad_Debt_pct_Metric] Bad Debt %</v>
      </c>
      <c r="C794" s="6">
        <f>IF(ISBLANK('Report Data'!C794)," ",'Report Data'!C794)</f>
        <v>1.9906474634575351E-2</v>
      </c>
      <c r="D794" s="6">
        <f>IF(ISBLANK('Report Data'!D794)," ",'Report Data'!D794)</f>
        <v>2.1728166312137968E-2</v>
      </c>
      <c r="E794" s="6">
        <f>IF(ISBLANK('Report Data'!E794)," ",'Report Data'!E794)</f>
        <v>1.7500003248224118E-2</v>
      </c>
      <c r="F794" s="6">
        <f>IF(ISBLANK('Report Data'!F794)," ",'Report Data'!F794)</f>
        <v>1.8248708792974432E-2</v>
      </c>
      <c r="G794" s="6">
        <f>IF(ISBLANK('Report Data'!G794)," ",'Report Data'!G794)</f>
        <v>1.7500001758269774E-2</v>
      </c>
    </row>
    <row r="795" spans="1:7">
      <c r="A795" s="6" t="str">
        <f>IF('INTERIM REPORT'!B795=" "," ",IF('Report Data'!A795="",'INTERIM REPORT'!A794,'Report Data'!A795))</f>
        <v>Mt. Ascutney Hospital &amp; Health Ctr</v>
      </c>
      <c r="B795" s="6" t="str">
        <f>IF(ISBLANK('Report Data'!B795)," ",'Report Data'!B795)</f>
        <v>[Free_Care_pct_Metric] Free Care %</v>
      </c>
      <c r="C795" s="6">
        <f>IF(ISBLANK('Report Data'!C795)," ",'Report Data'!C795)</f>
        <v>7.9186887110579765E-3</v>
      </c>
      <c r="D795" s="6">
        <f>IF(ISBLANK('Report Data'!D795)," ",'Report Data'!D795)</f>
        <v>7.8531385019473786E-3</v>
      </c>
      <c r="E795" s="6">
        <f>IF(ISBLANK('Report Data'!E795)," ",'Report Data'!E795)</f>
        <v>9.9999965905165304E-3</v>
      </c>
      <c r="F795" s="6">
        <f>IF(ISBLANK('Report Data'!F795)," ",'Report Data'!F795)</f>
        <v>4.9038658672363906E-3</v>
      </c>
      <c r="G795" s="6">
        <f>IF(ISBLANK('Report Data'!G795)," ",'Report Data'!G795)</f>
        <v>9.9999998364400256E-3</v>
      </c>
    </row>
    <row r="796" spans="1:7">
      <c r="A796" s="6" t="str">
        <f>IF('INTERIM REPORT'!B796=" "," ",IF('Report Data'!A796="",'INTERIM REPORT'!A795,'Report Data'!A796))</f>
        <v>Mt. Ascutney Hospital &amp; Health Ctr</v>
      </c>
      <c r="B796" s="6" t="str">
        <f>IF(ISBLANK('Report Data'!B796)," ",'Report Data'!B796)</f>
        <v>[Operating_Margin_pct_Metric] Operating Margin %</v>
      </c>
      <c r="C796" s="6">
        <f>IF(ISBLANK('Report Data'!C796)," ",'Report Data'!C796)</f>
        <v>-7.8654565149155779E-4</v>
      </c>
      <c r="D796" s="6">
        <f>IF(ISBLANK('Report Data'!D796)," ",'Report Data'!D796)</f>
        <v>9.4842449256294925E-3</v>
      </c>
      <c r="E796" s="6">
        <f>IF(ISBLANK('Report Data'!E796)," ",'Report Data'!E796)</f>
        <v>2.8770624344815901E-3</v>
      </c>
      <c r="F796" s="6">
        <f>IF(ISBLANK('Report Data'!F796)," ",'Report Data'!F796)</f>
        <v>9.1430930999212595E-2</v>
      </c>
      <c r="G796" s="6">
        <f>IF(ISBLANK('Report Data'!G796)," ",'Report Data'!G796)</f>
        <v>1.6527524765086787E-2</v>
      </c>
    </row>
    <row r="797" spans="1:7">
      <c r="A797" s="6" t="str">
        <f>IF('INTERIM REPORT'!B797=" "," ",IF('Report Data'!A797="",'INTERIM REPORT'!A796,'Report Data'!A797))</f>
        <v>Mt. Ascutney Hospital &amp; Health Ctr</v>
      </c>
      <c r="B797" s="6" t="str">
        <f>IF(ISBLANK('Report Data'!B797)," ",'Report Data'!B797)</f>
        <v>[Total_Margin_pct_Metric] Total Margin %</v>
      </c>
      <c r="C797" s="6">
        <f>IF(ISBLANK('Report Data'!C797)," ",'Report Data'!C797)</f>
        <v>-3.9806719728037225E-2</v>
      </c>
      <c r="D797" s="6">
        <f>IF(ISBLANK('Report Data'!D797)," ",'Report Data'!D797)</f>
        <v>9.9869092329262513E-2</v>
      </c>
      <c r="E797" s="6">
        <f>IF(ISBLANK('Report Data'!E797)," ",'Report Data'!E797)</f>
        <v>1.9142629255491189E-2</v>
      </c>
      <c r="F797" s="6">
        <f>IF(ISBLANK('Report Data'!F797)," ",'Report Data'!F797)</f>
        <v>0.14297824409534635</v>
      </c>
      <c r="G797" s="6">
        <f>IF(ISBLANK('Report Data'!G797)," ",'Report Data'!G797)</f>
        <v>3.498902789023639E-2</v>
      </c>
    </row>
    <row r="798" spans="1:7">
      <c r="A798" s="6" t="str">
        <f>IF('INTERIM REPORT'!B798=" "," ",IF('Report Data'!A798="",'INTERIM REPORT'!A797,'Report Data'!A798))</f>
        <v>Mt. Ascutney Hospital &amp; Health Ctr</v>
      </c>
      <c r="B798" s="6" t="str">
        <f>IF(ISBLANK('Report Data'!B798)," ",'Report Data'!B798)</f>
        <v>[Outpatient_Gross_Rev_pct_Metric] Outpatient Gross Revenue %</v>
      </c>
      <c r="C798" s="6">
        <f>IF(ISBLANK('Report Data'!C798)," ",'Report Data'!C798)</f>
        <v>0.53237111129038428</v>
      </c>
      <c r="D798" s="6">
        <f>IF(ISBLANK('Report Data'!D798)," ",'Report Data'!D798)</f>
        <v>0.53185914752989139</v>
      </c>
      <c r="E798" s="6">
        <f>IF(ISBLANK('Report Data'!E798)," ",'Report Data'!E798)</f>
        <v>0.49683140575113699</v>
      </c>
      <c r="F798" s="6">
        <f>IF(ISBLANK('Report Data'!F798)," ",'Report Data'!F798)</f>
        <v>0.57468491553967316</v>
      </c>
      <c r="G798" s="6">
        <f>IF(ISBLANK('Report Data'!G798)," ",'Report Data'!G798)</f>
        <v>0.54942955922335923</v>
      </c>
    </row>
    <row r="799" spans="1:7">
      <c r="A799" s="6" t="str">
        <f>IF('INTERIM REPORT'!B799=" "," ",IF('Report Data'!A799="",'INTERIM REPORT'!A798,'Report Data'!A799))</f>
        <v>Mt. Ascutney Hospital &amp; Health Ctr</v>
      </c>
      <c r="B799" s="6" t="str">
        <f>IF(ISBLANK('Report Data'!B799)," ",'Report Data'!B799)</f>
        <v>[Inpatient_Gross_Rev_pct_Metric] Inpatient Gross Revenue %</v>
      </c>
      <c r="C799" s="6">
        <f>IF(ISBLANK('Report Data'!C799)," ",'Report Data'!C799)</f>
        <v>5.5963765248419471E-2</v>
      </c>
      <c r="D799" s="6">
        <f>IF(ISBLANK('Report Data'!D799)," ",'Report Data'!D799)</f>
        <v>7.1440397777539855E-2</v>
      </c>
      <c r="E799" s="6">
        <f>IF(ISBLANK('Report Data'!E799)," ",'Report Data'!E799)</f>
        <v>6.3488894764053491E-2</v>
      </c>
      <c r="F799" s="6">
        <f>IF(ISBLANK('Report Data'!F799)," ",'Report Data'!F799)</f>
        <v>6.9140859149411246E-2</v>
      </c>
      <c r="G799" s="6">
        <f>IF(ISBLANK('Report Data'!G799)," ",'Report Data'!G799)</f>
        <v>6.4940164607743697E-2</v>
      </c>
    </row>
    <row r="800" spans="1:7">
      <c r="A800" s="6" t="str">
        <f>IF('INTERIM REPORT'!B800=" "," ",IF('Report Data'!A800="",'INTERIM REPORT'!A799,'Report Data'!A800))</f>
        <v>Mt. Ascutney Hospital &amp; Health Ctr</v>
      </c>
      <c r="B800" s="6" t="str">
        <f>IF(ISBLANK('Report Data'!B800)," ",'Report Data'!B800)</f>
        <v>[SNF_Rehab_Swing_Gross_Rev_pct_Metric] SNF/Rehab/Swing Gross Revenue %</v>
      </c>
      <c r="C800" s="6">
        <f>IF(ISBLANK('Report Data'!C800)," ",'Report Data'!C800)</f>
        <v>0.21350304221911096</v>
      </c>
      <c r="D800" s="6">
        <f>IF(ISBLANK('Report Data'!D800)," ",'Report Data'!D800)</f>
        <v>0.20444236723626227</v>
      </c>
      <c r="E800" s="6">
        <f>IF(ISBLANK('Report Data'!E800)," ",'Report Data'!E800)</f>
        <v>0.214960524124966</v>
      </c>
      <c r="F800" s="6">
        <f>IF(ISBLANK('Report Data'!F800)," ",'Report Data'!F800)</f>
        <v>0.17385104941416393</v>
      </c>
      <c r="G800" s="6">
        <f>IF(ISBLANK('Report Data'!G800)," ",'Report Data'!G800)</f>
        <v>0.1975539736070788</v>
      </c>
    </row>
    <row r="801" spans="1:7">
      <c r="A801" s="6" t="str">
        <f>IF('INTERIM REPORT'!B801=" "," ",IF('Report Data'!A801="",'INTERIM REPORT'!A800,'Report Data'!A801))</f>
        <v>Mt. Ascutney Hospital &amp; Health Ctr</v>
      </c>
      <c r="B801" s="6" t="str">
        <f>IF(ISBLANK('Report Data'!B801)," ",'Report Data'!B801)</f>
        <v>[All_Net_Patient_Rev_pct_Metric] All Net Patient Revenue % with DSH &amp; GME</v>
      </c>
      <c r="C801" s="6">
        <f>IF(ISBLANK('Report Data'!C801)," ",'Report Data'!C801)</f>
        <v>0.43700963784838714</v>
      </c>
      <c r="D801" s="6">
        <f>IF(ISBLANK('Report Data'!D801)," ",'Report Data'!D801)</f>
        <v>0.43970092994510201</v>
      </c>
      <c r="E801" s="6">
        <f>IF(ISBLANK('Report Data'!E801)," ",'Report Data'!E801)</f>
        <v>0.51399208693910003</v>
      </c>
      <c r="F801" s="6">
        <f>IF(ISBLANK('Report Data'!F801)," ",'Report Data'!F801)</f>
        <v>0.48387221165299482</v>
      </c>
      <c r="G801" s="6">
        <f>IF(ISBLANK('Report Data'!G801)," ",'Report Data'!G801)</f>
        <v>0.47288157565701511</v>
      </c>
    </row>
    <row r="802" spans="1:7">
      <c r="A802" s="6" t="str">
        <f>IF('INTERIM REPORT'!B802=" "," ",IF('Report Data'!A802="",'INTERIM REPORT'!A801,'Report Data'!A802))</f>
        <v>Mt. Ascutney Hospital &amp; Health Ctr</v>
      </c>
      <c r="B802" s="6" t="str">
        <f>IF(ISBLANK('Report Data'!B802)," ",'Report Data'!B802)</f>
        <v>[Medicare_Net_Patient_Rev_pct_incl_Phys_Metric] Medicare Net Patient Revenue % including Phys</v>
      </c>
      <c r="C802" s="6">
        <f>IF(ISBLANK('Report Data'!C802)," ",'Report Data'!C802)</f>
        <v>0.43222824967500767</v>
      </c>
      <c r="D802" s="6">
        <f>IF(ISBLANK('Report Data'!D802)," ",'Report Data'!D802)</f>
        <v>0.43139663468513945</v>
      </c>
      <c r="E802" s="6">
        <f>IF(ISBLANK('Report Data'!E802)," ",'Report Data'!E802)</f>
        <v>0.53808078113911051</v>
      </c>
      <c r="F802" s="6">
        <f>IF(ISBLANK('Report Data'!F802)," ",'Report Data'!F802)</f>
        <v>0.4818487535493482</v>
      </c>
      <c r="G802" s="6">
        <f>IF(ISBLANK('Report Data'!G802)," ",'Report Data'!G802)</f>
        <v>0.45904573550668476</v>
      </c>
    </row>
    <row r="803" spans="1:7">
      <c r="A803" s="6" t="str">
        <f>IF('INTERIM REPORT'!B803=" "," ",IF('Report Data'!A803="",'INTERIM REPORT'!A802,'Report Data'!A803))</f>
        <v>Mt. Ascutney Hospital &amp; Health Ctr</v>
      </c>
      <c r="B803" s="6" t="str">
        <f>IF(ISBLANK('Report Data'!B803)," ",'Report Data'!B803)</f>
        <v>[Medicaid_Net_Patient_Rev_pct_incl_Phys_Metric] Medicaid Net Patient Revenue % including Phys</v>
      </c>
      <c r="C803" s="6">
        <f>IF(ISBLANK('Report Data'!C803)," ",'Report Data'!C803)</f>
        <v>0.10527458437708095</v>
      </c>
      <c r="D803" s="6">
        <f>IF(ISBLANK('Report Data'!D803)," ",'Report Data'!D803)</f>
        <v>1.9922444507586391E-2</v>
      </c>
      <c r="E803" s="6">
        <f>IF(ISBLANK('Report Data'!E803)," ",'Report Data'!E803)</f>
        <v>0.22251546270218941</v>
      </c>
      <c r="F803" s="6">
        <f>IF(ISBLANK('Report Data'!F803)," ",'Report Data'!F803)</f>
        <v>9.7116944670634975E-2</v>
      </c>
      <c r="G803" s="6">
        <f>IF(ISBLANK('Report Data'!G803)," ",'Report Data'!G803)</f>
        <v>0.25798677524212071</v>
      </c>
    </row>
    <row r="804" spans="1:7">
      <c r="A804" s="6" t="str">
        <f>IF('INTERIM REPORT'!B804=" "," ",IF('Report Data'!A804="",'INTERIM REPORT'!A803,'Report Data'!A804))</f>
        <v>Mt. Ascutney Hospital &amp; Health Ctr</v>
      </c>
      <c r="B804" s="6" t="str">
        <f>IF(ISBLANK('Report Data'!B804)," ",'Report Data'!B804)</f>
        <v>[Commercial_Self_Pay_Net_Patient_Rev_pct_incl_Phys_Metric] Commercial/Self Pay Net Patient Rev % including Phys</v>
      </c>
      <c r="C804" s="6">
        <f>IF(ISBLANK('Report Data'!C804)," ",'Report Data'!C804)</f>
        <v>0.54595241203387068</v>
      </c>
      <c r="D804" s="6">
        <f>IF(ISBLANK('Report Data'!D804)," ",'Report Data'!D804)</f>
        <v>0.5730473093317211</v>
      </c>
      <c r="E804" s="6">
        <f>IF(ISBLANK('Report Data'!E804)," ",'Report Data'!E804)</f>
        <v>0.55435111679295812</v>
      </c>
      <c r="F804" s="6">
        <f>IF(ISBLANK('Report Data'!F804)," ",'Report Data'!F804)</f>
        <v>0.61421764040260651</v>
      </c>
      <c r="G804" s="6">
        <f>IF(ISBLANK('Report Data'!G804)," ",'Report Data'!G804)</f>
        <v>0.55507760366384151</v>
      </c>
    </row>
    <row r="805" spans="1:7">
      <c r="A805" s="6" t="str">
        <f>IF('INTERIM REPORT'!B805=" "," ",IF('Report Data'!A805="",'INTERIM REPORT'!A804,'Report Data'!A805))</f>
        <v>Mt. Ascutney Hospital &amp; Health Ctr</v>
      </c>
      <c r="B805" s="6" t="str">
        <f>IF(ISBLANK('Report Data'!B805)," ",'Report Data'!B805)</f>
        <v>[Adj_Admits_Per_FTE_Metric] Adjusted Admissions Per FTE</v>
      </c>
      <c r="C805" s="6">
        <f>IF(ISBLANK('Report Data'!C805)," ",'Report Data'!C805)</f>
        <v>23.77011449158956</v>
      </c>
      <c r="D805" s="6">
        <f>IF(ISBLANK('Report Data'!D805)," ",'Report Data'!D805)</f>
        <v>20.132624269426465</v>
      </c>
      <c r="E805" s="6">
        <f>IF(ISBLANK('Report Data'!E805)," ",'Report Data'!E805)</f>
        <v>0</v>
      </c>
      <c r="F805" s="6">
        <f>IF(ISBLANK('Report Data'!F805)," ",'Report Data'!F805)</f>
        <v>0</v>
      </c>
      <c r="G805" s="6">
        <f>IF(ISBLANK('Report Data'!G805)," ",'Report Data'!G805)</f>
        <v>19.127541338054403</v>
      </c>
    </row>
    <row r="806" spans="1:7">
      <c r="A806" s="6" t="str">
        <f>IF('INTERIM REPORT'!B806=" "," ",IF('Report Data'!A806="",'INTERIM REPORT'!A805,'Report Data'!A806))</f>
        <v>Mt. Ascutney Hospital &amp; Health Ctr</v>
      </c>
      <c r="B806" s="6" t="str">
        <f>IF(ISBLANK('Report Data'!B806)," ",'Report Data'!B806)</f>
        <v>[FTEs_per_100_Adj_Discharges_Metric] FTEs per 100 Adj Discharges</v>
      </c>
      <c r="C806" s="6">
        <f>IF(ISBLANK('Report Data'!C806)," ",'Report Data'!C806)</f>
        <v>4.2069633293260917</v>
      </c>
      <c r="D806" s="6">
        <f>IF(ISBLANK('Report Data'!D806)," ",'Report Data'!D806)</f>
        <v>4.9670623492368389</v>
      </c>
      <c r="E806" s="6">
        <f>IF(ISBLANK('Report Data'!E806)," ",'Report Data'!E806)</f>
        <v>0</v>
      </c>
      <c r="F806" s="6">
        <f>IF(ISBLANK('Report Data'!F806)," ",'Report Data'!F806)</f>
        <v>0</v>
      </c>
      <c r="G806" s="6">
        <f>IF(ISBLANK('Report Data'!G806)," ",'Report Data'!G806)</f>
        <v>5.2280634626599483</v>
      </c>
    </row>
    <row r="807" spans="1:7">
      <c r="A807" s="6" t="str">
        <f>IF('INTERIM REPORT'!B807=" "," ",IF('Report Data'!A807="",'INTERIM REPORT'!A806,'Report Data'!A807))</f>
        <v>Mt. Ascutney Hospital &amp; Health Ctr</v>
      </c>
      <c r="B807" s="6" t="str">
        <f>IF(ISBLANK('Report Data'!B807)," ",'Report Data'!B807)</f>
        <v>[FTEs_Per_Adj_Occupied_Bed_Metric] FTEs Per Adjusted Occupied Bed</v>
      </c>
      <c r="C807" s="6">
        <f>IF(ISBLANK('Report Data'!C807)," ",'Report Data'!C807)</f>
        <v>4.2050523141862293</v>
      </c>
      <c r="D807" s="6">
        <f>IF(ISBLANK('Report Data'!D807)," ",'Report Data'!D807)</f>
        <v>4.7222713820541387</v>
      </c>
      <c r="E807" s="6">
        <f>IF(ISBLANK('Report Data'!E807)," ",'Report Data'!E807)</f>
        <v>0</v>
      </c>
      <c r="F807" s="6">
        <f>IF(ISBLANK('Report Data'!F807)," ",'Report Data'!F807)</f>
        <v>0</v>
      </c>
      <c r="G807" s="6">
        <f>IF(ISBLANK('Report Data'!G807)," ",'Report Data'!G807)</f>
        <v>5.0926239435804144</v>
      </c>
    </row>
    <row r="808" spans="1:7">
      <c r="A808" s="6" t="str">
        <f>IF('INTERIM REPORT'!B808=" "," ",IF('Report Data'!A808="",'INTERIM REPORT'!A807,'Report Data'!A808))</f>
        <v>Mt. Ascutney Hospital &amp; Health Ctr</v>
      </c>
      <c r="B808" s="6" t="str">
        <f>IF(ISBLANK('Report Data'!B808)," ",'Report Data'!B808)</f>
        <v>[Return_On_Assets_Metric] Return On Assets</v>
      </c>
      <c r="C808" s="6">
        <f>IF(ISBLANK('Report Data'!C808)," ",'Report Data'!C808)</f>
        <v>-3.6929257168885295E-2</v>
      </c>
      <c r="D808" s="6">
        <f>IF(ISBLANK('Report Data'!D808)," ",'Report Data'!D808)</f>
        <v>9.1668201724059206E-2</v>
      </c>
      <c r="E808" s="6">
        <f>IF(ISBLANK('Report Data'!E808)," ",'Report Data'!E808)</f>
        <v>1.9097210015740638E-2</v>
      </c>
      <c r="F808" s="6">
        <f>IF(ISBLANK('Report Data'!F808)," ",'Report Data'!F808)</f>
        <v>0.12559620605380459</v>
      </c>
      <c r="G808" s="6">
        <f>IF(ISBLANK('Report Data'!G808)," ",'Report Data'!G808)</f>
        <v>3.0115762556760007E-2</v>
      </c>
    </row>
    <row r="809" spans="1:7">
      <c r="A809" s="6" t="str">
        <f>IF('INTERIM REPORT'!B809=" "," ",IF('Report Data'!A809="",'INTERIM REPORT'!A808,'Report Data'!A809))</f>
        <v>Mt. Ascutney Hospital &amp; Health Ctr</v>
      </c>
      <c r="B809" s="6" t="str">
        <f>IF(ISBLANK('Report Data'!B809)," ",'Report Data'!B809)</f>
        <v>[OH_Exp_w_fringe_pct_of_TTL_OPEX_Metric] Overhead Expense w/ fringe, as a % of Total Operating Exp</v>
      </c>
      <c r="C809" s="6">
        <f>IF(ISBLANK('Report Data'!C809)," ",'Report Data'!C809)</f>
        <v>0.37867665868110173</v>
      </c>
      <c r="D809" s="6">
        <f>IF(ISBLANK('Report Data'!D809)," ",'Report Data'!D809)</f>
        <v>0.38037527306543767</v>
      </c>
      <c r="E809" s="6">
        <f>IF(ISBLANK('Report Data'!E809)," ",'Report Data'!E809)</f>
        <v>0</v>
      </c>
      <c r="F809" s="6">
        <f>IF(ISBLANK('Report Data'!F809)," ",'Report Data'!F809)</f>
        <v>0</v>
      </c>
      <c r="G809" s="6">
        <f>IF(ISBLANK('Report Data'!G809)," ",'Report Data'!G809)</f>
        <v>0.39971969899401028</v>
      </c>
    </row>
    <row r="810" spans="1:7">
      <c r="A810" s="6" t="str">
        <f>IF('INTERIM REPORT'!B810=" "," ",IF('Report Data'!A810="",'INTERIM REPORT'!A809,'Report Data'!A810))</f>
        <v>Mt. Ascutney Hospital &amp; Health Ctr</v>
      </c>
      <c r="B810" s="6" t="str">
        <f>IF(ISBLANK('Report Data'!B810)," ",'Report Data'!B810)</f>
        <v>[Cost_per_Adj_Admits_Metric] Cost per Adjusted Admission</v>
      </c>
      <c r="C810" s="6">
        <f>IF(ISBLANK('Report Data'!C810)," ",'Report Data'!C810)</f>
        <v>7236.3934705807078</v>
      </c>
      <c r="D810" s="6">
        <f>IF(ISBLANK('Report Data'!D810)," ",'Report Data'!D810)</f>
        <v>8846.6527541689447</v>
      </c>
      <c r="E810" s="6">
        <f>IF(ISBLANK('Report Data'!E810)," ",'Report Data'!E810)</f>
        <v>0</v>
      </c>
      <c r="F810" s="6">
        <f>IF(ISBLANK('Report Data'!F810)," ",'Report Data'!F810)</f>
        <v>0</v>
      </c>
      <c r="G810" s="6">
        <f>IF(ISBLANK('Report Data'!G810)," ",'Report Data'!G810)</f>
        <v>9573.9019303627647</v>
      </c>
    </row>
    <row r="811" spans="1:7">
      <c r="A811" s="6" t="str">
        <f>IF('INTERIM REPORT'!B811=" "," ",IF('Report Data'!A811="",'INTERIM REPORT'!A810,'Report Data'!A811))</f>
        <v>Mt. Ascutney Hospital &amp; Health Ctr</v>
      </c>
      <c r="B811" s="6" t="str">
        <f>IF(ISBLANK('Report Data'!B811)," ",'Report Data'!B811)</f>
        <v>[Salary_per_FTE_NonMD_Metric] Salary per FTE - Non-MD</v>
      </c>
      <c r="C811" s="6">
        <f>IF(ISBLANK('Report Data'!C811)," ",'Report Data'!C811)</f>
        <v>68757.932730195753</v>
      </c>
      <c r="D811" s="6">
        <f>IF(ISBLANK('Report Data'!D811)," ",'Report Data'!D811)</f>
        <v>71491.88270444551</v>
      </c>
      <c r="E811" s="6">
        <f>IF(ISBLANK('Report Data'!E811)," ",'Report Data'!E811)</f>
        <v>0</v>
      </c>
      <c r="F811" s="6">
        <f>IF(ISBLANK('Report Data'!F811)," ",'Report Data'!F811)</f>
        <v>0</v>
      </c>
      <c r="G811" s="6">
        <f>IF(ISBLANK('Report Data'!G811)," ",'Report Data'!G811)</f>
        <v>70145.607400511959</v>
      </c>
    </row>
    <row r="812" spans="1:7">
      <c r="A812" s="6" t="str">
        <f>IF('INTERIM REPORT'!B812=" "," ",IF('Report Data'!A812="",'INTERIM REPORT'!A811,'Report Data'!A812))</f>
        <v>Mt. Ascutney Hospital &amp; Health Ctr</v>
      </c>
      <c r="B812" s="6" t="str">
        <f>IF(ISBLANK('Report Data'!B812)," ",'Report Data'!B812)</f>
        <v>[Salary_and_Benefits_per_FTE_NonMD_Metric] Salary &amp; Benefits per FTE - Non-MD</v>
      </c>
      <c r="C812" s="6">
        <f>IF(ISBLANK('Report Data'!C812)," ",'Report Data'!C812)</f>
        <v>89685.73590139646</v>
      </c>
      <c r="D812" s="6">
        <f>IF(ISBLANK('Report Data'!D812)," ",'Report Data'!D812)</f>
        <v>91848.401276753517</v>
      </c>
      <c r="E812" s="6">
        <f>IF(ISBLANK('Report Data'!E812)," ",'Report Data'!E812)</f>
        <v>0</v>
      </c>
      <c r="F812" s="6">
        <f>IF(ISBLANK('Report Data'!F812)," ",'Report Data'!F812)</f>
        <v>94038.054327180274</v>
      </c>
      <c r="G812" s="6">
        <f>IF(ISBLANK('Report Data'!G812)," ",'Report Data'!G812)</f>
        <v>95035.32697230624</v>
      </c>
    </row>
    <row r="813" spans="1:7">
      <c r="A813" s="6" t="str">
        <f>IF('INTERIM REPORT'!B813=" "," ",IF('Report Data'!A813="",'INTERIM REPORT'!A812,'Report Data'!A813))</f>
        <v>Mt. Ascutney Hospital &amp; Health Ctr</v>
      </c>
      <c r="B813" s="6" t="str">
        <f>IF(ISBLANK('Report Data'!B813)," ",'Report Data'!B813)</f>
        <v>[Fringe_Benefit_pct_NonMD_Metric] Fringe Benefit % - Non-MD</v>
      </c>
      <c r="C813" s="6">
        <f>IF(ISBLANK('Report Data'!C813)," ",'Report Data'!C813)</f>
        <v>0.30436929006171309</v>
      </c>
      <c r="D813" s="6">
        <f>IF(ISBLANK('Report Data'!D813)," ",'Report Data'!D813)</f>
        <v>0.28473887946781079</v>
      </c>
      <c r="E813" s="6">
        <f>IF(ISBLANK('Report Data'!E813)," ",'Report Data'!E813)</f>
        <v>0.32636588578578624</v>
      </c>
      <c r="F813" s="6">
        <f>IF(ISBLANK('Report Data'!F813)," ",'Report Data'!F813)</f>
        <v>0.38304320544953119</v>
      </c>
      <c r="G813" s="6">
        <f>IF(ISBLANK('Report Data'!G813)," ",'Report Data'!G813)</f>
        <v>0.35482933991405724</v>
      </c>
    </row>
    <row r="814" spans="1:7">
      <c r="A814" s="6" t="str">
        <f>IF('INTERIM REPORT'!B814=" "," ",IF('Report Data'!A814="",'INTERIM REPORT'!A813,'Report Data'!A814))</f>
        <v>Mt. Ascutney Hospital &amp; Health Ctr</v>
      </c>
      <c r="B814" s="6" t="str">
        <f>IF(ISBLANK('Report Data'!B814)," ",'Report Data'!B814)</f>
        <v>[Comp_Ratio_Metric] Compensation Ratio</v>
      </c>
      <c r="C814" s="6">
        <f>IF(ISBLANK('Report Data'!C814)," ",'Report Data'!C814)</f>
        <v>0.63890938625199145</v>
      </c>
      <c r="D814" s="6">
        <f>IF(ISBLANK('Report Data'!D814)," ",'Report Data'!D814)</f>
        <v>0.63367000445893507</v>
      </c>
      <c r="E814" s="6">
        <f>IF(ISBLANK('Report Data'!E814)," ",'Report Data'!E814)</f>
        <v>0.60835836046917824</v>
      </c>
      <c r="F814" s="6">
        <f>IF(ISBLANK('Report Data'!F814)," ",'Report Data'!F814)</f>
        <v>0.55883656695439465</v>
      </c>
      <c r="G814" s="6">
        <f>IF(ISBLANK('Report Data'!G814)," ",'Report Data'!G814)</f>
        <v>0.62070266012602571</v>
      </c>
    </row>
    <row r="815" spans="1:7">
      <c r="A815" s="6" t="str">
        <f>IF('INTERIM REPORT'!B815=" "," ",IF('Report Data'!A815="",'INTERIM REPORT'!A814,'Report Data'!A815))</f>
        <v>Mt. Ascutney Hospital &amp; Health Ctr</v>
      </c>
      <c r="B815" s="6" t="str">
        <f>IF(ISBLANK('Report Data'!B815)," ",'Report Data'!B815)</f>
        <v>[Cap_Cost_pct_of_Total_Expense_Metric] Capital Cost % of Total Expense</v>
      </c>
      <c r="C815" s="6">
        <f>IF(ISBLANK('Report Data'!C815)," ",'Report Data'!C815)</f>
        <v>4.7970629569115887E-2</v>
      </c>
      <c r="D815" s="6">
        <f>IF(ISBLANK('Report Data'!D815)," ",'Report Data'!D815)</f>
        <v>5.094224748025343E-2</v>
      </c>
      <c r="E815" s="6">
        <f>IF(ISBLANK('Report Data'!E815)," ",'Report Data'!E815)</f>
        <v>5.5817074736249986E-2</v>
      </c>
      <c r="F815" s="6">
        <f>IF(ISBLANK('Report Data'!F815)," ",'Report Data'!F815)</f>
        <v>5.0633252153689252E-2</v>
      </c>
      <c r="G815" s="6">
        <f>IF(ISBLANK('Report Data'!G815)," ",'Report Data'!G815)</f>
        <v>5.3303499223102395E-2</v>
      </c>
    </row>
    <row r="816" spans="1:7">
      <c r="A816" s="6" t="str">
        <f>IF('INTERIM REPORT'!B816=" "," ",IF('Report Data'!A816="",'INTERIM REPORT'!A815,'Report Data'!A816))</f>
        <v>Mt. Ascutney Hospital &amp; Health Ctr</v>
      </c>
      <c r="B816" s="6" t="str">
        <f>IF(ISBLANK('Report Data'!B816)," ",'Report Data'!B816)</f>
        <v>[Cap_Cost_per_Adj_Admits_Metric] Capital Cost per Adjusted Admission</v>
      </c>
      <c r="C816" s="6">
        <f>IF(ISBLANK('Report Data'!C816)," ",'Report Data'!C816)</f>
        <v>347.13435059359603</v>
      </c>
      <c r="D816" s="6">
        <f>IF(ISBLANK('Report Data'!D816)," ",'Report Data'!D816)</f>
        <v>450.66837397473995</v>
      </c>
      <c r="E816" s="6">
        <f>IF(ISBLANK('Report Data'!E816)," ",'Report Data'!E816)</f>
        <v>0</v>
      </c>
      <c r="F816" s="6">
        <f>IF(ISBLANK('Report Data'!F816)," ",'Report Data'!F816)</f>
        <v>0</v>
      </c>
      <c r="G816" s="6">
        <f>IF(ISBLANK('Report Data'!G816)," ",'Report Data'!G816)</f>
        <v>510.32247410715013</v>
      </c>
    </row>
    <row r="817" spans="1:7">
      <c r="A817" s="6" t="str">
        <f>IF('INTERIM REPORT'!B817=" "," ",IF('Report Data'!A817="",'INTERIM REPORT'!A816,'Report Data'!A817))</f>
        <v>Mt. Ascutney Hospital &amp; Health Ctr</v>
      </c>
      <c r="B817" s="6" t="str">
        <f>IF(ISBLANK('Report Data'!B817)," ",'Report Data'!B817)</f>
        <v>[Contractual_Allowance_pct_Metric] Contractual Allowance %</v>
      </c>
      <c r="C817" s="6">
        <f>IF(ISBLANK('Report Data'!C817)," ",'Report Data'!C817)</f>
        <v>0.56628636948025224</v>
      </c>
      <c r="D817" s="6">
        <f>IF(ISBLANK('Report Data'!D817)," ",'Report Data'!D817)</f>
        <v>0.56469263402246495</v>
      </c>
      <c r="E817" s="6">
        <f>IF(ISBLANK('Report Data'!E817)," ",'Report Data'!E817)</f>
        <v>0.48914095189718326</v>
      </c>
      <c r="F817" s="6">
        <f>IF(ISBLANK('Report Data'!F817)," ",'Report Data'!F817)</f>
        <v>0.52028408526607539</v>
      </c>
      <c r="G817" s="6">
        <f>IF(ISBLANK('Report Data'!G817)," ",'Report Data'!G817)</f>
        <v>0.53038962391198474</v>
      </c>
    </row>
    <row r="818" spans="1:7">
      <c r="A818" s="6" t="str">
        <f>IF('INTERIM REPORT'!B818=" "," ",IF('Report Data'!A818="",'INTERIM REPORT'!A817,'Report Data'!A818))</f>
        <v>Mt. Ascutney Hospital &amp; Health Ctr</v>
      </c>
      <c r="B818" s="6" t="str">
        <f>IF(ISBLANK('Report Data'!B818)," ",'Report Data'!B818)</f>
        <v>[Current_Ratio_Metric] Current Ratio</v>
      </c>
      <c r="C818" s="6">
        <f>IF(ISBLANK('Report Data'!C818)," ",'Report Data'!C818)</f>
        <v>1.4573667277374234</v>
      </c>
      <c r="D818" s="6">
        <f>IF(ISBLANK('Report Data'!D818)," ",'Report Data'!D818)</f>
        <v>1.3277047448090278</v>
      </c>
      <c r="E818" s="6">
        <f>IF(ISBLANK('Report Data'!E818)," ",'Report Data'!E818)</f>
        <v>1.4637856345346816</v>
      </c>
      <c r="F818" s="6">
        <f>IF(ISBLANK('Report Data'!F818)," ",'Report Data'!F818)</f>
        <v>1.4525612616017762</v>
      </c>
      <c r="G818" s="6">
        <f>IF(ISBLANK('Report Data'!G818)," ",'Report Data'!G818)</f>
        <v>1.0280750345715133</v>
      </c>
    </row>
    <row r="819" spans="1:7">
      <c r="A819" s="6" t="str">
        <f>IF('INTERIM REPORT'!B819=" "," ",IF('Report Data'!A819="",'INTERIM REPORT'!A818,'Report Data'!A819))</f>
        <v>Mt. Ascutney Hospital &amp; Health Ctr</v>
      </c>
      <c r="B819" s="6" t="str">
        <f>IF(ISBLANK('Report Data'!B819)," ",'Report Data'!B819)</f>
        <v>[Days_Payable_metric] Days Payable</v>
      </c>
      <c r="C819" s="6">
        <f>IF(ISBLANK('Report Data'!C819)," ",'Report Data'!C819)</f>
        <v>76.208342743141174</v>
      </c>
      <c r="D819" s="6">
        <f>IF(ISBLANK('Report Data'!D819)," ",'Report Data'!D819)</f>
        <v>126.07565723031416</v>
      </c>
      <c r="E819" s="6">
        <f>IF(ISBLANK('Report Data'!E819)," ",'Report Data'!E819)</f>
        <v>77.134472447633541</v>
      </c>
      <c r="F819" s="6">
        <f>IF(ISBLANK('Report Data'!F819)," ",'Report Data'!F819)</f>
        <v>103.60987806020358</v>
      </c>
      <c r="G819" s="6">
        <f>IF(ISBLANK('Report Data'!G819)," ",'Report Data'!G819)</f>
        <v>106.69394654389298</v>
      </c>
    </row>
    <row r="820" spans="1:7">
      <c r="A820" s="6" t="str">
        <f>IF('INTERIM REPORT'!B820=" "," ",IF('Report Data'!A820="",'INTERIM REPORT'!A819,'Report Data'!A820))</f>
        <v>Mt. Ascutney Hospital &amp; Health Ctr</v>
      </c>
      <c r="B820" s="6" t="str">
        <f>IF(ISBLANK('Report Data'!B820)," ",'Report Data'!B820)</f>
        <v>[Days_Receivable_Metric] Days Receivable</v>
      </c>
      <c r="C820" s="6">
        <f>IF(ISBLANK('Report Data'!C820)," ",'Report Data'!C820)</f>
        <v>40.15921144463654</v>
      </c>
      <c r="D820" s="6">
        <f>IF(ISBLANK('Report Data'!D820)," ",'Report Data'!D820)</f>
        <v>40.757774264509059</v>
      </c>
      <c r="E820" s="6">
        <f>IF(ISBLANK('Report Data'!E820)," ",'Report Data'!E820)</f>
        <v>35.990344010319347</v>
      </c>
      <c r="F820" s="6">
        <f>IF(ISBLANK('Report Data'!F820)," ",'Report Data'!F820)</f>
        <v>34.098754451718875</v>
      </c>
      <c r="G820" s="6">
        <f>IF(ISBLANK('Report Data'!G820)," ",'Report Data'!G820)</f>
        <v>34.121981084929871</v>
      </c>
    </row>
    <row r="821" spans="1:7">
      <c r="A821" s="6" t="str">
        <f>IF('INTERIM REPORT'!B821=" "," ",IF('Report Data'!A821="",'INTERIM REPORT'!A820,'Report Data'!A821))</f>
        <v>Mt. Ascutney Hospital &amp; Health Ctr</v>
      </c>
      <c r="B821" s="6" t="str">
        <f>IF(ISBLANK('Report Data'!B821)," ",'Report Data'!B821)</f>
        <v>[Days_Cash_on_Hand_Metric] Days Cash on Hand</v>
      </c>
      <c r="C821" s="6">
        <f>IF(ISBLANK('Report Data'!C821)," ",'Report Data'!C821)</f>
        <v>144.35965497164563</v>
      </c>
      <c r="D821" s="6">
        <f>IF(ISBLANK('Report Data'!D821)," ",'Report Data'!D821)</f>
        <v>206.9818102026174</v>
      </c>
      <c r="E821" s="6">
        <f>IF(ISBLANK('Report Data'!E821)," ",'Report Data'!E821)</f>
        <v>142.26054128316127</v>
      </c>
      <c r="F821" s="6">
        <f>IF(ISBLANK('Report Data'!F821)," ",'Report Data'!F821)</f>
        <v>246.08936490842609</v>
      </c>
      <c r="G821" s="6">
        <f>IF(ISBLANK('Report Data'!G821)," ",'Report Data'!G821)</f>
        <v>186.85081814435094</v>
      </c>
    </row>
    <row r="822" spans="1:7">
      <c r="A822" s="6" t="str">
        <f>IF('INTERIM REPORT'!B822=" "," ",IF('Report Data'!A822="",'INTERIM REPORT'!A821,'Report Data'!A822))</f>
        <v>Mt. Ascutney Hospital &amp; Health Ctr</v>
      </c>
      <c r="B822" s="6" t="str">
        <f>IF(ISBLANK('Report Data'!B822)," ",'Report Data'!B822)</f>
        <v>[Cash_Flow_Margin_Metric] Cash Flow Margin</v>
      </c>
      <c r="C822" s="6">
        <f>IF(ISBLANK('Report Data'!C822)," ",'Report Data'!C822)</f>
        <v>4.7221815007711263E-2</v>
      </c>
      <c r="D822" s="6">
        <f>IF(ISBLANK('Report Data'!D822)," ",'Report Data'!D822)</f>
        <v>5.9943343653718124E-2</v>
      </c>
      <c r="E822" s="6">
        <f>IF(ISBLANK('Report Data'!E822)," ",'Report Data'!E822)</f>
        <v>5.8533547961805307E-2</v>
      </c>
      <c r="F822" s="6">
        <f>IF(ISBLANK('Report Data'!F822)," ",'Report Data'!F822)</f>
        <v>0.13743473776897222</v>
      </c>
      <c r="G822" s="6">
        <f>IF(ISBLANK('Report Data'!G822)," ",'Report Data'!G822)</f>
        <v>6.8950049084713597E-2</v>
      </c>
    </row>
    <row r="823" spans="1:7">
      <c r="A823" s="6" t="str">
        <f>IF('INTERIM REPORT'!B823=" "," ",IF('Report Data'!A823="",'INTERIM REPORT'!A822,'Report Data'!A823))</f>
        <v>Mt. Ascutney Hospital &amp; Health Ctr</v>
      </c>
      <c r="B823" s="6" t="str">
        <f>IF(ISBLANK('Report Data'!B823)," ",'Report Data'!B823)</f>
        <v>[Cash_to_Long_Term_Debt_Metric] Cash to Long Term Debt</v>
      </c>
      <c r="C823" s="6">
        <f>IF(ISBLANK('Report Data'!C823)," ",'Report Data'!C823)</f>
        <v>1.8113827089946812</v>
      </c>
      <c r="D823" s="6">
        <f>IF(ISBLANK('Report Data'!D823)," ",'Report Data'!D823)</f>
        <v>1.567914282811995</v>
      </c>
      <c r="E823" s="6">
        <f>IF(ISBLANK('Report Data'!E823)," ",'Report Data'!E823)</f>
        <v>1.2112994005449591</v>
      </c>
      <c r="F823" s="6">
        <f>IF(ISBLANK('Report Data'!F823)," ",'Report Data'!F823)</f>
        <v>1.7389081943039071</v>
      </c>
      <c r="G823" s="6">
        <f>IF(ISBLANK('Report Data'!G823)," ",'Report Data'!G823)</f>
        <v>1.3699465506198119</v>
      </c>
    </row>
    <row r="824" spans="1:7">
      <c r="A824" s="6" t="str">
        <f>IF('INTERIM REPORT'!B824=" "," ",IF('Report Data'!A824="",'INTERIM REPORT'!A823,'Report Data'!A824))</f>
        <v>Mt. Ascutney Hospital &amp; Health Ctr</v>
      </c>
      <c r="B824" s="6" t="str">
        <f>IF(ISBLANK('Report Data'!B824)," ",'Report Data'!B824)</f>
        <v>[Cash_Flow_to_Total_Debt_Metric] Cash Flow to Total Debt</v>
      </c>
      <c r="C824" s="6">
        <f>IF(ISBLANK('Report Data'!C824)," ",'Report Data'!C824)</f>
        <v>0.10580394632128687</v>
      </c>
      <c r="D824" s="6">
        <f>IF(ISBLANK('Report Data'!D824)," ",'Report Data'!D824)</f>
        <v>0.28949714500412294</v>
      </c>
      <c r="E824" s="6">
        <f>IF(ISBLANK('Report Data'!E824)," ",'Report Data'!E824)</f>
        <v>0.19295765591712524</v>
      </c>
      <c r="F824" s="6">
        <f>IF(ISBLANK('Report Data'!F824)," ",'Report Data'!F824)</f>
        <v>0.38251503262500891</v>
      </c>
      <c r="G824" s="6">
        <f>IF(ISBLANK('Report Data'!G824)," ",'Report Data'!G824)</f>
        <v>0.18179047152426767</v>
      </c>
    </row>
    <row r="825" spans="1:7">
      <c r="A825" s="6" t="str">
        <f>IF('INTERIM REPORT'!B825=" "," ",IF('Report Data'!A825="",'INTERIM REPORT'!A824,'Report Data'!A825))</f>
        <v>Mt. Ascutney Hospital &amp; Health Ctr</v>
      </c>
      <c r="B825" s="6" t="str">
        <f>IF(ISBLANK('Report Data'!B825)," ",'Report Data'!B825)</f>
        <v>[Gross_Price_per_Discharge_Metric] Gross Price per Discharge</v>
      </c>
      <c r="C825" s="6">
        <f>IF(ISBLANK('Report Data'!C825)," ",'Report Data'!C825)</f>
        <v>5470.2857142857129</v>
      </c>
      <c r="D825" s="6">
        <f>IF(ISBLANK('Report Data'!D825)," ",'Report Data'!D825)</f>
        <v>7096.9099804305297</v>
      </c>
      <c r="E825" s="6">
        <f>IF(ISBLANK('Report Data'!E825)," ",'Report Data'!E825)</f>
        <v>0</v>
      </c>
      <c r="F825" s="6">
        <f>IF(ISBLANK('Report Data'!F825)," ",'Report Data'!F825)</f>
        <v>8271.6859903381664</v>
      </c>
      <c r="G825" s="6">
        <f>IF(ISBLANK('Report Data'!G825)," ",'Report Data'!G825)</f>
        <v>7477.2485875706216</v>
      </c>
    </row>
    <row r="826" spans="1:7">
      <c r="A826" s="6" t="str">
        <f>IF('INTERIM REPORT'!B826=" "," ",IF('Report Data'!A826="",'INTERIM REPORT'!A825,'Report Data'!A826))</f>
        <v>Mt. Ascutney Hospital &amp; Health Ctr</v>
      </c>
      <c r="B826" s="6" t="str">
        <f>IF(ISBLANK('Report Data'!B826)," ",'Report Data'!B826)</f>
        <v>[Gross_Price_per_Visit_Metric] Gross Price per Visit</v>
      </c>
      <c r="C826" s="6">
        <f>IF(ISBLANK('Report Data'!C826)," ",'Report Data'!C826)</f>
        <v>0</v>
      </c>
      <c r="D826" s="6">
        <f>IF(ISBLANK('Report Data'!D826)," ",'Report Data'!D826)</f>
        <v>0</v>
      </c>
      <c r="E826" s="6">
        <f>IF(ISBLANK('Report Data'!E826)," ",'Report Data'!E826)</f>
        <v>0</v>
      </c>
      <c r="F826" s="6">
        <f>IF(ISBLANK('Report Data'!F826)," ",'Report Data'!F826)</f>
        <v>0</v>
      </c>
      <c r="G826" s="6">
        <f>IF(ISBLANK('Report Data'!G826)," ",'Report Data'!G826)</f>
        <v>0</v>
      </c>
    </row>
    <row r="827" spans="1:7">
      <c r="A827" s="6" t="str">
        <f>IF('INTERIM REPORT'!B827=" "," ",IF('Report Data'!A827="",'INTERIM REPORT'!A826,'Report Data'!A827))</f>
        <v>Mt. Ascutney Hospital &amp; Health Ctr</v>
      </c>
      <c r="B827" s="6" t="str">
        <f>IF(ISBLANK('Report Data'!B827)," ",'Report Data'!B827)</f>
        <v>[Gross_Rev_per_Adj_Admits_Metric] Gross Revenue per Adj Admission</v>
      </c>
      <c r="C827" s="6">
        <f>IF(ISBLANK('Report Data'!C827)," ",'Report Data'!C827)</f>
        <v>13701.639810426537</v>
      </c>
      <c r="D827" s="6">
        <f>IF(ISBLANK('Report Data'!D827)," ",'Report Data'!D827)</f>
        <v>15975.863436123351</v>
      </c>
      <c r="E827" s="6">
        <f>IF(ISBLANK('Report Data'!E827)," ",'Report Data'!E827)</f>
        <v>0</v>
      </c>
      <c r="F827" s="6">
        <f>IF(ISBLANK('Report Data'!F827)," ",'Report Data'!F827)</f>
        <v>0</v>
      </c>
      <c r="G827" s="6">
        <f>IF(ISBLANK('Report Data'!G827)," ",'Report Data'!G827)</f>
        <v>18596.810304449649</v>
      </c>
    </row>
    <row r="828" spans="1:7">
      <c r="A828" s="6" t="str">
        <f>IF('INTERIM REPORT'!B828=" "," ",IF('Report Data'!A828="",'INTERIM REPORT'!A827,'Report Data'!A828))</f>
        <v>Mt. Ascutney Hospital &amp; Health Ctr</v>
      </c>
      <c r="B828" s="6" t="str">
        <f>IF(ISBLANK('Report Data'!B828)," ",'Report Data'!B828)</f>
        <v>[Net_Rev_per_Adj_Admits_Metric] Net Revenue per Adjusted Admission</v>
      </c>
      <c r="C828" s="6">
        <f>IF(ISBLANK('Report Data'!C828)," ",'Report Data'!C828)</f>
        <v>5987.7485768222605</v>
      </c>
      <c r="D828" s="6">
        <f>IF(ISBLANK('Report Data'!D828)," ",'Report Data'!D828)</f>
        <v>7024.6020527414112</v>
      </c>
      <c r="E828" s="6">
        <f>IF(ISBLANK('Report Data'!E828)," ",'Report Data'!E828)</f>
        <v>0</v>
      </c>
      <c r="F828" s="6">
        <f>IF(ISBLANK('Report Data'!F828)," ",'Report Data'!F828)</f>
        <v>0</v>
      </c>
      <c r="G828" s="6">
        <f>IF(ISBLANK('Report Data'!G828)," ",'Report Data'!G828)</f>
        <v>8794.0889589627586</v>
      </c>
    </row>
    <row r="829" spans="1:7">
      <c r="A829" s="6" t="str">
        <f>IF('INTERIM REPORT'!B829=" "," ",IF('Report Data'!A829="",'INTERIM REPORT'!A828,'Report Data'!A829))</f>
        <v>Mt. Ascutney Hospital &amp; Health Ctr</v>
      </c>
      <c r="B829" s="6" t="str">
        <f>IF(ISBLANK('Report Data'!B829)," ",'Report Data'!B829)</f>
        <v>[Medicare_Gross_Pct_Tot_Gross_Metric] Medicare Gross as % of Tot Gross Rev</v>
      </c>
      <c r="C829" s="6">
        <f>IF(ISBLANK('Report Data'!C829)," ",'Report Data'!C829)</f>
        <v>0.57613340596827856</v>
      </c>
      <c r="D829" s="6">
        <f>IF(ISBLANK('Report Data'!D829)," ",'Report Data'!D829)</f>
        <v>0.56346221744786817</v>
      </c>
      <c r="E829" s="6">
        <f>IF(ISBLANK('Report Data'!E829)," ",'Report Data'!E829)</f>
        <v>0.56873414486533902</v>
      </c>
      <c r="F829" s="6">
        <f>IF(ISBLANK('Report Data'!F829)," ",'Report Data'!F829)</f>
        <v>0.56346092656197044</v>
      </c>
      <c r="G829" s="6">
        <f>IF(ISBLANK('Report Data'!G829)," ",'Report Data'!G829)</f>
        <v>0.56472627722392466</v>
      </c>
    </row>
    <row r="830" spans="1:7">
      <c r="A830" s="6" t="str">
        <f>IF('INTERIM REPORT'!B830=" "," ",IF('Report Data'!A830="",'INTERIM REPORT'!A829,'Report Data'!A830))</f>
        <v>Mt. Ascutney Hospital &amp; Health Ctr</v>
      </c>
      <c r="B830" s="6" t="str">
        <f>IF(ISBLANK('Report Data'!B830)," ",'Report Data'!B830)</f>
        <v>[Medicaid_Gross_Pct_Tot_Gross_Metric] Medicaid Gross as % of Tot Gross Rev</v>
      </c>
      <c r="C830" s="6">
        <f>IF(ISBLANK('Report Data'!C830)," ",'Report Data'!C830)</f>
        <v>0.10601507400959452</v>
      </c>
      <c r="D830" s="6">
        <f>IF(ISBLANK('Report Data'!D830)," ",'Report Data'!D830)</f>
        <v>0.10472344274968275</v>
      </c>
      <c r="E830" s="6">
        <f>IF(ISBLANK('Report Data'!E830)," ",'Report Data'!E830)</f>
        <v>0.10317930829100307</v>
      </c>
      <c r="F830" s="6">
        <f>IF(ISBLANK('Report Data'!F830)," ",'Report Data'!F830)</f>
        <v>0.11587110697956769</v>
      </c>
      <c r="G830" s="6">
        <f>IF(ISBLANK('Report Data'!G830)," ",'Report Data'!G830)</f>
        <v>0.10513790796744982</v>
      </c>
    </row>
    <row r="831" spans="1:7">
      <c r="A831" s="6" t="str">
        <f>IF('INTERIM REPORT'!B831=" "," ",IF('Report Data'!A831="",'INTERIM REPORT'!A830,'Report Data'!A831))</f>
        <v>Mt. Ascutney Hospital &amp; Health Ctr</v>
      </c>
      <c r="B831" s="6" t="str">
        <f>IF(ISBLANK('Report Data'!B831)," ",'Report Data'!B831)</f>
        <v>[CommSelf_Gross_Pct_Tot_Gross_Metric] Comm/self Gross as % of Tot Gross Rev</v>
      </c>
      <c r="C831" s="6">
        <f>IF(ISBLANK('Report Data'!C831)," ",'Report Data'!C831)</f>
        <v>0.31785152002212641</v>
      </c>
      <c r="D831" s="6">
        <f>IF(ISBLANK('Report Data'!D831)," ",'Report Data'!D831)</f>
        <v>0.3318143398024489</v>
      </c>
      <c r="E831" s="6">
        <f>IF(ISBLANK('Report Data'!E831)," ",'Report Data'!E831)</f>
        <v>0.32808654684365784</v>
      </c>
      <c r="F831" s="6">
        <f>IF(ISBLANK('Report Data'!F831)," ",'Report Data'!F831)</f>
        <v>0.3206679664584618</v>
      </c>
      <c r="G831" s="6">
        <f>IF(ISBLANK('Report Data'!G831)," ",'Report Data'!G831)</f>
        <v>0.33013581480862569</v>
      </c>
    </row>
    <row r="832" spans="1:7">
      <c r="A832" s="6" t="str">
        <f>IF('INTERIM REPORT'!B832=" "," ",IF('Report Data'!A832="",'INTERIM REPORT'!A831,'Report Data'!A832))</f>
        <v>Mt. Ascutney Hospital &amp; Health Ctr</v>
      </c>
      <c r="B832" s="6" t="str">
        <f>IF(ISBLANK('Report Data'!B832)," ",'Report Data'!B832)</f>
        <v>[Phys_Gross_Pct_Ttl_Gross_Metric] Physician Gross as % of Ttl Gross Rev</v>
      </c>
      <c r="C832" s="6">
        <f>IF(ISBLANK('Report Data'!C832)," ",'Report Data'!C832)</f>
        <v>0</v>
      </c>
      <c r="D832" s="6">
        <f>IF(ISBLANK('Report Data'!D832)," ",'Report Data'!D832)</f>
        <v>0</v>
      </c>
      <c r="E832" s="6">
        <f>IF(ISBLANK('Report Data'!E832)," ",'Report Data'!E832)</f>
        <v>0</v>
      </c>
      <c r="F832" s="6">
        <f>IF(ISBLANK('Report Data'!F832)," ",'Report Data'!F832)</f>
        <v>0</v>
      </c>
      <c r="G832" s="6">
        <f>IF(ISBLANK('Report Data'!G832)," ",'Report Data'!G832)</f>
        <v>0</v>
      </c>
    </row>
    <row r="833" spans="1:7">
      <c r="A833" s="6" t="str">
        <f>IF('INTERIM REPORT'!B833=" "," ",IF('Report Data'!A833="",'INTERIM REPORT'!A832,'Report Data'!A833))</f>
        <v>Mt. Ascutney Hospital &amp; Health Ctr</v>
      </c>
      <c r="B833" s="6" t="str">
        <f>IF(ISBLANK('Report Data'!B833)," ",'Report Data'!B833)</f>
        <v>[Medicare_Pct_Net_Rev_Metric] Medicare % of Net Rev (less dispr)</v>
      </c>
      <c r="C833" s="6">
        <f>IF(ISBLANK('Report Data'!C833)," ",'Report Data'!C833)</f>
        <v>0.60986035555592166</v>
      </c>
      <c r="D833" s="6">
        <f>IF(ISBLANK('Report Data'!D833)," ",'Report Data'!D833)</f>
        <v>0.57650519478063134</v>
      </c>
      <c r="E833" s="6">
        <f>IF(ISBLANK('Report Data'!E833)," ",'Report Data'!E833)</f>
        <v>0.58479683869704135</v>
      </c>
      <c r="F833" s="6">
        <f>IF(ISBLANK('Report Data'!F833)," ",'Report Data'!F833)</f>
        <v>0.54382919297128529</v>
      </c>
      <c r="G833" s="6">
        <f>IF(ISBLANK('Report Data'!G833)," ",'Report Data'!G833)</f>
        <v>0.5334843258321208</v>
      </c>
    </row>
    <row r="834" spans="1:7">
      <c r="A834" s="6" t="str">
        <f>IF('INTERIM REPORT'!B834=" "," ",IF('Report Data'!A834="",'INTERIM REPORT'!A833,'Report Data'!A834))</f>
        <v>Mt. Ascutney Hospital &amp; Health Ctr</v>
      </c>
      <c r="B834" s="6" t="str">
        <f>IF(ISBLANK('Report Data'!B834)," ",'Report Data'!B834)</f>
        <v>[Medicaid_Pct_Net_Rev_Metric] Medicaid % of Net Rev (less dispr)</v>
      </c>
      <c r="C834" s="6">
        <f>IF(ISBLANK('Report Data'!C834)," ",'Report Data'!C834)</f>
        <v>3.6112167911649846E-2</v>
      </c>
      <c r="D834" s="6">
        <f>IF(ISBLANK('Report Data'!D834)," ",'Report Data'!D834)</f>
        <v>3.2986819080478159E-2</v>
      </c>
      <c r="E834" s="6">
        <f>IF(ISBLANK('Report Data'!E834)," ",'Report Data'!E834)</f>
        <v>6.1941108216149156E-2</v>
      </c>
      <c r="F834" s="6">
        <f>IF(ISBLANK('Report Data'!F834)," ",'Report Data'!F834)</f>
        <v>6.1653704396998292E-2</v>
      </c>
      <c r="G834" s="6">
        <f>IF(ISBLANK('Report Data'!G834)," ",'Report Data'!G834)</f>
        <v>8.6410047164702672E-2</v>
      </c>
    </row>
    <row r="835" spans="1:7">
      <c r="A835" s="6" t="str">
        <f>IF('INTERIM REPORT'!B835=" "," ",IF('Report Data'!A835="",'INTERIM REPORT'!A834,'Report Data'!A835))</f>
        <v>Mt. Ascutney Hospital &amp; Health Ctr</v>
      </c>
      <c r="B835" s="6" t="str">
        <f>IF(ISBLANK('Report Data'!B835)," ",'Report Data'!B835)</f>
        <v>[CommSelf_Pct_Net_Rev_Metric] Comm/self % of Net Rev (less dispr)</v>
      </c>
      <c r="C835" s="6">
        <f>IF(ISBLANK('Report Data'!C835)," ",'Report Data'!C835)</f>
        <v>0.35402747653242855</v>
      </c>
      <c r="D835" s="6">
        <f>IF(ISBLANK('Report Data'!D835)," ",'Report Data'!D835)</f>
        <v>0.39050798613889037</v>
      </c>
      <c r="E835" s="6">
        <f>IF(ISBLANK('Report Data'!E835)," ",'Report Data'!E835)</f>
        <v>0.35326205308680947</v>
      </c>
      <c r="F835" s="6">
        <f>IF(ISBLANK('Report Data'!F835)," ",'Report Data'!F835)</f>
        <v>0.39451710263171619</v>
      </c>
      <c r="G835" s="6">
        <f>IF(ISBLANK('Report Data'!G835)," ",'Report Data'!G835)</f>
        <v>0.38010562700317657</v>
      </c>
    </row>
    <row r="836" spans="1:7">
      <c r="A836" s="6" t="str">
        <f>IF('INTERIM REPORT'!B836=" "," ",IF('Report Data'!A836="",'INTERIM REPORT'!A835,'Report Data'!A836))</f>
        <v>Mt. Ascutney Hospital &amp; Health Ctr</v>
      </c>
      <c r="B836" s="6" t="str">
        <f>IF(ISBLANK('Report Data'!B836)," ",'Report Data'!B836)</f>
        <v>[Phys_Pct_Net_Rev_Metric] Physician % of Net Rev</v>
      </c>
      <c r="C836" s="6">
        <f>IF(ISBLANK('Report Data'!C836)," ",'Report Data'!C836)</f>
        <v>0</v>
      </c>
      <c r="D836" s="6">
        <f>IF(ISBLANK('Report Data'!D836)," ",'Report Data'!D836)</f>
        <v>0</v>
      </c>
      <c r="E836" s="6">
        <f>IF(ISBLANK('Report Data'!E836)," ",'Report Data'!E836)</f>
        <v>0</v>
      </c>
      <c r="F836" s="6">
        <f>IF(ISBLANK('Report Data'!F836)," ",'Report Data'!F836)</f>
        <v>0</v>
      </c>
      <c r="G836" s="6">
        <f>IF(ISBLANK('Report Data'!G836)," ",'Report Data'!G836)</f>
        <v>0</v>
      </c>
    </row>
    <row r="837" spans="1:7">
      <c r="A837" s="6" t="str">
        <f>IF('INTERIM REPORT'!B837=" "," ",IF('Report Data'!A837="",'INTERIM REPORT'!A836,'Report Data'!A837))</f>
        <v>Mt. Ascutney Hospital &amp; Health Ctr</v>
      </c>
      <c r="B837" s="6" t="str">
        <f>IF(ISBLANK('Report Data'!B837)," ",'Report Data'!B837)</f>
        <v>[Free_Care_Gross_Metric] Free Care (Gross Revenue)</v>
      </c>
      <c r="C837" s="6">
        <f>IF(ISBLANK('Report Data'!C837)," ",'Report Data'!C837)</f>
        <v>-818146.99999999988</v>
      </c>
      <c r="D837" s="6">
        <f>IF(ISBLANK('Report Data'!D837)," ",'Report Data'!D837)</f>
        <v>-797296.00000000012</v>
      </c>
      <c r="E837" s="6">
        <f>IF(ISBLANK('Report Data'!E837)," ",'Report Data'!E837)</f>
        <v>-1085208</v>
      </c>
      <c r="F837" s="6">
        <f>IF(ISBLANK('Report Data'!F837)," ",'Report Data'!F837)</f>
        <v>-607208.81000000006</v>
      </c>
      <c r="G837" s="6">
        <f>IF(ISBLANK('Report Data'!G837)," ",'Report Data'!G837)</f>
        <v>-1222793</v>
      </c>
    </row>
    <row r="838" spans="1:7">
      <c r="A838" s="6" t="str">
        <f>IF('INTERIM REPORT'!B838=" "," ",IF('Report Data'!A838="",'INTERIM REPORT'!A837,'Report Data'!A838))</f>
        <v>North Country Hospital</v>
      </c>
      <c r="B838" s="6" t="str">
        <f>IF(ISBLANK('Report Data'!B838)," ",'Report Data'!B838)</f>
        <v>[Avg_Daily_Census_Metric] Average Daily Census</v>
      </c>
      <c r="C838" s="6">
        <f>IF(ISBLANK('Report Data'!C838)," ",'Report Data'!C838)</f>
        <v>18.965753424657535</v>
      </c>
      <c r="D838" s="6">
        <f>IF(ISBLANK('Report Data'!D838)," ",'Report Data'!D838)</f>
        <v>16.101092896174862</v>
      </c>
      <c r="E838" s="6">
        <f>IF(ISBLANK('Report Data'!E838)," ",'Report Data'!E838)</f>
        <v>0</v>
      </c>
      <c r="F838" s="6">
        <f>IF(ISBLANK('Report Data'!F838)," ",'Report Data'!F838)</f>
        <v>16.909589041095892</v>
      </c>
      <c r="G838" s="6">
        <f>IF(ISBLANK('Report Data'!G838)," ",'Report Data'!G838)</f>
        <v>16.147945205479456</v>
      </c>
    </row>
    <row r="839" spans="1:7">
      <c r="A839" s="6" t="str">
        <f>IF('INTERIM REPORT'!B839=" "," ",IF('Report Data'!A839="",'INTERIM REPORT'!A838,'Report Data'!A839))</f>
        <v>North Country Hospital</v>
      </c>
      <c r="B839" s="6" t="str">
        <f>IF(ISBLANK('Report Data'!B839)," ",'Report Data'!B839)</f>
        <v>[Avg_Length_of_Stay_Metric] Average Length of Stay</v>
      </c>
      <c r="C839" s="6">
        <f>IF(ISBLANK('Report Data'!C839)," ",'Report Data'!C839)</f>
        <v>3.1769160165213401</v>
      </c>
      <c r="D839" s="6">
        <f>IF(ISBLANK('Report Data'!D839)," ",'Report Data'!D839)</f>
        <v>2.8788470933072787</v>
      </c>
      <c r="E839" s="6">
        <f>IF(ISBLANK('Report Data'!E839)," ",'Report Data'!E839)</f>
        <v>0</v>
      </c>
      <c r="F839" s="6">
        <f>IF(ISBLANK('Report Data'!F839)," ",'Report Data'!F839)</f>
        <v>3.0344149459193708</v>
      </c>
      <c r="G839" s="6">
        <f>IF(ISBLANK('Report Data'!G839)," ",'Report Data'!G839)</f>
        <v>2.9262238109423104</v>
      </c>
    </row>
    <row r="840" spans="1:7">
      <c r="A840" s="6" t="str">
        <f>IF('INTERIM REPORT'!B840=" "," ",IF('Report Data'!A840="",'INTERIM REPORT'!A839,'Report Data'!A840))</f>
        <v>North Country Hospital</v>
      </c>
      <c r="B840" s="6" t="str">
        <f>IF(ISBLANK('Report Data'!B840)," ",'Report Data'!B840)</f>
        <v>[Acute_ALOS_Metric] Acute ALOS</v>
      </c>
      <c r="C840" s="6">
        <f>IF(ISBLANK('Report Data'!C840)," ",'Report Data'!C840)</f>
        <v>2.7475975127190502</v>
      </c>
      <c r="D840" s="6">
        <f>IF(ISBLANK('Report Data'!D840)," ",'Report Data'!D840)</f>
        <v>2.1384615384615384</v>
      </c>
      <c r="E840" s="6">
        <f>IF(ISBLANK('Report Data'!E840)," ",'Report Data'!E840)</f>
        <v>0</v>
      </c>
      <c r="F840" s="6">
        <f>IF(ISBLANK('Report Data'!F840)," ",'Report Data'!F840)</f>
        <v>2.5206216377764497</v>
      </c>
      <c r="G840" s="6">
        <f>IF(ISBLANK('Report Data'!G840)," ",'Report Data'!G840)</f>
        <v>2.4897579143389201</v>
      </c>
    </row>
    <row r="841" spans="1:7">
      <c r="A841" s="6" t="str">
        <f>IF('INTERIM REPORT'!B841=" "," ",IF('Report Data'!A841="",'INTERIM REPORT'!A840,'Report Data'!A841))</f>
        <v>North Country Hospital</v>
      </c>
      <c r="B841" s="6" t="str">
        <f>IF(ISBLANK('Report Data'!B841)," ",'Report Data'!B841)</f>
        <v>[Adj_Admits_Metric] Adjusted Admissions</v>
      </c>
      <c r="C841" s="6">
        <f>IF(ISBLANK('Report Data'!C841)," ",'Report Data'!C841)</f>
        <v>11582.494258867713</v>
      </c>
      <c r="D841" s="6">
        <f>IF(ISBLANK('Report Data'!D841)," ",'Report Data'!D841)</f>
        <v>11277.848468295046</v>
      </c>
      <c r="E841" s="6">
        <f>IF(ISBLANK('Report Data'!E841)," ",'Report Data'!E841)</f>
        <v>0</v>
      </c>
      <c r="F841" s="6">
        <f>IF(ISBLANK('Report Data'!F841)," ",'Report Data'!F841)</f>
        <v>0</v>
      </c>
      <c r="G841" s="6">
        <f>IF(ISBLANK('Report Data'!G841)," ",'Report Data'!G841)</f>
        <v>10069.891312891688</v>
      </c>
    </row>
    <row r="842" spans="1:7">
      <c r="A842" s="6" t="str">
        <f>IF('INTERIM REPORT'!B842=" "," ",IF('Report Data'!A842="",'INTERIM REPORT'!A841,'Report Data'!A842))</f>
        <v>North Country Hospital</v>
      </c>
      <c r="B842" s="6" t="str">
        <f>IF(ISBLANK('Report Data'!B842)," ",'Report Data'!B842)</f>
        <v>[Adj_Days_Metric] Adjusted Days</v>
      </c>
      <c r="C842" s="6">
        <f>IF(ISBLANK('Report Data'!C842)," ",'Report Data'!C842)</f>
        <v>31824.032416747606</v>
      </c>
      <c r="D842" s="6">
        <f>IF(ISBLANK('Report Data'!D842)," ",'Report Data'!D842)</f>
        <v>24117.245186046326</v>
      </c>
      <c r="E842" s="6">
        <f>IF(ISBLANK('Report Data'!E842)," ",'Report Data'!E842)</f>
        <v>0</v>
      </c>
      <c r="F842" s="6">
        <f>IF(ISBLANK('Report Data'!F842)," ",'Report Data'!F842)</f>
        <v>0</v>
      </c>
      <c r="G842" s="6">
        <f>IF(ISBLANK('Report Data'!G842)," ",'Report Data'!G842)</f>
        <v>25071.59159280482</v>
      </c>
    </row>
    <row r="843" spans="1:7">
      <c r="A843" s="6" t="str">
        <f>IF('INTERIM REPORT'!B843=" "," ",IF('Report Data'!A843="",'INTERIM REPORT'!A842,'Report Data'!A843))</f>
        <v>North Country Hospital</v>
      </c>
      <c r="B843" s="6" t="str">
        <f>IF(ISBLANK('Report Data'!B843)," ",'Report Data'!B843)</f>
        <v>[Acute_Care_Ave_Daily_Census_Metric] Acute Care Ave Daily Census</v>
      </c>
      <c r="C843" s="6">
        <f>IF(ISBLANK('Report Data'!C843)," ",'Report Data'!C843)</f>
        <v>13.316438356164383</v>
      </c>
      <c r="D843" s="6">
        <f>IF(ISBLANK('Report Data'!D843)," ",'Report Data'!D843)</f>
        <v>9.8743169398907096</v>
      </c>
      <c r="E843" s="6">
        <f>IF(ISBLANK('Report Data'!E843)," ",'Report Data'!E843)</f>
        <v>0</v>
      </c>
      <c r="F843" s="6">
        <f>IF(ISBLANK('Report Data'!F843)," ",'Report Data'!F843)</f>
        <v>11.553424657534247</v>
      </c>
      <c r="G843" s="6">
        <f>IF(ISBLANK('Report Data'!G843)," ",'Report Data'!G843)</f>
        <v>10.989041095890411</v>
      </c>
    </row>
    <row r="844" spans="1:7">
      <c r="A844" s="6" t="str">
        <f>IF('INTERIM REPORT'!B844=" "," ",IF('Report Data'!A844="",'INTERIM REPORT'!A843,'Report Data'!A844))</f>
        <v>North Country Hospital</v>
      </c>
      <c r="B844" s="6" t="str">
        <f>IF(ISBLANK('Report Data'!B844)," ",'Report Data'!B844)</f>
        <v>[Acute_Admissions_Metric] Acute Admissions</v>
      </c>
      <c r="C844" s="6">
        <f>IF(ISBLANK('Report Data'!C844)," ",'Report Data'!C844)</f>
        <v>1769</v>
      </c>
      <c r="D844" s="6">
        <f>IF(ISBLANK('Report Data'!D844)," ",'Report Data'!D844)</f>
        <v>1690</v>
      </c>
      <c r="E844" s="6">
        <f>IF(ISBLANK('Report Data'!E844)," ",'Report Data'!E844)</f>
        <v>0</v>
      </c>
      <c r="F844" s="6">
        <f>IF(ISBLANK('Report Data'!F844)," ",'Report Data'!F844)</f>
        <v>1673</v>
      </c>
      <c r="G844" s="6">
        <f>IF(ISBLANK('Report Data'!G844)," ",'Report Data'!G844)</f>
        <v>1611</v>
      </c>
    </row>
    <row r="845" spans="1:7">
      <c r="A845" s="6" t="str">
        <f>IF('INTERIM REPORT'!B845=" "," ",IF('Report Data'!A845="",'INTERIM REPORT'!A844,'Report Data'!A845))</f>
        <v>North Country Hospital</v>
      </c>
      <c r="B845" s="6" t="str">
        <f>IF(ISBLANK('Report Data'!B845)," ",'Report Data'!B845)</f>
        <v>[Util_Acute_Days] Acute Patient Days</v>
      </c>
      <c r="C845" s="6">
        <f>IF(ISBLANK('Report Data'!C845)," ",'Report Data'!C845)</f>
        <v>4860.5</v>
      </c>
      <c r="D845" s="6">
        <f>IF(ISBLANK('Report Data'!D845)," ",'Report Data'!D845)</f>
        <v>3614</v>
      </c>
      <c r="E845" s="6">
        <f>IF(ISBLANK('Report Data'!E845)," ",'Report Data'!E845)</f>
        <v>0</v>
      </c>
      <c r="F845" s="6">
        <f>IF(ISBLANK('Report Data'!F845)," ",'Report Data'!F845)</f>
        <v>4217</v>
      </c>
      <c r="G845" s="6">
        <f>IF(ISBLANK('Report Data'!G845)," ",'Report Data'!G845)</f>
        <v>4011</v>
      </c>
    </row>
    <row r="846" spans="1:7">
      <c r="A846" s="6" t="str">
        <f>IF('INTERIM REPORT'!B846=" "," ",IF('Report Data'!A846="",'INTERIM REPORT'!A845,'Report Data'!A846))</f>
        <v>North Country Hospital</v>
      </c>
      <c r="B846" s="6" t="str">
        <f>IF(ISBLANK('Report Data'!B846)," ",'Report Data'!B846)</f>
        <v>[Age_of_Plant_Metric] Age of Plant</v>
      </c>
      <c r="C846" s="6">
        <f>IF(ISBLANK('Report Data'!C846)," ",'Report Data'!C846)</f>
        <v>14.029622169727922</v>
      </c>
      <c r="D846" s="6">
        <f>IF(ISBLANK('Report Data'!D846)," ",'Report Data'!D846)</f>
        <v>13.988548745975956</v>
      </c>
      <c r="E846" s="6">
        <f>IF(ISBLANK('Report Data'!E846)," ",'Report Data'!E846)</f>
        <v>13.790429239337383</v>
      </c>
      <c r="F846" s="6">
        <f>IF(ISBLANK('Report Data'!F846)," ",'Report Data'!F846)</f>
        <v>15.501250959429512</v>
      </c>
      <c r="G846" s="6">
        <f>IF(ISBLANK('Report Data'!G846)," ",'Report Data'!G846)</f>
        <v>15.394281016690993</v>
      </c>
    </row>
    <row r="847" spans="1:7">
      <c r="A847" s="6" t="str">
        <f>IF('INTERIM REPORT'!B847=" "," ",IF('Report Data'!A847="",'INTERIM REPORT'!A846,'Report Data'!A847))</f>
        <v>North Country Hospital</v>
      </c>
      <c r="B847" s="6" t="str">
        <f>IF(ISBLANK('Report Data'!B847)," ",'Report Data'!B847)</f>
        <v>[Age_of_Plant_Bldg_Metric] Age of Plant Building</v>
      </c>
      <c r="C847" s="6">
        <f>IF(ISBLANK('Report Data'!C847)," ",'Report Data'!C847)</f>
        <v>18.027659813147949</v>
      </c>
      <c r="D847" s="6">
        <f>IF(ISBLANK('Report Data'!D847)," ",'Report Data'!D847)</f>
        <v>21.912531132183652</v>
      </c>
      <c r="E847" s="6">
        <f>IF(ISBLANK('Report Data'!E847)," ",'Report Data'!E847)</f>
        <v>18.941198894817749</v>
      </c>
      <c r="F847" s="6">
        <f>IF(ISBLANK('Report Data'!F847)," ",'Report Data'!F847)</f>
        <v>0</v>
      </c>
      <c r="G847" s="6">
        <f>IF(ISBLANK('Report Data'!G847)," ",'Report Data'!G847)</f>
        <v>22.519161321127513</v>
      </c>
    </row>
    <row r="848" spans="1:7">
      <c r="A848" s="6" t="str">
        <f>IF('INTERIM REPORT'!B848=" "," ",IF('Report Data'!A848="",'INTERIM REPORT'!A847,'Report Data'!A848))</f>
        <v>North Country Hospital</v>
      </c>
      <c r="B848" s="6" t="str">
        <f>IF(ISBLANK('Report Data'!B848)," ",'Report Data'!B848)</f>
        <v>[Age_of_Plant_Equip_Metric] Age of Plant Equipment</v>
      </c>
      <c r="C848" s="6">
        <f>IF(ISBLANK('Report Data'!C848)," ",'Report Data'!C848)</f>
        <v>10.559115121519943</v>
      </c>
      <c r="D848" s="6">
        <f>IF(ISBLANK('Report Data'!D848)," ",'Report Data'!D848)</f>
        <v>7.9732721855203028</v>
      </c>
      <c r="E848" s="6">
        <f>IF(ISBLANK('Report Data'!E848)," ",'Report Data'!E848)</f>
        <v>9.0036848289187006</v>
      </c>
      <c r="F848" s="6">
        <f>IF(ISBLANK('Report Data'!F848)," ",'Report Data'!F848)</f>
        <v>5.0817746542068001</v>
      </c>
      <c r="G848" s="6">
        <f>IF(ISBLANK('Report Data'!G848)," ",'Report Data'!G848)</f>
        <v>9.5484970129817022</v>
      </c>
    </row>
    <row r="849" spans="1:7">
      <c r="A849" s="6" t="str">
        <f>IF('INTERIM REPORT'!B849=" "," ",IF('Report Data'!A849="",'INTERIM REPORT'!A848,'Report Data'!A849))</f>
        <v>North Country Hospital</v>
      </c>
      <c r="B849" s="6" t="str">
        <f>IF(ISBLANK('Report Data'!B849)," ",'Report Data'!B849)</f>
        <v>[Long_Term_Debt_Cap_Metric] Long Term Debt to Capitalization</v>
      </c>
      <c r="C849" s="6">
        <f>IF(ISBLANK('Report Data'!C849)," ",'Report Data'!C849)</f>
        <v>0.244045151454725</v>
      </c>
      <c r="D849" s="6">
        <f>IF(ISBLANK('Report Data'!D849)," ",'Report Data'!D849)</f>
        <v>0.30373346258924883</v>
      </c>
      <c r="E849" s="6">
        <f>IF(ISBLANK('Report Data'!E849)," ",'Report Data'!E849)</f>
        <v>0.23720217507601812</v>
      </c>
      <c r="F849" s="6">
        <f>IF(ISBLANK('Report Data'!F849)," ",'Report Data'!F849)</f>
        <v>0.23564047525275497</v>
      </c>
      <c r="G849" s="6">
        <f>IF(ISBLANK('Report Data'!G849)," ",'Report Data'!G849)</f>
        <v>0.19457352424125132</v>
      </c>
    </row>
    <row r="850" spans="1:7">
      <c r="A850" s="6" t="str">
        <f>IF('INTERIM REPORT'!B850=" "," ",IF('Report Data'!A850="",'INTERIM REPORT'!A849,'Report Data'!A850))</f>
        <v>North Country Hospital</v>
      </c>
      <c r="B850" s="6" t="str">
        <f>IF(ISBLANK('Report Data'!B850)," ",'Report Data'!B850)</f>
        <v>[Debt_per_Staff_Bed_Metric] Debt per Staffed Bed</v>
      </c>
      <c r="C850" s="6">
        <f>IF(ISBLANK('Report Data'!C850)," ",'Report Data'!C850)</f>
        <v>1144925.9111111111</v>
      </c>
      <c r="D850" s="6">
        <f>IF(ISBLANK('Report Data'!D850)," ",'Report Data'!D850)</f>
        <v>1705401.1522222222</v>
      </c>
      <c r="E850" s="6">
        <f>IF(ISBLANK('Report Data'!E850)," ",'Report Data'!E850)</f>
        <v>0</v>
      </c>
      <c r="F850" s="6">
        <f>IF(ISBLANK('Report Data'!F850)," ",'Report Data'!F850)</f>
        <v>1537701.5929629633</v>
      </c>
      <c r="G850" s="6">
        <f>IF(ISBLANK('Report Data'!G850)," ",'Report Data'!G850)</f>
        <v>1271591.9396296297</v>
      </c>
    </row>
    <row r="851" spans="1:7">
      <c r="A851" s="6" t="str">
        <f>IF('INTERIM REPORT'!B851=" "," ",IF('Report Data'!A851="",'INTERIM REPORT'!A850,'Report Data'!A851))</f>
        <v>North Country Hospital</v>
      </c>
      <c r="B851" s="6" t="str">
        <f>IF(ISBLANK('Report Data'!B851)," ",'Report Data'!B851)</f>
        <v>[Net_Prop_Plant_and_Equip_per_Staffed_Bed_Metric] Net Prop, Plant &amp; Equip per Staffed Bed</v>
      </c>
      <c r="C851" s="6">
        <f>IF(ISBLANK('Report Data'!C851)," ",'Report Data'!C851)</f>
        <v>825212.02555555583</v>
      </c>
      <c r="D851" s="6">
        <f>IF(ISBLANK('Report Data'!D851)," ",'Report Data'!D851)</f>
        <v>817634.99962962919</v>
      </c>
      <c r="E851" s="6">
        <f>IF(ISBLANK('Report Data'!E851)," ",'Report Data'!E851)</f>
        <v>0</v>
      </c>
      <c r="F851" s="6">
        <f>IF(ISBLANK('Report Data'!F851)," ",'Report Data'!F851)</f>
        <v>853296.81296296325</v>
      </c>
      <c r="G851" s="6">
        <f>IF(ISBLANK('Report Data'!G851)," ",'Report Data'!G851)</f>
        <v>948740.5362962964</v>
      </c>
    </row>
    <row r="852" spans="1:7">
      <c r="A852" s="6" t="str">
        <f>IF('INTERIM REPORT'!B852=" "," ",IF('Report Data'!A852="",'INTERIM REPORT'!A851,'Report Data'!A852))</f>
        <v>North Country Hospital</v>
      </c>
      <c r="B852" s="6" t="str">
        <f>IF(ISBLANK('Report Data'!B852)," ",'Report Data'!B852)</f>
        <v>[Long_Term_Debt_to_Total_Assets_Metric] Long Term Debt to Total Assets</v>
      </c>
      <c r="C852" s="6">
        <f>IF(ISBLANK('Report Data'!C852)," ",'Report Data'!C852)</f>
        <v>0.20748398614935118</v>
      </c>
      <c r="D852" s="6">
        <f>IF(ISBLANK('Report Data'!D852)," ",'Report Data'!D852)</f>
        <v>0.25335270937867943</v>
      </c>
      <c r="E852" s="6">
        <f>IF(ISBLANK('Report Data'!E852)," ",'Report Data'!E852)</f>
        <v>0.20359119570737036</v>
      </c>
      <c r="F852" s="6">
        <f>IF(ISBLANK('Report Data'!F852)," ",'Report Data'!F852)</f>
        <v>0.20251487116474848</v>
      </c>
      <c r="G852" s="6">
        <f>IF(ISBLANK('Report Data'!G852)," ",'Report Data'!G852)</f>
        <v>0.16484927144450104</v>
      </c>
    </row>
    <row r="853" spans="1:7">
      <c r="A853" s="6" t="str">
        <f>IF('INTERIM REPORT'!B853=" "," ",IF('Report Data'!A853="",'INTERIM REPORT'!A852,'Report Data'!A853))</f>
        <v>North Country Hospital</v>
      </c>
      <c r="B853" s="6" t="str">
        <f>IF(ISBLANK('Report Data'!B853)," ",'Report Data'!B853)</f>
        <v>[Debt_Service_Coverage_Ratio_Metric] Debt Service Coverage Ratio</v>
      </c>
      <c r="C853" s="6">
        <f>IF(ISBLANK('Report Data'!C853)," ",'Report Data'!C853)</f>
        <v>3.5736003097451956</v>
      </c>
      <c r="D853" s="6">
        <f>IF(ISBLANK('Report Data'!D853)," ",'Report Data'!D853)</f>
        <v>4.5805426236213398</v>
      </c>
      <c r="E853" s="6">
        <f>IF(ISBLANK('Report Data'!E853)," ",'Report Data'!E853)</f>
        <v>3.3749306146771145</v>
      </c>
      <c r="F853" s="6">
        <f>IF(ISBLANK('Report Data'!F853)," ",'Report Data'!F853)</f>
        <v>5.2254996456118441</v>
      </c>
      <c r="G853" s="6">
        <f>IF(ISBLANK('Report Data'!G853)," ",'Report Data'!G853)</f>
        <v>3.198952346151847</v>
      </c>
    </row>
    <row r="854" spans="1:7">
      <c r="A854" s="6" t="str">
        <f>IF('INTERIM REPORT'!B854=" "," ",IF('Report Data'!A854="",'INTERIM REPORT'!A853,'Report Data'!A854))</f>
        <v>North Country Hospital</v>
      </c>
      <c r="B854" s="6" t="str">
        <f>IF(ISBLANK('Report Data'!B854)," ",'Report Data'!B854)</f>
        <v>[Depreciation_Rate_Metric] Depreciation Rate</v>
      </c>
      <c r="C854" s="6">
        <f>IF(ISBLANK('Report Data'!C854)," ",'Report Data'!C854)</f>
        <v>5.1715771802374046</v>
      </c>
      <c r="D854" s="6">
        <f>IF(ISBLANK('Report Data'!D854)," ",'Report Data'!D854)</f>
        <v>5.0800849740393046</v>
      </c>
      <c r="E854" s="6">
        <f>IF(ISBLANK('Report Data'!E854)," ",'Report Data'!E854)</f>
        <v>5.199844028183839</v>
      </c>
      <c r="F854" s="6">
        <f>IF(ISBLANK('Report Data'!F854)," ",'Report Data'!F854)</f>
        <v>4.5330107368240915</v>
      </c>
      <c r="G854" s="6">
        <f>IF(ISBLANK('Report Data'!G854)," ",'Report Data'!G854)</f>
        <v>4.4759210023035498</v>
      </c>
    </row>
    <row r="855" spans="1:7">
      <c r="A855" s="6" t="str">
        <f>IF('INTERIM REPORT'!B855=" "," ",IF('Report Data'!A855="",'INTERIM REPORT'!A854,'Report Data'!A855))</f>
        <v>North Country Hospital</v>
      </c>
      <c r="B855" s="6" t="str">
        <f>IF(ISBLANK('Report Data'!B855)," ",'Report Data'!B855)</f>
        <v>[Cap_Expenditures_to_Depreciation_Metric] Capital Expenditures to Depreciation</v>
      </c>
      <c r="C855" s="6">
        <f>IF(ISBLANK('Report Data'!C855)," ",'Report Data'!C855)</f>
        <v>1.1707830062649025</v>
      </c>
      <c r="D855" s="6">
        <f>IF(ISBLANK('Report Data'!D855)," ",'Report Data'!D855)</f>
        <v>0.70433020530129964</v>
      </c>
      <c r="E855" s="6">
        <f>IF(ISBLANK('Report Data'!E855)," ",'Report Data'!E855)</f>
        <v>0.92407516119336131</v>
      </c>
      <c r="F855" s="6">
        <f>IF(ISBLANK('Report Data'!F855)," ",'Report Data'!F855)</f>
        <v>0</v>
      </c>
      <c r="G855" s="6">
        <f>IF(ISBLANK('Report Data'!G855)," ",'Report Data'!G855)</f>
        <v>1.1541885800360863</v>
      </c>
    </row>
    <row r="856" spans="1:7">
      <c r="A856" s="6" t="str">
        <f>IF('INTERIM REPORT'!B856=" "," ",IF('Report Data'!A856="",'INTERIM REPORT'!A855,'Report Data'!A856))</f>
        <v>North Country Hospital</v>
      </c>
      <c r="B856" s="6" t="str">
        <f>IF(ISBLANK('Report Data'!B856)," ",'Report Data'!B856)</f>
        <v>[Cap_Expenditure_Growth_Rate_Metric] Capital Expenditure Growth Rate</v>
      </c>
      <c r="C856" s="6">
        <f>IF(ISBLANK('Report Data'!C856)," ",'Report Data'!C856)</f>
        <v>6.0547946782093165</v>
      </c>
      <c r="D856" s="6">
        <f>IF(ISBLANK('Report Data'!D856)," ",'Report Data'!D856)</f>
        <v>3.5780572927131509</v>
      </c>
      <c r="E856" s="6">
        <f>IF(ISBLANK('Report Data'!E856)," ",'Report Data'!E856)</f>
        <v>4.8050467085243191</v>
      </c>
      <c r="F856" s="6">
        <f>IF(ISBLANK('Report Data'!F856)," ",'Report Data'!F856)</f>
        <v>0</v>
      </c>
      <c r="G856" s="6">
        <f>IF(ISBLANK('Report Data'!G856)," ",'Report Data'!G856)</f>
        <v>5.1660569060024297</v>
      </c>
    </row>
    <row r="857" spans="1:7">
      <c r="A857" s="6" t="str">
        <f>IF('INTERIM REPORT'!B857=" "," ",IF('Report Data'!A857="",'INTERIM REPORT'!A856,'Report Data'!A857))</f>
        <v>North Country Hospital</v>
      </c>
      <c r="B857" s="6" t="str">
        <f>IF(ISBLANK('Report Data'!B857)," ",'Report Data'!B857)</f>
        <v>[Cap_Acquisitions_as_a_pct_of_Net_Patient_Rev_Metric] Capital Acquisitions as a % of Net Patient Rev</v>
      </c>
      <c r="C857" s="6">
        <f>IF(ISBLANK('Report Data'!C857)," ",'Report Data'!C857)</f>
        <v>6.5084191540813602E-2</v>
      </c>
      <c r="D857" s="6">
        <f>IF(ISBLANK('Report Data'!D857)," ",'Report Data'!D857)</f>
        <v>3.9761665898735275E-2</v>
      </c>
      <c r="E857" s="6">
        <f>IF(ISBLANK('Report Data'!E857)," ",'Report Data'!E857)</f>
        <v>4.755494594224547E-2</v>
      </c>
      <c r="F857" s="6">
        <f>IF(ISBLANK('Report Data'!F857)," ",'Report Data'!F857)</f>
        <v>0</v>
      </c>
      <c r="G857" s="6">
        <f>IF(ISBLANK('Report Data'!G857)," ",'Report Data'!G857)</f>
        <v>5.4812610497165647E-2</v>
      </c>
    </row>
    <row r="858" spans="1:7">
      <c r="A858" s="6" t="str">
        <f>IF('INTERIM REPORT'!B858=" "," ",IF('Report Data'!A858="",'INTERIM REPORT'!A857,'Report Data'!A858))</f>
        <v>North Country Hospital</v>
      </c>
      <c r="B858" s="6" t="str">
        <f>IF(ISBLANK('Report Data'!B858)," ",'Report Data'!B858)</f>
        <v>[Deduction_pct_Metric] Deduction %</v>
      </c>
      <c r="C858" s="6">
        <f>IF(ISBLANK('Report Data'!C858)," ",'Report Data'!C858)</f>
        <v>0.60999488145972158</v>
      </c>
      <c r="D858" s="6">
        <f>IF(ISBLANK('Report Data'!D858)," ",'Report Data'!D858)</f>
        <v>0.63191042406547004</v>
      </c>
      <c r="E858" s="6">
        <f>IF(ISBLANK('Report Data'!E858)," ",'Report Data'!E858)</f>
        <v>0.62656049879448683</v>
      </c>
      <c r="F858" s="6">
        <f>IF(ISBLANK('Report Data'!F858)," ",'Report Data'!F858)</f>
        <v>0.63928731433743136</v>
      </c>
      <c r="G858" s="6">
        <f>IF(ISBLANK('Report Data'!G858)," ",'Report Data'!G858)</f>
        <v>0.6398420587676914</v>
      </c>
    </row>
    <row r="859" spans="1:7">
      <c r="A859" s="6" t="str">
        <f>IF('INTERIM REPORT'!B859=" "," ",IF('Report Data'!A859="",'INTERIM REPORT'!A858,'Report Data'!A859))</f>
        <v>North Country Hospital</v>
      </c>
      <c r="B859" s="6" t="str">
        <f>IF(ISBLANK('Report Data'!B859)," ",'Report Data'!B859)</f>
        <v>[Bad_Debt_pct_Metric] Bad Debt %</v>
      </c>
      <c r="C859" s="6">
        <f>IF(ISBLANK('Report Data'!C859)," ",'Report Data'!C859)</f>
        <v>1.8755657256385297E-2</v>
      </c>
      <c r="D859" s="6">
        <f>IF(ISBLANK('Report Data'!D859)," ",'Report Data'!D859)</f>
        <v>1.7293743202167575E-2</v>
      </c>
      <c r="E859" s="6">
        <f>IF(ISBLANK('Report Data'!E859)," ",'Report Data'!E859)</f>
        <v>1.511090587967031E-2</v>
      </c>
      <c r="F859" s="6">
        <f>IF(ISBLANK('Report Data'!F859)," ",'Report Data'!F859)</f>
        <v>0</v>
      </c>
      <c r="G859" s="6">
        <f>IF(ISBLANK('Report Data'!G859)," ",'Report Data'!G859)</f>
        <v>9.7038981677240958E-3</v>
      </c>
    </row>
    <row r="860" spans="1:7">
      <c r="A860" s="6" t="str">
        <f>IF('INTERIM REPORT'!B860=" "," ",IF('Report Data'!A860="",'INTERIM REPORT'!A859,'Report Data'!A860))</f>
        <v>North Country Hospital</v>
      </c>
      <c r="B860" s="6" t="str">
        <f>IF(ISBLANK('Report Data'!B860)," ",'Report Data'!B860)</f>
        <v>[Free_Care_pct_Metric] Free Care %</v>
      </c>
      <c r="C860" s="6">
        <f>IF(ISBLANK('Report Data'!C860)," ",'Report Data'!C860)</f>
        <v>8.1796112128870169E-3</v>
      </c>
      <c r="D860" s="6">
        <f>IF(ISBLANK('Report Data'!D860)," ",'Report Data'!D860)</f>
        <v>9.1688758602089786E-3</v>
      </c>
      <c r="E860" s="6">
        <f>IF(ISBLANK('Report Data'!E860)," ",'Report Data'!E860)</f>
        <v>8.6572197368100165E-3</v>
      </c>
      <c r="F860" s="6">
        <f>IF(ISBLANK('Report Data'!F860)," ",'Report Data'!F860)</f>
        <v>0</v>
      </c>
      <c r="G860" s="6">
        <f>IF(ISBLANK('Report Data'!G860)," ",'Report Data'!G860)</f>
        <v>9.7000016314689238E-3</v>
      </c>
    </row>
    <row r="861" spans="1:7">
      <c r="A861" s="6" t="str">
        <f>IF('INTERIM REPORT'!B861=" "," ",IF('Report Data'!A861="",'INTERIM REPORT'!A860,'Report Data'!A861))</f>
        <v>North Country Hospital</v>
      </c>
      <c r="B861" s="6" t="str">
        <f>IF(ISBLANK('Report Data'!B861)," ",'Report Data'!B861)</f>
        <v>[Operating_Margin_pct_Metric] Operating Margin %</v>
      </c>
      <c r="C861" s="6">
        <f>IF(ISBLANK('Report Data'!C861)," ",'Report Data'!C861)</f>
        <v>1.9126910932738227E-2</v>
      </c>
      <c r="D861" s="6">
        <f>IF(ISBLANK('Report Data'!D861)," ",'Report Data'!D861)</f>
        <v>3.7410014475589788E-2</v>
      </c>
      <c r="E861" s="6">
        <f>IF(ISBLANK('Report Data'!E861)," ",'Report Data'!E861)</f>
        <v>1.7179273868524754E-2</v>
      </c>
      <c r="F861" s="6">
        <f>IF(ISBLANK('Report Data'!F861)," ",'Report Data'!F861)</f>
        <v>4.59924345673891E-2</v>
      </c>
      <c r="G861" s="6">
        <f>IF(ISBLANK('Report Data'!G861)," ",'Report Data'!G861)</f>
        <v>1.0388871672438856E-2</v>
      </c>
    </row>
    <row r="862" spans="1:7">
      <c r="A862" s="6" t="str">
        <f>IF('INTERIM REPORT'!B862=" "," ",IF('Report Data'!A862="",'INTERIM REPORT'!A861,'Report Data'!A862))</f>
        <v>North Country Hospital</v>
      </c>
      <c r="B862" s="6" t="str">
        <f>IF(ISBLANK('Report Data'!B862)," ",'Report Data'!B862)</f>
        <v>[Total_Margin_pct_Metric] Total Margin %</v>
      </c>
      <c r="C862" s="6">
        <f>IF(ISBLANK('Report Data'!C862)," ",'Report Data'!C862)</f>
        <v>2.9533972651597969E-2</v>
      </c>
      <c r="D862" s="6">
        <f>IF(ISBLANK('Report Data'!D862)," ",'Report Data'!D862)</f>
        <v>7.8189853316988744E-2</v>
      </c>
      <c r="E862" s="6">
        <f>IF(ISBLANK('Report Data'!E862)," ",'Report Data'!E862)</f>
        <v>2.351652345808369E-2</v>
      </c>
      <c r="F862" s="6">
        <f>IF(ISBLANK('Report Data'!F862)," ",'Report Data'!F862)</f>
        <v>8.3527076164158581E-2</v>
      </c>
      <c r="G862" s="6">
        <f>IF(ISBLANK('Report Data'!G862)," ",'Report Data'!G862)</f>
        <v>1.9123636758158421E-2</v>
      </c>
    </row>
    <row r="863" spans="1:7">
      <c r="A863" s="6" t="str">
        <f>IF('INTERIM REPORT'!B863=" "," ",IF('Report Data'!A863="",'INTERIM REPORT'!A862,'Report Data'!A863))</f>
        <v>North Country Hospital</v>
      </c>
      <c r="B863" s="6" t="str">
        <f>IF(ISBLANK('Report Data'!B863)," ",'Report Data'!B863)</f>
        <v>[Outpatient_Gross_Rev_pct_Metric] Outpatient Gross Revenue %</v>
      </c>
      <c r="C863" s="6">
        <f>IF(ISBLANK('Report Data'!C863)," ",'Report Data'!C863)</f>
        <v>0.84263180698802975</v>
      </c>
      <c r="D863" s="6">
        <f>IF(ISBLANK('Report Data'!D863)," ",'Report Data'!D863)</f>
        <v>0.84216656877144336</v>
      </c>
      <c r="E863" s="6">
        <f>IF(ISBLANK('Report Data'!E863)," ",'Report Data'!E863)</f>
        <v>0.70802176995884802</v>
      </c>
      <c r="F863" s="6">
        <f>IF(ISBLANK('Report Data'!F863)," ",'Report Data'!F863)</f>
        <v>1</v>
      </c>
      <c r="G863" s="6">
        <f>IF(ISBLANK('Report Data'!G863)," ",'Report Data'!G863)</f>
        <v>0.71738256151120794</v>
      </c>
    </row>
    <row r="864" spans="1:7">
      <c r="A864" s="6" t="str">
        <f>IF('INTERIM REPORT'!B864=" "," ",IF('Report Data'!A864="",'INTERIM REPORT'!A863,'Report Data'!A864))</f>
        <v>North Country Hospital</v>
      </c>
      <c r="B864" s="6" t="str">
        <f>IF(ISBLANK('Report Data'!B864)," ",'Report Data'!B864)</f>
        <v>[Inpatient_Gross_Rev_pct_Metric] Inpatient Gross Revenue %</v>
      </c>
      <c r="C864" s="6">
        <f>IF(ISBLANK('Report Data'!C864)," ",'Report Data'!C864)</f>
        <v>0.15273048796425084</v>
      </c>
      <c r="D864" s="6">
        <f>IF(ISBLANK('Report Data'!D864)," ",'Report Data'!D864)</f>
        <v>0.1498512774622773</v>
      </c>
      <c r="E864" s="6">
        <f>IF(ISBLANK('Report Data'!E864)," ",'Report Data'!E864)</f>
        <v>0.15906503402170238</v>
      </c>
      <c r="F864" s="6">
        <f>IF(ISBLANK('Report Data'!F864)," ",'Report Data'!F864)</f>
        <v>0</v>
      </c>
      <c r="G864" s="6">
        <f>IF(ISBLANK('Report Data'!G864)," ",'Report Data'!G864)</f>
        <v>0.15712574226371753</v>
      </c>
    </row>
    <row r="865" spans="1:7">
      <c r="A865" s="6" t="str">
        <f>IF('INTERIM REPORT'!B865=" "," ",IF('Report Data'!A865="",'INTERIM REPORT'!A864,'Report Data'!A865))</f>
        <v>North Country Hospital</v>
      </c>
      <c r="B865" s="6" t="str">
        <f>IF(ISBLANK('Report Data'!B865)," ",'Report Data'!B865)</f>
        <v>[SNF_Rehab_Swing_Gross_Rev_pct_Metric] SNF/Rehab/Swing Gross Revenue %</v>
      </c>
      <c r="C865" s="6">
        <f>IF(ISBLANK('Report Data'!C865)," ",'Report Data'!C865)</f>
        <v>4.637705047719441E-3</v>
      </c>
      <c r="D865" s="6">
        <f>IF(ISBLANK('Report Data'!D865)," ",'Report Data'!D865)</f>
        <v>7.982153766279601E-3</v>
      </c>
      <c r="E865" s="6">
        <f>IF(ISBLANK('Report Data'!E865)," ",'Report Data'!E865)</f>
        <v>4.4397238231318236E-3</v>
      </c>
      <c r="F865" s="6">
        <f>IF(ISBLANK('Report Data'!F865)," ",'Report Data'!F865)</f>
        <v>0</v>
      </c>
      <c r="G865" s="6">
        <f>IF(ISBLANK('Report Data'!G865)," ",'Report Data'!G865)</f>
        <v>4.8305580868809803E-3</v>
      </c>
    </row>
    <row r="866" spans="1:7">
      <c r="A866" s="6" t="str">
        <f>IF('INTERIM REPORT'!B866=" "," ",IF('Report Data'!A866="",'INTERIM REPORT'!A865,'Report Data'!A866))</f>
        <v>North Country Hospital</v>
      </c>
      <c r="B866" s="6" t="str">
        <f>IF(ISBLANK('Report Data'!B866)," ",'Report Data'!B866)</f>
        <v>[All_Net_Patient_Rev_pct_Metric] All Net Patient Revenue % with DSH &amp; GME</v>
      </c>
      <c r="C866" s="6">
        <f>IF(ISBLANK('Report Data'!C866)," ",'Report Data'!C866)</f>
        <v>0.39000511397335469</v>
      </c>
      <c r="D866" s="6">
        <f>IF(ISBLANK('Report Data'!D866)," ",'Report Data'!D866)</f>
        <v>0.36808958624079169</v>
      </c>
      <c r="E866" s="6">
        <f>IF(ISBLANK('Report Data'!E866)," ",'Report Data'!E866)</f>
        <v>0.37343952402845837</v>
      </c>
      <c r="F866" s="6">
        <f>IF(ISBLANK('Report Data'!F866)," ",'Report Data'!F866)</f>
        <v>0.36071268667308476</v>
      </c>
      <c r="G866" s="6">
        <f>IF(ISBLANK('Report Data'!G866)," ",'Report Data'!G866)</f>
        <v>0.36015793653202322</v>
      </c>
    </row>
    <row r="867" spans="1:7">
      <c r="A867" s="6" t="str">
        <f>IF('INTERIM REPORT'!B867=" "," ",IF('Report Data'!A867="",'INTERIM REPORT'!A866,'Report Data'!A867))</f>
        <v>North Country Hospital</v>
      </c>
      <c r="B867" s="6" t="str">
        <f>IF(ISBLANK('Report Data'!B867)," ",'Report Data'!B867)</f>
        <v>[Medicare_Net_Patient_Rev_pct_incl_Phys_Metric] Medicare Net Patient Revenue % including Phys</v>
      </c>
      <c r="C867" s="6">
        <f>IF(ISBLANK('Report Data'!C867)," ",'Report Data'!C867)</f>
        <v>0.34765168783713168</v>
      </c>
      <c r="D867" s="6">
        <f>IF(ISBLANK('Report Data'!D867)," ",'Report Data'!D867)</f>
        <v>0.36179356527557521</v>
      </c>
      <c r="E867" s="6">
        <f>IF(ISBLANK('Report Data'!E867)," ",'Report Data'!E867)</f>
        <v>0.2963294587646243</v>
      </c>
      <c r="F867" s="6">
        <f>IF(ISBLANK('Report Data'!F867)," ",'Report Data'!F867)</f>
        <v>0.31027831592457761</v>
      </c>
      <c r="G867" s="6">
        <f>IF(ISBLANK('Report Data'!G867)," ",'Report Data'!G867)</f>
        <v>0.33675157235376402</v>
      </c>
    </row>
    <row r="868" spans="1:7">
      <c r="A868" s="6" t="str">
        <f>IF('INTERIM REPORT'!B868=" "," ",IF('Report Data'!A868="",'INTERIM REPORT'!A867,'Report Data'!A868))</f>
        <v>North Country Hospital</v>
      </c>
      <c r="B868" s="6" t="str">
        <f>IF(ISBLANK('Report Data'!B868)," ",'Report Data'!B868)</f>
        <v>[Medicaid_Net_Patient_Rev_pct_incl_Phys_Metric] Medicaid Net Patient Revenue % including Phys</v>
      </c>
      <c r="C868" s="6">
        <f>IF(ISBLANK('Report Data'!C868)," ",'Report Data'!C868)</f>
        <v>0.13586293615072151</v>
      </c>
      <c r="D868" s="6">
        <f>IF(ISBLANK('Report Data'!D868)," ",'Report Data'!D868)</f>
        <v>6.2944581348642795E-2</v>
      </c>
      <c r="E868" s="6">
        <f>IF(ISBLANK('Report Data'!E868)," ",'Report Data'!E868)</f>
        <v>0.1240887000799737</v>
      </c>
      <c r="F868" s="6">
        <f>IF(ISBLANK('Report Data'!F868)," ",'Report Data'!F868)</f>
        <v>5.1092701716192165E-2</v>
      </c>
      <c r="G868" s="6">
        <f>IF(ISBLANK('Report Data'!G868)," ",'Report Data'!G868)</f>
        <v>3.5272712150832448E-2</v>
      </c>
    </row>
    <row r="869" spans="1:7">
      <c r="A869" s="6" t="str">
        <f>IF('INTERIM REPORT'!B869=" "," ",IF('Report Data'!A869="",'INTERIM REPORT'!A868,'Report Data'!A869))</f>
        <v>North Country Hospital</v>
      </c>
      <c r="B869" s="6" t="str">
        <f>IF(ISBLANK('Report Data'!B869)," ",'Report Data'!B869)</f>
        <v>[Commercial_Self_Pay_Net_Patient_Rev_pct_incl_Phys_Metric] Commercial/Self Pay Net Patient Rev % including Phys</v>
      </c>
      <c r="C869" s="6">
        <f>IF(ISBLANK('Report Data'!C869)," ",'Report Data'!C869)</f>
        <v>0.62607286468969914</v>
      </c>
      <c r="D869" s="6">
        <f>IF(ISBLANK('Report Data'!D869)," ",'Report Data'!D869)</f>
        <v>0.59695342285652053</v>
      </c>
      <c r="E869" s="6">
        <f>IF(ISBLANK('Report Data'!E869)," ",'Report Data'!E869)</f>
        <v>0.6601651922529429</v>
      </c>
      <c r="F869" s="6">
        <f>IF(ISBLANK('Report Data'!F869)," ",'Report Data'!F869)</f>
        <v>0.6634051518053441</v>
      </c>
      <c r="G869" s="6">
        <f>IF(ISBLANK('Report Data'!G869)," ",'Report Data'!G869)</f>
        <v>0.62432280269537899</v>
      </c>
    </row>
    <row r="870" spans="1:7">
      <c r="A870" s="6" t="str">
        <f>IF('INTERIM REPORT'!B870=" "," ",IF('Report Data'!A870="",'INTERIM REPORT'!A869,'Report Data'!A870))</f>
        <v>North Country Hospital</v>
      </c>
      <c r="B870" s="6" t="str">
        <f>IF(ISBLANK('Report Data'!B870)," ",'Report Data'!B870)</f>
        <v>[Adj_Admits_Per_FTE_Metric] Adjusted Admissions Per FTE</v>
      </c>
      <c r="C870" s="6">
        <f>IF(ISBLANK('Report Data'!C870)," ",'Report Data'!C870)</f>
        <v>26.217787719832749</v>
      </c>
      <c r="D870" s="6">
        <f>IF(ISBLANK('Report Data'!D870)," ",'Report Data'!D870)</f>
        <v>27.818034528310612</v>
      </c>
      <c r="E870" s="6">
        <f>IF(ISBLANK('Report Data'!E870)," ",'Report Data'!E870)</f>
        <v>0</v>
      </c>
      <c r="F870" s="6">
        <f>IF(ISBLANK('Report Data'!F870)," ",'Report Data'!F870)</f>
        <v>0</v>
      </c>
      <c r="G870" s="6">
        <f>IF(ISBLANK('Report Data'!G870)," ",'Report Data'!G870)</f>
        <v>22.817663629320421</v>
      </c>
    </row>
    <row r="871" spans="1:7">
      <c r="A871" s="6" t="str">
        <f>IF('INTERIM REPORT'!B871=" "," ",IF('Report Data'!A871="",'INTERIM REPORT'!A870,'Report Data'!A871))</f>
        <v>North Country Hospital</v>
      </c>
      <c r="B871" s="6" t="str">
        <f>IF(ISBLANK('Report Data'!B871)," ",'Report Data'!B871)</f>
        <v>[FTEs_per_100_Adj_Discharges_Metric] FTEs per 100 Adj Discharges</v>
      </c>
      <c r="C871" s="6">
        <f>IF(ISBLANK('Report Data'!C871)," ",'Report Data'!C871)</f>
        <v>3.8142043512067132</v>
      </c>
      <c r="D871" s="6">
        <f>IF(ISBLANK('Report Data'!D871)," ",'Report Data'!D871)</f>
        <v>3.5947902752881151</v>
      </c>
      <c r="E871" s="6">
        <f>IF(ISBLANK('Report Data'!E871)," ",'Report Data'!E871)</f>
        <v>0</v>
      </c>
      <c r="F871" s="6">
        <f>IF(ISBLANK('Report Data'!F871)," ",'Report Data'!F871)</f>
        <v>0</v>
      </c>
      <c r="G871" s="6">
        <f>IF(ISBLANK('Report Data'!G871)," ",'Report Data'!G871)</f>
        <v>4.3825696453646206</v>
      </c>
    </row>
    <row r="872" spans="1:7">
      <c r="A872" s="6" t="str">
        <f>IF('INTERIM REPORT'!B872=" "," ",IF('Report Data'!A872="",'INTERIM REPORT'!A871,'Report Data'!A872))</f>
        <v>North Country Hospital</v>
      </c>
      <c r="B872" s="6" t="str">
        <f>IF(ISBLANK('Report Data'!B872)," ",'Report Data'!B872)</f>
        <v>[FTEs_Per_Adj_Occupied_Bed_Metric] FTEs Per Adjusted Occupied Bed</v>
      </c>
      <c r="C872" s="6">
        <f>IF(ISBLANK('Report Data'!C872)," ",'Report Data'!C872)</f>
        <v>5.066916030262127</v>
      </c>
      <c r="D872" s="6">
        <f>IF(ISBLANK('Report Data'!D872)," ",'Report Data'!D872)</f>
        <v>6.135712178504356</v>
      </c>
      <c r="E872" s="6">
        <f>IF(ISBLANK('Report Data'!E872)," ",'Report Data'!E872)</f>
        <v>0</v>
      </c>
      <c r="F872" s="6">
        <f>IF(ISBLANK('Report Data'!F872)," ",'Report Data'!F872)</f>
        <v>0</v>
      </c>
      <c r="G872" s="6">
        <f>IF(ISBLANK('Report Data'!G872)," ",'Report Data'!G872)</f>
        <v>6.4248733234083204</v>
      </c>
    </row>
    <row r="873" spans="1:7">
      <c r="A873" s="6" t="str">
        <f>IF('INTERIM REPORT'!B873=" "," ",IF('Report Data'!A873="",'INTERIM REPORT'!A872,'Report Data'!A873))</f>
        <v>North Country Hospital</v>
      </c>
      <c r="B873" s="6" t="str">
        <f>IF(ISBLANK('Report Data'!B873)," ",'Report Data'!B873)</f>
        <v>[Return_On_Assets_Metric] Return On Assets</v>
      </c>
      <c r="C873" s="6">
        <f>IF(ISBLANK('Report Data'!C873)," ",'Report Data'!C873)</f>
        <v>3.0249414634051366E-2</v>
      </c>
      <c r="D873" s="6">
        <f>IF(ISBLANK('Report Data'!D873)," ",'Report Data'!D873)</f>
        <v>6.6294287709716015E-2</v>
      </c>
      <c r="E873" s="6">
        <f>IF(ISBLANK('Report Data'!E873)," ",'Report Data'!E873)</f>
        <v>2.4946101504721655E-2</v>
      </c>
      <c r="F873" s="6">
        <f>IF(ISBLANK('Report Data'!F873)," ",'Report Data'!F873)</f>
        <v>7.0805861078677895E-2</v>
      </c>
      <c r="G873" s="6">
        <f>IF(ISBLANK('Report Data'!G873)," ",'Report Data'!G873)</f>
        <v>1.6419104506128733E-2</v>
      </c>
    </row>
    <row r="874" spans="1:7">
      <c r="A874" s="6" t="str">
        <f>IF('INTERIM REPORT'!B874=" "," ",IF('Report Data'!A874="",'INTERIM REPORT'!A873,'Report Data'!A874))</f>
        <v>North Country Hospital</v>
      </c>
      <c r="B874" s="6" t="str">
        <f>IF(ISBLANK('Report Data'!B874)," ",'Report Data'!B874)</f>
        <v>[OH_Exp_w_fringe_pct_of_TTL_OPEX_Metric] Overhead Expense w/ fringe, as a % of Total Operating Exp</v>
      </c>
      <c r="C874" s="6">
        <f>IF(ISBLANK('Report Data'!C874)," ",'Report Data'!C874)</f>
        <v>0.25321967330555689</v>
      </c>
      <c r="D874" s="6">
        <f>IF(ISBLANK('Report Data'!D874)," ",'Report Data'!D874)</f>
        <v>0.24918272782377132</v>
      </c>
      <c r="E874" s="6">
        <f>IF(ISBLANK('Report Data'!E874)," ",'Report Data'!E874)</f>
        <v>0.25485452718810936</v>
      </c>
      <c r="F874" s="6">
        <f>IF(ISBLANK('Report Data'!F874)," ",'Report Data'!F874)</f>
        <v>0</v>
      </c>
      <c r="G874" s="6">
        <f>IF(ISBLANK('Report Data'!G874)," ",'Report Data'!G874)</f>
        <v>0.26662202264430895</v>
      </c>
    </row>
    <row r="875" spans="1:7">
      <c r="A875" s="6" t="str">
        <f>IF('INTERIM REPORT'!B875=" "," ",IF('Report Data'!A875="",'INTERIM REPORT'!A874,'Report Data'!A875))</f>
        <v>North Country Hospital</v>
      </c>
      <c r="B875" s="6" t="str">
        <f>IF(ISBLANK('Report Data'!B875)," ",'Report Data'!B875)</f>
        <v>[Cost_per_Adj_Admits_Metric] Cost per Adjusted Admission</v>
      </c>
      <c r="C875" s="6">
        <f>IF(ISBLANK('Report Data'!C875)," ",'Report Data'!C875)</f>
        <v>7424.8040990099316</v>
      </c>
      <c r="D875" s="6">
        <f>IF(ISBLANK('Report Data'!D875)," ",'Report Data'!D875)</f>
        <v>7611.7551181265062</v>
      </c>
      <c r="E875" s="6">
        <f>IF(ISBLANK('Report Data'!E875)," ",'Report Data'!E875)</f>
        <v>0</v>
      </c>
      <c r="F875" s="6">
        <f>IF(ISBLANK('Report Data'!F875)," ",'Report Data'!F875)</f>
        <v>0</v>
      </c>
      <c r="G875" s="6">
        <f>IF(ISBLANK('Report Data'!G875)," ",'Report Data'!G875)</f>
        <v>9275.8750176795165</v>
      </c>
    </row>
    <row r="876" spans="1:7">
      <c r="A876" s="6" t="str">
        <f>IF('INTERIM REPORT'!B876=" "," ",IF('Report Data'!A876="",'INTERIM REPORT'!A875,'Report Data'!A876))</f>
        <v>North Country Hospital</v>
      </c>
      <c r="B876" s="6" t="str">
        <f>IF(ISBLANK('Report Data'!B876)," ",'Report Data'!B876)</f>
        <v>[Salary_per_FTE_NonMD_Metric] Salary per FTE - Non-MD</v>
      </c>
      <c r="C876" s="6">
        <f>IF(ISBLANK('Report Data'!C876)," ",'Report Data'!C876)</f>
        <v>61036.129340395666</v>
      </c>
      <c r="D876" s="6">
        <f>IF(ISBLANK('Report Data'!D876)," ",'Report Data'!D876)</f>
        <v>63801.640047852212</v>
      </c>
      <c r="E876" s="6">
        <f>IF(ISBLANK('Report Data'!E876)," ",'Report Data'!E876)</f>
        <v>64008.027111672061</v>
      </c>
      <c r="F876" s="6">
        <f>IF(ISBLANK('Report Data'!F876)," ",'Report Data'!F876)</f>
        <v>0</v>
      </c>
      <c r="G876" s="6">
        <f>IF(ISBLANK('Report Data'!G876)," ",'Report Data'!G876)</f>
        <v>64669.587419559495</v>
      </c>
    </row>
    <row r="877" spans="1:7">
      <c r="A877" s="6" t="str">
        <f>IF('INTERIM REPORT'!B877=" "," ",IF('Report Data'!A877="",'INTERIM REPORT'!A876,'Report Data'!A877))</f>
        <v>North Country Hospital</v>
      </c>
      <c r="B877" s="6" t="str">
        <f>IF(ISBLANK('Report Data'!B877)," ",'Report Data'!B877)</f>
        <v>[Salary_and_Benefits_per_FTE_NonMD_Metric] Salary &amp; Benefits per FTE - Non-MD</v>
      </c>
      <c r="C877" s="6">
        <f>IF(ISBLANK('Report Data'!C877)," ",'Report Data'!C877)</f>
        <v>83019.357666711949</v>
      </c>
      <c r="D877" s="6">
        <f>IF(ISBLANK('Report Data'!D877)," ",'Report Data'!D877)</f>
        <v>89488.478053352737</v>
      </c>
      <c r="E877" s="6">
        <f>IF(ISBLANK('Report Data'!E877)," ",'Report Data'!E877)</f>
        <v>90413.63997569299</v>
      </c>
      <c r="F877" s="6">
        <f>IF(ISBLANK('Report Data'!F877)," ",'Report Data'!F877)</f>
        <v>135466.29250683432</v>
      </c>
      <c r="G877" s="6">
        <f>IF(ISBLANK('Report Data'!G877)," ",'Report Data'!G877)</f>
        <v>92784.770325387479</v>
      </c>
    </row>
    <row r="878" spans="1:7">
      <c r="A878" s="6" t="str">
        <f>IF('INTERIM REPORT'!B878=" "," ",IF('Report Data'!A878="",'INTERIM REPORT'!A877,'Report Data'!A878))</f>
        <v>North Country Hospital</v>
      </c>
      <c r="B878" s="6" t="str">
        <f>IF(ISBLANK('Report Data'!B878)," ",'Report Data'!B878)</f>
        <v>[Fringe_Benefit_pct_NonMD_Metric] Fringe Benefit % - Non-MD</v>
      </c>
      <c r="C878" s="6">
        <f>IF(ISBLANK('Report Data'!C878)," ",'Report Data'!C878)</f>
        <v>0.36016747070766592</v>
      </c>
      <c r="D878" s="6">
        <f>IF(ISBLANK('Report Data'!D878)," ",'Report Data'!D878)</f>
        <v>0.40260466637276116</v>
      </c>
      <c r="E878" s="6">
        <f>IF(ISBLANK('Report Data'!E878)," ",'Report Data'!E878)</f>
        <v>0.41253603558223806</v>
      </c>
      <c r="F878" s="6">
        <f>IF(ISBLANK('Report Data'!F878)," ",'Report Data'!F878)</f>
        <v>0</v>
      </c>
      <c r="G878" s="6">
        <f>IF(ISBLANK('Report Data'!G878)," ",'Report Data'!G878)</f>
        <v>0.43475123358100259</v>
      </c>
    </row>
    <row r="879" spans="1:7">
      <c r="A879" s="6" t="str">
        <f>IF('INTERIM REPORT'!B879=" "," ",IF('Report Data'!A879="",'INTERIM REPORT'!A878,'Report Data'!A879))</f>
        <v>North Country Hospital</v>
      </c>
      <c r="B879" s="6" t="str">
        <f>IF(ISBLANK('Report Data'!B879)," ",'Report Data'!B879)</f>
        <v>[Comp_Ratio_Metric] Compensation Ratio</v>
      </c>
      <c r="C879" s="6">
        <f>IF(ISBLANK('Report Data'!C879)," ",'Report Data'!C879)</f>
        <v>0.58249843791846734</v>
      </c>
      <c r="D879" s="6">
        <f>IF(ISBLANK('Report Data'!D879)," ",'Report Data'!D879)</f>
        <v>0.58885964799768853</v>
      </c>
      <c r="E879" s="6">
        <f>IF(ISBLANK('Report Data'!E879)," ",'Report Data'!E879)</f>
        <v>0.61303459942339888</v>
      </c>
      <c r="F879" s="6">
        <f>IF(ISBLANK('Report Data'!F879)," ",'Report Data'!F879)</f>
        <v>0.58834162005562851</v>
      </c>
      <c r="G879" s="6">
        <f>IF(ISBLANK('Report Data'!G879)," ",'Report Data'!G879)</f>
        <v>0.61979238071014831</v>
      </c>
    </row>
    <row r="880" spans="1:7">
      <c r="A880" s="6" t="str">
        <f>IF('INTERIM REPORT'!B880=" "," ",IF('Report Data'!A880="",'INTERIM REPORT'!A879,'Report Data'!A880))</f>
        <v>North Country Hospital</v>
      </c>
      <c r="B880" s="6" t="str">
        <f>IF(ISBLANK('Report Data'!B880)," ",'Report Data'!B880)</f>
        <v>[Cap_Cost_pct_of_Total_Expense_Metric] Capital Cost % of Total Expense</v>
      </c>
      <c r="C880" s="6">
        <f>IF(ISBLANK('Report Data'!C880)," ",'Report Data'!C880)</f>
        <v>5.5452190003408681E-2</v>
      </c>
      <c r="D880" s="6">
        <f>IF(ISBLANK('Report Data'!D880)," ",'Report Data'!D880)</f>
        <v>5.1016498014505827E-2</v>
      </c>
      <c r="E880" s="6">
        <f>IF(ISBLANK('Report Data'!E880)," ",'Report Data'!E880)</f>
        <v>5.0484104071701008E-2</v>
      </c>
      <c r="F880" s="6">
        <f>IF(ISBLANK('Report Data'!F880)," ",'Report Data'!F880)</f>
        <v>4.2452621258940192E-2</v>
      </c>
      <c r="G880" s="6">
        <f>IF(ISBLANK('Report Data'!G880)," ",'Report Data'!G880)</f>
        <v>4.3391741185948192E-2</v>
      </c>
    </row>
    <row r="881" spans="1:7">
      <c r="A881" s="6" t="str">
        <f>IF('INTERIM REPORT'!B881=" "," ",IF('Report Data'!A881="",'INTERIM REPORT'!A880,'Report Data'!A881))</f>
        <v>North Country Hospital</v>
      </c>
      <c r="B881" s="6" t="str">
        <f>IF(ISBLANK('Report Data'!B881)," ",'Report Data'!B881)</f>
        <v>[Cap_Cost_per_Adj_Admits_Metric] Capital Cost per Adjusted Admission</v>
      </c>
      <c r="C881" s="6">
        <f>IF(ISBLANK('Report Data'!C881)," ",'Report Data'!C881)</f>
        <v>411.72164763638631</v>
      </c>
      <c r="D881" s="6">
        <f>IF(ISBLANK('Report Data'!D881)," ",'Report Data'!D881)</f>
        <v>388.32508987080547</v>
      </c>
      <c r="E881" s="6">
        <f>IF(ISBLANK('Report Data'!E881)," ",'Report Data'!E881)</f>
        <v>0</v>
      </c>
      <c r="F881" s="6">
        <f>IF(ISBLANK('Report Data'!F881)," ",'Report Data'!F881)</f>
        <v>0</v>
      </c>
      <c r="G881" s="6">
        <f>IF(ISBLANK('Report Data'!G881)," ",'Report Data'!G881)</f>
        <v>402.49636804035225</v>
      </c>
    </row>
    <row r="882" spans="1:7">
      <c r="A882" s="6" t="str">
        <f>IF('INTERIM REPORT'!B882=" "," ",IF('Report Data'!A882="",'INTERIM REPORT'!A881,'Report Data'!A882))</f>
        <v>North Country Hospital</v>
      </c>
      <c r="B882" s="6" t="str">
        <f>IF(ISBLANK('Report Data'!B882)," ",'Report Data'!B882)</f>
        <v>[Contractual_Allowance_pct_Metric] Contractual Allowance %</v>
      </c>
      <c r="C882" s="6">
        <f>IF(ISBLANK('Report Data'!C882)," ",'Report Data'!C882)</f>
        <v>0.61463402768904729</v>
      </c>
      <c r="D882" s="6">
        <f>IF(ISBLANK('Report Data'!D882)," ",'Report Data'!D882)</f>
        <v>0.63654070660064443</v>
      </c>
      <c r="E882" s="6">
        <f>IF(ISBLANK('Report Data'!E882)," ",'Report Data'!E882)</f>
        <v>0.63103331517930294</v>
      </c>
      <c r="F882" s="6">
        <f>IF(ISBLANK('Report Data'!F882)," ",'Report Data'!F882)</f>
        <v>0.64241479526924194</v>
      </c>
      <c r="G882" s="6">
        <f>IF(ISBLANK('Report Data'!G882)," ",'Report Data'!G882)</f>
        <v>0.64306946715223967</v>
      </c>
    </row>
    <row r="883" spans="1:7">
      <c r="A883" s="6" t="str">
        <f>IF('INTERIM REPORT'!B883=" "," ",IF('Report Data'!A883="",'INTERIM REPORT'!A882,'Report Data'!A883))</f>
        <v>North Country Hospital</v>
      </c>
      <c r="B883" s="6" t="str">
        <f>IF(ISBLANK('Report Data'!B883)," ",'Report Data'!B883)</f>
        <v>[Current_Ratio_Metric] Current Ratio</v>
      </c>
      <c r="C883" s="6">
        <f>IF(ISBLANK('Report Data'!C883)," ",'Report Data'!C883)</f>
        <v>3.753876987192597</v>
      </c>
      <c r="D883" s="6">
        <f>IF(ISBLANK('Report Data'!D883)," ",'Report Data'!D883)</f>
        <v>4.1385001383388049</v>
      </c>
      <c r="E883" s="6">
        <f>IF(ISBLANK('Report Data'!E883)," ",'Report Data'!E883)</f>
        <v>4.9194403802771509</v>
      </c>
      <c r="F883" s="6">
        <f>IF(ISBLANK('Report Data'!F883)," ",'Report Data'!F883)</f>
        <v>4.7428549510496252</v>
      </c>
      <c r="G883" s="6">
        <f>IF(ISBLANK('Report Data'!G883)," ",'Report Data'!G883)</f>
        <v>4.7479968083585495</v>
      </c>
    </row>
    <row r="884" spans="1:7">
      <c r="A884" s="6" t="str">
        <f>IF('INTERIM REPORT'!B884=" "," ",IF('Report Data'!A884="",'INTERIM REPORT'!A883,'Report Data'!A884))</f>
        <v>North Country Hospital</v>
      </c>
      <c r="B884" s="6" t="str">
        <f>IF(ISBLANK('Report Data'!B884)," ",'Report Data'!B884)</f>
        <v>[Days_Payable_metric] Days Payable</v>
      </c>
      <c r="C884" s="6">
        <f>IF(ISBLANK('Report Data'!C884)," ",'Report Data'!C884)</f>
        <v>59.43973816781125</v>
      </c>
      <c r="D884" s="6">
        <f>IF(ISBLANK('Report Data'!D884)," ",'Report Data'!D884)</f>
        <v>84.782033633268583</v>
      </c>
      <c r="E884" s="6">
        <f>IF(ISBLANK('Report Data'!E884)," ",'Report Data'!E884)</f>
        <v>53.337296052285652</v>
      </c>
      <c r="F884" s="6">
        <f>IF(ISBLANK('Report Data'!F884)," ",'Report Data'!F884)</f>
        <v>70.743253328409551</v>
      </c>
      <c r="G884" s="6">
        <f>IF(ISBLANK('Report Data'!G884)," ",'Report Data'!G884)</f>
        <v>67.568004463652585</v>
      </c>
    </row>
    <row r="885" spans="1:7">
      <c r="A885" s="6" t="str">
        <f>IF('INTERIM REPORT'!B885=" "," ",IF('Report Data'!A885="",'INTERIM REPORT'!A884,'Report Data'!A885))</f>
        <v>North Country Hospital</v>
      </c>
      <c r="B885" s="6" t="str">
        <f>IF(ISBLANK('Report Data'!B885)," ",'Report Data'!B885)</f>
        <v>[Days_Receivable_Metric] Days Receivable</v>
      </c>
      <c r="C885" s="6">
        <f>IF(ISBLANK('Report Data'!C885)," ",'Report Data'!C885)</f>
        <v>32.53473694970868</v>
      </c>
      <c r="D885" s="6">
        <f>IF(ISBLANK('Report Data'!D885)," ",'Report Data'!D885)</f>
        <v>39.448869121910839</v>
      </c>
      <c r="E885" s="6">
        <f>IF(ISBLANK('Report Data'!E885)," ",'Report Data'!E885)</f>
        <v>35.197264850864741</v>
      </c>
      <c r="F885" s="6">
        <f>IF(ISBLANK('Report Data'!F885)," ",'Report Data'!F885)</f>
        <v>45.510153421499211</v>
      </c>
      <c r="G885" s="6">
        <f>IF(ISBLANK('Report Data'!G885)," ",'Report Data'!G885)</f>
        <v>34.101183121714676</v>
      </c>
    </row>
    <row r="886" spans="1:7">
      <c r="A886" s="6" t="str">
        <f>IF('INTERIM REPORT'!B886=" "," ",IF('Report Data'!A886="",'INTERIM REPORT'!A885,'Report Data'!A886))</f>
        <v>North Country Hospital</v>
      </c>
      <c r="B886" s="6" t="str">
        <f>IF(ISBLANK('Report Data'!B886)," ",'Report Data'!B886)</f>
        <v>[Days_Cash_on_Hand_Metric] Days Cash on Hand</v>
      </c>
      <c r="C886" s="6">
        <f>IF(ISBLANK('Report Data'!C886)," ",'Report Data'!C886)</f>
        <v>220.4650071301063</v>
      </c>
      <c r="D886" s="6">
        <f>IF(ISBLANK('Report Data'!D886)," ",'Report Data'!D886)</f>
        <v>318.07911379494124</v>
      </c>
      <c r="E886" s="6">
        <f>IF(ISBLANK('Report Data'!E886)," ",'Report Data'!E886)</f>
        <v>211.68226049318565</v>
      </c>
      <c r="F886" s="6">
        <f>IF(ISBLANK('Report Data'!F886)," ",'Report Data'!F886)</f>
        <v>315.25602564897258</v>
      </c>
      <c r="G886" s="6">
        <f>IF(ISBLANK('Report Data'!G886)," ",'Report Data'!G886)</f>
        <v>270.39273310640544</v>
      </c>
    </row>
    <row r="887" spans="1:7">
      <c r="A887" s="6" t="str">
        <f>IF('INTERIM REPORT'!B887=" "," ",IF('Report Data'!A887="",'INTERIM REPORT'!A886,'Report Data'!A887))</f>
        <v>North Country Hospital</v>
      </c>
      <c r="B887" s="6" t="str">
        <f>IF(ISBLANK('Report Data'!B887)," ",'Report Data'!B887)</f>
        <v>[Cash_Flow_Margin_Metric] Cash Flow Margin</v>
      </c>
      <c r="C887" s="6">
        <f>IF(ISBLANK('Report Data'!C887)," ",'Report Data'!C887)</f>
        <v>7.3518471836926419E-2</v>
      </c>
      <c r="D887" s="6">
        <f>IF(ISBLANK('Report Data'!D887)," ",'Report Data'!D887)</f>
        <v>8.6517984560879072E-2</v>
      </c>
      <c r="E887" s="6">
        <f>IF(ISBLANK('Report Data'!E887)," ",'Report Data'!E887)</f>
        <v>6.679609769037094E-2</v>
      </c>
      <c r="F887" s="6">
        <f>IF(ISBLANK('Report Data'!F887)," ",'Report Data'!F887)</f>
        <v>8.6492556420863315E-2</v>
      </c>
      <c r="G887" s="6">
        <f>IF(ISBLANK('Report Data'!G887)," ",'Report Data'!G887)</f>
        <v>5.3329821627562564E-2</v>
      </c>
    </row>
    <row r="888" spans="1:7">
      <c r="A888" s="6" t="str">
        <f>IF('INTERIM REPORT'!B888=" "," ",IF('Report Data'!A888="",'INTERIM REPORT'!A887,'Report Data'!A888))</f>
        <v>North Country Hospital</v>
      </c>
      <c r="B888" s="6" t="str">
        <f>IF(ISBLANK('Report Data'!B888)," ",'Report Data'!B888)</f>
        <v>[Cash_to_Long_Term_Debt_Metric] Cash to Long Term Debt</v>
      </c>
      <c r="C888" s="6">
        <f>IF(ISBLANK('Report Data'!C888)," ",'Report Data'!C888)</f>
        <v>2.8119944018029712</v>
      </c>
      <c r="D888" s="6">
        <f>IF(ISBLANK('Report Data'!D888)," ",'Report Data'!D888)</f>
        <v>2.6479422934278789</v>
      </c>
      <c r="E888" s="6">
        <f>IF(ISBLANK('Report Data'!E888)," ",'Report Data'!E888)</f>
        <v>2.863958953488372</v>
      </c>
      <c r="F888" s="6">
        <f>IF(ISBLANK('Report Data'!F888)," ",'Report Data'!F888)</f>
        <v>3.2600032490471422</v>
      </c>
      <c r="G888" s="6">
        <f>IF(ISBLANK('Report Data'!G888)," ",'Report Data'!G888)</f>
        <v>3.7538403988559672</v>
      </c>
    </row>
    <row r="889" spans="1:7">
      <c r="A889" s="6" t="str">
        <f>IF('INTERIM REPORT'!B889=" "," ",IF('Report Data'!A889="",'INTERIM REPORT'!A888,'Report Data'!A889))</f>
        <v>North Country Hospital</v>
      </c>
      <c r="B889" s="6" t="str">
        <f>IF(ISBLANK('Report Data'!B889)," ",'Report Data'!B889)</f>
        <v>[Cash_Flow_to_Total_Debt_Metric] Cash Flow to Total Debt</v>
      </c>
      <c r="C889" s="6">
        <f>IF(ISBLANK('Report Data'!C889)," ",'Report Data'!C889)</f>
        <v>0.33450484436327571</v>
      </c>
      <c r="D889" s="6">
        <f>IF(ISBLANK('Report Data'!D889)," ",'Report Data'!D889)</f>
        <v>0.31022845642366337</v>
      </c>
      <c r="E889" s="6">
        <f>IF(ISBLANK('Report Data'!E889)," ",'Report Data'!E889)</f>
        <v>0.30725310684857582</v>
      </c>
      <c r="F889" s="6">
        <f>IF(ISBLANK('Report Data'!F889)," ",'Report Data'!F889)</f>
        <v>0.29577375201469552</v>
      </c>
      <c r="G889" s="6">
        <f>IF(ISBLANK('Report Data'!G889)," ",'Report Data'!G889)</f>
        <v>0.2191642653967322</v>
      </c>
    </row>
    <row r="890" spans="1:7">
      <c r="A890" s="6" t="str">
        <f>IF('INTERIM REPORT'!B890=" "," ",IF('Report Data'!A890="",'INTERIM REPORT'!A889,'Report Data'!A890))</f>
        <v>North Country Hospital</v>
      </c>
      <c r="B890" s="6" t="str">
        <f>IF(ISBLANK('Report Data'!B890)," ",'Report Data'!B890)</f>
        <v>[Gross_Price_per_Discharge_Metric] Gross Price per Discharge</v>
      </c>
      <c r="C890" s="6">
        <f>IF(ISBLANK('Report Data'!C890)," ",'Report Data'!C890)</f>
        <v>13387.731321707202</v>
      </c>
      <c r="D890" s="6">
        <f>IF(ISBLANK('Report Data'!D890)," ",'Report Data'!D890)</f>
        <v>13465.367420615534</v>
      </c>
      <c r="E890" s="6">
        <f>IF(ISBLANK('Report Data'!E890)," ",'Report Data'!E890)</f>
        <v>0</v>
      </c>
      <c r="F890" s="6">
        <f>IF(ISBLANK('Report Data'!F890)," ",'Report Data'!F890)</f>
        <v>0</v>
      </c>
      <c r="G890" s="6">
        <f>IF(ISBLANK('Report Data'!G890)," ",'Report Data'!G890)</f>
        <v>16596.654751266015</v>
      </c>
    </row>
    <row r="891" spans="1:7">
      <c r="A891" s="6" t="str">
        <f>IF('INTERIM REPORT'!B891=" "," ",IF('Report Data'!A891="",'INTERIM REPORT'!A890,'Report Data'!A891))</f>
        <v>North Country Hospital</v>
      </c>
      <c r="B891" s="6" t="str">
        <f>IF(ISBLANK('Report Data'!B891)," ",'Report Data'!B891)</f>
        <v>[Gross_Price_per_Visit_Metric] Gross Price per Visit</v>
      </c>
      <c r="C891" s="6">
        <f>IF(ISBLANK('Report Data'!C891)," ",'Report Data'!C891)</f>
        <v>2917.9884224744369</v>
      </c>
      <c r="D891" s="6">
        <f>IF(ISBLANK('Report Data'!D891)," ",'Report Data'!D891)</f>
        <v>0</v>
      </c>
      <c r="E891" s="6">
        <f>IF(ISBLANK('Report Data'!E891)," ",'Report Data'!E891)</f>
        <v>0</v>
      </c>
      <c r="F891" s="6">
        <f>IF(ISBLANK('Report Data'!F891)," ",'Report Data'!F891)</f>
        <v>0</v>
      </c>
      <c r="G891" s="6">
        <f>IF(ISBLANK('Report Data'!G891)," ",'Report Data'!G891)</f>
        <v>0</v>
      </c>
    </row>
    <row r="892" spans="1:7">
      <c r="A892" s="6" t="str">
        <f>IF('INTERIM REPORT'!B892=" "," ",IF('Report Data'!A892="",'INTERIM REPORT'!A891,'Report Data'!A892))</f>
        <v>North Country Hospital</v>
      </c>
      <c r="B892" s="6" t="str">
        <f>IF(ISBLANK('Report Data'!B892)," ",'Report Data'!B892)</f>
        <v>[Gross_Rev_per_Adj_Admits_Metric] Gross Revenue per Adj Admission</v>
      </c>
      <c r="C892" s="6">
        <f>IF(ISBLANK('Report Data'!C892)," ",'Report Data'!C892)</f>
        <v>16490.597258338043</v>
      </c>
      <c r="D892" s="6">
        <f>IF(ISBLANK('Report Data'!D892)," ",'Report Data'!D892)</f>
        <v>16309.826692307692</v>
      </c>
      <c r="E892" s="6">
        <f>IF(ISBLANK('Report Data'!E892)," ",'Report Data'!E892)</f>
        <v>0</v>
      </c>
      <c r="F892" s="6">
        <f>IF(ISBLANK('Report Data'!F892)," ",'Report Data'!F892)</f>
        <v>0</v>
      </c>
      <c r="G892" s="6">
        <f>IF(ISBLANK('Report Data'!G892)," ",'Report Data'!G892)</f>
        <v>21127.641837368094</v>
      </c>
    </row>
    <row r="893" spans="1:7">
      <c r="A893" s="6" t="str">
        <f>IF('INTERIM REPORT'!B893=" "," ",IF('Report Data'!A893="",'INTERIM REPORT'!A892,'Report Data'!A893))</f>
        <v>North Country Hospital</v>
      </c>
      <c r="B893" s="6" t="str">
        <f>IF(ISBLANK('Report Data'!B893)," ",'Report Data'!B893)</f>
        <v>[Net_Rev_per_Adj_Admits_Metric] Net Revenue per Adjusted Admission</v>
      </c>
      <c r="C893" s="6">
        <f>IF(ISBLANK('Report Data'!C893)," ",'Report Data'!C893)</f>
        <v>6431.4173385381182</v>
      </c>
      <c r="D893" s="6">
        <f>IF(ISBLANK('Report Data'!D893)," ",'Report Data'!D893)</f>
        <v>6003.4771907372169</v>
      </c>
      <c r="E893" s="6">
        <f>IF(ISBLANK('Report Data'!E893)," ",'Report Data'!E893)</f>
        <v>0</v>
      </c>
      <c r="F893" s="6">
        <f>IF(ISBLANK('Report Data'!F893)," ",'Report Data'!F893)</f>
        <v>0</v>
      </c>
      <c r="G893" s="6">
        <f>IF(ISBLANK('Report Data'!G893)," ",'Report Data'!G893)</f>
        <v>7609.2879872400836</v>
      </c>
    </row>
    <row r="894" spans="1:7">
      <c r="A894" s="6" t="str">
        <f>IF('INTERIM REPORT'!B894=" "," ",IF('Report Data'!A894="",'INTERIM REPORT'!A893,'Report Data'!A894))</f>
        <v>North Country Hospital</v>
      </c>
      <c r="B894" s="6" t="str">
        <f>IF(ISBLANK('Report Data'!B894)," ",'Report Data'!B894)</f>
        <v>[Medicare_Gross_Pct_Tot_Gross_Metric] Medicare Gross as % of Tot Gross Rev</v>
      </c>
      <c r="C894" s="6">
        <f>IF(ISBLANK('Report Data'!C894)," ",'Report Data'!C894)</f>
        <v>0.44757509869047263</v>
      </c>
      <c r="D894" s="6">
        <f>IF(ISBLANK('Report Data'!D894)," ",'Report Data'!D894)</f>
        <v>0.45797889805388609</v>
      </c>
      <c r="E894" s="6">
        <f>IF(ISBLANK('Report Data'!E894)," ",'Report Data'!E894)</f>
        <v>0.46065039003738223</v>
      </c>
      <c r="F894" s="6">
        <f>IF(ISBLANK('Report Data'!F894)," ",'Report Data'!F894)</f>
        <v>0.47036906646891957</v>
      </c>
      <c r="G894" s="6">
        <f>IF(ISBLANK('Report Data'!G894)," ",'Report Data'!G894)</f>
        <v>0.46632284583342093</v>
      </c>
    </row>
    <row r="895" spans="1:7">
      <c r="A895" s="6" t="str">
        <f>IF('INTERIM REPORT'!B895=" "," ",IF('Report Data'!A895="",'INTERIM REPORT'!A894,'Report Data'!A895))</f>
        <v>North Country Hospital</v>
      </c>
      <c r="B895" s="6" t="str">
        <f>IF(ISBLANK('Report Data'!B895)," ",'Report Data'!B895)</f>
        <v>[Medicaid_Gross_Pct_Tot_Gross_Metric] Medicaid Gross as % of Tot Gross Rev</v>
      </c>
      <c r="C895" s="6">
        <f>IF(ISBLANK('Report Data'!C895)," ",'Report Data'!C895)</f>
        <v>0.23682202238833308</v>
      </c>
      <c r="D895" s="6">
        <f>IF(ISBLANK('Report Data'!D895)," ",'Report Data'!D895)</f>
        <v>0.23556890305509853</v>
      </c>
      <c r="E895" s="6">
        <f>IF(ISBLANK('Report Data'!E895)," ",'Report Data'!E895)</f>
        <v>0.23055932631986217</v>
      </c>
      <c r="F895" s="6">
        <f>IF(ISBLANK('Report Data'!F895)," ",'Report Data'!F895)</f>
        <v>0.22818416792910792</v>
      </c>
      <c r="G895" s="6">
        <f>IF(ISBLANK('Report Data'!G895)," ",'Report Data'!G895)</f>
        <v>0.22628166513254849</v>
      </c>
    </row>
    <row r="896" spans="1:7">
      <c r="A896" s="6" t="str">
        <f>IF('INTERIM REPORT'!B896=" "," ",IF('Report Data'!A896="",'INTERIM REPORT'!A895,'Report Data'!A896))</f>
        <v>North Country Hospital</v>
      </c>
      <c r="B896" s="6" t="str">
        <f>IF(ISBLANK('Report Data'!B896)," ",'Report Data'!B896)</f>
        <v>[CommSelf_Gross_Pct_Tot_Gross_Metric] Comm/self Gross as % of Tot Gross Rev</v>
      </c>
      <c r="C896" s="6">
        <f>IF(ISBLANK('Report Data'!C896)," ",'Report Data'!C896)</f>
        <v>0.31560287892119421</v>
      </c>
      <c r="D896" s="6">
        <f>IF(ISBLANK('Report Data'!D896)," ",'Report Data'!D896)</f>
        <v>0.30645219889101555</v>
      </c>
      <c r="E896" s="6">
        <f>IF(ISBLANK('Report Data'!E896)," ",'Report Data'!E896)</f>
        <v>0.30879028364275579</v>
      </c>
      <c r="F896" s="6">
        <f>IF(ISBLANK('Report Data'!F896)," ",'Report Data'!F896)</f>
        <v>0.30144676560197248</v>
      </c>
      <c r="G896" s="6">
        <f>IF(ISBLANK('Report Data'!G896)," ",'Report Data'!G896)</f>
        <v>0.30739548903403086</v>
      </c>
    </row>
    <row r="897" spans="1:7">
      <c r="A897" s="6" t="str">
        <f>IF('INTERIM REPORT'!B897=" "," ",IF('Report Data'!A897="",'INTERIM REPORT'!A896,'Report Data'!A897))</f>
        <v>North Country Hospital</v>
      </c>
      <c r="B897" s="6" t="str">
        <f>IF(ISBLANK('Report Data'!B897)," ",'Report Data'!B897)</f>
        <v>[Phys_Gross_Pct_Ttl_Gross_Metric] Physician Gross as % of Ttl Gross Rev</v>
      </c>
      <c r="C897" s="6">
        <f>IF(ISBLANK('Report Data'!C897)," ",'Report Data'!C897)</f>
        <v>0</v>
      </c>
      <c r="D897" s="6">
        <f>IF(ISBLANK('Report Data'!D897)," ",'Report Data'!D897)</f>
        <v>0</v>
      </c>
      <c r="E897" s="6">
        <f>IF(ISBLANK('Report Data'!E897)," ",'Report Data'!E897)</f>
        <v>0</v>
      </c>
      <c r="F897" s="6">
        <f>IF(ISBLANK('Report Data'!F897)," ",'Report Data'!F897)</f>
        <v>0</v>
      </c>
      <c r="G897" s="6">
        <f>IF(ISBLANK('Report Data'!G897)," ",'Report Data'!G897)</f>
        <v>0</v>
      </c>
    </row>
    <row r="898" spans="1:7">
      <c r="A898" s="6" t="str">
        <f>IF('INTERIM REPORT'!B898=" "," ",IF('Report Data'!A898="",'INTERIM REPORT'!A897,'Report Data'!A898))</f>
        <v>North Country Hospital</v>
      </c>
      <c r="B898" s="6" t="str">
        <f>IF(ISBLANK('Report Data'!B898)," ",'Report Data'!B898)</f>
        <v>[Medicare_Pct_Net_Rev_Metric] Medicare % of Net Rev (less dispr)</v>
      </c>
      <c r="C898" s="6">
        <f>IF(ISBLANK('Report Data'!C898)," ",'Report Data'!C898)</f>
        <v>0.37266998517689598</v>
      </c>
      <c r="D898" s="6">
        <f>IF(ISBLANK('Report Data'!D898)," ",'Report Data'!D898)</f>
        <v>0.401235395213971</v>
      </c>
      <c r="E898" s="6">
        <f>IF(ISBLANK('Report Data'!E898)," ",'Report Data'!E898)</f>
        <v>0.33815743351248634</v>
      </c>
      <c r="F898" s="6">
        <f>IF(ISBLANK('Report Data'!F898)," ",'Report Data'!F898)</f>
        <v>0.34925808399488445</v>
      </c>
      <c r="G898" s="6">
        <f>IF(ISBLANK('Report Data'!G898)," ",'Report Data'!G898)</f>
        <v>0.38312504566211575</v>
      </c>
    </row>
    <row r="899" spans="1:7">
      <c r="A899" s="6" t="str">
        <f>IF('INTERIM REPORT'!B899=" "," ",IF('Report Data'!A899="",'INTERIM REPORT'!A898,'Report Data'!A899))</f>
        <v>North Country Hospital</v>
      </c>
      <c r="B899" s="6" t="str">
        <f>IF(ISBLANK('Report Data'!B899)," ",'Report Data'!B899)</f>
        <v>[Medicaid_Pct_Net_Rev_Metric] Medicaid % of Net Rev (less dispr)</v>
      </c>
      <c r="C899" s="6">
        <f>IF(ISBLANK('Report Data'!C899)," ",'Report Data'!C899)</f>
        <v>0.15409159567357042</v>
      </c>
      <c r="D899" s="6">
        <f>IF(ISBLANK('Report Data'!D899)," ",'Report Data'!D899)</f>
        <v>0.15577236340152056</v>
      </c>
      <c r="E899" s="6">
        <f>IF(ISBLANK('Report Data'!E899)," ",'Report Data'!E899)</f>
        <v>0.15684542924296516</v>
      </c>
      <c r="F899" s="6">
        <f>IF(ISBLANK('Report Data'!F899)," ",'Report Data'!F899)</f>
        <v>0.17217160053521449</v>
      </c>
      <c r="G899" s="6">
        <f>IF(ISBLANK('Report Data'!G899)," ",'Report Data'!G899)</f>
        <v>0.14865393500705401</v>
      </c>
    </row>
    <row r="900" spans="1:7">
      <c r="A900" s="6" t="str">
        <f>IF('INTERIM REPORT'!B900=" "," ",IF('Report Data'!A900="",'INTERIM REPORT'!A899,'Report Data'!A900))</f>
        <v>North Country Hospital</v>
      </c>
      <c r="B900" s="6" t="str">
        <f>IF(ISBLANK('Report Data'!B900)," ",'Report Data'!B900)</f>
        <v>[CommSelf_Pct_Net_Rev_Metric] Comm/self % of Net Rev (less dispr)</v>
      </c>
      <c r="C900" s="6">
        <f>IF(ISBLANK('Report Data'!C900)," ",'Report Data'!C900)</f>
        <v>0.47323841914953357</v>
      </c>
      <c r="D900" s="6">
        <f>IF(ISBLANK('Report Data'!D900)," ",'Report Data'!D900)</f>
        <v>0.44299224138450849</v>
      </c>
      <c r="E900" s="6">
        <f>IF(ISBLANK('Report Data'!E900)," ",'Report Data'!E900)</f>
        <v>0.50499713724454875</v>
      </c>
      <c r="F900" s="6">
        <f>IF(ISBLANK('Report Data'!F900)," ",'Report Data'!F900)</f>
        <v>0.47857031546990103</v>
      </c>
      <c r="G900" s="6">
        <f>IF(ISBLANK('Report Data'!G900)," ",'Report Data'!G900)</f>
        <v>0.46822101933082994</v>
      </c>
    </row>
    <row r="901" spans="1:7">
      <c r="A901" s="6" t="str">
        <f>IF('INTERIM REPORT'!B901=" "," ",IF('Report Data'!A901="",'INTERIM REPORT'!A900,'Report Data'!A901))</f>
        <v>North Country Hospital</v>
      </c>
      <c r="B901" s="6" t="str">
        <f>IF(ISBLANK('Report Data'!B901)," ",'Report Data'!B901)</f>
        <v>[Phys_Pct_Net_Rev_Metric] Physician % of Net Rev</v>
      </c>
      <c r="C901" s="6">
        <f>IF(ISBLANK('Report Data'!C901)," ",'Report Data'!C901)</f>
        <v>0</v>
      </c>
      <c r="D901" s="6">
        <f>IF(ISBLANK('Report Data'!D901)," ",'Report Data'!D901)</f>
        <v>0</v>
      </c>
      <c r="E901" s="6">
        <f>IF(ISBLANK('Report Data'!E901)," ",'Report Data'!E901)</f>
        <v>0</v>
      </c>
      <c r="F901" s="6">
        <f>IF(ISBLANK('Report Data'!F901)," ",'Report Data'!F901)</f>
        <v>0</v>
      </c>
      <c r="G901" s="6">
        <f>IF(ISBLANK('Report Data'!G901)," ",'Report Data'!G901)</f>
        <v>0</v>
      </c>
    </row>
    <row r="902" spans="1:7">
      <c r="A902" s="6" t="str">
        <f>IF('INTERIM REPORT'!B902=" "," ",IF('Report Data'!A902="",'INTERIM REPORT'!A901,'Report Data'!A902))</f>
        <v>North Country Hospital</v>
      </c>
      <c r="B902" s="6" t="str">
        <f>IF(ISBLANK('Report Data'!B902)," ",'Report Data'!B902)</f>
        <v>[Free_Care_Gross_Metric] Free Care (Gross Revenue)</v>
      </c>
      <c r="C902" s="6">
        <f>IF(ISBLANK('Report Data'!C902)," ",'Report Data'!C902)</f>
        <v>-1562324.13</v>
      </c>
      <c r="D902" s="6">
        <f>IF(ISBLANK('Report Data'!D902)," ",'Report Data'!D902)</f>
        <v>-1686520.77</v>
      </c>
      <c r="E902" s="6">
        <f>IF(ISBLANK('Report Data'!E902)," ",'Report Data'!E902)</f>
        <v>-1754951.0000000002</v>
      </c>
      <c r="F902" s="6">
        <f>IF(ISBLANK('Report Data'!F902)," ",'Report Data'!F902)</f>
        <v>-2303723</v>
      </c>
      <c r="G902" s="6">
        <f>IF(ISBLANK('Report Data'!G902)," ",'Report Data'!G902)</f>
        <v>-2063705.0000000007</v>
      </c>
    </row>
    <row r="903" spans="1:7">
      <c r="A903" s="6" t="str">
        <f>IF('INTERIM REPORT'!B903=" "," ",IF('Report Data'!A903="",'INTERIM REPORT'!A902,'Report Data'!A903))</f>
        <v>Northeastern VT Regional Hospital</v>
      </c>
      <c r="B903" s="6" t="str">
        <f>IF(ISBLANK('Report Data'!B903)," ",'Report Data'!B903)</f>
        <v>[Avg_Daily_Census_Metric] Average Daily Census</v>
      </c>
      <c r="C903" s="6">
        <f>IF(ISBLANK('Report Data'!C903)," ",'Report Data'!C903)</f>
        <v>19.082191780821919</v>
      </c>
      <c r="D903" s="6">
        <f>IF(ISBLANK('Report Data'!D903)," ",'Report Data'!D903)</f>
        <v>16.046448087431695</v>
      </c>
      <c r="E903" s="6">
        <f>IF(ISBLANK('Report Data'!E903)," ",'Report Data'!E903)</f>
        <v>0</v>
      </c>
      <c r="F903" s="6">
        <f>IF(ISBLANK('Report Data'!F903)," ",'Report Data'!F903)</f>
        <v>16.728767123287671</v>
      </c>
      <c r="G903" s="6">
        <f>IF(ISBLANK('Report Data'!G903)," ",'Report Data'!G903)</f>
        <v>16.799999999999997</v>
      </c>
    </row>
    <row r="904" spans="1:7">
      <c r="A904" s="6" t="str">
        <f>IF('INTERIM REPORT'!B904=" "," ",IF('Report Data'!A904="",'INTERIM REPORT'!A903,'Report Data'!A904))</f>
        <v>Northeastern VT Regional Hospital</v>
      </c>
      <c r="B904" s="6" t="str">
        <f>IF(ISBLANK('Report Data'!B904)," ",'Report Data'!B904)</f>
        <v>[Avg_Length_of_Stay_Metric] Average Length of Stay</v>
      </c>
      <c r="C904" s="6">
        <f>IF(ISBLANK('Report Data'!C904)," ",'Report Data'!C904)</f>
        <v>3.8823857302118179</v>
      </c>
      <c r="D904" s="6">
        <f>IF(ISBLANK('Report Data'!D904)," ",'Report Data'!D904)</f>
        <v>3.3445330296127582</v>
      </c>
      <c r="E904" s="6">
        <f>IF(ISBLANK('Report Data'!E904)," ",'Report Data'!E904)</f>
        <v>0</v>
      </c>
      <c r="F904" s="6">
        <f>IF(ISBLANK('Report Data'!F904)," ",'Report Data'!F904)</f>
        <v>3.5152561888313185</v>
      </c>
      <c r="G904" s="6">
        <f>IF(ISBLANK('Report Data'!G904)," ",'Report Data'!G904)</f>
        <v>3.4546478873239428</v>
      </c>
    </row>
    <row r="905" spans="1:7">
      <c r="A905" s="6" t="str">
        <f>IF('INTERIM REPORT'!B905=" "," ",IF('Report Data'!A905="",'INTERIM REPORT'!A904,'Report Data'!A905))</f>
        <v>Northeastern VT Regional Hospital</v>
      </c>
      <c r="B905" s="6" t="str">
        <f>IF(ISBLANK('Report Data'!B905)," ",'Report Data'!B905)</f>
        <v>[Acute_ALOS_Metric] Acute ALOS</v>
      </c>
      <c r="C905" s="6">
        <f>IF(ISBLANK('Report Data'!C905)," ",'Report Data'!C905)</f>
        <v>3.7357237715803451</v>
      </c>
      <c r="D905" s="6">
        <f>IF(ISBLANK('Report Data'!D905)," ",'Report Data'!D905)</f>
        <v>3.1017759562841536</v>
      </c>
      <c r="E905" s="6">
        <f>IF(ISBLANK('Report Data'!E905)," ",'Report Data'!E905)</f>
        <v>0</v>
      </c>
      <c r="F905" s="6">
        <f>IF(ISBLANK('Report Data'!F905)," ",'Report Data'!F905)</f>
        <v>3.2417730020147757</v>
      </c>
      <c r="G905" s="6">
        <f>IF(ISBLANK('Report Data'!G905)," ",'Report Data'!G905)</f>
        <v>3.2300341296928328</v>
      </c>
    </row>
    <row r="906" spans="1:7">
      <c r="A906" s="6" t="str">
        <f>IF('INTERIM REPORT'!B906=" "," ",IF('Report Data'!A906="",'INTERIM REPORT'!A905,'Report Data'!A906))</f>
        <v>Northeastern VT Regional Hospital</v>
      </c>
      <c r="B906" s="6" t="str">
        <f>IF(ISBLANK('Report Data'!B906)," ",'Report Data'!B906)</f>
        <v>[Adj_Admits_Metric] Adjusted Admissions</v>
      </c>
      <c r="C906" s="6">
        <f>IF(ISBLANK('Report Data'!C906)," ",'Report Data'!C906)</f>
        <v>5785.1767531033183</v>
      </c>
      <c r="D906" s="6">
        <f>IF(ISBLANK('Report Data'!D906)," ",'Report Data'!D906)</f>
        <v>6142.141168938314</v>
      </c>
      <c r="E906" s="6">
        <f>IF(ISBLANK('Report Data'!E906)," ",'Report Data'!E906)</f>
        <v>0</v>
      </c>
      <c r="F906" s="6">
        <f>IF(ISBLANK('Report Data'!F906)," ",'Report Data'!F906)</f>
        <v>7638.5850471242265</v>
      </c>
      <c r="G906" s="6">
        <f>IF(ISBLANK('Report Data'!G906)," ",'Report Data'!G906)</f>
        <v>8094.9233176753778</v>
      </c>
    </row>
    <row r="907" spans="1:7">
      <c r="A907" s="6" t="str">
        <f>IF('INTERIM REPORT'!B907=" "," ",IF('Report Data'!A907="",'INTERIM REPORT'!A906,'Report Data'!A907))</f>
        <v>Northeastern VT Regional Hospital</v>
      </c>
      <c r="B907" s="6" t="str">
        <f>IF(ISBLANK('Report Data'!B907)," ",'Report Data'!B907)</f>
        <v>[Adj_Days_Metric] Adjusted Days</v>
      </c>
      <c r="C907" s="6">
        <f>IF(ISBLANK('Report Data'!C907)," ",'Report Data'!C907)</f>
        <v>22199.264665261428</v>
      </c>
      <c r="D907" s="6">
        <f>IF(ISBLANK('Report Data'!D907)," ",'Report Data'!D907)</f>
        <v>19640.880028547934</v>
      </c>
      <c r="E907" s="6">
        <f>IF(ISBLANK('Report Data'!E907)," ",'Report Data'!E907)</f>
        <v>0</v>
      </c>
      <c r="F907" s="6">
        <f>IF(ISBLANK('Report Data'!F907)," ",'Report Data'!F907)</f>
        <v>25679.286213983269</v>
      </c>
      <c r="G907" s="6">
        <f>IF(ISBLANK('Report Data'!G907)," ",'Report Data'!G907)</f>
        <v>27126.852223913411</v>
      </c>
    </row>
    <row r="908" spans="1:7">
      <c r="A908" s="6" t="str">
        <f>IF('INTERIM REPORT'!B908=" "," ",IF('Report Data'!A908="",'INTERIM REPORT'!A907,'Report Data'!A908))</f>
        <v>Northeastern VT Regional Hospital</v>
      </c>
      <c r="B908" s="6" t="str">
        <f>IF(ISBLANK('Report Data'!B908)," ",'Report Data'!B908)</f>
        <v>[Acute_Care_Ave_Daily_Census_Metric] Acute Care Ave Daily Census</v>
      </c>
      <c r="C908" s="6">
        <f>IF(ISBLANK('Report Data'!C908)," ",'Report Data'!C908)</f>
        <v>15.413698630136986</v>
      </c>
      <c r="D908" s="6">
        <f>IF(ISBLANK('Report Data'!D908)," ",'Report Data'!D908)</f>
        <v>12.407103825136613</v>
      </c>
      <c r="E908" s="6">
        <f>IF(ISBLANK('Report Data'!E908)," ",'Report Data'!E908)</f>
        <v>0</v>
      </c>
      <c r="F908" s="6">
        <f>IF(ISBLANK('Report Data'!F908)," ",'Report Data'!F908)</f>
        <v>13.224657534246575</v>
      </c>
      <c r="G908" s="6">
        <f>IF(ISBLANK('Report Data'!G908)," ",'Report Data'!G908)</f>
        <v>12.964383561643835</v>
      </c>
    </row>
    <row r="909" spans="1:7">
      <c r="A909" s="6" t="str">
        <f>IF('INTERIM REPORT'!B909=" "," ",IF('Report Data'!A909="",'INTERIM REPORT'!A908,'Report Data'!A909))</f>
        <v>Northeastern VT Regional Hospital</v>
      </c>
      <c r="B909" s="6" t="str">
        <f>IF(ISBLANK('Report Data'!B909)," ",'Report Data'!B909)</f>
        <v>[Acute_Admissions_Metric] Acute Admissions</v>
      </c>
      <c r="C909" s="6">
        <f>IF(ISBLANK('Report Data'!C909)," ",'Report Data'!C909)</f>
        <v>1506</v>
      </c>
      <c r="D909" s="6">
        <f>IF(ISBLANK('Report Data'!D909)," ",'Report Data'!D909)</f>
        <v>1463.9999999999998</v>
      </c>
      <c r="E909" s="6">
        <f>IF(ISBLANK('Report Data'!E909)," ",'Report Data'!E909)</f>
        <v>0</v>
      </c>
      <c r="F909" s="6">
        <f>IF(ISBLANK('Report Data'!F909)," ",'Report Data'!F909)</f>
        <v>1488.9999999999998</v>
      </c>
      <c r="G909" s="6">
        <f>IF(ISBLANK('Report Data'!G909)," ",'Report Data'!G909)</f>
        <v>1465</v>
      </c>
    </row>
    <row r="910" spans="1:7">
      <c r="A910" s="6" t="str">
        <f>IF('INTERIM REPORT'!B910=" "," ",IF('Report Data'!A910="",'INTERIM REPORT'!A909,'Report Data'!A910))</f>
        <v>Northeastern VT Regional Hospital</v>
      </c>
      <c r="B910" s="6" t="str">
        <f>IF(ISBLANK('Report Data'!B910)," ",'Report Data'!B910)</f>
        <v>[Util_Acute_Days] Acute Patient Days</v>
      </c>
      <c r="C910" s="6">
        <f>IF(ISBLANK('Report Data'!C910)," ",'Report Data'!C910)</f>
        <v>5626</v>
      </c>
      <c r="D910" s="6">
        <f>IF(ISBLANK('Report Data'!D910)," ",'Report Data'!D910)</f>
        <v>4541</v>
      </c>
      <c r="E910" s="6">
        <f>IF(ISBLANK('Report Data'!E910)," ",'Report Data'!E910)</f>
        <v>0</v>
      </c>
      <c r="F910" s="6">
        <f>IF(ISBLANK('Report Data'!F910)," ",'Report Data'!F910)</f>
        <v>4827</v>
      </c>
      <c r="G910" s="6">
        <f>IF(ISBLANK('Report Data'!G910)," ",'Report Data'!G910)</f>
        <v>4732</v>
      </c>
    </row>
    <row r="911" spans="1:7">
      <c r="A911" s="6" t="str">
        <f>IF('INTERIM REPORT'!B911=" "," ",IF('Report Data'!A911="",'INTERIM REPORT'!A910,'Report Data'!A911))</f>
        <v>Northeastern VT Regional Hospital</v>
      </c>
      <c r="B911" s="6" t="str">
        <f>IF(ISBLANK('Report Data'!B911)," ",'Report Data'!B911)</f>
        <v>[Age_of_Plant_Metric] Age of Plant</v>
      </c>
      <c r="C911" s="6">
        <f>IF(ISBLANK('Report Data'!C911)," ",'Report Data'!C911)</f>
        <v>13.827997245917166</v>
      </c>
      <c r="D911" s="6">
        <f>IF(ISBLANK('Report Data'!D911)," ",'Report Data'!D911)</f>
        <v>15.407834694140673</v>
      </c>
      <c r="E911" s="6">
        <f>IF(ISBLANK('Report Data'!E911)," ",'Report Data'!E911)</f>
        <v>0</v>
      </c>
      <c r="F911" s="6">
        <f>IF(ISBLANK('Report Data'!F911)," ",'Report Data'!F911)</f>
        <v>15.573236081755933</v>
      </c>
      <c r="G911" s="6">
        <f>IF(ISBLANK('Report Data'!G911)," ",'Report Data'!G911)</f>
        <v>15.893480979062224</v>
      </c>
    </row>
    <row r="912" spans="1:7">
      <c r="A912" s="6" t="str">
        <f>IF('INTERIM REPORT'!B912=" "," ",IF('Report Data'!A912="",'INTERIM REPORT'!A911,'Report Data'!A912))</f>
        <v>Northeastern VT Regional Hospital</v>
      </c>
      <c r="B912" s="6" t="str">
        <f>IF(ISBLANK('Report Data'!B912)," ",'Report Data'!B912)</f>
        <v>[Age_of_Plant_Bldg_Metric] Age of Plant Building</v>
      </c>
      <c r="C912" s="6">
        <f>IF(ISBLANK('Report Data'!C912)," ",'Report Data'!C912)</f>
        <v>21.002342165646329</v>
      </c>
      <c r="D912" s="6">
        <f>IF(ISBLANK('Report Data'!D912)," ",'Report Data'!D912)</f>
        <v>24.67869470291188</v>
      </c>
      <c r="E912" s="6">
        <f>IF(ISBLANK('Report Data'!E912)," ",'Report Data'!E912)</f>
        <v>0</v>
      </c>
      <c r="F912" s="6">
        <f>IF(ISBLANK('Report Data'!F912)," ",'Report Data'!F912)</f>
        <v>23.003128031084028</v>
      </c>
      <c r="G912" s="6">
        <f>IF(ISBLANK('Report Data'!G912)," ",'Report Data'!G912)</f>
        <v>24.493689426655255</v>
      </c>
    </row>
    <row r="913" spans="1:7">
      <c r="A913" s="6" t="str">
        <f>IF('INTERIM REPORT'!B913=" "," ",IF('Report Data'!A913="",'INTERIM REPORT'!A912,'Report Data'!A913))</f>
        <v>Northeastern VT Regional Hospital</v>
      </c>
      <c r="B913" s="6" t="str">
        <f>IF(ISBLANK('Report Data'!B913)," ",'Report Data'!B913)</f>
        <v>[Age_of_Plant_Equip_Metric] Age of Plant Equipment</v>
      </c>
      <c r="C913" s="6">
        <f>IF(ISBLANK('Report Data'!C913)," ",'Report Data'!C913)</f>
        <v>10.338582615178726</v>
      </c>
      <c r="D913" s="6">
        <f>IF(ISBLANK('Report Data'!D913)," ",'Report Data'!D913)</f>
        <v>11.271742499671241</v>
      </c>
      <c r="E913" s="6">
        <f>IF(ISBLANK('Report Data'!E913)," ",'Report Data'!E913)</f>
        <v>0</v>
      </c>
      <c r="F913" s="6">
        <f>IF(ISBLANK('Report Data'!F913)," ",'Report Data'!F913)</f>
        <v>12.039986787667949</v>
      </c>
      <c r="G913" s="6">
        <f>IF(ISBLANK('Report Data'!G913)," ",'Report Data'!G913)</f>
        <v>12.271115078666567</v>
      </c>
    </row>
    <row r="914" spans="1:7">
      <c r="A914" s="6" t="str">
        <f>IF('INTERIM REPORT'!B914=" "," ",IF('Report Data'!A914="",'INTERIM REPORT'!A913,'Report Data'!A914))</f>
        <v>Northeastern VT Regional Hospital</v>
      </c>
      <c r="B914" s="6" t="str">
        <f>IF(ISBLANK('Report Data'!B914)," ",'Report Data'!B914)</f>
        <v>[Long_Term_Debt_Cap_Metric] Long Term Debt to Capitalization</v>
      </c>
      <c r="C914" s="6">
        <f>IF(ISBLANK('Report Data'!C914)," ",'Report Data'!C914)</f>
        <v>0.19691333830953023</v>
      </c>
      <c r="D914" s="6">
        <f>IF(ISBLANK('Report Data'!D914)," ",'Report Data'!D914)</f>
        <v>0.3119018131388569</v>
      </c>
      <c r="E914" s="6">
        <f>IF(ISBLANK('Report Data'!E914)," ",'Report Data'!E914)</f>
        <v>0.15274709651213991</v>
      </c>
      <c r="F914" s="6">
        <f>IF(ISBLANK('Report Data'!F914)," ",'Report Data'!F914)</f>
        <v>0.19824135297894344</v>
      </c>
      <c r="G914" s="6">
        <f>IF(ISBLANK('Report Data'!G914)," ",'Report Data'!G914)</f>
        <v>0.11466727236964366</v>
      </c>
    </row>
    <row r="915" spans="1:7">
      <c r="A915" s="6" t="str">
        <f>IF('INTERIM REPORT'!B915=" "," ",IF('Report Data'!A915="",'INTERIM REPORT'!A914,'Report Data'!A915))</f>
        <v>Northeastern VT Regional Hospital</v>
      </c>
      <c r="B915" s="6" t="str">
        <f>IF(ISBLANK('Report Data'!B915)," ",'Report Data'!B915)</f>
        <v>[Debt_per_Staff_Bed_Metric] Debt per Staffed Bed</v>
      </c>
      <c r="C915" s="6">
        <f>IF(ISBLANK('Report Data'!C915)," ",'Report Data'!C915)</f>
        <v>907411.86206896557</v>
      </c>
      <c r="D915" s="6">
        <f>IF(ISBLANK('Report Data'!D915)," ",'Report Data'!D915)</f>
        <v>1576495.6896551724</v>
      </c>
      <c r="E915" s="6">
        <f>IF(ISBLANK('Report Data'!E915)," ",'Report Data'!E915)</f>
        <v>0</v>
      </c>
      <c r="F915" s="6">
        <f>IF(ISBLANK('Report Data'!F915)," ",'Report Data'!F915)</f>
        <v>1471677.8965517241</v>
      </c>
      <c r="G915" s="6">
        <f>IF(ISBLANK('Report Data'!G915)," ",'Report Data'!G915)</f>
        <v>1056369.6206896552</v>
      </c>
    </row>
    <row r="916" spans="1:7">
      <c r="A916" s="6" t="str">
        <f>IF('INTERIM REPORT'!B916=" "," ",IF('Report Data'!A916="",'INTERIM REPORT'!A915,'Report Data'!A916))</f>
        <v>Northeastern VT Regional Hospital</v>
      </c>
      <c r="B916" s="6" t="str">
        <f>IF(ISBLANK('Report Data'!B916)," ",'Report Data'!B916)</f>
        <v>[Net_Prop_Plant_and_Equip_per_Staffed_Bed_Metric] Net Prop, Plant &amp; Equip per Staffed Bed</v>
      </c>
      <c r="C916" s="6">
        <f>IF(ISBLANK('Report Data'!C916)," ",'Report Data'!C916)</f>
        <v>793661.44827586203</v>
      </c>
      <c r="D916" s="6">
        <f>IF(ISBLANK('Report Data'!D916)," ",'Report Data'!D916)</f>
        <v>774333.51</v>
      </c>
      <c r="E916" s="6">
        <f>IF(ISBLANK('Report Data'!E916)," ",'Report Data'!E916)</f>
        <v>0</v>
      </c>
      <c r="F916" s="6">
        <f>IF(ISBLANK('Report Data'!F916)," ",'Report Data'!F916)</f>
        <v>853825.58620689658</v>
      </c>
      <c r="G916" s="6">
        <f>IF(ISBLANK('Report Data'!G916)," ",'Report Data'!G916)</f>
        <v>897379.89655172417</v>
      </c>
    </row>
    <row r="917" spans="1:7">
      <c r="A917" s="6" t="str">
        <f>IF('INTERIM REPORT'!B917=" "," ",IF('Report Data'!A917="",'INTERIM REPORT'!A916,'Report Data'!A917))</f>
        <v>Northeastern VT Regional Hospital</v>
      </c>
      <c r="B917" s="6" t="str">
        <f>IF(ISBLANK('Report Data'!B917)," ",'Report Data'!B917)</f>
        <v>[Long_Term_Debt_to_Total_Assets_Metric] Long Term Debt to Total Assets</v>
      </c>
      <c r="C917" s="6">
        <f>IF(ISBLANK('Report Data'!C917)," ",'Report Data'!C917)</f>
        <v>0.15123460713877604</v>
      </c>
      <c r="D917" s="6">
        <f>IF(ISBLANK('Report Data'!D917)," ",'Report Data'!D917)</f>
        <v>0.22719718684114359</v>
      </c>
      <c r="E917" s="6">
        <f>IF(ISBLANK('Report Data'!E917)," ",'Report Data'!E917)</f>
        <v>0.11109383186516197</v>
      </c>
      <c r="F917" s="6">
        <f>IF(ISBLANK('Report Data'!F917)," ",'Report Data'!F917)</f>
        <v>0.13741609039464139</v>
      </c>
      <c r="G917" s="6">
        <f>IF(ISBLANK('Report Data'!G917)," ",'Report Data'!G917)</f>
        <v>8.220164980678682E-2</v>
      </c>
    </row>
    <row r="918" spans="1:7">
      <c r="A918" s="6" t="str">
        <f>IF('INTERIM REPORT'!B918=" "," ",IF('Report Data'!A918="",'INTERIM REPORT'!A917,'Report Data'!A918))</f>
        <v>Northeastern VT Regional Hospital</v>
      </c>
      <c r="B918" s="6" t="str">
        <f>IF(ISBLANK('Report Data'!B918)," ",'Report Data'!B918)</f>
        <v>[Debt_Service_Coverage_Ratio_Metric] Debt Service Coverage Ratio</v>
      </c>
      <c r="C918" s="6">
        <f>IF(ISBLANK('Report Data'!C918)," ",'Report Data'!C918)</f>
        <v>5.0834083690857206</v>
      </c>
      <c r="D918" s="6">
        <f>IF(ISBLANK('Report Data'!D918)," ",'Report Data'!D918)</f>
        <v>4.4804395809460926</v>
      </c>
      <c r="E918" s="6">
        <f>IF(ISBLANK('Report Data'!E918)," ",'Report Data'!E918)</f>
        <v>5.1997625408132535</v>
      </c>
      <c r="F918" s="6">
        <f>IF(ISBLANK('Report Data'!F918)," ",'Report Data'!F918)</f>
        <v>6.1804273638498151</v>
      </c>
      <c r="G918" s="6">
        <f>IF(ISBLANK('Report Data'!G918)," ",'Report Data'!G918)</f>
        <v>5.3816035391703547</v>
      </c>
    </row>
    <row r="919" spans="1:7">
      <c r="A919" s="6" t="str">
        <f>IF('INTERIM REPORT'!B919=" "," ",IF('Report Data'!A919="",'INTERIM REPORT'!A918,'Report Data'!A919))</f>
        <v>Northeastern VT Regional Hospital</v>
      </c>
      <c r="B919" s="6" t="str">
        <f>IF(ISBLANK('Report Data'!B919)," ",'Report Data'!B919)</f>
        <v>[Depreciation_Rate_Metric] Depreciation Rate</v>
      </c>
      <c r="C919" s="6">
        <f>IF(ISBLANK('Report Data'!C919)," ",'Report Data'!C919)</f>
        <v>4.907488702209525</v>
      </c>
      <c r="D919" s="6">
        <f>IF(ISBLANK('Report Data'!D919)," ",'Report Data'!D919)</f>
        <v>4.5732720362353048</v>
      </c>
      <c r="E919" s="6">
        <f>IF(ISBLANK('Report Data'!E919)," ",'Report Data'!E919)</f>
        <v>4.244812272972494</v>
      </c>
      <c r="F919" s="6">
        <f>IF(ISBLANK('Report Data'!F919)," ",'Report Data'!F919)</f>
        <v>4.4906737666799232</v>
      </c>
      <c r="G919" s="6">
        <f>IF(ISBLANK('Report Data'!G919)," ",'Report Data'!G919)</f>
        <v>4.3900803278967695</v>
      </c>
    </row>
    <row r="920" spans="1:7">
      <c r="A920" s="6" t="str">
        <f>IF('INTERIM REPORT'!B920=" "," ",IF('Report Data'!A920="",'INTERIM REPORT'!A919,'Report Data'!A920))</f>
        <v>Northeastern VT Regional Hospital</v>
      </c>
      <c r="B920" s="6" t="str">
        <f>IF(ISBLANK('Report Data'!B920)," ",'Report Data'!B920)</f>
        <v>[Cap_Expenditures_to_Depreciation_Metric] Capital Expenditures to Depreciation</v>
      </c>
      <c r="C920" s="6">
        <f>IF(ISBLANK('Report Data'!C920)," ",'Report Data'!C920)</f>
        <v>0.76459361301836304</v>
      </c>
      <c r="D920" s="6">
        <f>IF(ISBLANK('Report Data'!D920)," ",'Report Data'!D920)</f>
        <v>1.6250043404447807</v>
      </c>
      <c r="E920" s="6">
        <f>IF(ISBLANK('Report Data'!E920)," ",'Report Data'!E920)</f>
        <v>0.65241157556270102</v>
      </c>
      <c r="F920" s="6">
        <f>IF(ISBLANK('Report Data'!F920)," ",'Report Data'!F920)</f>
        <v>3.4970935807403927</v>
      </c>
      <c r="G920" s="6">
        <f>IF(ISBLANK('Report Data'!G920)," ",'Report Data'!G920)</f>
        <v>1.5420188114578877</v>
      </c>
    </row>
    <row r="921" spans="1:7">
      <c r="A921" s="6" t="str">
        <f>IF('INTERIM REPORT'!B921=" "," ",IF('Report Data'!A921="",'INTERIM REPORT'!A920,'Report Data'!A921))</f>
        <v>Northeastern VT Regional Hospital</v>
      </c>
      <c r="B921" s="6" t="str">
        <f>IF(ISBLANK('Report Data'!B921)," ",'Report Data'!B921)</f>
        <v>[Cap_Expenditure_Growth_Rate_Metric] Capital Expenditure Growth Rate</v>
      </c>
      <c r="C921" s="6">
        <f>IF(ISBLANK('Report Data'!C921)," ",'Report Data'!C921)</f>
        <v>3.7522345176691783</v>
      </c>
      <c r="D921" s="6">
        <f>IF(ISBLANK('Report Data'!D921)," ",'Report Data'!D921)</f>
        <v>7.4315869089171107</v>
      </c>
      <c r="E921" s="6">
        <f>IF(ISBLANK('Report Data'!E921)," ",'Report Data'!E921)</f>
        <v>2.7693646629778748</v>
      </c>
      <c r="F921" s="6">
        <f>IF(ISBLANK('Report Data'!F921)," ",'Report Data'!F921)</f>
        <v>15.704306402655638</v>
      </c>
      <c r="G921" s="6">
        <f>IF(ISBLANK('Report Data'!G921)," ",'Report Data'!G921)</f>
        <v>6.769586449428032</v>
      </c>
    </row>
    <row r="922" spans="1:7">
      <c r="A922" s="6" t="str">
        <f>IF('INTERIM REPORT'!B922=" "," ",IF('Report Data'!A922="",'INTERIM REPORT'!A921,'Report Data'!A922))</f>
        <v>Northeastern VT Regional Hospital</v>
      </c>
      <c r="B922" s="6" t="str">
        <f>IF(ISBLANK('Report Data'!B922)," ",'Report Data'!B922)</f>
        <v>[Cap_Acquisitions_as_a_pct_of_Net_Patient_Rev_Metric] Capital Acquisitions as a % of Net Patient Rev</v>
      </c>
      <c r="C922" s="6">
        <f>IF(ISBLANK('Report Data'!C922)," ",'Report Data'!C922)</f>
        <v>2.9864222766363271E-2</v>
      </c>
      <c r="D922" s="6">
        <f>IF(ISBLANK('Report Data'!D922)," ",'Report Data'!D922)</f>
        <v>6.5695701004097065E-2</v>
      </c>
      <c r="E922" s="6">
        <f>IF(ISBLANK('Report Data'!E922)," ",'Report Data'!E922)</f>
        <v>2.4526662016795146E-2</v>
      </c>
      <c r="F922" s="6">
        <f>IF(ISBLANK('Report Data'!F922)," ",'Report Data'!F922)</f>
        <v>0.14145506158859836</v>
      </c>
      <c r="G922" s="6">
        <f>IF(ISBLANK('Report Data'!G922)," ",'Report Data'!G922)</f>
        <v>6.0905389441261469E-2</v>
      </c>
    </row>
    <row r="923" spans="1:7">
      <c r="A923" s="6" t="str">
        <f>IF('INTERIM REPORT'!B923=" "," ",IF('Report Data'!A923="",'INTERIM REPORT'!A922,'Report Data'!A923))</f>
        <v>Northeastern VT Regional Hospital</v>
      </c>
      <c r="B923" s="6" t="str">
        <f>IF(ISBLANK('Report Data'!B923)," ",'Report Data'!B923)</f>
        <v>[Deduction_pct_Metric] Deduction %</v>
      </c>
      <c r="C923" s="6">
        <f>IF(ISBLANK('Report Data'!C923)," ",'Report Data'!C923)</f>
        <v>0.52365323827826349</v>
      </c>
      <c r="D923" s="6">
        <f>IF(ISBLANK('Report Data'!D923)," ",'Report Data'!D923)</f>
        <v>0.53273925286381485</v>
      </c>
      <c r="E923" s="6">
        <f>IF(ISBLANK('Report Data'!E923)," ",'Report Data'!E923)</f>
        <v>0.57276005321500445</v>
      </c>
      <c r="F923" s="6">
        <f>IF(ISBLANK('Report Data'!F923)," ",'Report Data'!F923)</f>
        <v>0.56894566739426455</v>
      </c>
      <c r="G923" s="6">
        <f>IF(ISBLANK('Report Data'!G923)," ",'Report Data'!G923)</f>
        <v>0.56324123105909751</v>
      </c>
    </row>
    <row r="924" spans="1:7">
      <c r="A924" s="6" t="str">
        <f>IF('INTERIM REPORT'!B924=" "," ",IF('Report Data'!A924="",'INTERIM REPORT'!A923,'Report Data'!A924))</f>
        <v>Northeastern VT Regional Hospital</v>
      </c>
      <c r="B924" s="6" t="str">
        <f>IF(ISBLANK('Report Data'!B924)," ",'Report Data'!B924)</f>
        <v>[Bad_Debt_pct_Metric] Bad Debt %</v>
      </c>
      <c r="C924" s="6">
        <f>IF(ISBLANK('Report Data'!C924)," ",'Report Data'!C924)</f>
        <v>1.8394415319088527E-2</v>
      </c>
      <c r="D924" s="6">
        <f>IF(ISBLANK('Report Data'!D924)," ",'Report Data'!D924)</f>
        <v>1.5189956209083604E-2</v>
      </c>
      <c r="E924" s="6">
        <f>IF(ISBLANK('Report Data'!E924)," ",'Report Data'!E924)</f>
        <v>1.9487722951449571E-2</v>
      </c>
      <c r="F924" s="6">
        <f>IF(ISBLANK('Report Data'!F924)," ",'Report Data'!F924)</f>
        <v>1.7408616414242087E-2</v>
      </c>
      <c r="G924" s="6">
        <f>IF(ISBLANK('Report Data'!G924)," ",'Report Data'!G924)</f>
        <v>1.4156078248581738E-2</v>
      </c>
    </row>
    <row r="925" spans="1:7">
      <c r="A925" s="6" t="str">
        <f>IF('INTERIM REPORT'!B925=" "," ",IF('Report Data'!A925="",'INTERIM REPORT'!A924,'Report Data'!A925))</f>
        <v>Northeastern VT Regional Hospital</v>
      </c>
      <c r="B925" s="6" t="str">
        <f>IF(ISBLANK('Report Data'!B925)," ",'Report Data'!B925)</f>
        <v>[Free_Care_pct_Metric] Free Care %</v>
      </c>
      <c r="C925" s="6">
        <f>IF(ISBLANK('Report Data'!C925)," ",'Report Data'!C925)</f>
        <v>1.7671289650870035E-2</v>
      </c>
      <c r="D925" s="6">
        <f>IF(ISBLANK('Report Data'!D925)," ",'Report Data'!D925)</f>
        <v>1.5502681355159547E-2</v>
      </c>
      <c r="E925" s="6">
        <f>IF(ISBLANK('Report Data'!E925)," ",'Report Data'!E925)</f>
        <v>1.5565801922846505E-2</v>
      </c>
      <c r="F925" s="6">
        <f>IF(ISBLANK('Report Data'!F925)," ",'Report Data'!F925)</f>
        <v>8.4356219956289811E-3</v>
      </c>
      <c r="G925" s="6">
        <f>IF(ISBLANK('Report Data'!G925)," ",'Report Data'!G925)</f>
        <v>1.3979071956008036E-2</v>
      </c>
    </row>
    <row r="926" spans="1:7">
      <c r="A926" s="6" t="str">
        <f>IF('INTERIM REPORT'!B926=" "," ",IF('Report Data'!A926="",'INTERIM REPORT'!A925,'Report Data'!A926))</f>
        <v>Northeastern VT Regional Hospital</v>
      </c>
      <c r="B926" s="6" t="str">
        <f>IF(ISBLANK('Report Data'!B926)," ",'Report Data'!B926)</f>
        <v>[Operating_Margin_pct_Metric] Operating Margin %</v>
      </c>
      <c r="C926" s="6">
        <f>IF(ISBLANK('Report Data'!C926)," ",'Report Data'!C926)</f>
        <v>1.8320763518853062E-2</v>
      </c>
      <c r="D926" s="6">
        <f>IF(ISBLANK('Report Data'!D926)," ",'Report Data'!D926)</f>
        <v>1.2855165607205926E-2</v>
      </c>
      <c r="E926" s="6">
        <f>IF(ISBLANK('Report Data'!E926)," ",'Report Data'!E926)</f>
        <v>2.0377711203811225E-2</v>
      </c>
      <c r="F926" s="6">
        <f>IF(ISBLANK('Report Data'!F926)," ",'Report Data'!F926)</f>
        <v>2.8812501817962976E-2</v>
      </c>
      <c r="G926" s="6">
        <f>IF(ISBLANK('Report Data'!G926)," ",'Report Data'!G926)</f>
        <v>2.0278495111568217E-2</v>
      </c>
    </row>
    <row r="927" spans="1:7">
      <c r="A927" s="6" t="str">
        <f>IF('INTERIM REPORT'!B927=" "," ",IF('Report Data'!A927="",'INTERIM REPORT'!A926,'Report Data'!A927))</f>
        <v>Northeastern VT Regional Hospital</v>
      </c>
      <c r="B927" s="6" t="str">
        <f>IF(ISBLANK('Report Data'!B927)," ",'Report Data'!B927)</f>
        <v>[Total_Margin_pct_Metric] Total Margin %</v>
      </c>
      <c r="C927" s="6">
        <f>IF(ISBLANK('Report Data'!C927)," ",'Report Data'!C927)</f>
        <v>1.7905365563215793E-2</v>
      </c>
      <c r="D927" s="6">
        <f>IF(ISBLANK('Report Data'!D927)," ",'Report Data'!D927)</f>
        <v>3.8171227265085213E-2</v>
      </c>
      <c r="E927" s="6">
        <f>IF(ISBLANK('Report Data'!E927)," ",'Report Data'!E927)</f>
        <v>2.0377711203811225E-2</v>
      </c>
      <c r="F927" s="6">
        <f>IF(ISBLANK('Report Data'!F927)," ",'Report Data'!F927)</f>
        <v>6.6891405405400159E-2</v>
      </c>
      <c r="G927" s="6">
        <f>IF(ISBLANK('Report Data'!G927)," ",'Report Data'!G927)</f>
        <v>2.0278495111568217E-2</v>
      </c>
    </row>
    <row r="928" spans="1:7">
      <c r="A928" s="6" t="str">
        <f>IF('INTERIM REPORT'!B928=" "," ",IF('Report Data'!A928="",'INTERIM REPORT'!A927,'Report Data'!A928))</f>
        <v>Northeastern VT Regional Hospital</v>
      </c>
      <c r="B928" s="6" t="str">
        <f>IF(ISBLANK('Report Data'!B928)," ",'Report Data'!B928)</f>
        <v>[Outpatient_Gross_Rev_pct_Metric] Outpatient Gross Revenue %</v>
      </c>
      <c r="C928" s="6">
        <f>IF(ISBLANK('Report Data'!C928)," ",'Report Data'!C928)</f>
        <v>0.73024243483129236</v>
      </c>
      <c r="D928" s="6">
        <f>IF(ISBLANK('Report Data'!D928)," ",'Report Data'!D928)</f>
        <v>0.75173666609146561</v>
      </c>
      <c r="E928" s="6">
        <f>IF(ISBLANK('Report Data'!E928)," ",'Report Data'!E928)</f>
        <v>0.76359296305936697</v>
      </c>
      <c r="F928" s="6">
        <f>IF(ISBLANK('Report Data'!F928)," ",'Report Data'!F928)</f>
        <v>0.79653971276396895</v>
      </c>
      <c r="G928" s="6">
        <f>IF(ISBLANK('Report Data'!G928)," ",'Report Data'!G928)</f>
        <v>0.81589378835750948</v>
      </c>
    </row>
    <row r="929" spans="1:7">
      <c r="A929" s="6" t="str">
        <f>IF('INTERIM REPORT'!B929=" "," ",IF('Report Data'!A929="",'INTERIM REPORT'!A928,'Report Data'!A929))</f>
        <v>Northeastern VT Regional Hospital</v>
      </c>
      <c r="B929" s="6" t="str">
        <f>IF(ISBLANK('Report Data'!B929)," ",'Report Data'!B929)</f>
        <v>[Inpatient_Gross_Rev_pct_Metric] Inpatient Gross Revenue %</v>
      </c>
      <c r="C929" s="6">
        <f>IF(ISBLANK('Report Data'!C929)," ",'Report Data'!C929)</f>
        <v>0.2603204818577311</v>
      </c>
      <c r="D929" s="6">
        <f>IF(ISBLANK('Report Data'!D929)," ",'Report Data'!D929)</f>
        <v>0.23835336240782892</v>
      </c>
      <c r="E929" s="6">
        <f>IF(ISBLANK('Report Data'!E929)," ",'Report Data'!E929)</f>
        <v>0.22706290773724677</v>
      </c>
      <c r="F929" s="6">
        <f>IF(ISBLANK('Report Data'!F929)," ",'Report Data'!F929)</f>
        <v>0.19487804926479918</v>
      </c>
      <c r="G929" s="6">
        <f>IF(ISBLANK('Report Data'!G929)," ",'Report Data'!G929)</f>
        <v>0.17507790735293977</v>
      </c>
    </row>
    <row r="930" spans="1:7">
      <c r="A930" s="6" t="str">
        <f>IF('INTERIM REPORT'!B930=" "," ",IF('Report Data'!A930="",'INTERIM REPORT'!A929,'Report Data'!A930))</f>
        <v>Northeastern VT Regional Hospital</v>
      </c>
      <c r="B930" s="6" t="str">
        <f>IF(ISBLANK('Report Data'!B930)," ",'Report Data'!B930)</f>
        <v>[SNF_Rehab_Swing_Gross_Rev_pct_Metric] SNF/Rehab/Swing Gross Revenue %</v>
      </c>
      <c r="C930" s="6">
        <f>IF(ISBLANK('Report Data'!C930)," ",'Report Data'!C930)</f>
        <v>9.4370833109765316E-3</v>
      </c>
      <c r="D930" s="6">
        <f>IF(ISBLANK('Report Data'!D930)," ",'Report Data'!D930)</f>
        <v>9.9099715007050348E-3</v>
      </c>
      <c r="E930" s="6">
        <f>IF(ISBLANK('Report Data'!E930)," ",'Report Data'!E930)</f>
        <v>9.3441292033862589E-3</v>
      </c>
      <c r="F930" s="6">
        <f>IF(ISBLANK('Report Data'!F930)," ",'Report Data'!F930)</f>
        <v>8.5822379712320335E-3</v>
      </c>
      <c r="G930" s="6">
        <f>IF(ISBLANK('Report Data'!G930)," ",'Report Data'!G930)</f>
        <v>9.0283042895508286E-3</v>
      </c>
    </row>
    <row r="931" spans="1:7">
      <c r="A931" s="6" t="str">
        <f>IF('INTERIM REPORT'!B931=" "," ",IF('Report Data'!A931="",'INTERIM REPORT'!A930,'Report Data'!A931))</f>
        <v>Northeastern VT Regional Hospital</v>
      </c>
      <c r="B931" s="6" t="str">
        <f>IF(ISBLANK('Report Data'!B931)," ",'Report Data'!B931)</f>
        <v>[All_Net_Patient_Rev_pct_Metric] All Net Patient Revenue % with DSH &amp; GME</v>
      </c>
      <c r="C931" s="6">
        <f>IF(ISBLANK('Report Data'!C931)," ",'Report Data'!C931)</f>
        <v>0.47634676466725562</v>
      </c>
      <c r="D931" s="6">
        <f>IF(ISBLANK('Report Data'!D931)," ",'Report Data'!D931)</f>
        <v>0.46726074713618515</v>
      </c>
      <c r="E931" s="6">
        <f>IF(ISBLANK('Report Data'!E931)," ",'Report Data'!E931)</f>
        <v>0.42723994678499577</v>
      </c>
      <c r="F931" s="6">
        <f>IF(ISBLANK('Report Data'!F931)," ",'Report Data'!F931)</f>
        <v>0.43105432817084194</v>
      </c>
      <c r="G931" s="6">
        <f>IF(ISBLANK('Report Data'!G931)," ",'Report Data'!G931)</f>
        <v>0.43675876894090243</v>
      </c>
    </row>
    <row r="932" spans="1:7">
      <c r="A932" s="6" t="str">
        <f>IF('INTERIM REPORT'!B932=" "," ",IF('Report Data'!A932="",'INTERIM REPORT'!A931,'Report Data'!A932))</f>
        <v>Northeastern VT Regional Hospital</v>
      </c>
      <c r="B932" s="6" t="str">
        <f>IF(ISBLANK('Report Data'!B932)," ",'Report Data'!B932)</f>
        <v>[Medicare_Net_Patient_Rev_pct_incl_Phys_Metric] Medicare Net Patient Revenue % including Phys</v>
      </c>
      <c r="C932" s="6">
        <f>IF(ISBLANK('Report Data'!C932)," ",'Report Data'!C932)</f>
        <v>0.4368175951900034</v>
      </c>
      <c r="D932" s="6">
        <f>IF(ISBLANK('Report Data'!D932)," ",'Report Data'!D932)</f>
        <v>0.45951049011587852</v>
      </c>
      <c r="E932" s="6">
        <f>IF(ISBLANK('Report Data'!E932)," ",'Report Data'!E932)</f>
        <v>0.42552119387800408</v>
      </c>
      <c r="F932" s="6">
        <f>IF(ISBLANK('Report Data'!F932)," ",'Report Data'!F932)</f>
        <v>0.33472778776159634</v>
      </c>
      <c r="G932" s="6">
        <f>IF(ISBLANK('Report Data'!G932)," ",'Report Data'!G932)</f>
        <v>0.41460370053149692</v>
      </c>
    </row>
    <row r="933" spans="1:7">
      <c r="A933" s="6" t="str">
        <f>IF('INTERIM REPORT'!B933=" "," ",IF('Report Data'!A933="",'INTERIM REPORT'!A932,'Report Data'!A933))</f>
        <v>Northeastern VT Regional Hospital</v>
      </c>
      <c r="B933" s="6" t="str">
        <f>IF(ISBLANK('Report Data'!B933)," ",'Report Data'!B933)</f>
        <v>[Medicaid_Net_Patient_Rev_pct_incl_Phys_Metric] Medicaid Net Patient Revenue % including Phys</v>
      </c>
      <c r="C933" s="6">
        <f>IF(ISBLANK('Report Data'!C933)," ",'Report Data'!C933)</f>
        <v>0.33227847424453133</v>
      </c>
      <c r="D933" s="6">
        <f>IF(ISBLANK('Report Data'!D933)," ",'Report Data'!D933)</f>
        <v>0.12841825888357522</v>
      </c>
      <c r="E933" s="6">
        <f>IF(ISBLANK('Report Data'!E933)," ",'Report Data'!E933)</f>
        <v>0.16627746549597555</v>
      </c>
      <c r="F933" s="6">
        <f>IF(ISBLANK('Report Data'!F933)," ",'Report Data'!F933)</f>
        <v>0.25488148166426672</v>
      </c>
      <c r="G933" s="6">
        <f>IF(ISBLANK('Report Data'!G933)," ",'Report Data'!G933)</f>
        <v>0.18121545789544019</v>
      </c>
    </row>
    <row r="934" spans="1:7">
      <c r="A934" s="6" t="str">
        <f>IF('INTERIM REPORT'!B934=" "," ",IF('Report Data'!A934="",'INTERIM REPORT'!A933,'Report Data'!A934))</f>
        <v>Northeastern VT Regional Hospital</v>
      </c>
      <c r="B934" s="6" t="str">
        <f>IF(ISBLANK('Report Data'!B934)," ",'Report Data'!B934)</f>
        <v>[Commercial_Self_Pay_Net_Patient_Rev_pct_incl_Phys_Metric] Commercial/Self Pay Net Patient Rev % including Phys</v>
      </c>
      <c r="C934" s="6">
        <f>IF(ISBLANK('Report Data'!C934)," ",'Report Data'!C934)</f>
        <v>0.59228646184651568</v>
      </c>
      <c r="D934" s="6">
        <f>IF(ISBLANK('Report Data'!D934)," ",'Report Data'!D934)</f>
        <v>0.63488433050502613</v>
      </c>
      <c r="E934" s="6">
        <f>IF(ISBLANK('Report Data'!E934)," ",'Report Data'!E934)</f>
        <v>0.5706166475340595</v>
      </c>
      <c r="F934" s="6">
        <f>IF(ISBLANK('Report Data'!F934)," ",'Report Data'!F934)</f>
        <v>0.66776385393639548</v>
      </c>
      <c r="G934" s="6">
        <f>IF(ISBLANK('Report Data'!G934)," ",'Report Data'!G934)</f>
        <v>0.58267732566905051</v>
      </c>
    </row>
    <row r="935" spans="1:7">
      <c r="A935" s="6" t="str">
        <f>IF('INTERIM REPORT'!B935=" "," ",IF('Report Data'!A935="",'INTERIM REPORT'!A934,'Report Data'!A935))</f>
        <v>Northeastern VT Regional Hospital</v>
      </c>
      <c r="B935" s="6" t="str">
        <f>IF(ISBLANK('Report Data'!B935)," ",'Report Data'!B935)</f>
        <v>[Adj_Admits_Per_FTE_Metric] Adjusted Admissions Per FTE</v>
      </c>
      <c r="C935" s="6">
        <f>IF(ISBLANK('Report Data'!C935)," ",'Report Data'!C935)</f>
        <v>13.181081688547094</v>
      </c>
      <c r="D935" s="6">
        <f>IF(ISBLANK('Report Data'!D935)," ",'Report Data'!D935)</f>
        <v>14.090711559849312</v>
      </c>
      <c r="E935" s="6">
        <f>IF(ISBLANK('Report Data'!E935)," ",'Report Data'!E935)</f>
        <v>0</v>
      </c>
      <c r="F935" s="6">
        <f>IF(ISBLANK('Report Data'!F935)," ",'Report Data'!F935)</f>
        <v>16.1389922821133</v>
      </c>
      <c r="G935" s="6">
        <f>IF(ISBLANK('Report Data'!G935)," ",'Report Data'!G935)</f>
        <v>16.598161405936803</v>
      </c>
    </row>
    <row r="936" spans="1:7">
      <c r="A936" s="6" t="str">
        <f>IF('INTERIM REPORT'!B936=" "," ",IF('Report Data'!A936="",'INTERIM REPORT'!A935,'Report Data'!A936))</f>
        <v>Northeastern VT Regional Hospital</v>
      </c>
      <c r="B936" s="6" t="str">
        <f>IF(ISBLANK('Report Data'!B936)," ",'Report Data'!B936)</f>
        <v>[FTEs_per_100_Adj_Discharges_Metric] FTEs per 100 Adj Discharges</v>
      </c>
      <c r="C936" s="6">
        <f>IF(ISBLANK('Report Data'!C936)," ",'Report Data'!C936)</f>
        <v>7.5866307760529983</v>
      </c>
      <c r="D936" s="6">
        <f>IF(ISBLANK('Report Data'!D936)," ",'Report Data'!D936)</f>
        <v>7.0968736798888408</v>
      </c>
      <c r="E936" s="6">
        <f>IF(ISBLANK('Report Data'!E936)," ",'Report Data'!E936)</f>
        <v>0</v>
      </c>
      <c r="F936" s="6">
        <f>IF(ISBLANK('Report Data'!F936)," ",'Report Data'!F936)</f>
        <v>6.1961737295598747</v>
      </c>
      <c r="G936" s="6">
        <f>IF(ISBLANK('Report Data'!G936)," ",'Report Data'!G936)</f>
        <v>6.0247636804057194</v>
      </c>
    </row>
    <row r="937" spans="1:7">
      <c r="A937" s="6" t="str">
        <f>IF('INTERIM REPORT'!B937=" "," ",IF('Report Data'!A937="",'INTERIM REPORT'!A936,'Report Data'!A937))</f>
        <v>Northeastern VT Regional Hospital</v>
      </c>
      <c r="B937" s="6" t="str">
        <f>IF(ISBLANK('Report Data'!B937)," ",'Report Data'!B937)</f>
        <v>[FTEs_Per_Adj_Occupied_Bed_Metric] FTEs Per Adjusted Occupied Bed</v>
      </c>
      <c r="C937" s="6">
        <f>IF(ISBLANK('Report Data'!C937)," ",'Report Data'!C937)</f>
        <v>7.216387678403013</v>
      </c>
      <c r="D937" s="6">
        <f>IF(ISBLANK('Report Data'!D937)," ",'Report Data'!D937)</f>
        <v>8.1006298989018681</v>
      </c>
      <c r="E937" s="6">
        <f>IF(ISBLANK('Report Data'!E937)," ",'Report Data'!E937)</f>
        <v>0</v>
      </c>
      <c r="F937" s="6">
        <f>IF(ISBLANK('Report Data'!F937)," ",'Report Data'!F937)</f>
        <v>6.7273871462178407</v>
      </c>
      <c r="G937" s="6">
        <f>IF(ISBLANK('Report Data'!G937)," ",'Report Data'!G937)</f>
        <v>6.5621509834847895</v>
      </c>
    </row>
    <row r="938" spans="1:7">
      <c r="A938" s="6" t="str">
        <f>IF('INTERIM REPORT'!B938=" "," ",IF('Report Data'!A938="",'INTERIM REPORT'!A937,'Report Data'!A938))</f>
        <v>Northeastern VT Regional Hospital</v>
      </c>
      <c r="B938" s="6" t="str">
        <f>IF(ISBLANK('Report Data'!B938)," ",'Report Data'!B938)</f>
        <v>[Return_On_Assets_Metric] Return On Assets</v>
      </c>
      <c r="C938" s="6">
        <f>IF(ISBLANK('Report Data'!C938)," ",'Report Data'!C938)</f>
        <v>2.3148748239827006E-2</v>
      </c>
      <c r="D938" s="6">
        <f>IF(ISBLANK('Report Data'!D938)," ",'Report Data'!D938)</f>
        <v>3.9271976349772184E-2</v>
      </c>
      <c r="E938" s="6">
        <f>IF(ISBLANK('Report Data'!E938)," ",'Report Data'!E938)</f>
        <v>2.7794002975431203E-2</v>
      </c>
      <c r="F938" s="6">
        <f>IF(ISBLANK('Report Data'!F938)," ",'Report Data'!F938)</f>
        <v>7.3620865331468471E-2</v>
      </c>
      <c r="G938" s="6">
        <f>IF(ISBLANK('Report Data'!G938)," ",'Report Data'!G938)</f>
        <v>2.4626357356882563E-2</v>
      </c>
    </row>
    <row r="939" spans="1:7">
      <c r="A939" s="6" t="str">
        <f>IF('INTERIM REPORT'!B939=" "," ",IF('Report Data'!A939="",'INTERIM REPORT'!A938,'Report Data'!A939))</f>
        <v>Northeastern VT Regional Hospital</v>
      </c>
      <c r="B939" s="6" t="str">
        <f>IF(ISBLANK('Report Data'!B939)," ",'Report Data'!B939)</f>
        <v>[OH_Exp_w_fringe_pct_of_TTL_OPEX_Metric] Overhead Expense w/ fringe, as a % of Total Operating Exp</v>
      </c>
      <c r="C939" s="6">
        <f>IF(ISBLANK('Report Data'!C939)," ",'Report Data'!C939)</f>
        <v>0.20871612231025655</v>
      </c>
      <c r="D939" s="6">
        <f>IF(ISBLANK('Report Data'!D939)," ",'Report Data'!D939)</f>
        <v>0.22185510622483837</v>
      </c>
      <c r="E939" s="6">
        <f>IF(ISBLANK('Report Data'!E939)," ",'Report Data'!E939)</f>
        <v>0</v>
      </c>
      <c r="F939" s="6">
        <f>IF(ISBLANK('Report Data'!F939)," ",'Report Data'!F939)</f>
        <v>0</v>
      </c>
      <c r="G939" s="6">
        <f>IF(ISBLANK('Report Data'!G939)," ",'Report Data'!G939)</f>
        <v>0</v>
      </c>
    </row>
    <row r="940" spans="1:7">
      <c r="A940" s="6" t="str">
        <f>IF('INTERIM REPORT'!B940=" "," ",IF('Report Data'!A940="",'INTERIM REPORT'!A939,'Report Data'!A940))</f>
        <v>Northeastern VT Regional Hospital</v>
      </c>
      <c r="B940" s="6" t="str">
        <f>IF(ISBLANK('Report Data'!B940)," ",'Report Data'!B940)</f>
        <v>[Cost_per_Adj_Admits_Metric] Cost per Adjusted Admission</v>
      </c>
      <c r="C940" s="6">
        <f>IF(ISBLANK('Report Data'!C940)," ",'Report Data'!C940)</f>
        <v>15071.22214601813</v>
      </c>
      <c r="D940" s="6">
        <f>IF(ISBLANK('Report Data'!D940)," ",'Report Data'!D940)</f>
        <v>14767.720491139196</v>
      </c>
      <c r="E940" s="6">
        <f>IF(ISBLANK('Report Data'!E940)," ",'Report Data'!E940)</f>
        <v>0</v>
      </c>
      <c r="F940" s="6">
        <f>IF(ISBLANK('Report Data'!F940)," ",'Report Data'!F940)</f>
        <v>12916.433134058609</v>
      </c>
      <c r="G940" s="6">
        <f>IF(ISBLANK('Report Data'!G940)," ",'Report Data'!G940)</f>
        <v>12324.866596593118</v>
      </c>
    </row>
    <row r="941" spans="1:7">
      <c r="A941" s="6" t="str">
        <f>IF('INTERIM REPORT'!B941=" "," ",IF('Report Data'!A941="",'INTERIM REPORT'!A940,'Report Data'!A941))</f>
        <v>Northeastern VT Regional Hospital</v>
      </c>
      <c r="B941" s="6" t="str">
        <f>IF(ISBLANK('Report Data'!B941)," ",'Report Data'!B941)</f>
        <v>[Salary_per_FTE_NonMD_Metric] Salary per FTE - Non-MD</v>
      </c>
      <c r="C941" s="6">
        <f>IF(ISBLANK('Report Data'!C941)," ",'Report Data'!C941)</f>
        <v>65354.7186147186</v>
      </c>
      <c r="D941" s="6">
        <f>IF(ISBLANK('Report Data'!D941)," ",'Report Data'!D941)</f>
        <v>70700.952053223227</v>
      </c>
      <c r="E941" s="6">
        <f>IF(ISBLANK('Report Data'!E941)," ",'Report Data'!E941)</f>
        <v>0</v>
      </c>
      <c r="F941" s="6">
        <f>IF(ISBLANK('Report Data'!F941)," ",'Report Data'!F941)</f>
        <v>0</v>
      </c>
      <c r="G941" s="6">
        <f>IF(ISBLANK('Report Data'!G941)," ",'Report Data'!G941)</f>
        <v>0</v>
      </c>
    </row>
    <row r="942" spans="1:7">
      <c r="A942" s="6" t="str">
        <f>IF('INTERIM REPORT'!B942=" "," ",IF('Report Data'!A942="",'INTERIM REPORT'!A941,'Report Data'!A942))</f>
        <v>Northeastern VT Regional Hospital</v>
      </c>
      <c r="B942" s="6" t="str">
        <f>IF(ISBLANK('Report Data'!B942)," ",'Report Data'!B942)</f>
        <v>[Salary_and_Benefits_per_FTE_NonMD_Metric] Salary &amp; Benefits per FTE - Non-MD</v>
      </c>
      <c r="C942" s="6">
        <f>IF(ISBLANK('Report Data'!C942)," ",'Report Data'!C942)</f>
        <v>85723.814080656186</v>
      </c>
      <c r="D942" s="6">
        <f>IF(ISBLANK('Report Data'!D942)," ",'Report Data'!D942)</f>
        <v>95611.984400091751</v>
      </c>
      <c r="E942" s="6">
        <f>IF(ISBLANK('Report Data'!E942)," ",'Report Data'!E942)</f>
        <v>0</v>
      </c>
      <c r="F942" s="6">
        <f>IF(ISBLANK('Report Data'!F942)," ",'Report Data'!F942)</f>
        <v>105448.18930910625</v>
      </c>
      <c r="G942" s="6">
        <f>IF(ISBLANK('Report Data'!G942)," ",'Report Data'!G942)</f>
        <v>102760.43879434081</v>
      </c>
    </row>
    <row r="943" spans="1:7">
      <c r="A943" s="6" t="str">
        <f>IF('INTERIM REPORT'!B943=" "," ",IF('Report Data'!A943="",'INTERIM REPORT'!A942,'Report Data'!A943))</f>
        <v>Northeastern VT Regional Hospital</v>
      </c>
      <c r="B943" s="6" t="str">
        <f>IF(ISBLANK('Report Data'!B943)," ",'Report Data'!B943)</f>
        <v>[Fringe_Benefit_pct_NonMD_Metric] Fringe Benefit % - Non-MD</v>
      </c>
      <c r="C943" s="6">
        <f>IF(ISBLANK('Report Data'!C943)," ",'Report Data'!C943)</f>
        <v>0.31166985181312118</v>
      </c>
      <c r="D943" s="6">
        <f>IF(ISBLANK('Report Data'!D943)," ",'Report Data'!D943)</f>
        <v>0.35234366190876321</v>
      </c>
      <c r="E943" s="6">
        <f>IF(ISBLANK('Report Data'!E943)," ",'Report Data'!E943)</f>
        <v>0.31508158820964643</v>
      </c>
      <c r="F943" s="6">
        <f>IF(ISBLANK('Report Data'!F943)," ",'Report Data'!F943)</f>
        <v>0.27965712553622529</v>
      </c>
      <c r="G943" s="6">
        <f>IF(ISBLANK('Report Data'!G943)," ",'Report Data'!G943)</f>
        <v>0.32660376758658533</v>
      </c>
    </row>
    <row r="944" spans="1:7">
      <c r="A944" s="6" t="str">
        <f>IF('INTERIM REPORT'!B944=" "," ",IF('Report Data'!A944="",'INTERIM REPORT'!A943,'Report Data'!A944))</f>
        <v>Northeastern VT Regional Hospital</v>
      </c>
      <c r="B944" s="6" t="str">
        <f>IF(ISBLANK('Report Data'!B944)," ",'Report Data'!B944)</f>
        <v>[Comp_Ratio_Metric] Compensation Ratio</v>
      </c>
      <c r="C944" s="6">
        <f>IF(ISBLANK('Report Data'!C944)," ",'Report Data'!C944)</f>
        <v>0.56321642563496122</v>
      </c>
      <c r="D944" s="6">
        <f>IF(ISBLANK('Report Data'!D944)," ",'Report Data'!D944)</f>
        <v>0.59101058454176536</v>
      </c>
      <c r="E944" s="6">
        <f>IF(ISBLANK('Report Data'!E944)," ",'Report Data'!E944)</f>
        <v>0.65775588451337974</v>
      </c>
      <c r="F944" s="6">
        <f>IF(ISBLANK('Report Data'!F944)," ",'Report Data'!F944)</f>
        <v>0.62688179669042388</v>
      </c>
      <c r="G944" s="6">
        <f>IF(ISBLANK('Report Data'!G944)," ",'Report Data'!G944)</f>
        <v>0.6265065711720641</v>
      </c>
    </row>
    <row r="945" spans="1:7">
      <c r="A945" s="6" t="str">
        <f>IF('INTERIM REPORT'!B945=" "," ",IF('Report Data'!A945="",'INTERIM REPORT'!A944,'Report Data'!A945))</f>
        <v>Northeastern VT Regional Hospital</v>
      </c>
      <c r="B945" s="6" t="str">
        <f>IF(ISBLANK('Report Data'!B945)," ",'Report Data'!B945)</f>
        <v>[Cap_Cost_pct_of_Total_Expense_Metric] Capital Cost % of Total Expense</v>
      </c>
      <c r="C945" s="6">
        <f>IF(ISBLANK('Report Data'!C945)," ",'Report Data'!C945)</f>
        <v>4.077790900125295E-2</v>
      </c>
      <c r="D945" s="6">
        <f>IF(ISBLANK('Report Data'!D945)," ",'Report Data'!D945)</f>
        <v>3.7799911502535942E-2</v>
      </c>
      <c r="E945" s="6">
        <f>IF(ISBLANK('Report Data'!E945)," ",'Report Data'!E945)</f>
        <v>3.5413101146671212E-2</v>
      </c>
      <c r="F945" s="6">
        <f>IF(ISBLANK('Report Data'!F945)," ",'Report Data'!F945)</f>
        <v>3.6945997118907663E-2</v>
      </c>
      <c r="G945" s="6">
        <f>IF(ISBLANK('Report Data'!G945)," ",'Report Data'!G945)</f>
        <v>3.693738075561661E-2</v>
      </c>
    </row>
    <row r="946" spans="1:7">
      <c r="A946" s="6" t="str">
        <f>IF('INTERIM REPORT'!B946=" "," ",IF('Report Data'!A946="",'INTERIM REPORT'!A945,'Report Data'!A946))</f>
        <v>Northeastern VT Regional Hospital</v>
      </c>
      <c r="B946" s="6" t="str">
        <f>IF(ISBLANK('Report Data'!B946)," ",'Report Data'!B946)</f>
        <v>[Cap_Cost_per_Adj_Admits_Metric] Capital Cost per Adjusted Admission</v>
      </c>
      <c r="C946" s="6">
        <f>IF(ISBLANK('Report Data'!C946)," ",'Report Data'!C946)</f>
        <v>614.57292520799547</v>
      </c>
      <c r="D946" s="6">
        <f>IF(ISBLANK('Report Data'!D946)," ",'Report Data'!D946)</f>
        <v>558.21852765924837</v>
      </c>
      <c r="E946" s="6">
        <f>IF(ISBLANK('Report Data'!E946)," ",'Report Data'!E946)</f>
        <v>0</v>
      </c>
      <c r="F946" s="6">
        <f>IF(ISBLANK('Report Data'!F946)," ",'Report Data'!F946)</f>
        <v>477.21050135749283</v>
      </c>
      <c r="G946" s="6">
        <f>IF(ISBLANK('Report Data'!G946)," ",'Report Data'!G946)</f>
        <v>455.2482902405406</v>
      </c>
    </row>
    <row r="947" spans="1:7">
      <c r="A947" s="6" t="str">
        <f>IF('INTERIM REPORT'!B947=" "," ",IF('Report Data'!A947="",'INTERIM REPORT'!A946,'Report Data'!A947))</f>
        <v>Northeastern VT Regional Hospital</v>
      </c>
      <c r="B947" s="6" t="str">
        <f>IF(ISBLANK('Report Data'!B947)," ",'Report Data'!B947)</f>
        <v>[Contractual_Allowance_pct_Metric] Contractual Allowance %</v>
      </c>
      <c r="C947" s="6">
        <f>IF(ISBLANK('Report Data'!C947)," ",'Report Data'!C947)</f>
        <v>0.52904859529111803</v>
      </c>
      <c r="D947" s="6">
        <f>IF(ISBLANK('Report Data'!D947)," ",'Report Data'!D947)</f>
        <v>0.53848671793605918</v>
      </c>
      <c r="E947" s="6">
        <f>IF(ISBLANK('Report Data'!E947)," ",'Report Data'!E947)</f>
        <v>0.57750984353631873</v>
      </c>
      <c r="F947" s="6">
        <f>IF(ISBLANK('Report Data'!F947)," ",'Report Data'!F947)</f>
        <v>0.57367684960673415</v>
      </c>
      <c r="G947" s="6">
        <f>IF(ISBLANK('Report Data'!G947)," ",'Report Data'!G947)</f>
        <v>0.56779619298799411</v>
      </c>
    </row>
    <row r="948" spans="1:7">
      <c r="A948" s="6" t="str">
        <f>IF('INTERIM REPORT'!B948=" "," ",IF('Report Data'!A948="",'INTERIM REPORT'!A947,'Report Data'!A948))</f>
        <v>Northeastern VT Regional Hospital</v>
      </c>
      <c r="B948" s="6" t="str">
        <f>IF(ISBLANK('Report Data'!B948)," ",'Report Data'!B948)</f>
        <v>[Current_Ratio_Metric] Current Ratio</v>
      </c>
      <c r="C948" s="6">
        <f>IF(ISBLANK('Report Data'!C948)," ",'Report Data'!C948)</f>
        <v>3.3980342386570364</v>
      </c>
      <c r="D948" s="6">
        <f>IF(ISBLANK('Report Data'!D948)," ",'Report Data'!D948)</f>
        <v>3.0232844071850939</v>
      </c>
      <c r="E948" s="6">
        <f>IF(ISBLANK('Report Data'!E948)," ",'Report Data'!E948)</f>
        <v>3.1077584857139873</v>
      </c>
      <c r="F948" s="6">
        <f>IF(ISBLANK('Report Data'!F948)," ",'Report Data'!F948)</f>
        <v>2.0079698224098568</v>
      </c>
      <c r="G948" s="6">
        <f>IF(ISBLANK('Report Data'!G948)," ",'Report Data'!G948)</f>
        <v>3.519567524995173</v>
      </c>
    </row>
    <row r="949" spans="1:7">
      <c r="A949" s="6" t="str">
        <f>IF('INTERIM REPORT'!B949=" "," ",IF('Report Data'!A949="",'INTERIM REPORT'!A948,'Report Data'!A949))</f>
        <v>Northeastern VT Regional Hospital</v>
      </c>
      <c r="B949" s="6" t="str">
        <f>IF(ISBLANK('Report Data'!B949)," ",'Report Data'!B949)</f>
        <v>[Days_Payable_metric] Days Payable</v>
      </c>
      <c r="C949" s="6">
        <f>IF(ISBLANK('Report Data'!C949)," ",'Report Data'!C949)</f>
        <v>48.701207984021657</v>
      </c>
      <c r="D949" s="6">
        <f>IF(ISBLANK('Report Data'!D949)," ",'Report Data'!D949)</f>
        <v>85.210822524975697</v>
      </c>
      <c r="E949" s="6">
        <f>IF(ISBLANK('Report Data'!E949)," ",'Report Data'!E949)</f>
        <v>53.006422082807738</v>
      </c>
      <c r="F949" s="6">
        <f>IF(ISBLANK('Report Data'!F949)," ",'Report Data'!F949)</f>
        <v>119.61683600601587</v>
      </c>
      <c r="G949" s="6">
        <f>IF(ISBLANK('Report Data'!G949)," ",'Report Data'!G949)</f>
        <v>55.539359871432005</v>
      </c>
    </row>
    <row r="950" spans="1:7">
      <c r="A950" s="6" t="str">
        <f>IF('INTERIM REPORT'!B950=" "," ",IF('Report Data'!A950="",'INTERIM REPORT'!A949,'Report Data'!A950))</f>
        <v>Northeastern VT Regional Hospital</v>
      </c>
      <c r="B950" s="6" t="str">
        <f>IF(ISBLANK('Report Data'!B950)," ",'Report Data'!B950)</f>
        <v>[Days_Receivable_Metric] Days Receivable</v>
      </c>
      <c r="C950" s="6">
        <f>IF(ISBLANK('Report Data'!C950)," ",'Report Data'!C950)</f>
        <v>39.875952329169287</v>
      </c>
      <c r="D950" s="6">
        <f>IF(ISBLANK('Report Data'!D950)," ",'Report Data'!D950)</f>
        <v>40.230643697759774</v>
      </c>
      <c r="E950" s="6">
        <f>IF(ISBLANK('Report Data'!E950)," ",'Report Data'!E950)</f>
        <v>41.915328015395353</v>
      </c>
      <c r="F950" s="6">
        <f>IF(ISBLANK('Report Data'!F950)," ",'Report Data'!F950)</f>
        <v>39.930964352716522</v>
      </c>
      <c r="G950" s="6">
        <f>IF(ISBLANK('Report Data'!G950)," ",'Report Data'!G950)</f>
        <v>43.563747902799555</v>
      </c>
    </row>
    <row r="951" spans="1:7">
      <c r="A951" s="6" t="str">
        <f>IF('INTERIM REPORT'!B951=" "," ",IF('Report Data'!A951="",'INTERIM REPORT'!A950,'Report Data'!A951))</f>
        <v>Northeastern VT Regional Hospital</v>
      </c>
      <c r="B951" s="6" t="str">
        <f>IF(ISBLANK('Report Data'!B951)," ",'Report Data'!B951)</f>
        <v>[Days_Cash_on_Hand_Metric] Days Cash on Hand</v>
      </c>
      <c r="C951" s="6">
        <f>IF(ISBLANK('Report Data'!C951)," ",'Report Data'!C951)</f>
        <v>107.40661663153021</v>
      </c>
      <c r="D951" s="6">
        <f>IF(ISBLANK('Report Data'!D951)," ",'Report Data'!D951)</f>
        <v>206.57582772839839</v>
      </c>
      <c r="E951" s="6">
        <f>IF(ISBLANK('Report Data'!E951)," ",'Report Data'!E951)</f>
        <v>110.81593529398742</v>
      </c>
      <c r="F951" s="6">
        <f>IF(ISBLANK('Report Data'!F951)," ",'Report Data'!F951)</f>
        <v>189.18486162403443</v>
      </c>
      <c r="G951" s="6">
        <f>IF(ISBLANK('Report Data'!G951)," ",'Report Data'!G951)</f>
        <v>142.95051306171231</v>
      </c>
    </row>
    <row r="952" spans="1:7">
      <c r="A952" s="6" t="str">
        <f>IF('INTERIM REPORT'!B952=" "," ",IF('Report Data'!A952="",'INTERIM REPORT'!A951,'Report Data'!A952))</f>
        <v>Northeastern VT Regional Hospital</v>
      </c>
      <c r="B952" s="6" t="str">
        <f>IF(ISBLANK('Report Data'!B952)," ",'Report Data'!B952)</f>
        <v>[Cash_Flow_Margin_Metric] Cash Flow Margin</v>
      </c>
      <c r="C952" s="6">
        <f>IF(ISBLANK('Report Data'!C952)," ",'Report Data'!C952)</f>
        <v>5.8351590092500773E-2</v>
      </c>
      <c r="D952" s="6">
        <f>IF(ISBLANK('Report Data'!D952)," ",'Report Data'!D952)</f>
        <v>5.0169152987439028E-2</v>
      </c>
      <c r="E952" s="6">
        <f>IF(ISBLANK('Report Data'!E952)," ",'Report Data'!E952)</f>
        <v>5.5069174402484225E-2</v>
      </c>
      <c r="F952" s="6">
        <f>IF(ISBLANK('Report Data'!F952)," ",'Report Data'!F952)</f>
        <v>6.4693992327715666E-2</v>
      </c>
      <c r="G952" s="6">
        <f>IF(ISBLANK('Report Data'!G952)," ",'Report Data'!G952)</f>
        <v>5.6466841372097919E-2</v>
      </c>
    </row>
    <row r="953" spans="1:7">
      <c r="A953" s="6" t="str">
        <f>IF('INTERIM REPORT'!B953=" "," ",IF('Report Data'!A953="",'INTERIM REPORT'!A952,'Report Data'!A953))</f>
        <v>Northeastern VT Regional Hospital</v>
      </c>
      <c r="B953" s="6" t="str">
        <f>IF(ISBLANK('Report Data'!B953)," ",'Report Data'!B953)</f>
        <v>[Cash_to_Long_Term_Debt_Metric] Cash to Long Term Debt</v>
      </c>
      <c r="C953" s="6">
        <f>IF(ISBLANK('Report Data'!C953)," ",'Report Data'!C953)</f>
        <v>2.3767759975888976</v>
      </c>
      <c r="D953" s="6">
        <f>IF(ISBLANK('Report Data'!D953)," ",'Report Data'!D953)</f>
        <v>2.378188605546919</v>
      </c>
      <c r="E953" s="6">
        <f>IF(ISBLANK('Report Data'!E953)," ",'Report Data'!E953)</f>
        <v>3.530048050636494</v>
      </c>
      <c r="F953" s="6">
        <f>IF(ISBLANK('Report Data'!F953)," ",'Report Data'!F953)</f>
        <v>4.3106587911490779</v>
      </c>
      <c r="G953" s="6">
        <f>IF(ISBLANK('Report Data'!G953)," ",'Report Data'!G953)</f>
        <v>5.4693017643111084</v>
      </c>
    </row>
    <row r="954" spans="1:7">
      <c r="A954" s="6" t="str">
        <f>IF('INTERIM REPORT'!B954=" "," ",IF('Report Data'!A954="",'INTERIM REPORT'!A953,'Report Data'!A954))</f>
        <v>Northeastern VT Regional Hospital</v>
      </c>
      <c r="B954" s="6" t="str">
        <f>IF(ISBLANK('Report Data'!B954)," ",'Report Data'!B954)</f>
        <v>[Cash_Flow_to_Total_Debt_Metric] Cash Flow to Total Debt</v>
      </c>
      <c r="C954" s="6">
        <f>IF(ISBLANK('Report Data'!C954)," ",'Report Data'!C954)</f>
        <v>0.37851825510962089</v>
      </c>
      <c r="D954" s="6">
        <f>IF(ISBLANK('Report Data'!D954)," ",'Report Data'!D954)</f>
        <v>0.22705083697292677</v>
      </c>
      <c r="E954" s="6">
        <f>IF(ISBLANK('Report Data'!E954)," ",'Report Data'!E954)</f>
        <v>0.42243712933391903</v>
      </c>
      <c r="F954" s="6">
        <f>IF(ISBLANK('Report Data'!F954)," ",'Report Data'!F954)</f>
        <v>0.32443217112327694</v>
      </c>
      <c r="G954" s="6">
        <f>IF(ISBLANK('Report Data'!G954)," ",'Report Data'!G954)</f>
        <v>0.39241168734038517</v>
      </c>
    </row>
    <row r="955" spans="1:7">
      <c r="A955" s="6" t="str">
        <f>IF('INTERIM REPORT'!B955=" "," ",IF('Report Data'!A955="",'INTERIM REPORT'!A954,'Report Data'!A955))</f>
        <v>Northeastern VT Regional Hospital</v>
      </c>
      <c r="B955" s="6" t="str">
        <f>IF(ISBLANK('Report Data'!B955)," ",'Report Data'!B955)</f>
        <v>[Gross_Price_per_Discharge_Metric] Gross Price per Discharge</v>
      </c>
      <c r="C955" s="6">
        <f>IF(ISBLANK('Report Data'!C955)," ",'Report Data'!C955)</f>
        <v>25796.919732441467</v>
      </c>
      <c r="D955" s="6">
        <f>IF(ISBLANK('Report Data'!D955)," ",'Report Data'!D955)</f>
        <v>22969.619589977228</v>
      </c>
      <c r="E955" s="6">
        <f>IF(ISBLANK('Report Data'!E955)," ",'Report Data'!E955)</f>
        <v>0</v>
      </c>
      <c r="F955" s="6">
        <f>IF(ISBLANK('Report Data'!F955)," ",'Report Data'!F955)</f>
        <v>21809.3091537133</v>
      </c>
      <c r="G955" s="6">
        <f>IF(ISBLANK('Report Data'!G955)," ",'Report Data'!G955)</f>
        <v>20060.732394366194</v>
      </c>
    </row>
    <row r="956" spans="1:7">
      <c r="A956" s="6" t="str">
        <f>IF('INTERIM REPORT'!B956=" "," ",IF('Report Data'!A956="",'INTERIM REPORT'!A955,'Report Data'!A956))</f>
        <v>Northeastern VT Regional Hospital</v>
      </c>
      <c r="B956" s="6" t="str">
        <f>IF(ISBLANK('Report Data'!B956)," ",'Report Data'!B956)</f>
        <v>[Gross_Price_per_Visit_Metric] Gross Price per Visit</v>
      </c>
      <c r="C956" s="6">
        <f>IF(ISBLANK('Report Data'!C956)," ",'Report Data'!C956)</f>
        <v>938.15058425650921</v>
      </c>
      <c r="D956" s="6">
        <f>IF(ISBLANK('Report Data'!D956)," ",'Report Data'!D956)</f>
        <v>0</v>
      </c>
      <c r="E956" s="6">
        <f>IF(ISBLANK('Report Data'!E956)," ",'Report Data'!E956)</f>
        <v>0</v>
      </c>
      <c r="F956" s="6">
        <f>IF(ISBLANK('Report Data'!F956)," ",'Report Data'!F956)</f>
        <v>0</v>
      </c>
      <c r="G956" s="6">
        <f>IF(ISBLANK('Report Data'!G956)," ",'Report Data'!G956)</f>
        <v>3913.6462264150941</v>
      </c>
    </row>
    <row r="957" spans="1:7">
      <c r="A957" s="6" t="str">
        <f>IF('INTERIM REPORT'!B957=" "," ",IF('Report Data'!A957="",'INTERIM REPORT'!A956,'Report Data'!A957))</f>
        <v>Northeastern VT Regional Hospital</v>
      </c>
      <c r="B957" s="6" t="str">
        <f>IF(ISBLANK('Report Data'!B957)," ",'Report Data'!B957)</f>
        <v>[Gross_Rev_per_Adj_Admits_Metric] Gross Revenue per Adj Admission</v>
      </c>
      <c r="C957" s="6">
        <f>IF(ISBLANK('Report Data'!C957)," ",'Report Data'!C957)</f>
        <v>30730.1952191235</v>
      </c>
      <c r="D957" s="6">
        <f>IF(ISBLANK('Report Data'!D957)," ",'Report Data'!D957)</f>
        <v>27550.991803278692</v>
      </c>
      <c r="E957" s="6">
        <f>IF(ISBLANK('Report Data'!E957)," ",'Report Data'!E957)</f>
        <v>0</v>
      </c>
      <c r="F957" s="6">
        <f>IF(ISBLANK('Report Data'!F957)," ",'Report Data'!F957)</f>
        <v>25448.716588314313</v>
      </c>
      <c r="G957" s="6">
        <f>IF(ISBLANK('Report Data'!G957)," ",'Report Data'!G957)</f>
        <v>25124.709897610923</v>
      </c>
    </row>
    <row r="958" spans="1:7">
      <c r="A958" s="6" t="str">
        <f>IF('INTERIM REPORT'!B958=" "," ",IF('Report Data'!A958="",'INTERIM REPORT'!A957,'Report Data'!A958))</f>
        <v>Northeastern VT Regional Hospital</v>
      </c>
      <c r="B958" s="6" t="str">
        <f>IF(ISBLANK('Report Data'!B958)," ",'Report Data'!B958)</f>
        <v>[Net_Rev_per_Adj_Admits_Metric] Net Revenue per Adjusted Admission</v>
      </c>
      <c r="C958" s="6">
        <f>IF(ISBLANK('Report Data'!C958)," ",'Report Data'!C958)</f>
        <v>14638.228979706266</v>
      </c>
      <c r="D958" s="6">
        <f>IF(ISBLANK('Report Data'!D958)," ",'Report Data'!D958)</f>
        <v>12873.497014342915</v>
      </c>
      <c r="E958" s="6">
        <f>IF(ISBLANK('Report Data'!E958)," ",'Report Data'!E958)</f>
        <v>0</v>
      </c>
      <c r="F958" s="6">
        <f>IF(ISBLANK('Report Data'!F958)," ",'Report Data'!F958)</f>
        <v>10969.779544648334</v>
      </c>
      <c r="G958" s="6">
        <f>IF(ISBLANK('Report Data'!G958)," ",'Report Data'!G958)</f>
        <v>10973.437364877853</v>
      </c>
    </row>
    <row r="959" spans="1:7">
      <c r="A959" s="6" t="str">
        <f>IF('INTERIM REPORT'!B959=" "," ",IF('Report Data'!A959="",'INTERIM REPORT'!A958,'Report Data'!A959))</f>
        <v>Northeastern VT Regional Hospital</v>
      </c>
      <c r="B959" s="6" t="str">
        <f>IF(ISBLANK('Report Data'!B959)," ",'Report Data'!B959)</f>
        <v>[Medicare_Gross_Pct_Tot_Gross_Metric] Medicare Gross as % of Tot Gross Rev</v>
      </c>
      <c r="C959" s="6">
        <f>IF(ISBLANK('Report Data'!C959)," ",'Report Data'!C959)</f>
        <v>0.43736212001632663</v>
      </c>
      <c r="D959" s="6">
        <f>IF(ISBLANK('Report Data'!D959)," ",'Report Data'!D959)</f>
        <v>0.41570946642595646</v>
      </c>
      <c r="E959" s="6">
        <f>IF(ISBLANK('Report Data'!E959)," ",'Report Data'!E959)</f>
        <v>0.43047085776141664</v>
      </c>
      <c r="F959" s="6">
        <f>IF(ISBLANK('Report Data'!F959)," ",'Report Data'!F959)</f>
        <v>0.46961734902639196</v>
      </c>
      <c r="G959" s="6">
        <f>IF(ISBLANK('Report Data'!G959)," ",'Report Data'!G959)</f>
        <v>0.41906731450969747</v>
      </c>
    </row>
    <row r="960" spans="1:7">
      <c r="A960" s="6" t="str">
        <f>IF('INTERIM REPORT'!B960=" "," ",IF('Report Data'!A960="",'INTERIM REPORT'!A959,'Report Data'!A960))</f>
        <v>Northeastern VT Regional Hospital</v>
      </c>
      <c r="B960" s="6" t="str">
        <f>IF(ISBLANK('Report Data'!B960)," ",'Report Data'!B960)</f>
        <v>[Medicaid_Gross_Pct_Tot_Gross_Metric] Medicaid Gross as % of Tot Gross Rev</v>
      </c>
      <c r="C960" s="6">
        <f>IF(ISBLANK('Report Data'!C960)," ",'Report Data'!C960)</f>
        <v>0.20514317468529514</v>
      </c>
      <c r="D960" s="6">
        <f>IF(ISBLANK('Report Data'!D960)," ",'Report Data'!D960)</f>
        <v>0.19836764683209393</v>
      </c>
      <c r="E960" s="6">
        <f>IF(ISBLANK('Report Data'!E960)," ",'Report Data'!E960)</f>
        <v>0.21186946623863306</v>
      </c>
      <c r="F960" s="6">
        <f>IF(ISBLANK('Report Data'!F960)," ",'Report Data'!F960)</f>
        <v>0.20596953206782154</v>
      </c>
      <c r="G960" s="6">
        <f>IF(ISBLANK('Report Data'!G960)," ",'Report Data'!G960)</f>
        <v>0.19936975926160841</v>
      </c>
    </row>
    <row r="961" spans="1:7">
      <c r="A961" s="6" t="str">
        <f>IF('INTERIM REPORT'!B961=" "," ",IF('Report Data'!A961="",'INTERIM REPORT'!A960,'Report Data'!A961))</f>
        <v>Northeastern VT Regional Hospital</v>
      </c>
      <c r="B961" s="6" t="str">
        <f>IF(ISBLANK('Report Data'!B961)," ",'Report Data'!B961)</f>
        <v>[CommSelf_Gross_Pct_Tot_Gross_Metric] Comm/self Gross as % of Tot Gross Rev</v>
      </c>
      <c r="C961" s="6">
        <f>IF(ISBLANK('Report Data'!C961)," ",'Report Data'!C961)</f>
        <v>0.35749470529837812</v>
      </c>
      <c r="D961" s="6">
        <f>IF(ISBLANK('Report Data'!D961)," ",'Report Data'!D961)</f>
        <v>0.38592288674194963</v>
      </c>
      <c r="E961" s="6">
        <f>IF(ISBLANK('Report Data'!E961)," ",'Report Data'!E961)</f>
        <v>0.35765967599995041</v>
      </c>
      <c r="F961" s="6">
        <f>IF(ISBLANK('Report Data'!F961)," ",'Report Data'!F961)</f>
        <v>0.32441311890578661</v>
      </c>
      <c r="G961" s="6">
        <f>IF(ISBLANK('Report Data'!G961)," ",'Report Data'!G961)</f>
        <v>0.38156292622869409</v>
      </c>
    </row>
    <row r="962" spans="1:7">
      <c r="A962" s="6" t="str">
        <f>IF('INTERIM REPORT'!B962=" "," ",IF('Report Data'!A962="",'INTERIM REPORT'!A961,'Report Data'!A962))</f>
        <v>Northeastern VT Regional Hospital</v>
      </c>
      <c r="B962" s="6" t="str">
        <f>IF(ISBLANK('Report Data'!B962)," ",'Report Data'!B962)</f>
        <v>[Phys_Gross_Pct_Ttl_Gross_Metric] Physician Gross as % of Ttl Gross Rev</v>
      </c>
      <c r="C962" s="6">
        <f>IF(ISBLANK('Report Data'!C962)," ",'Report Data'!C962)</f>
        <v>0</v>
      </c>
      <c r="D962" s="6">
        <f>IF(ISBLANK('Report Data'!D962)," ",'Report Data'!D962)</f>
        <v>0</v>
      </c>
      <c r="E962" s="6">
        <f>IF(ISBLANK('Report Data'!E962)," ",'Report Data'!E962)</f>
        <v>0</v>
      </c>
      <c r="F962" s="6">
        <f>IF(ISBLANK('Report Data'!F962)," ",'Report Data'!F962)</f>
        <v>0</v>
      </c>
      <c r="G962" s="6">
        <f>IF(ISBLANK('Report Data'!G962)," ",'Report Data'!G962)</f>
        <v>0</v>
      </c>
    </row>
    <row r="963" spans="1:7">
      <c r="A963" s="6" t="str">
        <f>IF('INTERIM REPORT'!B963=" "," ",IF('Report Data'!A963="",'INTERIM REPORT'!A962,'Report Data'!A963))</f>
        <v>Northeastern VT Regional Hospital</v>
      </c>
      <c r="B963" s="6" t="str">
        <f>IF(ISBLANK('Report Data'!B963)," ",'Report Data'!B963)</f>
        <v>[Medicare_Pct_Net_Rev_Metric] Medicare % of Net Rev (less dispr)</v>
      </c>
      <c r="C963" s="6">
        <f>IF(ISBLANK('Report Data'!C963)," ",'Report Data'!C963)</f>
        <v>0.40566280848196906</v>
      </c>
      <c r="D963" s="6">
        <f>IF(ISBLANK('Report Data'!D963)," ",'Report Data'!D963)</f>
        <v>0.38118021950527164</v>
      </c>
      <c r="E963" s="6">
        <f>IF(ISBLANK('Report Data'!E963)," ",'Report Data'!E963)</f>
        <v>0.39582347531850698</v>
      </c>
      <c r="F963" s="6">
        <f>IF(ISBLANK('Report Data'!F963)," ",'Report Data'!F963)</f>
        <v>0.33769338410073901</v>
      </c>
      <c r="G963" s="6">
        <f>IF(ISBLANK('Report Data'!G963)," ",'Report Data'!G963)</f>
        <v>0.36640619060573254</v>
      </c>
    </row>
    <row r="964" spans="1:7">
      <c r="A964" s="6" t="str">
        <f>IF('INTERIM REPORT'!B964=" "," ",IF('Report Data'!A964="",'INTERIM REPORT'!A963,'Report Data'!A964))</f>
        <v>Northeastern VT Regional Hospital</v>
      </c>
      <c r="B964" s="6" t="str">
        <f>IF(ISBLANK('Report Data'!B964)," ",'Report Data'!B964)</f>
        <v>[Medicaid_Pct_Net_Rev_Metric] Medicaid % of Net Rev (less dispr)</v>
      </c>
      <c r="C964" s="6">
        <f>IF(ISBLANK('Report Data'!C964)," ",'Report Data'!C964)</f>
        <v>0.14473820526821687</v>
      </c>
      <c r="D964" s="6">
        <f>IF(ISBLANK('Report Data'!D964)," ",'Report Data'!D964)</f>
        <v>0.12989713342865297</v>
      </c>
      <c r="E964" s="6">
        <f>IF(ISBLANK('Report Data'!E964)," ",'Report Data'!E964)</f>
        <v>0.16316390939851982</v>
      </c>
      <c r="F964" s="6">
        <f>IF(ISBLANK('Report Data'!F964)," ",'Report Data'!F964)</f>
        <v>0.19692634544799362</v>
      </c>
      <c r="G964" s="6">
        <f>IF(ISBLANK('Report Data'!G964)," ",'Report Data'!G964)</f>
        <v>0.16473710709029724</v>
      </c>
    </row>
    <row r="965" spans="1:7">
      <c r="A965" s="6" t="str">
        <f>IF('INTERIM REPORT'!B965=" "," ",IF('Report Data'!A965="",'INTERIM REPORT'!A964,'Report Data'!A965))</f>
        <v>Northeastern VT Regional Hospital</v>
      </c>
      <c r="B965" s="6" t="str">
        <f>IF(ISBLANK('Report Data'!B965)," ",'Report Data'!B965)</f>
        <v>[CommSelf_Pct_Net_Rev_Metric] Comm/self % of Net Rev (less dispr)</v>
      </c>
      <c r="C965" s="6">
        <f>IF(ISBLANK('Report Data'!C965)," ",'Report Data'!C965)</f>
        <v>0.44959898624981404</v>
      </c>
      <c r="D965" s="6">
        <f>IF(ISBLANK('Report Data'!D965)," ",'Report Data'!D965)</f>
        <v>0.48892264706607569</v>
      </c>
      <c r="E965" s="6">
        <f>IF(ISBLANK('Report Data'!E965)," ",'Report Data'!E965)</f>
        <v>0.44101261528297331</v>
      </c>
      <c r="F965" s="6">
        <f>IF(ISBLANK('Report Data'!F965)," ",'Report Data'!F965)</f>
        <v>0.46538027045126729</v>
      </c>
      <c r="G965" s="6">
        <f>IF(ISBLANK('Report Data'!G965)," ",'Report Data'!G965)</f>
        <v>0.46885670230397031</v>
      </c>
    </row>
    <row r="966" spans="1:7">
      <c r="A966" s="6" t="str">
        <f>IF('INTERIM REPORT'!B966=" "," ",IF('Report Data'!A966="",'INTERIM REPORT'!A965,'Report Data'!A966))</f>
        <v>Northeastern VT Regional Hospital</v>
      </c>
      <c r="B966" s="6" t="str">
        <f>IF(ISBLANK('Report Data'!B966)," ",'Report Data'!B966)</f>
        <v>[Phys_Pct_Net_Rev_Metric] Physician % of Net Rev</v>
      </c>
      <c r="C966" s="6">
        <f>IF(ISBLANK('Report Data'!C966)," ",'Report Data'!C966)</f>
        <v>0</v>
      </c>
      <c r="D966" s="6">
        <f>IF(ISBLANK('Report Data'!D966)," ",'Report Data'!D966)</f>
        <v>0</v>
      </c>
      <c r="E966" s="6">
        <f>IF(ISBLANK('Report Data'!E966)," ",'Report Data'!E966)</f>
        <v>0</v>
      </c>
      <c r="F966" s="6">
        <f>IF(ISBLANK('Report Data'!F966)," ",'Report Data'!F966)</f>
        <v>0</v>
      </c>
      <c r="G966" s="6">
        <f>IF(ISBLANK('Report Data'!G966)," ",'Report Data'!G966)</f>
        <v>0</v>
      </c>
    </row>
    <row r="967" spans="1:7">
      <c r="A967" s="6" t="str">
        <f>IF('INTERIM REPORT'!B967=" "," ",IF('Report Data'!A967="",'INTERIM REPORT'!A966,'Report Data'!A967))</f>
        <v>Northeastern VT Regional Hospital</v>
      </c>
      <c r="B967" s="6" t="str">
        <f>IF(ISBLANK('Report Data'!B967)," ",'Report Data'!B967)</f>
        <v>[Free_Care_Gross_Metric] Free Care (Gross Revenue)</v>
      </c>
      <c r="C967" s="6">
        <f>IF(ISBLANK('Report Data'!C967)," ",'Report Data'!C967)</f>
        <v>-3141595.0000000005</v>
      </c>
      <c r="D967" s="6">
        <f>IF(ISBLANK('Report Data'!D967)," ",'Report Data'!D967)</f>
        <v>-2623396</v>
      </c>
      <c r="E967" s="6">
        <f>IF(ISBLANK('Report Data'!E967)," ",'Report Data'!E967)</f>
        <v>-3013999.9999999995</v>
      </c>
      <c r="F967" s="6">
        <f>IF(ISBLANK('Report Data'!F967)," ",'Report Data'!F967)</f>
        <v>-1639819</v>
      </c>
      <c r="G967" s="6">
        <f>IF(ISBLANK('Report Data'!G967)," ",'Report Data'!G967)</f>
        <v>-2843100</v>
      </c>
    </row>
    <row r="968" spans="1:7">
      <c r="A968" s="6" t="str">
        <f>IF('INTERIM REPORT'!B968=" "," ",IF('Report Data'!A968="",'INTERIM REPORT'!A967,'Report Data'!A968))</f>
        <v>Northwestern Medical Center</v>
      </c>
      <c r="B968" s="6" t="str">
        <f>IF(ISBLANK('Report Data'!B968)," ",'Report Data'!B968)</f>
        <v>[Avg_Daily_Census_Metric] Average Daily Census</v>
      </c>
      <c r="C968" s="6">
        <f>IF(ISBLANK('Report Data'!C968)," ",'Report Data'!C968)</f>
        <v>23.342465753424658</v>
      </c>
      <c r="D968" s="6">
        <f>IF(ISBLANK('Report Data'!D968)," ",'Report Data'!D968)</f>
        <v>23.554644808743173</v>
      </c>
      <c r="E968" s="6">
        <f>IF(ISBLANK('Report Data'!E968)," ",'Report Data'!E968)</f>
        <v>0</v>
      </c>
      <c r="F968" s="6">
        <f>IF(ISBLANK('Report Data'!F968)," ",'Report Data'!F968)</f>
        <v>23.79999999999999</v>
      </c>
      <c r="G968" s="6">
        <f>IF(ISBLANK('Report Data'!G968)," ",'Report Data'!G968)</f>
        <v>23.230136986301364</v>
      </c>
    </row>
    <row r="969" spans="1:7">
      <c r="A969" s="6" t="str">
        <f>IF('INTERIM REPORT'!B969=" "," ",IF('Report Data'!A969="",'INTERIM REPORT'!A968,'Report Data'!A969))</f>
        <v>Northwestern Medical Center</v>
      </c>
      <c r="B969" s="6" t="str">
        <f>IF(ISBLANK('Report Data'!B969)," ",'Report Data'!B969)</f>
        <v>[Avg_Length_of_Stay_Metric] Average Length of Stay</v>
      </c>
      <c r="C969" s="6">
        <f>IF(ISBLANK('Report Data'!C969)," ",'Report Data'!C969)</f>
        <v>3.1661092530657742</v>
      </c>
      <c r="D969" s="6">
        <f>IF(ISBLANK('Report Data'!D969)," ",'Report Data'!D969)</f>
        <v>3.2228037383177579</v>
      </c>
      <c r="E969" s="6">
        <f>IF(ISBLANK('Report Data'!E969)," ",'Report Data'!E969)</f>
        <v>0</v>
      </c>
      <c r="F969" s="6">
        <f>IF(ISBLANK('Report Data'!F969)," ",'Report Data'!F969)</f>
        <v>3.4133595284872285</v>
      </c>
      <c r="G969" s="6">
        <f>IF(ISBLANK('Report Data'!G969)," ",'Report Data'!G969)</f>
        <v>3.3211907559733636</v>
      </c>
    </row>
    <row r="970" spans="1:7">
      <c r="A970" s="6" t="str">
        <f>IF('INTERIM REPORT'!B970=" "," ",IF('Report Data'!A970="",'INTERIM REPORT'!A969,'Report Data'!A970))</f>
        <v>Northwestern Medical Center</v>
      </c>
      <c r="B970" s="6" t="str">
        <f>IF(ISBLANK('Report Data'!B970)," ",'Report Data'!B970)</f>
        <v>[Acute_ALOS_Metric] Acute ALOS</v>
      </c>
      <c r="C970" s="6">
        <f>IF(ISBLANK('Report Data'!C970)," ",'Report Data'!C970)</f>
        <v>3.3143100511073249</v>
      </c>
      <c r="D970" s="6">
        <f>IF(ISBLANK('Report Data'!D970)," ",'Report Data'!D970)</f>
        <v>3.0385980479148187</v>
      </c>
      <c r="E970" s="6">
        <f>IF(ISBLANK('Report Data'!E970)," ",'Report Data'!E970)</f>
        <v>0</v>
      </c>
      <c r="F970" s="6">
        <f>IF(ISBLANK('Report Data'!F970)," ",'Report Data'!F970)</f>
        <v>3.3401135288552481</v>
      </c>
      <c r="G970" s="6">
        <f>IF(ISBLANK('Report Data'!G970)," ",'Report Data'!G970)</f>
        <v>3.3640128854118743</v>
      </c>
    </row>
    <row r="971" spans="1:7">
      <c r="A971" s="6" t="str">
        <f>IF('INTERIM REPORT'!B971=" "," ",IF('Report Data'!A971="",'INTERIM REPORT'!A970,'Report Data'!A971))</f>
        <v>Northwestern Medical Center</v>
      </c>
      <c r="B971" s="6" t="str">
        <f>IF(ISBLANK('Report Data'!B971)," ",'Report Data'!B971)</f>
        <v>[Adj_Admits_Metric] Adjusted Admissions</v>
      </c>
      <c r="C971" s="6">
        <f>IF(ISBLANK('Report Data'!C971)," ",'Report Data'!C971)</f>
        <v>11846.116055988297</v>
      </c>
      <c r="D971" s="6">
        <f>IF(ISBLANK('Report Data'!D971)," ",'Report Data'!D971)</f>
        <v>10165.23117070003</v>
      </c>
      <c r="E971" s="6">
        <f>IF(ISBLANK('Report Data'!E971)," ",'Report Data'!E971)</f>
        <v>0</v>
      </c>
      <c r="F971" s="6">
        <f>IF(ISBLANK('Report Data'!F971)," ",'Report Data'!F971)</f>
        <v>11221.901001281536</v>
      </c>
      <c r="G971" s="6">
        <f>IF(ISBLANK('Report Data'!G971)," ",'Report Data'!G971)</f>
        <v>12464.2345465569</v>
      </c>
    </row>
    <row r="972" spans="1:7">
      <c r="A972" s="6" t="str">
        <f>IF('INTERIM REPORT'!B972=" "," ",IF('Report Data'!A972="",'INTERIM REPORT'!A971,'Report Data'!A972))</f>
        <v>Northwestern Medical Center</v>
      </c>
      <c r="B972" s="6" t="str">
        <f>IF(ISBLANK('Report Data'!B972)," ",'Report Data'!B972)</f>
        <v>[Adj_Days_Metric] Adjusted Days</v>
      </c>
      <c r="C972" s="6">
        <f>IF(ISBLANK('Report Data'!C972)," ",'Report Data'!C972)</f>
        <v>41209.21363605449</v>
      </c>
      <c r="D972" s="6">
        <f>IF(ISBLANK('Report Data'!D972)," ",'Report Data'!D972)</f>
        <v>32407.220415645639</v>
      </c>
      <c r="E972" s="6">
        <f>IF(ISBLANK('Report Data'!E972)," ",'Report Data'!E972)</f>
        <v>0</v>
      </c>
      <c r="F972" s="6">
        <f>IF(ISBLANK('Report Data'!F972)," ",'Report Data'!F972)</f>
        <v>39412.171378260507</v>
      </c>
      <c r="G972" s="6">
        <f>IF(ISBLANK('Report Data'!G972)," ",'Report Data'!G972)</f>
        <v>41929.845621413238</v>
      </c>
    </row>
    <row r="973" spans="1:7">
      <c r="A973" s="6" t="str">
        <f>IF('INTERIM REPORT'!B973=" "," ",IF('Report Data'!A973="",'INTERIM REPORT'!A972,'Report Data'!A973))</f>
        <v>Northwestern Medical Center</v>
      </c>
      <c r="B973" s="6" t="str">
        <f>IF(ISBLANK('Report Data'!B973)," ",'Report Data'!B973)</f>
        <v>[Acute_Care_Ave_Daily_Census_Metric] Acute Care Ave Daily Census</v>
      </c>
      <c r="C973" s="6">
        <f>IF(ISBLANK('Report Data'!C973)," ",'Report Data'!C973)</f>
        <v>21.32054794520548</v>
      </c>
      <c r="D973" s="6">
        <f>IF(ISBLANK('Report Data'!D973)," ",'Report Data'!D973)</f>
        <v>18.71311475409836</v>
      </c>
      <c r="E973" s="6">
        <f>IF(ISBLANK('Report Data'!E973)," ",'Report Data'!E973)</f>
        <v>0</v>
      </c>
      <c r="F973" s="6">
        <f>IF(ISBLANK('Report Data'!F973)," ",'Report Data'!F973)</f>
        <v>19.345205479452044</v>
      </c>
      <c r="G973" s="6">
        <f>IF(ISBLANK('Report Data'!G973)," ",'Report Data'!G973)</f>
        <v>20.027397260273975</v>
      </c>
    </row>
    <row r="974" spans="1:7">
      <c r="A974" s="6" t="str">
        <f>IF('INTERIM REPORT'!B974=" "," ",IF('Report Data'!A974="",'INTERIM REPORT'!A973,'Report Data'!A974))</f>
        <v>Northwestern Medical Center</v>
      </c>
      <c r="B974" s="6" t="str">
        <f>IF(ISBLANK('Report Data'!B974)," ",'Report Data'!B974)</f>
        <v>[Acute_Admissions_Metric] Acute Admissions</v>
      </c>
      <c r="C974" s="6">
        <f>IF(ISBLANK('Report Data'!C974)," ",'Report Data'!C974)</f>
        <v>2348.0000000000005</v>
      </c>
      <c r="D974" s="6">
        <f>IF(ISBLANK('Report Data'!D974)," ",'Report Data'!D974)</f>
        <v>2253.9999999999995</v>
      </c>
      <c r="E974" s="6">
        <f>IF(ISBLANK('Report Data'!E974)," ",'Report Data'!E974)</f>
        <v>0</v>
      </c>
      <c r="F974" s="6">
        <f>IF(ISBLANK('Report Data'!F974)," ",'Report Data'!F974)</f>
        <v>2114.0000000000005</v>
      </c>
      <c r="G974" s="6">
        <f>IF(ISBLANK('Report Data'!G974)," ",'Report Data'!G974)</f>
        <v>2172.9999999999995</v>
      </c>
    </row>
    <row r="975" spans="1:7">
      <c r="A975" s="6" t="str">
        <f>IF('INTERIM REPORT'!B975=" "," ",IF('Report Data'!A975="",'INTERIM REPORT'!A974,'Report Data'!A975))</f>
        <v>Northwestern Medical Center</v>
      </c>
      <c r="B975" s="6" t="str">
        <f>IF(ISBLANK('Report Data'!B975)," ",'Report Data'!B975)</f>
        <v>[Util_Acute_Days] Acute Patient Days</v>
      </c>
      <c r="C975" s="6">
        <f>IF(ISBLANK('Report Data'!C975)," ",'Report Data'!C975)</f>
        <v>7782</v>
      </c>
      <c r="D975" s="6">
        <f>IF(ISBLANK('Report Data'!D975)," ",'Report Data'!D975)</f>
        <v>6849</v>
      </c>
      <c r="E975" s="6">
        <f>IF(ISBLANK('Report Data'!E975)," ",'Report Data'!E975)</f>
        <v>0</v>
      </c>
      <c r="F975" s="6">
        <f>IF(ISBLANK('Report Data'!F975)," ",'Report Data'!F975)</f>
        <v>7060.9999999999964</v>
      </c>
      <c r="G975" s="6">
        <f>IF(ISBLANK('Report Data'!G975)," ",'Report Data'!G975)</f>
        <v>7310.0000000000009</v>
      </c>
    </row>
    <row r="976" spans="1:7">
      <c r="A976" s="6" t="str">
        <f>IF('INTERIM REPORT'!B976=" "," ",IF('Report Data'!A976="",'INTERIM REPORT'!A975,'Report Data'!A976))</f>
        <v>Northwestern Medical Center</v>
      </c>
      <c r="B976" s="6" t="str">
        <f>IF(ISBLANK('Report Data'!B976)," ",'Report Data'!B976)</f>
        <v>[Age_of_Plant_Metric] Age of Plant</v>
      </c>
      <c r="C976" s="6">
        <f>IF(ISBLANK('Report Data'!C976)," ",'Report Data'!C976)</f>
        <v>10.960270951768377</v>
      </c>
      <c r="D976" s="6">
        <f>IF(ISBLANK('Report Data'!D976)," ",'Report Data'!D976)</f>
        <v>11.838410620022779</v>
      </c>
      <c r="E976" s="6">
        <f>IF(ISBLANK('Report Data'!E976)," ",'Report Data'!E976)</f>
        <v>0</v>
      </c>
      <c r="F976" s="6">
        <f>IF(ISBLANK('Report Data'!F976)," ",'Report Data'!F976)</f>
        <v>12.084137043247255</v>
      </c>
      <c r="G976" s="6">
        <f>IF(ISBLANK('Report Data'!G976)," ",'Report Data'!G976)</f>
        <v>15.02284435155501</v>
      </c>
    </row>
    <row r="977" spans="1:7">
      <c r="A977" s="6" t="str">
        <f>IF('INTERIM REPORT'!B977=" "," ",IF('Report Data'!A977="",'INTERIM REPORT'!A976,'Report Data'!A977))</f>
        <v>Northwestern Medical Center</v>
      </c>
      <c r="B977" s="6" t="str">
        <f>IF(ISBLANK('Report Data'!B977)," ",'Report Data'!B977)</f>
        <v>[Age_of_Plant_Bldg_Metric] Age of Plant Building</v>
      </c>
      <c r="C977" s="6">
        <f>IF(ISBLANK('Report Data'!C977)," ",'Report Data'!C977)</f>
        <v>11.37127257042463</v>
      </c>
      <c r="D977" s="6">
        <f>IF(ISBLANK('Report Data'!D977)," ",'Report Data'!D977)</f>
        <v>12.319605284562211</v>
      </c>
      <c r="E977" s="6">
        <f>IF(ISBLANK('Report Data'!E977)," ",'Report Data'!E977)</f>
        <v>0</v>
      </c>
      <c r="F977" s="6">
        <f>IF(ISBLANK('Report Data'!F977)," ",'Report Data'!F977)</f>
        <v>12.657903272994504</v>
      </c>
      <c r="G977" s="6">
        <f>IF(ISBLANK('Report Data'!G977)," ",'Report Data'!G977)</f>
        <v>14.932022640849818</v>
      </c>
    </row>
    <row r="978" spans="1:7">
      <c r="A978" s="6" t="str">
        <f>IF('INTERIM REPORT'!B978=" "," ",IF('Report Data'!A978="",'INTERIM REPORT'!A977,'Report Data'!A978))</f>
        <v>Northwestern Medical Center</v>
      </c>
      <c r="B978" s="6" t="str">
        <f>IF(ISBLANK('Report Data'!B978)," ",'Report Data'!B978)</f>
        <v>[Age_of_Plant_Equip_Metric] Age of Plant Equipment</v>
      </c>
      <c r="C978" s="6">
        <f>IF(ISBLANK('Report Data'!C978)," ",'Report Data'!C978)</f>
        <v>10.54829444595593</v>
      </c>
      <c r="D978" s="6">
        <f>IF(ISBLANK('Report Data'!D978)," ",'Report Data'!D978)</f>
        <v>11.35907497019914</v>
      </c>
      <c r="E978" s="6">
        <f>IF(ISBLANK('Report Data'!E978)," ",'Report Data'!E978)</f>
        <v>0</v>
      </c>
      <c r="F978" s="6">
        <f>IF(ISBLANK('Report Data'!F978)," ",'Report Data'!F978)</f>
        <v>11.52188897749056</v>
      </c>
      <c r="G978" s="6">
        <f>IF(ISBLANK('Report Data'!G978)," ",'Report Data'!G978)</f>
        <v>15.120169631635363</v>
      </c>
    </row>
    <row r="979" spans="1:7">
      <c r="A979" s="6" t="str">
        <f>IF('INTERIM REPORT'!B979=" "," ",IF('Report Data'!A979="",'INTERIM REPORT'!A978,'Report Data'!A979))</f>
        <v>Northwestern Medical Center</v>
      </c>
      <c r="B979" s="6" t="str">
        <f>IF(ISBLANK('Report Data'!B979)," ",'Report Data'!B979)</f>
        <v>[Long_Term_Debt_Cap_Metric] Long Term Debt to Capitalization</v>
      </c>
      <c r="C979" s="6">
        <f>IF(ISBLANK('Report Data'!C979)," ",'Report Data'!C979)</f>
        <v>0.19994275925153315</v>
      </c>
      <c r="D979" s="6">
        <f>IF(ISBLANK('Report Data'!D979)," ",'Report Data'!D979)</f>
        <v>0.19465065077457366</v>
      </c>
      <c r="E979" s="6">
        <f>IF(ISBLANK('Report Data'!E979)," ",'Report Data'!E979)</f>
        <v>0.21576466464332072</v>
      </c>
      <c r="F979" s="6">
        <f>IF(ISBLANK('Report Data'!F979)," ",'Report Data'!F979)</f>
        <v>0.16677881353918225</v>
      </c>
      <c r="G979" s="6">
        <f>IF(ISBLANK('Report Data'!G979)," ",'Report Data'!G979)</f>
        <v>0.1702492645488192</v>
      </c>
    </row>
    <row r="980" spans="1:7">
      <c r="A980" s="6" t="str">
        <f>IF('INTERIM REPORT'!B980=" "," ",IF('Report Data'!A980="",'INTERIM REPORT'!A979,'Report Data'!A980))</f>
        <v>Northwestern Medical Center</v>
      </c>
      <c r="B980" s="6" t="str">
        <f>IF(ISBLANK('Report Data'!B980)," ",'Report Data'!B980)</f>
        <v>[Debt_per_Staff_Bed_Metric] Debt per Staffed Bed</v>
      </c>
      <c r="C980" s="6">
        <f>IF(ISBLANK('Report Data'!C980)," ",'Report Data'!C980)</f>
        <v>582307.32499999995</v>
      </c>
      <c r="D980" s="6">
        <f>IF(ISBLANK('Report Data'!D980)," ",'Report Data'!D980)</f>
        <v>886272.23750000005</v>
      </c>
      <c r="E980" s="6">
        <f>IF(ISBLANK('Report Data'!E980)," ",'Report Data'!E980)</f>
        <v>0</v>
      </c>
      <c r="F980" s="6">
        <f>IF(ISBLANK('Report Data'!F980)," ",'Report Data'!F980)</f>
        <v>593253.23750000005</v>
      </c>
      <c r="G980" s="6">
        <f>IF(ISBLANK('Report Data'!G980)," ",'Report Data'!G980)</f>
        <v>745641.17500000005</v>
      </c>
    </row>
    <row r="981" spans="1:7">
      <c r="A981" s="6" t="str">
        <f>IF('INTERIM REPORT'!B981=" "," ",IF('Report Data'!A981="",'INTERIM REPORT'!A980,'Report Data'!A981))</f>
        <v>Northwestern Medical Center</v>
      </c>
      <c r="B981" s="6" t="str">
        <f>IF(ISBLANK('Report Data'!B981)," ",'Report Data'!B981)</f>
        <v>[Net_Prop_Plant_and_Equip_per_Staffed_Bed_Metric] Net Prop, Plant &amp; Equip per Staffed Bed</v>
      </c>
      <c r="C981" s="6">
        <f>IF(ISBLANK('Report Data'!C981)," ",'Report Data'!C981)</f>
        <v>852641.2</v>
      </c>
      <c r="D981" s="6">
        <f>IF(ISBLANK('Report Data'!D981)," ",'Report Data'!D981)</f>
        <v>886899.15</v>
      </c>
      <c r="E981" s="6">
        <f>IF(ISBLANK('Report Data'!E981)," ",'Report Data'!E981)</f>
        <v>0</v>
      </c>
      <c r="F981" s="6">
        <f>IF(ISBLANK('Report Data'!F981)," ",'Report Data'!F981)</f>
        <v>862229.21250000002</v>
      </c>
      <c r="G981" s="6">
        <f>IF(ISBLANK('Report Data'!G981)," ",'Report Data'!G981)</f>
        <v>869622.2</v>
      </c>
    </row>
    <row r="982" spans="1:7">
      <c r="A982" s="6" t="str">
        <f>IF('INTERIM REPORT'!B982=" "," ",IF('Report Data'!A982="",'INTERIM REPORT'!A981,'Report Data'!A982))</f>
        <v>Northwestern Medical Center</v>
      </c>
      <c r="B982" s="6" t="str">
        <f>IF(ISBLANK('Report Data'!B982)," ",'Report Data'!B982)</f>
        <v>[Long_Term_Debt_to_Total_Assets_Metric] Long Term Debt to Total Assets</v>
      </c>
      <c r="C982" s="6">
        <f>IF(ISBLANK('Report Data'!C982)," ",'Report Data'!C982)</f>
        <v>0.17956567933926351</v>
      </c>
      <c r="D982" s="6">
        <f>IF(ISBLANK('Report Data'!D982)," ",'Report Data'!D982)</f>
        <v>0.15026437237013654</v>
      </c>
      <c r="E982" s="6">
        <f>IF(ISBLANK('Report Data'!E982)," ",'Report Data'!E982)</f>
        <v>0.18497498102255813</v>
      </c>
      <c r="F982" s="6">
        <f>IF(ISBLANK('Report Data'!F982)," ",'Report Data'!F982)</f>
        <v>0.14744382232881303</v>
      </c>
      <c r="G982" s="6">
        <f>IF(ISBLANK('Report Data'!G982)," ",'Report Data'!G982)</f>
        <v>0.14235871177548615</v>
      </c>
    </row>
    <row r="983" spans="1:7">
      <c r="A983" s="6" t="str">
        <f>IF('INTERIM REPORT'!B983=" "," ",IF('Report Data'!A983="",'INTERIM REPORT'!A982,'Report Data'!A983))</f>
        <v>Northwestern Medical Center</v>
      </c>
      <c r="B983" s="6" t="str">
        <f>IF(ISBLANK('Report Data'!B983)," ",'Report Data'!B983)</f>
        <v>[Debt_Service_Coverage_Ratio_Metric] Debt Service Coverage Ratio</v>
      </c>
      <c r="C983" s="6">
        <f>IF(ISBLANK('Report Data'!C983)," ",'Report Data'!C983)</f>
        <v>-1.061495137294048</v>
      </c>
      <c r="D983" s="6">
        <f>IF(ISBLANK('Report Data'!D983)," ",'Report Data'!D983)</f>
        <v>2.3245729752547959</v>
      </c>
      <c r="E983" s="6">
        <f>IF(ISBLANK('Report Data'!E983)," ",'Report Data'!E983)</f>
        <v>2.0848440742535477</v>
      </c>
      <c r="F983" s="6">
        <f>IF(ISBLANK('Report Data'!F983)," ",'Report Data'!F983)</f>
        <v>5.5668376475340455</v>
      </c>
      <c r="G983" s="6">
        <f>IF(ISBLANK('Report Data'!G983)," ",'Report Data'!G983)</f>
        <v>3.622703356547667</v>
      </c>
    </row>
    <row r="984" spans="1:7">
      <c r="A984" s="6" t="str">
        <f>IF('INTERIM REPORT'!B984=" "," ",IF('Report Data'!A984="",'INTERIM REPORT'!A983,'Report Data'!A984))</f>
        <v>Northwestern Medical Center</v>
      </c>
      <c r="B984" s="6" t="str">
        <f>IF(ISBLANK('Report Data'!B984)," ",'Report Data'!B984)</f>
        <v>[Depreciation_Rate_Metric] Depreciation Rate</v>
      </c>
      <c r="C984" s="6">
        <f>IF(ISBLANK('Report Data'!C984)," ",'Report Data'!C984)</f>
        <v>4.3602447521581711</v>
      </c>
      <c r="D984" s="6">
        <f>IF(ISBLANK('Report Data'!D984)," ",'Report Data'!D984)</f>
        <v>4.1324860573637583</v>
      </c>
      <c r="E984" s="6">
        <f>IF(ISBLANK('Report Data'!E984)," ",'Report Data'!E984)</f>
        <v>4.0759068484971408</v>
      </c>
      <c r="F984" s="6">
        <f>IF(ISBLANK('Report Data'!F984)," ",'Report Data'!F984)</f>
        <v>4.2743023711831851</v>
      </c>
      <c r="G984" s="6">
        <f>IF(ISBLANK('Report Data'!G984)," ",'Report Data'!G984)</f>
        <v>3.5273092776538957</v>
      </c>
    </row>
    <row r="985" spans="1:7">
      <c r="A985" s="6" t="str">
        <f>IF('INTERIM REPORT'!B985=" "," ",IF('Report Data'!A985="",'INTERIM REPORT'!A984,'Report Data'!A985))</f>
        <v>Northwestern Medical Center</v>
      </c>
      <c r="B985" s="6" t="str">
        <f>IF(ISBLANK('Report Data'!B985)," ",'Report Data'!B985)</f>
        <v>[Cap_Expenditures_to_Depreciation_Metric] Capital Expenditures to Depreciation</v>
      </c>
      <c r="C985" s="6">
        <f>IF(ISBLANK('Report Data'!C985)," ",'Report Data'!C985)</f>
        <v>1.0308966258650907</v>
      </c>
      <c r="D985" s="6">
        <f>IF(ISBLANK('Report Data'!D985)," ",'Report Data'!D985)</f>
        <v>1.1767278667939982</v>
      </c>
      <c r="E985" s="6">
        <f>IF(ISBLANK('Report Data'!E985)," ",'Report Data'!E985)</f>
        <v>1.2520537720745155</v>
      </c>
      <c r="F985" s="6">
        <f>IF(ISBLANK('Report Data'!F985)," ",'Report Data'!F985)</f>
        <v>0.7336570967067475</v>
      </c>
      <c r="G985" s="6">
        <f>IF(ISBLANK('Report Data'!G985)," ",'Report Data'!G985)</f>
        <v>0.875140826790471</v>
      </c>
    </row>
    <row r="986" spans="1:7">
      <c r="A986" s="6" t="str">
        <f>IF('INTERIM REPORT'!B986=" "," ",IF('Report Data'!A986="",'INTERIM REPORT'!A985,'Report Data'!A986))</f>
        <v>Northwestern Medical Center</v>
      </c>
      <c r="B986" s="6" t="str">
        <f>IF(ISBLANK('Report Data'!B986)," ",'Report Data'!B986)</f>
        <v>[Cap_Expenditure_Growth_Rate_Metric] Capital Expenditure Growth Rate</v>
      </c>
      <c r="C986" s="6">
        <f>IF(ISBLANK('Report Data'!C986)," ",'Report Data'!C986)</f>
        <v>4.4949616029458275</v>
      </c>
      <c r="D986" s="6">
        <f>IF(ISBLANK('Report Data'!D986)," ",'Report Data'!D986)</f>
        <v>4.8628115028375953</v>
      </c>
      <c r="E986" s="6">
        <f>IF(ISBLANK('Report Data'!E986)," ",'Report Data'!E986)</f>
        <v>5.1032545442851953</v>
      </c>
      <c r="F986" s="6">
        <f>IF(ISBLANK('Report Data'!F986)," ",'Report Data'!F986)</f>
        <v>3.1358722680890225</v>
      </c>
      <c r="G986" s="6">
        <f>IF(ISBLANK('Report Data'!G986)," ",'Report Data'!G986)</f>
        <v>3.0868923575917293</v>
      </c>
    </row>
    <row r="987" spans="1:7">
      <c r="A987" s="6" t="str">
        <f>IF('INTERIM REPORT'!B987=" "," ",IF('Report Data'!A987="",'INTERIM REPORT'!A986,'Report Data'!A987))</f>
        <v>Northwestern Medical Center</v>
      </c>
      <c r="B987" s="6" t="str">
        <f>IF(ISBLANK('Report Data'!B987)," ",'Report Data'!B987)</f>
        <v>[Cap_Acquisitions_as_a_pct_of_Net_Patient_Rev_Metric] Capital Acquisitions as a % of Net Patient Rev</v>
      </c>
      <c r="C987" s="6">
        <f>IF(ISBLANK('Report Data'!C987)," ",'Report Data'!C987)</f>
        <v>6.5471344873756721E-2</v>
      </c>
      <c r="D987" s="6">
        <f>IF(ISBLANK('Report Data'!D987)," ",'Report Data'!D987)</f>
        <v>8.6948426419829986E-2</v>
      </c>
      <c r="E987" s="6">
        <f>IF(ISBLANK('Report Data'!E987)," ",'Report Data'!E987)</f>
        <v>8.3119203072385975E-2</v>
      </c>
      <c r="F987" s="6">
        <f>IF(ISBLANK('Report Data'!F987)," ",'Report Data'!F987)</f>
        <v>4.7484195615531806E-2</v>
      </c>
      <c r="G987" s="6">
        <f>IF(ISBLANK('Report Data'!G987)," ",'Report Data'!G987)</f>
        <v>4.8885946264787983E-2</v>
      </c>
    </row>
    <row r="988" spans="1:7">
      <c r="A988" s="6" t="str">
        <f>IF('INTERIM REPORT'!B988=" "," ",IF('Report Data'!A988="",'INTERIM REPORT'!A987,'Report Data'!A988))</f>
        <v>Northwestern Medical Center</v>
      </c>
      <c r="B988" s="6" t="str">
        <f>IF(ISBLANK('Report Data'!B988)," ",'Report Data'!B988)</f>
        <v>[Deduction_pct_Metric] Deduction %</v>
      </c>
      <c r="C988" s="6">
        <f>IF(ISBLANK('Report Data'!C988)," ",'Report Data'!C988)</f>
        <v>0.57473481956541239</v>
      </c>
      <c r="D988" s="6">
        <f>IF(ISBLANK('Report Data'!D988)," ",'Report Data'!D988)</f>
        <v>0.59757733289049586</v>
      </c>
      <c r="E988" s="6">
        <f>IF(ISBLANK('Report Data'!E988)," ",'Report Data'!E988)</f>
        <v>0.61902473346240439</v>
      </c>
      <c r="F988" s="6">
        <f>IF(ISBLANK('Report Data'!F988)," ",'Report Data'!F988)</f>
        <v>0.61734733313863877</v>
      </c>
      <c r="G988" s="6">
        <f>IF(ISBLANK('Report Data'!G988)," ",'Report Data'!G988)</f>
        <v>0.61991734101661822</v>
      </c>
    </row>
    <row r="989" spans="1:7">
      <c r="A989" s="6" t="str">
        <f>IF('INTERIM REPORT'!B989=" "," ",IF('Report Data'!A989="",'INTERIM REPORT'!A988,'Report Data'!A989))</f>
        <v>Northwestern Medical Center</v>
      </c>
      <c r="B989" s="6" t="str">
        <f>IF(ISBLANK('Report Data'!B989)," ",'Report Data'!B989)</f>
        <v>[Bad_Debt_pct_Metric] Bad Debt %</v>
      </c>
      <c r="C989" s="6">
        <f>IF(ISBLANK('Report Data'!C989)," ",'Report Data'!C989)</f>
        <v>3.2713815259989322E-2</v>
      </c>
      <c r="D989" s="6">
        <f>IF(ISBLANK('Report Data'!D989)," ",'Report Data'!D989)</f>
        <v>4.2236896177156404E-2</v>
      </c>
      <c r="E989" s="6">
        <f>IF(ISBLANK('Report Data'!E989)," ",'Report Data'!E989)</f>
        <v>3.1859884910635156E-2</v>
      </c>
      <c r="F989" s="6">
        <f>IF(ISBLANK('Report Data'!F989)," ",'Report Data'!F989)</f>
        <v>2.9491629743384085E-2</v>
      </c>
      <c r="G989" s="6">
        <f>IF(ISBLANK('Report Data'!G989)," ",'Report Data'!G989)</f>
        <v>3.151612899788267E-2</v>
      </c>
    </row>
    <row r="990" spans="1:7">
      <c r="A990" s="6" t="str">
        <f>IF('INTERIM REPORT'!B990=" "," ",IF('Report Data'!A990="",'INTERIM REPORT'!A989,'Report Data'!A990))</f>
        <v>Northwestern Medical Center</v>
      </c>
      <c r="B990" s="6" t="str">
        <f>IF(ISBLANK('Report Data'!B990)," ",'Report Data'!B990)</f>
        <v>[Free_Care_pct_Metric] Free Care %</v>
      </c>
      <c r="C990" s="6">
        <f>IF(ISBLANK('Report Data'!C990)," ",'Report Data'!C990)</f>
        <v>5.1652988267319967E-3</v>
      </c>
      <c r="D990" s="6">
        <f>IF(ISBLANK('Report Data'!D990)," ",'Report Data'!D990)</f>
        <v>6.8257587001997926E-3</v>
      </c>
      <c r="E990" s="6">
        <f>IF(ISBLANK('Report Data'!E990)," ",'Report Data'!E990)</f>
        <v>5.799095337433632E-3</v>
      </c>
      <c r="F990" s="6">
        <f>IF(ISBLANK('Report Data'!F990)," ",'Report Data'!F990)</f>
        <v>8.353666095606201E-3</v>
      </c>
      <c r="G990" s="6">
        <f>IF(ISBLANK('Report Data'!G990)," ",'Report Data'!G990)</f>
        <v>6.3685266046949922E-3</v>
      </c>
    </row>
    <row r="991" spans="1:7">
      <c r="A991" s="6" t="str">
        <f>IF('INTERIM REPORT'!B991=" "," ",IF('Report Data'!A991="",'INTERIM REPORT'!A990,'Report Data'!A991))</f>
        <v>Northwestern Medical Center</v>
      </c>
      <c r="B991" s="6" t="str">
        <f>IF(ISBLANK('Report Data'!B991)," ",'Report Data'!B991)</f>
        <v>[Operating_Margin_pct_Metric] Operating Margin %</v>
      </c>
      <c r="C991" s="6">
        <f>IF(ISBLANK('Report Data'!C991)," ",'Report Data'!C991)</f>
        <v>-8.0353881817980213E-2</v>
      </c>
      <c r="D991" s="6">
        <f>IF(ISBLANK('Report Data'!D991)," ",'Report Data'!D991)</f>
        <v>-9.2868702072000896E-3</v>
      </c>
      <c r="E991" s="6">
        <f>IF(ISBLANK('Report Data'!E991)," ",'Report Data'!E991)</f>
        <v>-1.5938229216206763E-2</v>
      </c>
      <c r="F991" s="6">
        <f>IF(ISBLANK('Report Data'!F991)," ",'Report Data'!F991)</f>
        <v>4.7281935990290722E-2</v>
      </c>
      <c r="G991" s="6">
        <f>IF(ISBLANK('Report Data'!G991)," ",'Report Data'!G991)</f>
        <v>2.0162244344745322E-2</v>
      </c>
    </row>
    <row r="992" spans="1:7">
      <c r="A992" s="6" t="str">
        <f>IF('INTERIM REPORT'!B992=" "," ",IF('Report Data'!A992="",'INTERIM REPORT'!A991,'Report Data'!A992))</f>
        <v>Northwestern Medical Center</v>
      </c>
      <c r="B992" s="6" t="str">
        <f>IF(ISBLANK('Report Data'!B992)," ",'Report Data'!B992)</f>
        <v>[Total_Margin_pct_Metric] Total Margin %</v>
      </c>
      <c r="C992" s="6">
        <f>IF(ISBLANK('Report Data'!C992)," ",'Report Data'!C992)</f>
        <v>-7.635453122598021E-2</v>
      </c>
      <c r="D992" s="6">
        <f>IF(ISBLANK('Report Data'!D992)," ",'Report Data'!D992)</f>
        <v>-1.1489108352478563E-2</v>
      </c>
      <c r="E992" s="6">
        <f>IF(ISBLANK('Report Data'!E992)," ",'Report Data'!E992)</f>
        <v>-1.6691469612642128E-3</v>
      </c>
      <c r="F992" s="6">
        <f>IF(ISBLANK('Report Data'!F992)," ",'Report Data'!F992)</f>
        <v>0.11558273159803321</v>
      </c>
      <c r="G992" s="6">
        <f>IF(ISBLANK('Report Data'!G992)," ",'Report Data'!G992)</f>
        <v>3.2464378405962134E-2</v>
      </c>
    </row>
    <row r="993" spans="1:7">
      <c r="A993" s="6" t="str">
        <f>IF('INTERIM REPORT'!B993=" "," ",IF('Report Data'!A993="",'INTERIM REPORT'!A992,'Report Data'!A993))</f>
        <v>Northwestern Medical Center</v>
      </c>
      <c r="B993" s="6" t="str">
        <f>IF(ISBLANK('Report Data'!B993)," ",'Report Data'!B993)</f>
        <v>[Outpatient_Gross_Rev_pct_Metric] Outpatient Gross Revenue %</v>
      </c>
      <c r="C993" s="6">
        <f>IF(ISBLANK('Report Data'!C993)," ",'Report Data'!C993)</f>
        <v>0.80179157549169267</v>
      </c>
      <c r="D993" s="6">
        <f>IF(ISBLANK('Report Data'!D993)," ",'Report Data'!D993)</f>
        <v>0.77574460710175897</v>
      </c>
      <c r="E993" s="6">
        <f>IF(ISBLANK('Report Data'!E993)," ",'Report Data'!E993)</f>
        <v>0.7987497777634387</v>
      </c>
      <c r="F993" s="6">
        <f>IF(ISBLANK('Report Data'!F993)," ",'Report Data'!F993)</f>
        <v>0.80945886523245392</v>
      </c>
      <c r="G993" s="6">
        <f>IF(ISBLANK('Report Data'!G993)," ",'Report Data'!G993)</f>
        <v>0.82429366146661887</v>
      </c>
    </row>
    <row r="994" spans="1:7">
      <c r="A994" s="6" t="str">
        <f>IF('INTERIM REPORT'!B994=" "," ",IF('Report Data'!A994="",'INTERIM REPORT'!A993,'Report Data'!A994))</f>
        <v>Northwestern Medical Center</v>
      </c>
      <c r="B994" s="6" t="str">
        <f>IF(ISBLANK('Report Data'!B994)," ",'Report Data'!B994)</f>
        <v>[Inpatient_Gross_Rev_pct_Metric] Inpatient Gross Revenue %</v>
      </c>
      <c r="C994" s="6">
        <f>IF(ISBLANK('Report Data'!C994)," ",'Report Data'!C994)</f>
        <v>0.19820842450830703</v>
      </c>
      <c r="D994" s="6">
        <f>IF(ISBLANK('Report Data'!D994)," ",'Report Data'!D994)</f>
        <v>0.22173622637297852</v>
      </c>
      <c r="E994" s="6">
        <f>IF(ISBLANK('Report Data'!E994)," ",'Report Data'!E994)</f>
        <v>0.19944257562523462</v>
      </c>
      <c r="F994" s="6">
        <f>IF(ISBLANK('Report Data'!F994)," ",'Report Data'!F994)</f>
        <v>0.18838162979325718</v>
      </c>
      <c r="G994" s="6">
        <f>IF(ISBLANK('Report Data'!G994)," ",'Report Data'!G994)</f>
        <v>0.17433882456907596</v>
      </c>
    </row>
    <row r="995" spans="1:7">
      <c r="A995" s="6" t="str">
        <f>IF('INTERIM REPORT'!B995=" "," ",IF('Report Data'!A995="",'INTERIM REPORT'!A994,'Report Data'!A995))</f>
        <v>Northwestern Medical Center</v>
      </c>
      <c r="B995" s="6" t="str">
        <f>IF(ISBLANK('Report Data'!B995)," ",'Report Data'!B995)</f>
        <v>[SNF_Rehab_Swing_Gross_Rev_pct_Metric] SNF/Rehab/Swing Gross Revenue %</v>
      </c>
      <c r="C995" s="6">
        <f>IF(ISBLANK('Report Data'!C995)," ",'Report Data'!C995)</f>
        <v>0</v>
      </c>
      <c r="D995" s="6">
        <f>IF(ISBLANK('Report Data'!D995)," ",'Report Data'!D995)</f>
        <v>2.5191665252625854E-3</v>
      </c>
      <c r="E995" s="6">
        <f>IF(ISBLANK('Report Data'!E995)," ",'Report Data'!E995)</f>
        <v>1.8076466113267798E-3</v>
      </c>
      <c r="F995" s="6">
        <f>IF(ISBLANK('Report Data'!F995)," ",'Report Data'!F995)</f>
        <v>2.1595049742887951E-3</v>
      </c>
      <c r="G995" s="6">
        <f>IF(ISBLANK('Report Data'!G995)," ",'Report Data'!G995)</f>
        <v>1.3675139643056816E-3</v>
      </c>
    </row>
    <row r="996" spans="1:7">
      <c r="A996" s="6" t="str">
        <f>IF('INTERIM REPORT'!B996=" "," ",IF('Report Data'!A996="",'INTERIM REPORT'!A995,'Report Data'!A996))</f>
        <v>Northwestern Medical Center</v>
      </c>
      <c r="B996" s="6" t="str">
        <f>IF(ISBLANK('Report Data'!B996)," ",'Report Data'!B996)</f>
        <v>[All_Net_Patient_Rev_pct_Metric] All Net Patient Revenue % with DSH &amp; GME</v>
      </c>
      <c r="C996" s="6">
        <f>IF(ISBLANK('Report Data'!C996)," ",'Report Data'!C996)</f>
        <v>0.4252651804345875</v>
      </c>
      <c r="D996" s="6">
        <f>IF(ISBLANK('Report Data'!D996)," ",'Report Data'!D996)</f>
        <v>0.40242266710950431</v>
      </c>
      <c r="E996" s="6">
        <f>IF(ISBLANK('Report Data'!E996)," ",'Report Data'!E996)</f>
        <v>0.38097526653759539</v>
      </c>
      <c r="F996" s="6">
        <f>IF(ISBLANK('Report Data'!F996)," ",'Report Data'!F996)</f>
        <v>0.38265266686136101</v>
      </c>
      <c r="G996" s="6">
        <f>IF(ISBLANK('Report Data'!G996)," ",'Report Data'!G996)</f>
        <v>0.38008265898338184</v>
      </c>
    </row>
    <row r="997" spans="1:7">
      <c r="A997" s="6" t="str">
        <f>IF('INTERIM REPORT'!B997=" "," ",IF('Report Data'!A997="",'INTERIM REPORT'!A996,'Report Data'!A997))</f>
        <v>Northwestern Medical Center</v>
      </c>
      <c r="B997" s="6" t="str">
        <f>IF(ISBLANK('Report Data'!B997)," ",'Report Data'!B997)</f>
        <v>[Medicare_Net_Patient_Rev_pct_incl_Phys_Metric] Medicare Net Patient Revenue % including Phys</v>
      </c>
      <c r="C997" s="6">
        <f>IF(ISBLANK('Report Data'!C997)," ",'Report Data'!C997)</f>
        <v>0.38573884411240594</v>
      </c>
      <c r="D997" s="6">
        <f>IF(ISBLANK('Report Data'!D997)," ",'Report Data'!D997)</f>
        <v>0.35985647821123407</v>
      </c>
      <c r="E997" s="6">
        <f>IF(ISBLANK('Report Data'!E997)," ",'Report Data'!E997)</f>
        <v>0.28593840574532869</v>
      </c>
      <c r="F997" s="6">
        <f>IF(ISBLANK('Report Data'!F997)," ",'Report Data'!F997)</f>
        <v>0.31790807855832992</v>
      </c>
      <c r="G997" s="6">
        <f>IF(ISBLANK('Report Data'!G997)," ",'Report Data'!G997)</f>
        <v>0.28698299748083839</v>
      </c>
    </row>
    <row r="998" spans="1:7">
      <c r="A998" s="6" t="str">
        <f>IF('INTERIM REPORT'!B998=" "," ",IF('Report Data'!A998="",'INTERIM REPORT'!A997,'Report Data'!A998))</f>
        <v>Northwestern Medical Center</v>
      </c>
      <c r="B998" s="6" t="str">
        <f>IF(ISBLANK('Report Data'!B998)," ",'Report Data'!B998)</f>
        <v>[Medicaid_Net_Patient_Rev_pct_incl_Phys_Metric] Medicaid Net Patient Revenue % including Phys</v>
      </c>
      <c r="C998" s="6">
        <f>IF(ISBLANK('Report Data'!C998)," ",'Report Data'!C998)</f>
        <v>0.17554229540163216</v>
      </c>
      <c r="D998" s="6">
        <f>IF(ISBLANK('Report Data'!D998)," ",'Report Data'!D998)</f>
        <v>0.12332464958976277</v>
      </c>
      <c r="E998" s="6">
        <f>IF(ISBLANK('Report Data'!E998)," ",'Report Data'!E998)</f>
        <v>0.15898800090872592</v>
      </c>
      <c r="F998" s="6">
        <f>IF(ISBLANK('Report Data'!F998)," ",'Report Data'!F998)</f>
        <v>9.5608701175044539E-2</v>
      </c>
      <c r="G998" s="6">
        <f>IF(ISBLANK('Report Data'!G998)," ",'Report Data'!G998)</f>
        <v>7.283953054785447E-2</v>
      </c>
    </row>
    <row r="999" spans="1:7">
      <c r="A999" s="6" t="str">
        <f>IF('INTERIM REPORT'!B999=" "," ",IF('Report Data'!A999="",'INTERIM REPORT'!A998,'Report Data'!A999))</f>
        <v>Northwestern Medical Center</v>
      </c>
      <c r="B999" s="6" t="str">
        <f>IF(ISBLANK('Report Data'!B999)," ",'Report Data'!B999)</f>
        <v>[Commercial_Self_Pay_Net_Patient_Rev_pct_incl_Phys_Metric] Commercial/Self Pay Net Patient Rev % including Phys</v>
      </c>
      <c r="C999" s="6">
        <f>IF(ISBLANK('Report Data'!C999)," ",'Report Data'!C999)</f>
        <v>0.5650590718408055</v>
      </c>
      <c r="D999" s="6">
        <f>IF(ISBLANK('Report Data'!D999)," ",'Report Data'!D999)</f>
        <v>0.55445863257155004</v>
      </c>
      <c r="E999" s="6">
        <f>IF(ISBLANK('Report Data'!E999)," ",'Report Data'!E999)</f>
        <v>0.5588089589734786</v>
      </c>
      <c r="F999" s="6">
        <f>IF(ISBLANK('Report Data'!F999)," ",'Report Data'!F999)</f>
        <v>0.54671780873750908</v>
      </c>
      <c r="G999" s="6">
        <f>IF(ISBLANK('Report Data'!G999)," ",'Report Data'!G999)</f>
        <v>0.56493038787525296</v>
      </c>
    </row>
    <row r="1000" spans="1:7">
      <c r="A1000" s="6" t="str">
        <f>IF('INTERIM REPORT'!B1000=" "," ",IF('Report Data'!A1000="",'INTERIM REPORT'!A999,'Report Data'!A1000))</f>
        <v>Northwestern Medical Center</v>
      </c>
      <c r="B1000" s="6" t="str">
        <f>IF(ISBLANK('Report Data'!B1000)," ",'Report Data'!B1000)</f>
        <v>[Adj_Admits_Per_FTE_Metric] Adjusted Admissions Per FTE</v>
      </c>
      <c r="C1000" s="6">
        <f>IF(ISBLANK('Report Data'!C1000)," ",'Report Data'!C1000)</f>
        <v>17.61975853163419</v>
      </c>
      <c r="D1000" s="6">
        <f>IF(ISBLANK('Report Data'!D1000)," ",'Report Data'!D1000)</f>
        <v>16.740606651131429</v>
      </c>
      <c r="E1000" s="6">
        <f>IF(ISBLANK('Report Data'!E1000)," ",'Report Data'!E1000)</f>
        <v>0</v>
      </c>
      <c r="F1000" s="6">
        <f>IF(ISBLANK('Report Data'!F1000)," ",'Report Data'!F1000)</f>
        <v>18.605797992641069</v>
      </c>
      <c r="G1000" s="6">
        <f>IF(ISBLANK('Report Data'!G1000)," ",'Report Data'!G1000)</f>
        <v>20.921921185995632</v>
      </c>
    </row>
    <row r="1001" spans="1:7">
      <c r="A1001" s="9" t="str">
        <f>IF('INTERIM REPORT'!B1001=" "," ",IF('Report Data'!A1001="",'INTERIM REPORT'!A1000,'Report Data'!A1001))</f>
        <v>Northwestern Medical Center</v>
      </c>
      <c r="B1001" s="9" t="str">
        <f>IF(ISBLANK('Report Data'!B1001)," ",'Report Data'!B1001)</f>
        <v>[FTEs_per_100_Adj_Discharges_Metric] FTEs per 100 Adj Discharges</v>
      </c>
      <c r="C1001" s="9">
        <f>IF(ISBLANK('Report Data'!C1001)," ",'Report Data'!C1001)</f>
        <v>5.6754466765513181</v>
      </c>
      <c r="D1001" s="9">
        <f>IF(ISBLANK('Report Data'!D1001)," ",'Report Data'!D1001)</f>
        <v>5.97349917383319</v>
      </c>
      <c r="E1001" s="9">
        <f>IF(ISBLANK('Report Data'!E1001)," ",'Report Data'!E1001)</f>
        <v>0</v>
      </c>
      <c r="F1001" s="9">
        <f>IF(ISBLANK('Report Data'!F1001)," ",'Report Data'!F1001)</f>
        <v>5.374668694110933</v>
      </c>
      <c r="G1001" s="9">
        <f>IF(ISBLANK('Report Data'!G1001)," ",'Report Data'!G1001)</f>
        <v>4.779675781731572</v>
      </c>
    </row>
    <row r="1002" spans="1:7">
      <c r="A1002" s="9" t="str">
        <f>IF('INTERIM REPORT'!B1002=" "," ",IF('Report Data'!A1002="",'INTERIM REPORT'!A1001,'Report Data'!A1002))</f>
        <v>Northwestern Medical Center</v>
      </c>
      <c r="B1002" s="9" t="str">
        <f>IF(ISBLANK('Report Data'!B1002)," ",'Report Data'!B1002)</f>
        <v>[FTEs_Per_Adj_Occupied_Bed_Metric] FTEs Per Adjusted Occupied Bed</v>
      </c>
      <c r="C1002" s="9">
        <f>IF(ISBLANK('Report Data'!C1002)," ",'Report Data'!C1002)</f>
        <v>5.9549013035594323</v>
      </c>
      <c r="D1002" s="9">
        <f>IF(ISBLANK('Report Data'!D1002)," ",'Report Data'!D1002)</f>
        <v>6.8390715759441809</v>
      </c>
      <c r="E1002" s="9">
        <f>IF(ISBLANK('Report Data'!E1002)," ",'Report Data'!E1002)</f>
        <v>0</v>
      </c>
      <c r="F1002" s="9">
        <f>IF(ISBLANK('Report Data'!F1002)," ",'Report Data'!F1002)</f>
        <v>5.5857389304216607</v>
      </c>
      <c r="G1002" s="9">
        <f>IF(ISBLANK('Report Data'!G1002)," ",'Report Data'!G1002)</f>
        <v>5.1860136086203639</v>
      </c>
    </row>
    <row r="1003" spans="1:7">
      <c r="A1003" s="9" t="str">
        <f>IF('INTERIM REPORT'!B1003=" "," ",IF('Report Data'!A1003="",'INTERIM REPORT'!A1002,'Report Data'!A1003))</f>
        <v>Northwestern Medical Center</v>
      </c>
      <c r="B1003" s="9" t="str">
        <f>IF(ISBLANK('Report Data'!B1003)," ",'Report Data'!B1003)</f>
        <v>[Return_On_Assets_Metric] Return On Assets</v>
      </c>
      <c r="C1003" s="9">
        <f>IF(ISBLANK('Report Data'!C1003)," ",'Report Data'!C1003)</f>
        <v>-5.131986103785529E-2</v>
      </c>
      <c r="D1003" s="9">
        <f>IF(ISBLANK('Report Data'!D1003)," ",'Report Data'!D1003)</f>
        <v>-7.3208138348757482E-3</v>
      </c>
      <c r="E1003" s="9">
        <f>IF(ISBLANK('Report Data'!E1003)," ",'Report Data'!E1003)</f>
        <v>-1.2287114077751816E-3</v>
      </c>
      <c r="F1003" s="9">
        <f>IF(ISBLANK('Report Data'!F1003)," ",'Report Data'!F1003)</f>
        <v>8.9648319361600837E-2</v>
      </c>
      <c r="G1003" s="9">
        <f>IF(ISBLANK('Report Data'!G1003)," ",'Report Data'!G1003)</f>
        <v>2.0523062424934607E-2</v>
      </c>
    </row>
    <row r="1004" spans="1:7">
      <c r="A1004" s="9" t="str">
        <f>IF('INTERIM REPORT'!B1004=" "," ",IF('Report Data'!A1004="",'INTERIM REPORT'!A1003,'Report Data'!A1004))</f>
        <v>Northwestern Medical Center</v>
      </c>
      <c r="B1004" s="9" t="str">
        <f>IF(ISBLANK('Report Data'!B1004)," ",'Report Data'!B1004)</f>
        <v>[OH_Exp_w_fringe_pct_of_TTL_OPEX_Metric] Overhead Expense w/ fringe, as a % of Total Operating Exp</v>
      </c>
      <c r="C1004" s="9">
        <f>IF(ISBLANK('Report Data'!C1004)," ",'Report Data'!C1004)</f>
        <v>0.25417747603071128</v>
      </c>
      <c r="D1004" s="9">
        <f>IF(ISBLANK('Report Data'!D1004)," ",'Report Data'!D1004)</f>
        <v>0.26024383134629653</v>
      </c>
      <c r="E1004" s="9">
        <f>IF(ISBLANK('Report Data'!E1004)," ",'Report Data'!E1004)</f>
        <v>0</v>
      </c>
      <c r="F1004" s="9">
        <f>IF(ISBLANK('Report Data'!F1004)," ",'Report Data'!F1004)</f>
        <v>0</v>
      </c>
      <c r="G1004" s="9">
        <f>IF(ISBLANK('Report Data'!G1004)," ",'Report Data'!G1004)</f>
        <v>0.26372825989718968</v>
      </c>
    </row>
    <row r="1005" spans="1:7">
      <c r="A1005" s="9" t="str">
        <f>IF('INTERIM REPORT'!B1005=" "," ",IF('Report Data'!A1005="",'INTERIM REPORT'!A1004,'Report Data'!A1005))</f>
        <v>Northwestern Medical Center</v>
      </c>
      <c r="B1005" s="9" t="str">
        <f>IF(ISBLANK('Report Data'!B1005)," ",'Report Data'!B1005)</f>
        <v>[Cost_per_Adj_Admits_Metric] Cost per Adjusted Admission</v>
      </c>
      <c r="C1005" s="9">
        <f>IF(ISBLANK('Report Data'!C1005)," ",'Report Data'!C1005)</f>
        <v>10107.048118904422</v>
      </c>
      <c r="D1005" s="9">
        <f>IF(ISBLANK('Report Data'!D1005)," ",'Report Data'!D1005)</f>
        <v>11883.481838385107</v>
      </c>
      <c r="E1005" s="9">
        <f>IF(ISBLANK('Report Data'!E1005)," ",'Report Data'!E1005)</f>
        <v>0</v>
      </c>
      <c r="F1005" s="9">
        <f>IF(ISBLANK('Report Data'!F1005)," ",'Report Data'!F1005)</f>
        <v>11015.247979454067</v>
      </c>
      <c r="G1005" s="9">
        <f>IF(ISBLANK('Report Data'!G1005)," ",'Report Data'!G1005)</f>
        <v>9560.4569662817848</v>
      </c>
    </row>
    <row r="1006" spans="1:7">
      <c r="A1006" s="9" t="str">
        <f>IF('INTERIM REPORT'!B1006=" "," ",IF('Report Data'!A1006="",'INTERIM REPORT'!A1005,'Report Data'!A1006))</f>
        <v>Northwestern Medical Center</v>
      </c>
      <c r="B1006" s="9" t="str">
        <f>IF(ISBLANK('Report Data'!B1006)," ",'Report Data'!B1006)</f>
        <v>[Salary_per_FTE_NonMD_Metric] Salary per FTE - Non-MD</v>
      </c>
      <c r="C1006" s="9">
        <f>IF(ISBLANK('Report Data'!C1006)," ",'Report Data'!C1006)</f>
        <v>64095.524452641606</v>
      </c>
      <c r="D1006" s="9">
        <f>IF(ISBLANK('Report Data'!D1006)," ",'Report Data'!D1006)</f>
        <v>67377.527090675518</v>
      </c>
      <c r="E1006" s="9">
        <f>IF(ISBLANK('Report Data'!E1006)," ",'Report Data'!E1006)</f>
        <v>0</v>
      </c>
      <c r="F1006" s="9">
        <f>IF(ISBLANK('Report Data'!F1006)," ",'Report Data'!F1006)</f>
        <v>0</v>
      </c>
      <c r="G1006" s="9">
        <f>IF(ISBLANK('Report Data'!G1006)," ",'Report Data'!G1006)</f>
        <v>68629.124632815772</v>
      </c>
    </row>
    <row r="1007" spans="1:7">
      <c r="A1007" s="9" t="str">
        <f>IF('INTERIM REPORT'!B1007=" "," ",IF('Report Data'!A1007="",'INTERIM REPORT'!A1006,'Report Data'!A1007))</f>
        <v>Northwestern Medical Center</v>
      </c>
      <c r="B1007" s="9" t="str">
        <f>IF(ISBLANK('Report Data'!B1007)," ",'Report Data'!B1007)</f>
        <v>[Salary_and_Benefits_per_FTE_NonMD_Metric] Salary &amp; Benefits per FTE - Non-MD</v>
      </c>
      <c r="C1007" s="9">
        <f>IF(ISBLANK('Report Data'!C1007)," ",'Report Data'!C1007)</f>
        <v>82380.666944312237</v>
      </c>
      <c r="D1007" s="9">
        <f>IF(ISBLANK('Report Data'!D1007)," ",'Report Data'!D1007)</f>
        <v>87253.89315239944</v>
      </c>
      <c r="E1007" s="9">
        <f>IF(ISBLANK('Report Data'!E1007)," ",'Report Data'!E1007)</f>
        <v>85248.172778925626</v>
      </c>
      <c r="F1007" s="9">
        <f>IF(ISBLANK('Report Data'!F1007)," ",'Report Data'!F1007)</f>
        <v>85565.537022913399</v>
      </c>
      <c r="G1007" s="9">
        <f>IF(ISBLANK('Report Data'!G1007)," ",'Report Data'!G1007)</f>
        <v>86541.816198069646</v>
      </c>
    </row>
    <row r="1008" spans="1:7">
      <c r="A1008" s="9" t="str">
        <f>IF('INTERIM REPORT'!B1008=" "," ",IF('Report Data'!A1008="",'INTERIM REPORT'!A1007,'Report Data'!A1008))</f>
        <v>Northwestern Medical Center</v>
      </c>
      <c r="B1008" s="9" t="str">
        <f>IF(ISBLANK('Report Data'!B1008)," ",'Report Data'!B1008)</f>
        <v>[Fringe_Benefit_pct_NonMD_Metric] Fringe Benefit % - Non-MD</v>
      </c>
      <c r="C1008" s="9">
        <f>IF(ISBLANK('Report Data'!C1008)," ",'Report Data'!C1008)</f>
        <v>0.28527955185359344</v>
      </c>
      <c r="D1008" s="9">
        <f>IF(ISBLANK('Report Data'!D1008)," ",'Report Data'!D1008)</f>
        <v>0.2949999342506982</v>
      </c>
      <c r="E1008" s="9">
        <f>IF(ISBLANK('Report Data'!E1008)," ",'Report Data'!E1008)</f>
        <v>0.28467446533974672</v>
      </c>
      <c r="F1008" s="9">
        <f>IF(ISBLANK('Report Data'!F1008)," ",'Report Data'!F1008)</f>
        <v>0.2591594656428392</v>
      </c>
      <c r="G1008" s="9">
        <f>IF(ISBLANK('Report Data'!G1008)," ",'Report Data'!G1008)</f>
        <v>0.26100714035173239</v>
      </c>
    </row>
    <row r="1009" spans="1:7">
      <c r="A1009" s="9" t="str">
        <f>IF('INTERIM REPORT'!B1009=" "," ",IF('Report Data'!A1009="",'INTERIM REPORT'!A1008,'Report Data'!A1009))</f>
        <v>Northwestern Medical Center</v>
      </c>
      <c r="B1009" s="9" t="str">
        <f>IF(ISBLANK('Report Data'!B1009)," ",'Report Data'!B1009)</f>
        <v>[Comp_Ratio_Metric] Compensation Ratio</v>
      </c>
      <c r="C1009" s="9">
        <f>IF(ISBLANK('Report Data'!C1009)," ",'Report Data'!C1009)</f>
        <v>0.6692825443400553</v>
      </c>
      <c r="D1009" s="9">
        <f>IF(ISBLANK('Report Data'!D1009)," ",'Report Data'!D1009)</f>
        <v>0.61665905680645383</v>
      </c>
      <c r="E1009" s="9">
        <f>IF(ISBLANK('Report Data'!E1009)," ",'Report Data'!E1009)</f>
        <v>0.60955807752463909</v>
      </c>
      <c r="F1009" s="9">
        <f>IF(ISBLANK('Report Data'!F1009)," ",'Report Data'!F1009)</f>
        <v>0.54325749332173534</v>
      </c>
      <c r="G1009" s="9">
        <f>IF(ISBLANK('Report Data'!G1009)," ",'Report Data'!G1009)</f>
        <v>0.56791148217831477</v>
      </c>
    </row>
    <row r="1010" spans="1:7">
      <c r="A1010" s="9" t="str">
        <f>IF('INTERIM REPORT'!B1010=" "," ",IF('Report Data'!A1010="",'INTERIM REPORT'!A1009,'Report Data'!A1010))</f>
        <v>Northwestern Medical Center</v>
      </c>
      <c r="B1010" s="9" t="str">
        <f>IF(ISBLANK('Report Data'!B1010)," ",'Report Data'!B1010)</f>
        <v>[Cap_Cost_pct_of_Total_Expense_Metric] Capital Cost % of Total Expense</v>
      </c>
      <c r="C1010" s="9">
        <f>IF(ISBLANK('Report Data'!C1010)," ",'Report Data'!C1010)</f>
        <v>5.4017445108345066E-2</v>
      </c>
      <c r="D1010" s="9">
        <f>IF(ISBLANK('Report Data'!D1010)," ",'Report Data'!D1010)</f>
        <v>5.3693047437572403E-2</v>
      </c>
      <c r="E1010" s="9">
        <f>IF(ISBLANK('Report Data'!E1010)," ",'Report Data'!E1010)</f>
        <v>5.934564776032674E-2</v>
      </c>
      <c r="F1010" s="9">
        <f>IF(ISBLANK('Report Data'!F1010)," ",'Report Data'!F1010)</f>
        <v>5.5167643660053368E-2</v>
      </c>
      <c r="G1010" s="9">
        <f>IF(ISBLANK('Report Data'!G1010)," ",'Report Data'!G1010)</f>
        <v>5.0197023796946086E-2</v>
      </c>
    </row>
    <row r="1011" spans="1:7">
      <c r="A1011" s="9" t="str">
        <f>IF('INTERIM REPORT'!B1011=" "," ",IF('Report Data'!A1011="",'INTERIM REPORT'!A1010,'Report Data'!A1011))</f>
        <v>Northwestern Medical Center</v>
      </c>
      <c r="B1011" s="9" t="str">
        <f>IF(ISBLANK('Report Data'!B1011)," ",'Report Data'!B1011)</f>
        <v>[Cap_Cost_per_Adj_Admits_Metric] Capital Cost per Adjusted Admission</v>
      </c>
      <c r="C1011" s="9">
        <f>IF(ISBLANK('Report Data'!C1011)," ",'Report Data'!C1011)</f>
        <v>545.95691697032191</v>
      </c>
      <c r="D1011" s="9">
        <f>IF(ISBLANK('Report Data'!D1011)," ",'Report Data'!D1011)</f>
        <v>638.06035407194167</v>
      </c>
      <c r="E1011" s="9">
        <f>IF(ISBLANK('Report Data'!E1011)," ",'Report Data'!E1011)</f>
        <v>0</v>
      </c>
      <c r="F1011" s="9">
        <f>IF(ISBLANK('Report Data'!F1011)," ",'Report Data'!F1011)</f>
        <v>607.68527535764485</v>
      </c>
      <c r="G1011" s="9">
        <f>IF(ISBLANK('Report Data'!G1011)," ",'Report Data'!G1011)</f>
        <v>479.90648584612575</v>
      </c>
    </row>
    <row r="1012" spans="1:7">
      <c r="A1012" s="9" t="str">
        <f>IF('INTERIM REPORT'!B1012=" "," ",IF('Report Data'!A1012="",'INTERIM REPORT'!A1011,'Report Data'!A1012))</f>
        <v>Northwestern Medical Center</v>
      </c>
      <c r="B1012" s="9" t="str">
        <f>IF(ISBLANK('Report Data'!B1012)," ",'Report Data'!B1012)</f>
        <v>[Contractual_Allowance_pct_Metric] Contractual Allowance %</v>
      </c>
      <c r="C1012" s="9">
        <f>IF(ISBLANK('Report Data'!C1012)," ",'Report Data'!C1012)</f>
        <v>0.57920339169242829</v>
      </c>
      <c r="D1012" s="9">
        <f>IF(ISBLANK('Report Data'!D1012)," ",'Report Data'!D1012)</f>
        <v>0.60253613294320274</v>
      </c>
      <c r="E1012" s="9">
        <f>IF(ISBLANK('Report Data'!E1012)," ",'Report Data'!E1012)</f>
        <v>0.62208921996674926</v>
      </c>
      <c r="F1012" s="9">
        <f>IF(ISBLANK('Report Data'!F1012)," ",'Report Data'!F1012)</f>
        <v>0.62152623137116092</v>
      </c>
      <c r="G1012" s="9">
        <f>IF(ISBLANK('Report Data'!G1012)," ",'Report Data'!G1012)</f>
        <v>0.62417811788445443</v>
      </c>
    </row>
    <row r="1013" spans="1:7">
      <c r="A1013" s="9" t="str">
        <f>IF('INTERIM REPORT'!B1013=" "," ",IF('Report Data'!A1013="",'INTERIM REPORT'!A1012,'Report Data'!A1013))</f>
        <v>Northwestern Medical Center</v>
      </c>
      <c r="B1013" s="9" t="str">
        <f>IF(ISBLANK('Report Data'!B1013)," ",'Report Data'!B1013)</f>
        <v>[Current_Ratio_Metric] Current Ratio</v>
      </c>
      <c r="C1013" s="9">
        <f>IF(ISBLANK('Report Data'!C1013)," ",'Report Data'!C1013)</f>
        <v>7.0568293807891438</v>
      </c>
      <c r="D1013" s="9">
        <f>IF(ISBLANK('Report Data'!D1013)," ",'Report Data'!D1013)</f>
        <v>2.9373780257838873</v>
      </c>
      <c r="E1013" s="9">
        <f>IF(ISBLANK('Report Data'!E1013)," ",'Report Data'!E1013)</f>
        <v>3.2824568398268399</v>
      </c>
      <c r="F1013" s="9">
        <f>IF(ISBLANK('Report Data'!F1013)," ",'Report Data'!F1013)</f>
        <v>6.8082512628726555</v>
      </c>
      <c r="G1013" s="9">
        <f>IF(ISBLANK('Report Data'!G1013)," ",'Report Data'!G1013)</f>
        <v>4.1285430453731253</v>
      </c>
    </row>
    <row r="1014" spans="1:7">
      <c r="A1014" s="9" t="str">
        <f>IF('INTERIM REPORT'!B1014=" "," ",IF('Report Data'!A1014="",'INTERIM REPORT'!A1013,'Report Data'!A1014))</f>
        <v>Northwestern Medical Center</v>
      </c>
      <c r="B1014" s="9" t="str">
        <f>IF(ISBLANK('Report Data'!B1014)," ",'Report Data'!B1014)</f>
        <v>[Days_Payable_metric] Days Payable</v>
      </c>
      <c r="C1014" s="9">
        <f>IF(ISBLANK('Report Data'!C1014)," ",'Report Data'!C1014)</f>
        <v>39.757526988759096</v>
      </c>
      <c r="D1014" s="9">
        <f>IF(ISBLANK('Report Data'!D1014)," ",'Report Data'!D1014)</f>
        <v>115.97651732642733</v>
      </c>
      <c r="E1014" s="9">
        <f>IF(ISBLANK('Report Data'!E1014)," ",'Report Data'!E1014)</f>
        <v>74.501422984689682</v>
      </c>
      <c r="F1014" s="9">
        <f>IF(ISBLANK('Report Data'!F1014)," ",'Report Data'!F1014)</f>
        <v>46.237672450416184</v>
      </c>
      <c r="G1014" s="9">
        <f>IF(ISBLANK('Report Data'!G1014)," ",'Report Data'!G1014)</f>
        <v>89.425657692934763</v>
      </c>
    </row>
    <row r="1015" spans="1:7">
      <c r="A1015" s="9" t="str">
        <f>IF('INTERIM REPORT'!B1015=" "," ",IF('Report Data'!A1015="",'INTERIM REPORT'!A1014,'Report Data'!A1015))</f>
        <v>Northwestern Medical Center</v>
      </c>
      <c r="B1015" s="9" t="str">
        <f>IF(ISBLANK('Report Data'!B1015)," ",'Report Data'!B1015)</f>
        <v>[Days_Receivable_Metric] Days Receivable</v>
      </c>
      <c r="C1015" s="9">
        <f>IF(ISBLANK('Report Data'!C1015)," ",'Report Data'!C1015)</f>
        <v>41.522151031599428</v>
      </c>
      <c r="D1015" s="9">
        <f>IF(ISBLANK('Report Data'!D1015)," ",'Report Data'!D1015)</f>
        <v>46.55306026779084</v>
      </c>
      <c r="E1015" s="9">
        <f>IF(ISBLANK('Report Data'!E1015)," ",'Report Data'!E1015)</f>
        <v>39.146463382478565</v>
      </c>
      <c r="F1015" s="9">
        <f>IF(ISBLANK('Report Data'!F1015)," ",'Report Data'!F1015)</f>
        <v>35.029603167772557</v>
      </c>
      <c r="G1015" s="9">
        <f>IF(ISBLANK('Report Data'!G1015)," ",'Report Data'!G1015)</f>
        <v>39.059172195314162</v>
      </c>
    </row>
    <row r="1016" spans="1:7">
      <c r="A1016" s="9" t="str">
        <f>IF('INTERIM REPORT'!B1016=" "," ",IF('Report Data'!A1016="",'INTERIM REPORT'!A1015,'Report Data'!A1016))</f>
        <v>Northwestern Medical Center</v>
      </c>
      <c r="B1016" s="9" t="str">
        <f>IF(ISBLANK('Report Data'!B1016)," ",'Report Data'!B1016)</f>
        <v>[Days_Cash_on_Hand_Metric] Days Cash on Hand</v>
      </c>
      <c r="C1016" s="9">
        <f>IF(ISBLANK('Report Data'!C1016)," ",'Report Data'!C1016)</f>
        <v>255.23077106627426</v>
      </c>
      <c r="D1016" s="9">
        <f>IF(ISBLANK('Report Data'!D1016)," ",'Report Data'!D1016)</f>
        <v>289.79743201203559</v>
      </c>
      <c r="E1016" s="9">
        <f>IF(ISBLANK('Report Data'!E1016)," ",'Report Data'!E1016)</f>
        <v>209.47429643472501</v>
      </c>
      <c r="F1016" s="9">
        <f>IF(ISBLANK('Report Data'!F1016)," ",'Report Data'!F1016)</f>
        <v>297.87078985358761</v>
      </c>
      <c r="G1016" s="9">
        <f>IF(ISBLANK('Report Data'!G1016)," ",'Report Data'!G1016)</f>
        <v>321.94847086473305</v>
      </c>
    </row>
    <row r="1017" spans="1:7">
      <c r="A1017" s="9" t="str">
        <f>IF('INTERIM REPORT'!B1017=" "," ",IF('Report Data'!A1017="",'INTERIM REPORT'!A1016,'Report Data'!A1017))</f>
        <v>Northwestern Medical Center</v>
      </c>
      <c r="B1017" s="9" t="str">
        <f>IF(ISBLANK('Report Data'!B1017)," ",'Report Data'!B1017)</f>
        <v>[Cash_Flow_Margin_Metric] Cash Flow Margin</v>
      </c>
      <c r="C1017" s="9">
        <f>IF(ISBLANK('Report Data'!C1017)," ",'Report Data'!C1017)</f>
        <v>-2.1995925309289982E-2</v>
      </c>
      <c r="D1017" s="9">
        <f>IF(ISBLANK('Report Data'!D1017)," ",'Report Data'!D1017)</f>
        <v>4.4904817592954109E-2</v>
      </c>
      <c r="E1017" s="9">
        <f>IF(ISBLANK('Report Data'!E1017)," ",'Report Data'!E1017)</f>
        <v>4.4353283081108336E-2</v>
      </c>
      <c r="F1017" s="9">
        <f>IF(ISBLANK('Report Data'!F1017)," ",'Report Data'!F1017)</f>
        <v>9.9841146654074259E-2</v>
      </c>
      <c r="G1017" s="9">
        <f>IF(ISBLANK('Report Data'!G1017)," ",'Report Data'!G1017)</f>
        <v>6.9347183482518421E-2</v>
      </c>
    </row>
    <row r="1018" spans="1:7">
      <c r="A1018" s="9" t="str">
        <f>IF('INTERIM REPORT'!B1018=" "," ",IF('Report Data'!A1018="",'INTERIM REPORT'!A1017,'Report Data'!A1018))</f>
        <v>Northwestern Medical Center</v>
      </c>
      <c r="B1018" s="9" t="str">
        <f>IF(ISBLANK('Report Data'!B1018)," ",'Report Data'!B1018)</f>
        <v>[Cash_to_Long_Term_Debt_Metric] Cash to Long Term Debt</v>
      </c>
      <c r="C1018" s="9">
        <f>IF(ISBLANK('Report Data'!C1018)," ",'Report Data'!C1018)</f>
        <v>2.6831943327832266</v>
      </c>
      <c r="D1018" s="9">
        <f>IF(ISBLANK('Report Data'!D1018)," ",'Report Data'!D1018)</f>
        <v>3.2436614200180318</v>
      </c>
      <c r="E1018" s="9">
        <f>IF(ISBLANK('Report Data'!E1018)," ",'Report Data'!E1018)</f>
        <v>2.1690925604528664</v>
      </c>
      <c r="F1018" s="9">
        <f>IF(ISBLANK('Report Data'!F1018)," ",'Report Data'!F1018)</f>
        <v>3.6094712451909339</v>
      </c>
      <c r="G1018" s="9">
        <f>IF(ISBLANK('Report Data'!G1018)," ",'Report Data'!G1018)</f>
        <v>3.6237447078820861</v>
      </c>
    </row>
    <row r="1019" spans="1:7">
      <c r="A1019" s="9" t="str">
        <f>IF('INTERIM REPORT'!B1019=" "," ",IF('Report Data'!A1019="",'INTERIM REPORT'!A1018,'Report Data'!A1019))</f>
        <v>Northwestern Medical Center</v>
      </c>
      <c r="B1019" s="9" t="str">
        <f>IF(ISBLANK('Report Data'!B1019)," ",'Report Data'!B1019)</f>
        <v>[Cash_Flow_to_Total_Debt_Metric] Cash Flow to Total Debt</v>
      </c>
      <c r="C1019" s="9">
        <f>IF(ISBLANK('Report Data'!C1019)," ",'Report Data'!C1019)</f>
        <v>9.7370229922004017E-2</v>
      </c>
      <c r="D1019" s="9">
        <f>IF(ISBLANK('Report Data'!D1019)," ",'Report Data'!D1019)</f>
        <v>0.19347635318475867</v>
      </c>
      <c r="E1019" s="9">
        <f>IF(ISBLANK('Report Data'!E1019)," ",'Report Data'!E1019)</f>
        <v>0.25994394620186867</v>
      </c>
      <c r="F1019" s="9">
        <f>IF(ISBLANK('Report Data'!F1019)," ",'Report Data'!F1019)</f>
        <v>0.71194447373933489</v>
      </c>
      <c r="G1019" s="9">
        <f>IF(ISBLANK('Report Data'!G1019)," ",'Report Data'!G1019)</f>
        <v>0.30488191343762877</v>
      </c>
    </row>
    <row r="1020" spans="1:7">
      <c r="A1020" s="9" t="str">
        <f>IF('INTERIM REPORT'!B1020=" "," ",IF('Report Data'!A1020="",'INTERIM REPORT'!A1019,'Report Data'!A1020))</f>
        <v>Northwestern Medical Center</v>
      </c>
      <c r="B1020" s="9" t="str">
        <f>IF(ISBLANK('Report Data'!B1020)," ",'Report Data'!B1020)</f>
        <v>[Gross_Price_per_Discharge_Metric] Gross Price per Discharge</v>
      </c>
      <c r="C1020" s="9">
        <f>IF(ISBLANK('Report Data'!C1020)," ",'Report Data'!C1020)</f>
        <v>15535.364920104048</v>
      </c>
      <c r="D1020" s="9">
        <f>IF(ISBLANK('Report Data'!D1020)," ",'Report Data'!D1020)</f>
        <v>16002.471028037386</v>
      </c>
      <c r="E1020" s="9">
        <f>IF(ISBLANK('Report Data'!E1020)," ",'Report Data'!E1020)</f>
        <v>0</v>
      </c>
      <c r="F1020" s="9">
        <f>IF(ISBLANK('Report Data'!F1020)," ",'Report Data'!F1020)</f>
        <v>18225.641257367388</v>
      </c>
      <c r="G1020" s="9">
        <f>IF(ISBLANK('Report Data'!G1020)," ",'Report Data'!G1020)</f>
        <v>16789.396004700353</v>
      </c>
    </row>
    <row r="1021" spans="1:7">
      <c r="A1021" s="9" t="str">
        <f>IF('INTERIM REPORT'!B1021=" "," ",IF('Report Data'!A1021="",'INTERIM REPORT'!A1020,'Report Data'!A1021))</f>
        <v>Northwestern Medical Center</v>
      </c>
      <c r="B1021" s="9" t="str">
        <f>IF(ISBLANK('Report Data'!B1021)," ",'Report Data'!B1021)</f>
        <v>[Gross_Price_per_Visit_Metric] Gross Price per Visit</v>
      </c>
      <c r="C1021" s="9">
        <f>IF(ISBLANK('Report Data'!C1021)," ",'Report Data'!C1021)</f>
        <v>746.51288536921265</v>
      </c>
      <c r="D1021" s="9">
        <f>IF(ISBLANK('Report Data'!D1021)," ",'Report Data'!D1021)</f>
        <v>577.99247400637546</v>
      </c>
      <c r="E1021" s="9">
        <f>IF(ISBLANK('Report Data'!E1021)," ",'Report Data'!E1021)</f>
        <v>0</v>
      </c>
      <c r="F1021" s="9">
        <f>IF(ISBLANK('Report Data'!F1021)," ",'Report Data'!F1021)</f>
        <v>749.01151088329027</v>
      </c>
      <c r="G1021" s="9">
        <f>IF(ISBLANK('Report Data'!G1021)," ",'Report Data'!G1021)</f>
        <v>0</v>
      </c>
    </row>
    <row r="1022" spans="1:7">
      <c r="A1022" s="9" t="str">
        <f>IF('INTERIM REPORT'!B1022=" "," ",IF('Report Data'!A1022="",'INTERIM REPORT'!A1021,'Report Data'!A1022))</f>
        <v>Northwestern Medical Center</v>
      </c>
      <c r="B1022" s="9" t="str">
        <f>IF(ISBLANK('Report Data'!B1022)," ",'Report Data'!B1022)</f>
        <v>[Gross_Rev_per_Adj_Admits_Metric] Gross Revenue per Adj Admission</v>
      </c>
      <c r="C1022" s="9">
        <f>IF(ISBLANK('Report Data'!C1022)," ",'Report Data'!C1022)</f>
        <v>17804.798551959113</v>
      </c>
      <c r="D1022" s="9">
        <f>IF(ISBLANK('Report Data'!D1022)," ",'Report Data'!D1022)</f>
        <v>18991.397515527959</v>
      </c>
      <c r="E1022" s="9">
        <f>IF(ISBLANK('Report Data'!E1022)," ",'Report Data'!E1022)</f>
        <v>0</v>
      </c>
      <c r="F1022" s="9">
        <f>IF(ISBLANK('Report Data'!F1022)," ",'Report Data'!F1022)</f>
        <v>21941.464995269627</v>
      </c>
      <c r="G1022" s="9">
        <f>IF(ISBLANK('Report Data'!G1022)," ",'Report Data'!G1022)</f>
        <v>19725.415554532909</v>
      </c>
    </row>
    <row r="1023" spans="1:7">
      <c r="A1023" s="9" t="str">
        <f>IF('INTERIM REPORT'!B1023=" "," ",IF('Report Data'!A1023="",'INTERIM REPORT'!A1022,'Report Data'!A1023))</f>
        <v>Northwestern Medical Center</v>
      </c>
      <c r="B1023" s="9" t="str">
        <f>IF(ISBLANK('Report Data'!B1023)," ",'Report Data'!B1023)</f>
        <v>[Net_Rev_per_Adj_Admits_Metric] Net Revenue per Adjusted Admission</v>
      </c>
      <c r="C1023" s="9">
        <f>IF(ISBLANK('Report Data'!C1023)," ",'Report Data'!C1023)</f>
        <v>7571.7608688003756</v>
      </c>
      <c r="D1023" s="9">
        <f>IF(ISBLANK('Report Data'!D1023)," ",'Report Data'!D1023)</f>
        <v>7642.5688403355707</v>
      </c>
      <c r="E1023" s="9">
        <f>IF(ISBLANK('Report Data'!E1023)," ",'Report Data'!E1023)</f>
        <v>0</v>
      </c>
      <c r="F1023" s="9">
        <f>IF(ISBLANK('Report Data'!F1023)," ",'Report Data'!F1023)</f>
        <v>8395.9600952851288</v>
      </c>
      <c r="G1023" s="9">
        <f>IF(ISBLANK('Report Data'!G1023)," ",'Report Data'!G1023)</f>
        <v>7497.2883935190275</v>
      </c>
    </row>
    <row r="1024" spans="1:7">
      <c r="A1024" s="9" t="str">
        <f>IF('INTERIM REPORT'!B1024=" "," ",IF('Report Data'!A1024="",'INTERIM REPORT'!A1023,'Report Data'!A1024))</f>
        <v>Northwestern Medical Center</v>
      </c>
      <c r="B1024" s="9" t="str">
        <f>IF(ISBLANK('Report Data'!B1024)," ",'Report Data'!B1024)</f>
        <v>[Medicare_Gross_Pct_Tot_Gross_Metric] Medicare Gross as % of Tot Gross Rev</v>
      </c>
      <c r="C1024" s="9">
        <f>IF(ISBLANK('Report Data'!C1024)," ",'Report Data'!C1024)</f>
        <v>0.34808838006064069</v>
      </c>
      <c r="D1024" s="9">
        <f>IF(ISBLANK('Report Data'!D1024)," ",'Report Data'!D1024)</f>
        <v>0.33978220038248153</v>
      </c>
      <c r="E1024" s="9">
        <f>IF(ISBLANK('Report Data'!E1024)," ",'Report Data'!E1024)</f>
        <v>0.33856420749714938</v>
      </c>
      <c r="F1024" s="9">
        <f>IF(ISBLANK('Report Data'!F1024)," ",'Report Data'!F1024)</f>
        <v>0.31826094242895331</v>
      </c>
      <c r="G1024" s="9">
        <f>IF(ISBLANK('Report Data'!G1024)," ",'Report Data'!G1024)</f>
        <v>0.33170171343862442</v>
      </c>
    </row>
    <row r="1025" spans="1:7">
      <c r="A1025" s="9" t="str">
        <f>IF('INTERIM REPORT'!B1025=" "," ",IF('Report Data'!A1025="",'INTERIM REPORT'!A1024,'Report Data'!A1025))</f>
        <v>Northwestern Medical Center</v>
      </c>
      <c r="B1025" s="9" t="str">
        <f>IF(ISBLANK('Report Data'!B1025)," ",'Report Data'!B1025)</f>
        <v>[Medicaid_Gross_Pct_Tot_Gross_Metric] Medicaid Gross as % of Tot Gross Rev</v>
      </c>
      <c r="C1025" s="9">
        <f>IF(ISBLANK('Report Data'!C1025)," ",'Report Data'!C1025)</f>
        <v>0.21011463665142199</v>
      </c>
      <c r="D1025" s="9">
        <f>IF(ISBLANK('Report Data'!D1025)," ",'Report Data'!D1025)</f>
        <v>0.21077535266078073</v>
      </c>
      <c r="E1025" s="9">
        <f>IF(ISBLANK('Report Data'!E1025)," ",'Report Data'!E1025)</f>
        <v>0.22138403340751189</v>
      </c>
      <c r="F1025" s="9">
        <f>IF(ISBLANK('Report Data'!F1025)," ",'Report Data'!F1025)</f>
        <v>0.21152940196782991</v>
      </c>
      <c r="G1025" s="9">
        <f>IF(ISBLANK('Report Data'!G1025)," ",'Report Data'!G1025)</f>
        <v>0.19694102964324658</v>
      </c>
    </row>
    <row r="1026" spans="1:7">
      <c r="A1026" s="9" t="str">
        <f>IF('INTERIM REPORT'!B1026=" "," ",IF('Report Data'!A1026="",'INTERIM REPORT'!A1025,'Report Data'!A1026))</f>
        <v>Northwestern Medical Center</v>
      </c>
      <c r="B1026" s="9" t="str">
        <f>IF(ISBLANK('Report Data'!B1026)," ",'Report Data'!B1026)</f>
        <v>[CommSelf_Gross_Pct_Tot_Gross_Metric] Comm/self Gross as % of Tot Gross Rev</v>
      </c>
      <c r="C1026" s="9">
        <f>IF(ISBLANK('Report Data'!C1026)," ",'Report Data'!C1026)</f>
        <v>0.44179698328793721</v>
      </c>
      <c r="D1026" s="9">
        <f>IF(ISBLANK('Report Data'!D1026)," ",'Report Data'!D1026)</f>
        <v>0.44944244695673774</v>
      </c>
      <c r="E1026" s="9">
        <f>IF(ISBLANK('Report Data'!E1026)," ",'Report Data'!E1026)</f>
        <v>0.44005175909533856</v>
      </c>
      <c r="F1026" s="9">
        <f>IF(ISBLANK('Report Data'!F1026)," ",'Report Data'!F1026)</f>
        <v>0.47020965560321704</v>
      </c>
      <c r="G1026" s="9">
        <f>IF(ISBLANK('Report Data'!G1026)," ",'Report Data'!G1026)</f>
        <v>0.4713572569181293</v>
      </c>
    </row>
    <row r="1027" spans="1:7">
      <c r="A1027" s="9" t="str">
        <f>IF('INTERIM REPORT'!B1027=" "," ",IF('Report Data'!A1027="",'INTERIM REPORT'!A1026,'Report Data'!A1027))</f>
        <v>Northwestern Medical Center</v>
      </c>
      <c r="B1027" s="9" t="str">
        <f>IF(ISBLANK('Report Data'!B1027)," ",'Report Data'!B1027)</f>
        <v>[Phys_Gross_Pct_Ttl_Gross_Metric] Physician Gross as % of Ttl Gross Rev</v>
      </c>
      <c r="C1027" s="9">
        <f>IF(ISBLANK('Report Data'!C1027)," ",'Report Data'!C1027)</f>
        <v>0</v>
      </c>
      <c r="D1027" s="9">
        <f>IF(ISBLANK('Report Data'!D1027)," ",'Report Data'!D1027)</f>
        <v>0</v>
      </c>
      <c r="E1027" s="9">
        <f>IF(ISBLANK('Report Data'!E1027)," ",'Report Data'!E1027)</f>
        <v>0</v>
      </c>
      <c r="F1027" s="9">
        <f>IF(ISBLANK('Report Data'!F1027)," ",'Report Data'!F1027)</f>
        <v>0</v>
      </c>
      <c r="G1027" s="9">
        <f>IF(ISBLANK('Report Data'!G1027)," ",'Report Data'!G1027)</f>
        <v>0</v>
      </c>
    </row>
    <row r="1028" spans="1:7">
      <c r="A1028" s="9" t="str">
        <f>IF('INTERIM REPORT'!B1028=" "," ",IF('Report Data'!A1028="",'INTERIM REPORT'!A1027,'Report Data'!A1028))</f>
        <v>Northwestern Medical Center</v>
      </c>
      <c r="B1028" s="9" t="str">
        <f>IF(ISBLANK('Report Data'!B1028)," ",'Report Data'!B1028)</f>
        <v>[Medicare_Pct_Net_Rev_Metric] Medicare % of Net Rev (less dispr)</v>
      </c>
      <c r="C1028" s="9">
        <f>IF(ISBLANK('Report Data'!C1028)," ",'Report Data'!C1028)</f>
        <v>0.34103363688943295</v>
      </c>
      <c r="D1028" s="9">
        <f>IF(ISBLANK('Report Data'!D1028)," ",'Report Data'!D1028)</f>
        <v>0.33185877262883157</v>
      </c>
      <c r="E1028" s="9">
        <f>IF(ISBLANK('Report Data'!E1028)," ",'Report Data'!E1028)</f>
        <v>0.28016082438043316</v>
      </c>
      <c r="F1028" s="9">
        <f>IF(ISBLANK('Report Data'!F1028)," ",'Report Data'!F1028)</f>
        <v>0.29813074962808078</v>
      </c>
      <c r="G1028" s="9">
        <f>IF(ISBLANK('Report Data'!G1028)," ",'Report Data'!G1028)</f>
        <v>0.29498461101797546</v>
      </c>
    </row>
    <row r="1029" spans="1:7">
      <c r="A1029" s="9" t="str">
        <f>IF('INTERIM REPORT'!B1029=" "," ",IF('Report Data'!A1029="",'INTERIM REPORT'!A1028,'Report Data'!A1029))</f>
        <v>Northwestern Medical Center</v>
      </c>
      <c r="B1029" s="9" t="str">
        <f>IF(ISBLANK('Report Data'!B1029)," ",'Report Data'!B1029)</f>
        <v>[Medicaid_Pct_Net_Rev_Metric] Medicaid % of Net Rev (less dispr)</v>
      </c>
      <c r="C1029" s="9">
        <f>IF(ISBLANK('Report Data'!C1029)," ",'Report Data'!C1029)</f>
        <v>0.16133261641401694</v>
      </c>
      <c r="D1029" s="9">
        <f>IF(ISBLANK('Report Data'!D1029)," ",'Report Data'!D1029)</f>
        <v>0.17522283910320477</v>
      </c>
      <c r="E1029" s="9">
        <f>IF(ISBLANK('Report Data'!E1029)," ",'Report Data'!E1029)</f>
        <v>0.17894874123715943</v>
      </c>
      <c r="F1029" s="9">
        <f>IF(ISBLANK('Report Data'!F1029)," ",'Report Data'!F1029)</f>
        <v>0.16081882838359471</v>
      </c>
      <c r="G1029" s="9">
        <f>IF(ISBLANK('Report Data'!G1029)," ",'Report Data'!G1029)</f>
        <v>0.13286997613963727</v>
      </c>
    </row>
    <row r="1030" spans="1:7">
      <c r="A1030" s="9" t="str">
        <f>IF('INTERIM REPORT'!B1030=" "," ",IF('Report Data'!A1030="",'INTERIM REPORT'!A1029,'Report Data'!A1030))</f>
        <v>Northwestern Medical Center</v>
      </c>
      <c r="B1030" s="9" t="str">
        <f>IF(ISBLANK('Report Data'!B1030)," ",'Report Data'!B1030)</f>
        <v>[CommSelf_Pct_Net_Rev_Metric] Comm/self % of Net Rev (less dispr)</v>
      </c>
      <c r="C1030" s="9">
        <f>IF(ISBLANK('Report Data'!C1030)," ",'Report Data'!C1030)</f>
        <v>0.49763374669655008</v>
      </c>
      <c r="D1030" s="9">
        <f>IF(ISBLANK('Report Data'!D1030)," ",'Report Data'!D1030)</f>
        <v>0.49291838826796341</v>
      </c>
      <c r="E1030" s="9">
        <f>IF(ISBLANK('Report Data'!E1030)," ",'Report Data'!E1030)</f>
        <v>0.54089043438240747</v>
      </c>
      <c r="F1030" s="9">
        <f>IF(ISBLANK('Report Data'!F1030)," ",'Report Data'!F1030)</f>
        <v>0.54105042198832454</v>
      </c>
      <c r="G1030" s="9">
        <f>IF(ISBLANK('Report Data'!G1030)," ",'Report Data'!G1030)</f>
        <v>0.57214541284238762</v>
      </c>
    </row>
    <row r="1031" spans="1:7">
      <c r="A1031" s="9" t="str">
        <f>IF('INTERIM REPORT'!B1031=" "," ",IF('Report Data'!A1031="",'INTERIM REPORT'!A1030,'Report Data'!A1031))</f>
        <v>Northwestern Medical Center</v>
      </c>
      <c r="B1031" s="9" t="str">
        <f>IF(ISBLANK('Report Data'!B1031)," ",'Report Data'!B1031)</f>
        <v>[Phys_Pct_Net_Rev_Metric] Physician % of Net Rev</v>
      </c>
      <c r="C1031" s="9">
        <f>IF(ISBLANK('Report Data'!C1031)," ",'Report Data'!C1031)</f>
        <v>0</v>
      </c>
      <c r="D1031" s="9">
        <f>IF(ISBLANK('Report Data'!D1031)," ",'Report Data'!D1031)</f>
        <v>0</v>
      </c>
      <c r="E1031" s="9">
        <f>IF(ISBLANK('Report Data'!E1031)," ",'Report Data'!E1031)</f>
        <v>0</v>
      </c>
      <c r="F1031" s="9">
        <f>IF(ISBLANK('Report Data'!F1031)," ",'Report Data'!F1031)</f>
        <v>0</v>
      </c>
      <c r="G1031" s="9">
        <f>IF(ISBLANK('Report Data'!G1031)," ",'Report Data'!G1031)</f>
        <v>0</v>
      </c>
    </row>
    <row r="1032" spans="1:7">
      <c r="A1032" s="9" t="str">
        <f>IF('INTERIM REPORT'!B1032=" "," ",IF('Report Data'!A1032="",'INTERIM REPORT'!A1031,'Report Data'!A1032))</f>
        <v>Northwestern Medical Center</v>
      </c>
      <c r="B1032" s="9" t="str">
        <f>IF(ISBLANK('Report Data'!B1032)," ",'Report Data'!B1032)</f>
        <v>[Free_Care_Gross_Metric] Free Care (Gross Revenue)</v>
      </c>
      <c r="C1032" s="9">
        <f>IF(ISBLANK('Report Data'!C1032)," ",'Report Data'!C1032)</f>
        <v>-1089452.9999999995</v>
      </c>
      <c r="D1032" s="9">
        <f>IF(ISBLANK('Report Data'!D1032)," ",'Report Data'!D1032)</f>
        <v>-1317726</v>
      </c>
      <c r="E1032" s="9">
        <f>IF(ISBLANK('Report Data'!E1032)," ",'Report Data'!E1032)</f>
        <v>-1419266.0000000002</v>
      </c>
      <c r="F1032" s="9">
        <f>IF(ISBLANK('Report Data'!F1032)," ",'Report Data'!F1032)</f>
        <v>-2056881</v>
      </c>
      <c r="G1032" s="9">
        <f>IF(ISBLANK('Report Data'!G1032)," ",'Report Data'!G1032)</f>
        <v>-1565780.0000000002</v>
      </c>
    </row>
    <row r="1033" spans="1:7">
      <c r="A1033" s="9" t="str">
        <f>IF('INTERIM REPORT'!B1033=" "," ",IF('Report Data'!A1033="",'INTERIM REPORT'!A1032,'Report Data'!A1033))</f>
        <v>Porter Medical Center</v>
      </c>
      <c r="B1033" s="9" t="str">
        <f>IF(ISBLANK('Report Data'!B1033)," ",'Report Data'!B1033)</f>
        <v>[Avg_Daily_Census_Metric] Average Daily Census</v>
      </c>
      <c r="C1033" s="9">
        <f>IF(ISBLANK('Report Data'!C1033)," ",'Report Data'!C1033)</f>
        <v>16.657534246575342</v>
      </c>
      <c r="D1033" s="9">
        <f>IF(ISBLANK('Report Data'!D1033)," ",'Report Data'!D1033)</f>
        <v>15.844262295081966</v>
      </c>
      <c r="E1033" s="9">
        <f>IF(ISBLANK('Report Data'!E1033)," ",'Report Data'!E1033)</f>
        <v>0</v>
      </c>
      <c r="F1033" s="9">
        <f>IF(ISBLANK('Report Data'!F1033)," ",'Report Data'!F1033)</f>
        <v>16.273972602739725</v>
      </c>
      <c r="G1033" s="9">
        <f>IF(ISBLANK('Report Data'!G1033)," ",'Report Data'!G1033)</f>
        <v>16.203339728144318</v>
      </c>
    </row>
    <row r="1034" spans="1:7">
      <c r="A1034" s="9" t="str">
        <f>IF('INTERIM REPORT'!B1034=" "," ",IF('Report Data'!A1034="",'INTERIM REPORT'!A1033,'Report Data'!A1034))</f>
        <v>Porter Medical Center</v>
      </c>
      <c r="B1034" s="9" t="str">
        <f>IF(ISBLANK('Report Data'!B1034)," ",'Report Data'!B1034)</f>
        <v>[Avg_Length_of_Stay_Metric] Average Length of Stay</v>
      </c>
      <c r="C1034" s="9">
        <f>IF(ISBLANK('Report Data'!C1034)," ",'Report Data'!C1034)</f>
        <v>3.1259640102827775</v>
      </c>
      <c r="D1034" s="9">
        <f>IF(ISBLANK('Report Data'!D1034)," ",'Report Data'!D1034)</f>
        <v>3.2252502780867629</v>
      </c>
      <c r="E1034" s="9">
        <f>IF(ISBLANK('Report Data'!E1034)," ",'Report Data'!E1034)</f>
        <v>0</v>
      </c>
      <c r="F1034" s="9">
        <f>IF(ISBLANK('Report Data'!F1034)," ",'Report Data'!F1034)</f>
        <v>3.3333333333333335</v>
      </c>
      <c r="G1034" s="9">
        <f>IF(ISBLANK('Report Data'!G1034)," ",'Report Data'!G1034)</f>
        <v>3.1228712348631844</v>
      </c>
    </row>
    <row r="1035" spans="1:7">
      <c r="A1035" s="9" t="str">
        <f>IF('INTERIM REPORT'!B1035=" "," ",IF('Report Data'!A1035="",'INTERIM REPORT'!A1034,'Report Data'!A1035))</f>
        <v>Porter Medical Center</v>
      </c>
      <c r="B1035" s="9" t="str">
        <f>IF(ISBLANK('Report Data'!B1035)," ",'Report Data'!B1035)</f>
        <v>[Acute_ALOS_Metric] Acute ALOS</v>
      </c>
      <c r="C1035" s="9">
        <f>IF(ISBLANK('Report Data'!C1035)," ",'Report Data'!C1035)</f>
        <v>3.2057142857142855</v>
      </c>
      <c r="D1035" s="9">
        <f>IF(ISBLANK('Report Data'!D1035)," ",'Report Data'!D1035)</f>
        <v>2.9630404463040452</v>
      </c>
      <c r="E1035" s="9">
        <f>IF(ISBLANK('Report Data'!E1035)," ",'Report Data'!E1035)</f>
        <v>0</v>
      </c>
      <c r="F1035" s="9">
        <f>IF(ISBLANK('Report Data'!F1035)," ",'Report Data'!F1035)</f>
        <v>2.9187158469945356</v>
      </c>
      <c r="G1035" s="9">
        <f>IF(ISBLANK('Report Data'!G1035)," ",'Report Data'!G1035)</f>
        <v>3.0349774621569869</v>
      </c>
    </row>
    <row r="1036" spans="1:7">
      <c r="A1036" s="9" t="str">
        <f>IF('INTERIM REPORT'!B1036=" "," ",IF('Report Data'!A1036="",'INTERIM REPORT'!A1035,'Report Data'!A1036))</f>
        <v>Porter Medical Center</v>
      </c>
      <c r="B1036" s="9" t="str">
        <f>IF(ISBLANK('Report Data'!B1036)," ",'Report Data'!B1036)</f>
        <v>[Adj_Admits_Metric] Adjusted Admissions</v>
      </c>
      <c r="C1036" s="9">
        <f>IF(ISBLANK('Report Data'!C1036)," ",'Report Data'!C1036)</f>
        <v>7005.0784008230376</v>
      </c>
      <c r="D1036" s="9">
        <f>IF(ISBLANK('Report Data'!D1036)," ",'Report Data'!D1036)</f>
        <v>6605.643137974972</v>
      </c>
      <c r="E1036" s="9">
        <f>IF(ISBLANK('Report Data'!E1036)," ",'Report Data'!E1036)</f>
        <v>0</v>
      </c>
      <c r="F1036" s="9">
        <f>IF(ISBLANK('Report Data'!F1036)," ",'Report Data'!F1036)</f>
        <v>0</v>
      </c>
      <c r="G1036" s="9">
        <f>IF(ISBLANK('Report Data'!G1036)," ",'Report Data'!G1036)</f>
        <v>0</v>
      </c>
    </row>
    <row r="1037" spans="1:7">
      <c r="A1037" s="9" t="str">
        <f>IF('INTERIM REPORT'!B1037=" "," ",IF('Report Data'!A1037="",'INTERIM REPORT'!A1036,'Report Data'!A1037))</f>
        <v>Porter Medical Center</v>
      </c>
      <c r="B1037" s="9" t="str">
        <f>IF(ISBLANK('Report Data'!B1037)," ",'Report Data'!B1037)</f>
        <v>[Adj_Days_Metric] Adjusted Days</v>
      </c>
      <c r="C1037" s="9">
        <f>IF(ISBLANK('Report Data'!C1037)," ",'Report Data'!C1037)</f>
        <v>22456.279902066995</v>
      </c>
      <c r="D1037" s="9">
        <f>IF(ISBLANK('Report Data'!D1037)," ",'Report Data'!D1037)</f>
        <v>19572.787791670613</v>
      </c>
      <c r="E1037" s="9">
        <f>IF(ISBLANK('Report Data'!E1037)," ",'Report Data'!E1037)</f>
        <v>0</v>
      </c>
      <c r="F1037" s="9">
        <f>IF(ISBLANK('Report Data'!F1037)," ",'Report Data'!F1037)</f>
        <v>0</v>
      </c>
      <c r="G1037" s="9">
        <f>IF(ISBLANK('Report Data'!G1037)," ",'Report Data'!G1037)</f>
        <v>0</v>
      </c>
    </row>
    <row r="1038" spans="1:7">
      <c r="A1038" s="9" t="str">
        <f>IF('INTERIM REPORT'!B1038=" "," ",IF('Report Data'!A1038="",'INTERIM REPORT'!A1037,'Report Data'!A1038))</f>
        <v>Porter Medical Center</v>
      </c>
      <c r="B1038" s="9" t="str">
        <f>IF(ISBLANK('Report Data'!B1038)," ",'Report Data'!B1038)</f>
        <v>[Acute_Care_Ave_Daily_Census_Metric] Acute Care Ave Daily Census</v>
      </c>
      <c r="C1038" s="9">
        <f>IF(ISBLANK('Report Data'!C1038)," ",'Report Data'!C1038)</f>
        <v>13.832876712328767</v>
      </c>
      <c r="D1038" s="9">
        <f>IF(ISBLANK('Report Data'!D1038)," ",'Report Data'!D1038)</f>
        <v>11.609289617486338</v>
      </c>
      <c r="E1038" s="9">
        <f>IF(ISBLANK('Report Data'!E1038)," ",'Report Data'!E1038)</f>
        <v>0</v>
      </c>
      <c r="F1038" s="9">
        <f>IF(ISBLANK('Report Data'!F1038)," ",'Report Data'!F1038)</f>
        <v>11.706849315068494</v>
      </c>
      <c r="G1038" s="9">
        <f>IF(ISBLANK('Report Data'!G1038)," ",'Report Data'!G1038)</f>
        <v>12.646952602637464</v>
      </c>
    </row>
    <row r="1039" spans="1:7">
      <c r="A1039" s="9" t="str">
        <f>IF('INTERIM REPORT'!B1039=" "," ",IF('Report Data'!A1039="",'INTERIM REPORT'!A1038,'Report Data'!A1039))</f>
        <v>Porter Medical Center</v>
      </c>
      <c r="B1039" s="9" t="str">
        <f>IF(ISBLANK('Report Data'!B1039)," ",'Report Data'!B1039)</f>
        <v>[Acute_Admissions_Metric] Acute Admissions</v>
      </c>
      <c r="C1039" s="9">
        <f>IF(ISBLANK('Report Data'!C1039)," ",'Report Data'!C1039)</f>
        <v>1575</v>
      </c>
      <c r="D1039" s="9">
        <f>IF(ISBLANK('Report Data'!D1039)," ",'Report Data'!D1039)</f>
        <v>1433.9999999999998</v>
      </c>
      <c r="E1039" s="9">
        <f>IF(ISBLANK('Report Data'!E1039)," ",'Report Data'!E1039)</f>
        <v>0</v>
      </c>
      <c r="F1039" s="9">
        <f>IF(ISBLANK('Report Data'!F1039)," ",'Report Data'!F1039)</f>
        <v>1464</v>
      </c>
      <c r="G1039" s="9">
        <f>IF(ISBLANK('Report Data'!G1039)," ",'Report Data'!G1039)</f>
        <v>1520.9792354378612</v>
      </c>
    </row>
    <row r="1040" spans="1:7">
      <c r="A1040" s="9" t="str">
        <f>IF('INTERIM REPORT'!B1040=" "," ",IF('Report Data'!A1040="",'INTERIM REPORT'!A1039,'Report Data'!A1040))</f>
        <v>Porter Medical Center</v>
      </c>
      <c r="B1040" s="9" t="str">
        <f>IF(ISBLANK('Report Data'!B1040)," ",'Report Data'!B1040)</f>
        <v>[Util_Acute_Days] Acute Patient Days</v>
      </c>
      <c r="C1040" s="9">
        <f>IF(ISBLANK('Report Data'!C1040)," ",'Report Data'!C1040)</f>
        <v>5049</v>
      </c>
      <c r="D1040" s="9">
        <f>IF(ISBLANK('Report Data'!D1040)," ",'Report Data'!D1040)</f>
        <v>4249</v>
      </c>
      <c r="E1040" s="9">
        <f>IF(ISBLANK('Report Data'!E1040)," ",'Report Data'!E1040)</f>
        <v>0</v>
      </c>
      <c r="F1040" s="9">
        <f>IF(ISBLANK('Report Data'!F1040)," ",'Report Data'!F1040)</f>
        <v>4273</v>
      </c>
      <c r="G1040" s="9">
        <f>IF(ISBLANK('Report Data'!G1040)," ",'Report Data'!G1040)</f>
        <v>4616.1376999626746</v>
      </c>
    </row>
    <row r="1041" spans="1:7">
      <c r="A1041" s="9" t="str">
        <f>IF('INTERIM REPORT'!B1041=" "," ",IF('Report Data'!A1041="",'INTERIM REPORT'!A1040,'Report Data'!A1041))</f>
        <v>Porter Medical Center</v>
      </c>
      <c r="B1041" s="9" t="str">
        <f>IF(ISBLANK('Report Data'!B1041)," ",'Report Data'!B1041)</f>
        <v>[Age_of_Plant_Metric] Age of Plant</v>
      </c>
      <c r="C1041" s="9">
        <f>IF(ISBLANK('Report Data'!C1041)," ",'Report Data'!C1041)</f>
        <v>13.225662807725147</v>
      </c>
      <c r="D1041" s="9">
        <f>IF(ISBLANK('Report Data'!D1041)," ",'Report Data'!D1041)</f>
        <v>13.727454031999123</v>
      </c>
      <c r="E1041" s="9">
        <f>IF(ISBLANK('Report Data'!E1041)," ",'Report Data'!E1041)</f>
        <v>0</v>
      </c>
      <c r="F1041" s="9">
        <f>IF(ISBLANK('Report Data'!F1041)," ",'Report Data'!F1041)</f>
        <v>15.207605242709391</v>
      </c>
      <c r="G1041" s="9">
        <f>IF(ISBLANK('Report Data'!G1041)," ",'Report Data'!G1041)</f>
        <v>14.899376719803026</v>
      </c>
    </row>
    <row r="1042" spans="1:7">
      <c r="A1042" s="9" t="str">
        <f>IF('INTERIM REPORT'!B1042=" "," ",IF('Report Data'!A1042="",'INTERIM REPORT'!A1041,'Report Data'!A1042))</f>
        <v>Porter Medical Center</v>
      </c>
      <c r="B1042" s="9" t="str">
        <f>IF(ISBLANK('Report Data'!B1042)," ",'Report Data'!B1042)</f>
        <v>[Age_of_Plant_Bldg_Metric] Age of Plant Building</v>
      </c>
      <c r="C1042" s="9">
        <f>IF(ISBLANK('Report Data'!C1042)," ",'Report Data'!C1042)</f>
        <v>7.2216158678306863</v>
      </c>
      <c r="D1042" s="9">
        <f>IF(ISBLANK('Report Data'!D1042)," ",'Report Data'!D1042)</f>
        <v>7.4579151934727363</v>
      </c>
      <c r="E1042" s="9">
        <f>IF(ISBLANK('Report Data'!E1042)," ",'Report Data'!E1042)</f>
        <v>0</v>
      </c>
      <c r="F1042" s="9">
        <f>IF(ISBLANK('Report Data'!F1042)," ",'Report Data'!F1042)</f>
        <v>17.616674035209975</v>
      </c>
      <c r="G1042" s="9">
        <f>IF(ISBLANK('Report Data'!G1042)," ",'Report Data'!G1042)</f>
        <v>17.72108089658526</v>
      </c>
    </row>
    <row r="1043" spans="1:7">
      <c r="A1043" s="9" t="str">
        <f>IF('INTERIM REPORT'!B1043=" "," ",IF('Report Data'!A1043="",'INTERIM REPORT'!A1042,'Report Data'!A1043))</f>
        <v>Porter Medical Center</v>
      </c>
      <c r="B1043" s="9" t="str">
        <f>IF(ISBLANK('Report Data'!B1043)," ",'Report Data'!B1043)</f>
        <v>[Age_of_Plant_Equip_Metric] Age of Plant Equipment</v>
      </c>
      <c r="C1043" s="9">
        <f>IF(ISBLANK('Report Data'!C1043)," ",'Report Data'!C1043)</f>
        <v>0</v>
      </c>
      <c r="D1043" s="9">
        <f>IF(ISBLANK('Report Data'!D1043)," ",'Report Data'!D1043)</f>
        <v>0</v>
      </c>
      <c r="E1043" s="9">
        <f>IF(ISBLANK('Report Data'!E1043)," ",'Report Data'!E1043)</f>
        <v>0</v>
      </c>
      <c r="F1043" s="9">
        <f>IF(ISBLANK('Report Data'!F1043)," ",'Report Data'!F1043)</f>
        <v>13.109200821884359</v>
      </c>
      <c r="G1043" s="9">
        <f>IF(ISBLANK('Report Data'!G1043)," ",'Report Data'!G1043)</f>
        <v>12.534130434435671</v>
      </c>
    </row>
    <row r="1044" spans="1:7">
      <c r="A1044" s="9" t="str">
        <f>IF('INTERIM REPORT'!B1044=" "," ",IF('Report Data'!A1044="",'INTERIM REPORT'!A1043,'Report Data'!A1044))</f>
        <v>Porter Medical Center</v>
      </c>
      <c r="B1044" s="9" t="str">
        <f>IF(ISBLANK('Report Data'!B1044)," ",'Report Data'!B1044)</f>
        <v>[Long_Term_Debt_Cap_Metric] Long Term Debt to Capitalization</v>
      </c>
      <c r="C1044" s="9">
        <f>IF(ISBLANK('Report Data'!C1044)," ",'Report Data'!C1044)</f>
        <v>0.20265316924782609</v>
      </c>
      <c r="D1044" s="9">
        <f>IF(ISBLANK('Report Data'!D1044)," ",'Report Data'!D1044)</f>
        <v>0.17487681134194843</v>
      </c>
      <c r="E1044" s="9">
        <f>IF(ISBLANK('Report Data'!E1044)," ",'Report Data'!E1044)</f>
        <v>0.16788241338181045</v>
      </c>
      <c r="F1044" s="9">
        <f>IF(ISBLANK('Report Data'!F1044)," ",'Report Data'!F1044)</f>
        <v>0.14047478184897583</v>
      </c>
      <c r="G1044" s="9">
        <f>IF(ISBLANK('Report Data'!G1044)," ",'Report Data'!G1044)</f>
        <v>0.14224290430971095</v>
      </c>
    </row>
    <row r="1045" spans="1:7">
      <c r="A1045" s="9" t="str">
        <f>IF('INTERIM REPORT'!B1045=" "," ",IF('Report Data'!A1045="",'INTERIM REPORT'!A1044,'Report Data'!A1045))</f>
        <v>Porter Medical Center</v>
      </c>
      <c r="B1045" s="9" t="str">
        <f>IF(ISBLANK('Report Data'!B1045)," ",'Report Data'!B1045)</f>
        <v>[Debt_per_Staff_Bed_Metric] Debt per Staffed Bed</v>
      </c>
      <c r="C1045" s="9">
        <f>IF(ISBLANK('Report Data'!C1045)," ",'Report Data'!C1045)</f>
        <v>1252133.7944</v>
      </c>
      <c r="D1045" s="9">
        <f>IF(ISBLANK('Report Data'!D1045)," ",'Report Data'!D1045)</f>
        <v>1456141.3684000003</v>
      </c>
      <c r="E1045" s="9">
        <f>IF(ISBLANK('Report Data'!E1045)," ",'Report Data'!E1045)</f>
        <v>0</v>
      </c>
      <c r="F1045" s="9">
        <f>IF(ISBLANK('Report Data'!F1045)," ",'Report Data'!F1045)</f>
        <v>1287965.6332000003</v>
      </c>
      <c r="G1045" s="9">
        <f>IF(ISBLANK('Report Data'!G1045)," ",'Report Data'!G1045)</f>
        <v>924048.75500000012</v>
      </c>
    </row>
    <row r="1046" spans="1:7">
      <c r="A1046" s="9" t="str">
        <f>IF('INTERIM REPORT'!B1046=" "," ",IF('Report Data'!A1046="",'INTERIM REPORT'!A1045,'Report Data'!A1046))</f>
        <v>Porter Medical Center</v>
      </c>
      <c r="B1046" s="9" t="str">
        <f>IF(ISBLANK('Report Data'!B1046)," ",'Report Data'!B1046)</f>
        <v>[Net_Prop_Plant_and_Equip_per_Staffed_Bed_Metric] Net Prop, Plant &amp; Equip per Staffed Bed</v>
      </c>
      <c r="C1046" s="9">
        <f>IF(ISBLANK('Report Data'!C1046)," ",'Report Data'!C1046)</f>
        <v>721966.4</v>
      </c>
      <c r="D1046" s="9">
        <f>IF(ISBLANK('Report Data'!D1046)," ",'Report Data'!D1046)</f>
        <v>669295.57600000035</v>
      </c>
      <c r="E1046" s="9">
        <f>IF(ISBLANK('Report Data'!E1046)," ",'Report Data'!E1046)</f>
        <v>0</v>
      </c>
      <c r="F1046" s="9">
        <f>IF(ISBLANK('Report Data'!F1046)," ",'Report Data'!F1046)</f>
        <v>622507.40000000026</v>
      </c>
      <c r="G1046" s="9">
        <f>IF(ISBLANK('Report Data'!G1046)," ",'Report Data'!G1046)</f>
        <v>546068.93033333321</v>
      </c>
    </row>
    <row r="1047" spans="1:7">
      <c r="A1047" s="9" t="str">
        <f>IF('INTERIM REPORT'!B1047=" "," ",IF('Report Data'!A1047="",'INTERIM REPORT'!A1046,'Report Data'!A1047))</f>
        <v>Porter Medical Center</v>
      </c>
      <c r="B1047" s="9" t="str">
        <f>IF(ISBLANK('Report Data'!B1047)," ",'Report Data'!B1047)</f>
        <v>[Long_Term_Debt_to_Total_Assets_Metric] Long Term Debt to Total Assets</v>
      </c>
      <c r="C1047" s="9">
        <f>IF(ISBLANK('Report Data'!C1047)," ",'Report Data'!C1047)</f>
        <v>0.14215213064626619</v>
      </c>
      <c r="D1047" s="9">
        <f>IF(ISBLANK('Report Data'!D1047)," ",'Report Data'!D1047)</f>
        <v>0.117216729911669</v>
      </c>
      <c r="E1047" s="9">
        <f>IF(ISBLANK('Report Data'!E1047)," ",'Report Data'!E1047)</f>
        <v>0.12230677846255131</v>
      </c>
      <c r="F1047" s="9">
        <f>IF(ISBLANK('Report Data'!F1047)," ",'Report Data'!F1047)</f>
        <v>0.10311441365603942</v>
      </c>
      <c r="G1047" s="9">
        <f>IF(ISBLANK('Report Data'!G1047)," ",'Report Data'!G1047)</f>
        <v>0.10717468144569028</v>
      </c>
    </row>
    <row r="1048" spans="1:7">
      <c r="A1048" s="9" t="str">
        <f>IF('INTERIM REPORT'!B1048=" "," ",IF('Report Data'!A1048="",'INTERIM REPORT'!A1047,'Report Data'!A1048))</f>
        <v>Porter Medical Center</v>
      </c>
      <c r="B1048" s="9" t="str">
        <f>IF(ISBLANK('Report Data'!B1048)," ",'Report Data'!B1048)</f>
        <v>[Debt_Service_Coverage_Ratio_Metric] Debt Service Coverage Ratio</v>
      </c>
      <c r="C1048" s="9">
        <f>IF(ISBLANK('Report Data'!C1048)," ",'Report Data'!C1048)</f>
        <v>9.0104768176773486</v>
      </c>
      <c r="D1048" s="9">
        <f>IF(ISBLANK('Report Data'!D1048)," ",'Report Data'!D1048)</f>
        <v>8.2508121952319318</v>
      </c>
      <c r="E1048" s="9">
        <f>IF(ISBLANK('Report Data'!E1048)," ",'Report Data'!E1048)</f>
        <v>27.289137728294669</v>
      </c>
      <c r="F1048" s="9">
        <f>IF(ISBLANK('Report Data'!F1048)," ",'Report Data'!F1048)</f>
        <v>13.15203301380269</v>
      </c>
      <c r="G1048" s="9">
        <f>IF(ISBLANK('Report Data'!G1048)," ",'Report Data'!G1048)</f>
        <v>10.255731603677436</v>
      </c>
    </row>
    <row r="1049" spans="1:7">
      <c r="A1049" s="9" t="str">
        <f>IF('INTERIM REPORT'!B1049=" "," ",IF('Report Data'!A1049="",'INTERIM REPORT'!A1048,'Report Data'!A1049))</f>
        <v>Porter Medical Center</v>
      </c>
      <c r="B1049" s="9" t="str">
        <f>IF(ISBLANK('Report Data'!B1049)," ",'Report Data'!B1049)</f>
        <v>[Depreciation_Rate_Metric] Depreciation Rate</v>
      </c>
      <c r="C1049" s="9">
        <f>IF(ISBLANK('Report Data'!C1049)," ",'Report Data'!C1049)</f>
        <v>5.1211422968763989</v>
      </c>
      <c r="D1049" s="9">
        <f>IF(ISBLANK('Report Data'!D1049)," ",'Report Data'!D1049)</f>
        <v>5.1579114545685831</v>
      </c>
      <c r="E1049" s="9">
        <f>IF(ISBLANK('Report Data'!E1049)," ",'Report Data'!E1049)</f>
        <v>17.755729566458704</v>
      </c>
      <c r="F1049" s="9">
        <f>IF(ISBLANK('Report Data'!F1049)," ",'Report Data'!F1049)</f>
        <v>4.8411389978727231</v>
      </c>
      <c r="G1049" s="9">
        <f>IF(ISBLANK('Report Data'!G1049)," ",'Report Data'!G1049)</f>
        <v>4.9681465219557293</v>
      </c>
    </row>
    <row r="1050" spans="1:7">
      <c r="A1050" s="9" t="str">
        <f>IF('INTERIM REPORT'!B1050=" "," ",IF('Report Data'!A1050="",'INTERIM REPORT'!A1049,'Report Data'!A1050))</f>
        <v>Porter Medical Center</v>
      </c>
      <c r="B1050" s="9" t="str">
        <f>IF(ISBLANK('Report Data'!B1050)," ",'Report Data'!B1050)</f>
        <v>[Cap_Expenditures_to_Depreciation_Metric] Capital Expenditures to Depreciation</v>
      </c>
      <c r="C1050" s="9">
        <f>IF(ISBLANK('Report Data'!C1050)," ",'Report Data'!C1050)</f>
        <v>0.77180815158848171</v>
      </c>
      <c r="D1050" s="9">
        <f>IF(ISBLANK('Report Data'!D1050)," ",'Report Data'!D1050)</f>
        <v>0.46224857128316876</v>
      </c>
      <c r="E1050" s="9">
        <f>IF(ISBLANK('Report Data'!E1050)," ",'Report Data'!E1050)</f>
        <v>0.82130993050590084</v>
      </c>
      <c r="F1050" s="9">
        <f>IF(ISBLANK('Report Data'!F1050)," ",'Report Data'!F1050)</f>
        <v>0.60435312951517139</v>
      </c>
      <c r="G1050" s="9">
        <f>IF(ISBLANK('Report Data'!G1050)," ",'Report Data'!G1050)</f>
        <v>1.5679351591496196</v>
      </c>
    </row>
    <row r="1051" spans="1:7">
      <c r="A1051" s="9" t="str">
        <f>IF('INTERIM REPORT'!B1051=" "," ",IF('Report Data'!A1051="",'INTERIM REPORT'!A1050,'Report Data'!A1051))</f>
        <v>Porter Medical Center</v>
      </c>
      <c r="B1051" s="9" t="str">
        <f>IF(ISBLANK('Report Data'!B1051)," ",'Report Data'!B1051)</f>
        <v>[Cap_Expenditure_Growth_Rate_Metric] Capital Expenditure Growth Rate</v>
      </c>
      <c r="C1051" s="9">
        <f>IF(ISBLANK('Report Data'!C1051)," ",'Report Data'!C1051)</f>
        <v>3.9525393701737648</v>
      </c>
      <c r="D1051" s="9">
        <f>IF(ISBLANK('Report Data'!D1051)," ",'Report Data'!D1051)</f>
        <v>2.3842372006794186</v>
      </c>
      <c r="E1051" s="9">
        <f>IF(ISBLANK('Report Data'!E1051)," ",'Report Data'!E1051)</f>
        <v>14.582957016309766</v>
      </c>
      <c r="F1051" s="9">
        <f>IF(ISBLANK('Report Data'!F1051)," ",'Report Data'!F1051)</f>
        <v>2.9257575037823202</v>
      </c>
      <c r="G1051" s="9">
        <f>IF(ISBLANK('Report Data'!G1051)," ",'Report Data'!G1051)</f>
        <v>7.7897316075812846</v>
      </c>
    </row>
    <row r="1052" spans="1:7">
      <c r="A1052" s="9" t="str">
        <f>IF('INTERIM REPORT'!B1052=" "," ",IF('Report Data'!A1052="",'INTERIM REPORT'!A1051,'Report Data'!A1052))</f>
        <v>Porter Medical Center</v>
      </c>
      <c r="B1052" s="9" t="str">
        <f>IF(ISBLANK('Report Data'!B1052)," ",'Report Data'!B1052)</f>
        <v>[Cap_Acquisitions_as_a_pct_of_Net_Patient_Rev_Metric] Capital Acquisitions as a % of Net Patient Rev</v>
      </c>
      <c r="C1052" s="9">
        <f>IF(ISBLANK('Report Data'!C1052)," ",'Report Data'!C1052)</f>
        <v>3.1977188937448379E-2</v>
      </c>
      <c r="D1052" s="9">
        <f>IF(ISBLANK('Report Data'!D1052)," ",'Report Data'!D1052)</f>
        <v>2.2875127383249327E-2</v>
      </c>
      <c r="E1052" s="9">
        <f>IF(ISBLANK('Report Data'!E1052)," ",'Report Data'!E1052)</f>
        <v>3.7054557802101089E-2</v>
      </c>
      <c r="F1052" s="9">
        <f>IF(ISBLANK('Report Data'!F1052)," ",'Report Data'!F1052)</f>
        <v>2.4307296423363343E-2</v>
      </c>
      <c r="G1052" s="9">
        <f>IF(ISBLANK('Report Data'!G1052)," ",'Report Data'!G1052)</f>
        <v>6.6879395337203232E-2</v>
      </c>
    </row>
    <row r="1053" spans="1:7">
      <c r="A1053" s="9" t="str">
        <f>IF('INTERIM REPORT'!B1053=" "," ",IF('Report Data'!A1053="",'INTERIM REPORT'!A1052,'Report Data'!A1053))</f>
        <v>Porter Medical Center</v>
      </c>
      <c r="B1053" s="9" t="str">
        <f>IF(ISBLANK('Report Data'!B1053)," ",'Report Data'!B1053)</f>
        <v>[Deduction_pct_Metric] Deduction %</v>
      </c>
      <c r="C1053" s="9">
        <f>IF(ISBLANK('Report Data'!C1053)," ",'Report Data'!C1053)</f>
        <v>0.58934187634225121</v>
      </c>
      <c r="D1053" s="9">
        <f>IF(ISBLANK('Report Data'!D1053)," ",'Report Data'!D1053)</f>
        <v>0.6153819717323874</v>
      </c>
      <c r="E1053" s="9">
        <f>IF(ISBLANK('Report Data'!E1053)," ",'Report Data'!E1053)</f>
        <v>0.5980895067844435</v>
      </c>
      <c r="F1053" s="9">
        <f>IF(ISBLANK('Report Data'!F1053)," ",'Report Data'!F1053)</f>
        <v>0.59604964455790443</v>
      </c>
      <c r="G1053" s="9">
        <f>IF(ISBLANK('Report Data'!G1053)," ",'Report Data'!G1053)</f>
        <v>0.60201257044919021</v>
      </c>
    </row>
    <row r="1054" spans="1:7">
      <c r="A1054" s="9" t="str">
        <f>IF('INTERIM REPORT'!B1054=" "," ",IF('Report Data'!A1054="",'INTERIM REPORT'!A1053,'Report Data'!A1054))</f>
        <v>Porter Medical Center</v>
      </c>
      <c r="B1054" s="9" t="str">
        <f>IF(ISBLANK('Report Data'!B1054)," ",'Report Data'!B1054)</f>
        <v>[Bad_Debt_pct_Metric] Bad Debt %</v>
      </c>
      <c r="C1054" s="9">
        <f>IF(ISBLANK('Report Data'!C1054)," ",'Report Data'!C1054)</f>
        <v>2.6055935311145795E-2</v>
      </c>
      <c r="D1054" s="9">
        <f>IF(ISBLANK('Report Data'!D1054)," ",'Report Data'!D1054)</f>
        <v>2.9516009501929532E-2</v>
      </c>
      <c r="E1054" s="9">
        <f>IF(ISBLANK('Report Data'!E1054)," ",'Report Data'!E1054)</f>
        <v>2.9507595563727691E-2</v>
      </c>
      <c r="F1054" s="9">
        <f>IF(ISBLANK('Report Data'!F1054)," ",'Report Data'!F1054)</f>
        <v>2.1897617133601995E-2</v>
      </c>
      <c r="G1054" s="9">
        <f>IF(ISBLANK('Report Data'!G1054)," ",'Report Data'!G1054)</f>
        <v>3.1908263734568426E-2</v>
      </c>
    </row>
    <row r="1055" spans="1:7">
      <c r="A1055" s="9" t="str">
        <f>IF('INTERIM REPORT'!B1055=" "," ",IF('Report Data'!A1055="",'INTERIM REPORT'!A1054,'Report Data'!A1055))</f>
        <v>Porter Medical Center</v>
      </c>
      <c r="B1055" s="9" t="str">
        <f>IF(ISBLANK('Report Data'!B1055)," ",'Report Data'!B1055)</f>
        <v>[Free_Care_pct_Metric] Free Care %</v>
      </c>
      <c r="C1055" s="9">
        <f>IF(ISBLANK('Report Data'!C1055)," ",'Report Data'!C1055)</f>
        <v>8.8672252361407054E-3</v>
      </c>
      <c r="D1055" s="9">
        <f>IF(ISBLANK('Report Data'!D1055)," ",'Report Data'!D1055)</f>
        <v>5.6850961870268347E-3</v>
      </c>
      <c r="E1055" s="9">
        <f>IF(ISBLANK('Report Data'!E1055)," ",'Report Data'!E1055)</f>
        <v>8.9000000185310707E-3</v>
      </c>
      <c r="F1055" s="9">
        <f>IF(ISBLANK('Report Data'!F1055)," ",'Report Data'!F1055)</f>
        <v>5.7661562154902929E-3</v>
      </c>
      <c r="G1055" s="9">
        <f>IF(ISBLANK('Report Data'!G1055)," ",'Report Data'!G1055)</f>
        <v>6.6837403395078009E-3</v>
      </c>
    </row>
    <row r="1056" spans="1:7">
      <c r="A1056" s="9" t="str">
        <f>IF('INTERIM REPORT'!B1056=" "," ",IF('Report Data'!A1056="",'INTERIM REPORT'!A1055,'Report Data'!A1056))</f>
        <v>Porter Medical Center</v>
      </c>
      <c r="B1056" s="9" t="str">
        <f>IF(ISBLANK('Report Data'!B1056)," ",'Report Data'!B1056)</f>
        <v>[Operating_Margin_pct_Metric] Operating Margin %</v>
      </c>
      <c r="C1056" s="9">
        <f>IF(ISBLANK('Report Data'!C1056)," ",'Report Data'!C1056)</f>
        <v>5.150566223229569E-2</v>
      </c>
      <c r="D1056" s="9">
        <f>IF(ISBLANK('Report Data'!D1056)," ",'Report Data'!D1056)</f>
        <v>4.0888598369001772E-2</v>
      </c>
      <c r="E1056" s="9">
        <f>IF(ISBLANK('Report Data'!E1056)," ",'Report Data'!E1056)</f>
        <v>4.5233030758307299E-2</v>
      </c>
      <c r="F1056" s="9">
        <f>IF(ISBLANK('Report Data'!F1056)," ",'Report Data'!F1056)</f>
        <v>7.7257865216474042E-2</v>
      </c>
      <c r="G1056" s="9">
        <f>IF(ISBLANK('Report Data'!G1056)," ",'Report Data'!G1056)</f>
        <v>5.1416873542381794E-2</v>
      </c>
    </row>
    <row r="1057" spans="1:7">
      <c r="A1057" s="9" t="str">
        <f>IF('INTERIM REPORT'!B1057=" "," ",IF('Report Data'!A1057="",'INTERIM REPORT'!A1056,'Report Data'!A1057))</f>
        <v>Porter Medical Center</v>
      </c>
      <c r="B1057" s="9" t="str">
        <f>IF(ISBLANK('Report Data'!B1057)," ",'Report Data'!B1057)</f>
        <v>[Total_Margin_pct_Metric] Total Margin %</v>
      </c>
      <c r="C1057" s="9">
        <f>IF(ISBLANK('Report Data'!C1057)," ",'Report Data'!C1057)</f>
        <v>5.8697958272285577E-2</v>
      </c>
      <c r="D1057" s="9">
        <f>IF(ISBLANK('Report Data'!D1057)," ",'Report Data'!D1057)</f>
        <v>4.3199984261005492E-2</v>
      </c>
      <c r="E1057" s="9">
        <f>IF(ISBLANK('Report Data'!E1057)," ",'Report Data'!E1057)</f>
        <v>5.1506863735122907E-2</v>
      </c>
      <c r="F1057" s="9">
        <f>IF(ISBLANK('Report Data'!F1057)," ",'Report Data'!F1057)</f>
        <v>0.10740145314604906</v>
      </c>
      <c r="G1057" s="9">
        <f>IF(ISBLANK('Report Data'!G1057)," ",'Report Data'!G1057)</f>
        <v>5.8711999955509027E-2</v>
      </c>
    </row>
    <row r="1058" spans="1:7">
      <c r="A1058" s="9" t="str">
        <f>IF('INTERIM REPORT'!B1058=" "," ",IF('Report Data'!A1058="",'INTERIM REPORT'!A1057,'Report Data'!A1058))</f>
        <v>Porter Medical Center</v>
      </c>
      <c r="B1058" s="9" t="str">
        <f>IF(ISBLANK('Report Data'!B1058)," ",'Report Data'!B1058)</f>
        <v>[Outpatient_Gross_Rev_pct_Metric] Outpatient Gross Revenue %</v>
      </c>
      <c r="C1058" s="9">
        <f>IF(ISBLANK('Report Data'!C1058)," ",'Report Data'!C1058)</f>
        <v>0.61133582780837081</v>
      </c>
      <c r="D1058" s="9">
        <f>IF(ISBLANK('Report Data'!D1058)," ",'Report Data'!D1058)</f>
        <v>0.62468240477177794</v>
      </c>
      <c r="E1058" s="9">
        <f>IF(ISBLANK('Report Data'!E1058)," ",'Report Data'!E1058)</f>
        <v>1</v>
      </c>
      <c r="F1058" s="9">
        <f>IF(ISBLANK('Report Data'!F1058)," ",'Report Data'!F1058)</f>
        <v>0.66824561299794338</v>
      </c>
      <c r="G1058" s="9">
        <f>IF(ISBLANK('Report Data'!G1058)," ",'Report Data'!G1058)</f>
        <v>0.6310826556562279</v>
      </c>
    </row>
    <row r="1059" spans="1:7">
      <c r="A1059" s="9" t="str">
        <f>IF('INTERIM REPORT'!B1059=" "," ",IF('Report Data'!A1059="",'INTERIM REPORT'!A1058,'Report Data'!A1059))</f>
        <v>Porter Medical Center</v>
      </c>
      <c r="B1059" s="9" t="str">
        <f>IF(ISBLANK('Report Data'!B1059)," ",'Report Data'!B1059)</f>
        <v>[Inpatient_Gross_Rev_pct_Metric] Inpatient Gross Revenue %</v>
      </c>
      <c r="C1059" s="9">
        <f>IF(ISBLANK('Report Data'!C1059)," ",'Report Data'!C1059)</f>
        <v>0.2248368840261589</v>
      </c>
      <c r="D1059" s="9">
        <f>IF(ISBLANK('Report Data'!D1059)," ",'Report Data'!D1059)</f>
        <v>0.21814355970109933</v>
      </c>
      <c r="E1059" s="9">
        <f>IF(ISBLANK('Report Data'!E1059)," ",'Report Data'!E1059)</f>
        <v>0</v>
      </c>
      <c r="F1059" s="9">
        <f>IF(ISBLANK('Report Data'!F1059)," ",'Report Data'!F1059)</f>
        <v>0.1775443293998063</v>
      </c>
      <c r="G1059" s="9">
        <f>IF(ISBLANK('Report Data'!G1059)," ",'Report Data'!G1059)</f>
        <v>0.20685115240281016</v>
      </c>
    </row>
    <row r="1060" spans="1:7">
      <c r="A1060" s="9" t="str">
        <f>IF('INTERIM REPORT'!B1060=" "," ",IF('Report Data'!A1060="",'INTERIM REPORT'!A1059,'Report Data'!A1060))</f>
        <v>Porter Medical Center</v>
      </c>
      <c r="B1060" s="9" t="str">
        <f>IF(ISBLANK('Report Data'!B1060)," ",'Report Data'!B1060)</f>
        <v>[SNF_Rehab_Swing_Gross_Rev_pct_Metric] SNF/Rehab/Swing Gross Revenue %</v>
      </c>
      <c r="C1060" s="9">
        <f>IF(ISBLANK('Report Data'!C1060)," ",'Report Data'!C1060)</f>
        <v>4.1270472218376975E-3</v>
      </c>
      <c r="D1060" s="9">
        <f>IF(ISBLANK('Report Data'!D1060)," ",'Report Data'!D1060)</f>
        <v>1.1407299431120652E-2</v>
      </c>
      <c r="E1060" s="9">
        <f>IF(ISBLANK('Report Data'!E1060)," ",'Report Data'!E1060)</f>
        <v>0</v>
      </c>
      <c r="F1060" s="9">
        <f>IF(ISBLANK('Report Data'!F1060)," ",'Report Data'!F1060)</f>
        <v>1.1832946594923009E-2</v>
      </c>
      <c r="G1060" s="9">
        <f>IF(ISBLANK('Report Data'!G1060)," ",'Report Data'!G1060)</f>
        <v>7.3017330987855643E-3</v>
      </c>
    </row>
    <row r="1061" spans="1:7">
      <c r="A1061" s="9" t="str">
        <f>IF('INTERIM REPORT'!B1061=" "," ",IF('Report Data'!A1061="",'INTERIM REPORT'!A1060,'Report Data'!A1061))</f>
        <v>Porter Medical Center</v>
      </c>
      <c r="B1061" s="9" t="str">
        <f>IF(ISBLANK('Report Data'!B1061)," ",'Report Data'!B1061)</f>
        <v>[All_Net_Patient_Rev_pct_Metric] All Net Patient Revenue % with DSH &amp; GME</v>
      </c>
      <c r="C1061" s="9">
        <f>IF(ISBLANK('Report Data'!C1061)," ",'Report Data'!C1061)</f>
        <v>0.41065812323767226</v>
      </c>
      <c r="D1061" s="9">
        <f>IF(ISBLANK('Report Data'!D1061)," ",'Report Data'!D1061)</f>
        <v>0.38461802763365666</v>
      </c>
      <c r="E1061" s="9">
        <f>IF(ISBLANK('Report Data'!E1061)," ",'Report Data'!E1061)</f>
        <v>0.40191049211635071</v>
      </c>
      <c r="F1061" s="9">
        <f>IF(ISBLANK('Report Data'!F1061)," ",'Report Data'!F1061)</f>
        <v>0.4039503543613211</v>
      </c>
      <c r="G1061" s="9">
        <f>IF(ISBLANK('Report Data'!G1061)," ",'Report Data'!G1061)</f>
        <v>0.3979874290271963</v>
      </c>
    </row>
    <row r="1062" spans="1:7">
      <c r="A1062" s="9" t="str">
        <f>IF('INTERIM REPORT'!B1062=" "," ",IF('Report Data'!A1062="",'INTERIM REPORT'!A1061,'Report Data'!A1062))</f>
        <v>Porter Medical Center</v>
      </c>
      <c r="B1062" s="9" t="str">
        <f>IF(ISBLANK('Report Data'!B1062)," ",'Report Data'!B1062)</f>
        <v>[Medicare_Net_Patient_Rev_pct_incl_Phys_Metric] Medicare Net Patient Revenue % including Phys</v>
      </c>
      <c r="C1062" s="9">
        <f>IF(ISBLANK('Report Data'!C1062)," ",'Report Data'!C1062)</f>
        <v>0.31129722685736011</v>
      </c>
      <c r="D1062" s="9">
        <f>IF(ISBLANK('Report Data'!D1062)," ",'Report Data'!D1062)</f>
        <v>0.29450074883181937</v>
      </c>
      <c r="E1062" s="9">
        <f>IF(ISBLANK('Report Data'!E1062)," ",'Report Data'!E1062)</f>
        <v>0.29778268712949468</v>
      </c>
      <c r="F1062" s="9">
        <f>IF(ISBLANK('Report Data'!F1062)," ",'Report Data'!F1062)</f>
        <v>0.31875001408520404</v>
      </c>
      <c r="G1062" s="9">
        <f>IF(ISBLANK('Report Data'!G1062)," ",'Report Data'!G1062)</f>
        <v>0.28839027990862864</v>
      </c>
    </row>
    <row r="1063" spans="1:7">
      <c r="A1063" s="9" t="str">
        <f>IF('INTERIM REPORT'!B1063=" "," ",IF('Report Data'!A1063="",'INTERIM REPORT'!A1062,'Report Data'!A1063))</f>
        <v>Porter Medical Center</v>
      </c>
      <c r="B1063" s="9" t="str">
        <f>IF(ISBLANK('Report Data'!B1063)," ",'Report Data'!B1063)</f>
        <v>[Medicaid_Net_Patient_Rev_pct_incl_Phys_Metric] Medicaid Net Patient Revenue % including Phys</v>
      </c>
      <c r="C1063" s="9">
        <f>IF(ISBLANK('Report Data'!C1063)," ",'Report Data'!C1063)</f>
        <v>0.15443742407133534</v>
      </c>
      <c r="D1063" s="9">
        <f>IF(ISBLANK('Report Data'!D1063)," ",'Report Data'!D1063)</f>
        <v>0.1004335916975346</v>
      </c>
      <c r="E1063" s="9">
        <f>IF(ISBLANK('Report Data'!E1063)," ",'Report Data'!E1063)</f>
        <v>0.11617250176250848</v>
      </c>
      <c r="F1063" s="9">
        <f>IF(ISBLANK('Report Data'!F1063)," ",'Report Data'!F1063)</f>
        <v>0.12418163623741031</v>
      </c>
      <c r="G1063" s="9">
        <f>IF(ISBLANK('Report Data'!G1063)," ",'Report Data'!G1063)</f>
        <v>0.11356138187656077</v>
      </c>
    </row>
    <row r="1064" spans="1:7">
      <c r="A1064" s="9" t="str">
        <f>IF('INTERIM REPORT'!B1064=" "," ",IF('Report Data'!A1064="",'INTERIM REPORT'!A1063,'Report Data'!A1064))</f>
        <v>Porter Medical Center</v>
      </c>
      <c r="B1064" s="9" t="str">
        <f>IF(ISBLANK('Report Data'!B1064)," ",'Report Data'!B1064)</f>
        <v>[Commercial_Self_Pay_Net_Patient_Rev_pct_incl_Phys_Metric] Commercial/Self Pay Net Patient Rev % including Phys</v>
      </c>
      <c r="C1064" s="9">
        <f>IF(ISBLANK('Report Data'!C1064)," ",'Report Data'!C1064)</f>
        <v>0.60024192215068628</v>
      </c>
      <c r="D1064" s="9">
        <f>IF(ISBLANK('Report Data'!D1064)," ",'Report Data'!D1064)</f>
        <v>0.58027445310582837</v>
      </c>
      <c r="E1064" s="9">
        <f>IF(ISBLANK('Report Data'!E1064)," ",'Report Data'!E1064)</f>
        <v>0.6060550090339113</v>
      </c>
      <c r="F1064" s="9">
        <f>IF(ISBLANK('Report Data'!F1064)," ",'Report Data'!F1064)</f>
        <v>0.60141315373178794</v>
      </c>
      <c r="G1064" s="9">
        <f>IF(ISBLANK('Report Data'!G1064)," ",'Report Data'!G1064)</f>
        <v>0.61637788375821567</v>
      </c>
    </row>
    <row r="1065" spans="1:7">
      <c r="A1065" s="9" t="str">
        <f>IF('INTERIM REPORT'!B1065=" "," ",IF('Report Data'!A1065="",'INTERIM REPORT'!A1064,'Report Data'!A1065))</f>
        <v>Porter Medical Center</v>
      </c>
      <c r="B1065" s="9" t="str">
        <f>IF(ISBLANK('Report Data'!B1065)," ",'Report Data'!B1065)</f>
        <v>[Adj_Admits_Per_FTE_Metric] Adjusted Admissions Per FTE</v>
      </c>
      <c r="C1065" s="9">
        <f>IF(ISBLANK('Report Data'!C1065)," ",'Report Data'!C1065)</f>
        <v>16.376976068558605</v>
      </c>
      <c r="D1065" s="9">
        <f>IF(ISBLANK('Report Data'!D1065)," ",'Report Data'!D1065)</f>
        <v>15.808548825394913</v>
      </c>
      <c r="E1065" s="9">
        <f>IF(ISBLANK('Report Data'!E1065)," ",'Report Data'!E1065)</f>
        <v>0</v>
      </c>
      <c r="F1065" s="9">
        <f>IF(ISBLANK('Report Data'!F1065)," ",'Report Data'!F1065)</f>
        <v>0</v>
      </c>
      <c r="G1065" s="9">
        <f>IF(ISBLANK('Report Data'!G1065)," ",'Report Data'!G1065)</f>
        <v>0</v>
      </c>
    </row>
    <row r="1066" spans="1:7">
      <c r="A1066" s="9" t="str">
        <f>IF('INTERIM REPORT'!B1066=" "," ",IF('Report Data'!A1066="",'INTERIM REPORT'!A1065,'Report Data'!A1066))</f>
        <v>Porter Medical Center</v>
      </c>
      <c r="B1066" s="9" t="str">
        <f>IF(ISBLANK('Report Data'!B1066)," ",'Report Data'!B1066)</f>
        <v>[FTEs_per_100_Adj_Discharges_Metric] FTEs per 100 Adj Discharges</v>
      </c>
      <c r="C1066" s="9">
        <f>IF(ISBLANK('Report Data'!C1066)," ",'Report Data'!C1066)</f>
        <v>6.1061333656086454</v>
      </c>
      <c r="D1066" s="9">
        <f>IF(ISBLANK('Report Data'!D1066)," ",'Report Data'!D1066)</f>
        <v>6.3256913145221541</v>
      </c>
      <c r="E1066" s="9">
        <f>IF(ISBLANK('Report Data'!E1066)," ",'Report Data'!E1066)</f>
        <v>0</v>
      </c>
      <c r="F1066" s="9">
        <f>IF(ISBLANK('Report Data'!F1066)," ",'Report Data'!F1066)</f>
        <v>0</v>
      </c>
      <c r="G1066" s="9">
        <f>IF(ISBLANK('Report Data'!G1066)," ",'Report Data'!G1066)</f>
        <v>0</v>
      </c>
    </row>
    <row r="1067" spans="1:7">
      <c r="A1067" s="9" t="str">
        <f>IF('INTERIM REPORT'!B1067=" "," ",IF('Report Data'!A1067="",'INTERIM REPORT'!A1066,'Report Data'!A1067))</f>
        <v>Porter Medical Center</v>
      </c>
      <c r="B1067" s="9" t="str">
        <f>IF(ISBLANK('Report Data'!B1067)," ",'Report Data'!B1067)</f>
        <v>[FTEs_Per_Adj_Occupied_Bed_Metric] FTEs Per Adjusted Occupied Bed</v>
      </c>
      <c r="C1067" s="9">
        <f>IF(ISBLANK('Report Data'!C1067)," ",'Report Data'!C1067)</f>
        <v>6.9523933819652797</v>
      </c>
      <c r="D1067" s="9">
        <f>IF(ISBLANK('Report Data'!D1067)," ",'Report Data'!D1067)</f>
        <v>7.7922572156602499</v>
      </c>
      <c r="E1067" s="9">
        <f>IF(ISBLANK('Report Data'!E1067)," ",'Report Data'!E1067)</f>
        <v>0</v>
      </c>
      <c r="F1067" s="9">
        <f>IF(ISBLANK('Report Data'!F1067)," ",'Report Data'!F1067)</f>
        <v>0</v>
      </c>
      <c r="G1067" s="9">
        <f>IF(ISBLANK('Report Data'!G1067)," ",'Report Data'!G1067)</f>
        <v>0</v>
      </c>
    </row>
    <row r="1068" spans="1:7">
      <c r="A1068" s="9" t="str">
        <f>IF('INTERIM REPORT'!B1068=" "," ",IF('Report Data'!A1068="",'INTERIM REPORT'!A1067,'Report Data'!A1068))</f>
        <v>Porter Medical Center</v>
      </c>
      <c r="B1068" s="9" t="str">
        <f>IF(ISBLANK('Report Data'!B1068)," ",'Report Data'!B1068)</f>
        <v>[Return_On_Assets_Metric] Return On Assets</v>
      </c>
      <c r="C1068" s="9">
        <f>IF(ISBLANK('Report Data'!C1068)," ",'Report Data'!C1068)</f>
        <v>7.6068994726397152E-2</v>
      </c>
      <c r="D1068" s="9">
        <f>IF(ISBLANK('Report Data'!D1068)," ",'Report Data'!D1068)</f>
        <v>4.7766336338491693E-2</v>
      </c>
      <c r="E1068" s="9">
        <f>IF(ISBLANK('Report Data'!E1068)," ",'Report Data'!E1068)</f>
        <v>6.8763773063697589E-2</v>
      </c>
      <c r="F1068" s="9">
        <f>IF(ISBLANK('Report Data'!F1068)," ",'Report Data'!F1068)</f>
        <v>0.12633936690344261</v>
      </c>
      <c r="G1068" s="9">
        <f>IF(ISBLANK('Report Data'!G1068)," ",'Report Data'!G1068)</f>
        <v>7.577872646815402E-2</v>
      </c>
    </row>
    <row r="1069" spans="1:7">
      <c r="A1069" s="9" t="str">
        <f>IF('INTERIM REPORT'!B1069=" "," ",IF('Report Data'!A1069="",'INTERIM REPORT'!A1068,'Report Data'!A1069))</f>
        <v>Porter Medical Center</v>
      </c>
      <c r="B1069" s="9" t="str">
        <f>IF(ISBLANK('Report Data'!B1069)," ",'Report Data'!B1069)</f>
        <v>[OH_Exp_w_fringe_pct_of_TTL_OPEX_Metric] Overhead Expense w/ fringe, as a % of Total Operating Exp</v>
      </c>
      <c r="C1069" s="9">
        <f>IF(ISBLANK('Report Data'!C1069)," ",'Report Data'!C1069)</f>
        <v>0.37508190758223503</v>
      </c>
      <c r="D1069" s="9">
        <f>IF(ISBLANK('Report Data'!D1069)," ",'Report Data'!D1069)</f>
        <v>0.37979928257098283</v>
      </c>
      <c r="E1069" s="9">
        <f>IF(ISBLANK('Report Data'!E1069)," ",'Report Data'!E1069)</f>
        <v>0</v>
      </c>
      <c r="F1069" s="9">
        <f>IF(ISBLANK('Report Data'!F1069)," ",'Report Data'!F1069)</f>
        <v>0</v>
      </c>
      <c r="G1069" s="9">
        <f>IF(ISBLANK('Report Data'!G1069)," ",'Report Data'!G1069)</f>
        <v>0</v>
      </c>
    </row>
    <row r="1070" spans="1:7">
      <c r="A1070" s="9" t="str">
        <f>IF('INTERIM REPORT'!B1070=" "," ",IF('Report Data'!A1070="",'INTERIM REPORT'!A1069,'Report Data'!A1070))</f>
        <v>Porter Medical Center</v>
      </c>
      <c r="B1070" s="9" t="str">
        <f>IF(ISBLANK('Report Data'!B1070)," ",'Report Data'!B1070)</f>
        <v>[Cost_per_Adj_Admits_Metric] Cost per Adjusted Admission</v>
      </c>
      <c r="C1070" s="9">
        <f>IF(ISBLANK('Report Data'!C1070)," ",'Report Data'!C1070)</f>
        <v>12369.479574963707</v>
      </c>
      <c r="D1070" s="9">
        <f>IF(ISBLANK('Report Data'!D1070)," ",'Report Data'!D1070)</f>
        <v>13044.984968173207</v>
      </c>
      <c r="E1070" s="9">
        <f>IF(ISBLANK('Report Data'!E1070)," ",'Report Data'!E1070)</f>
        <v>0</v>
      </c>
      <c r="F1070" s="9">
        <f>IF(ISBLANK('Report Data'!F1070)," ",'Report Data'!F1070)</f>
        <v>0</v>
      </c>
      <c r="G1070" s="9">
        <f>IF(ISBLANK('Report Data'!G1070)," ",'Report Data'!G1070)</f>
        <v>0</v>
      </c>
    </row>
    <row r="1071" spans="1:7">
      <c r="A1071" s="9" t="str">
        <f>IF('INTERIM REPORT'!B1071=" "," ",IF('Report Data'!A1071="",'INTERIM REPORT'!A1070,'Report Data'!A1071))</f>
        <v>Porter Medical Center</v>
      </c>
      <c r="B1071" s="9" t="str">
        <f>IF(ISBLANK('Report Data'!B1071)," ",'Report Data'!B1071)</f>
        <v>[Salary_per_FTE_NonMD_Metric] Salary per FTE - Non-MD</v>
      </c>
      <c r="C1071" s="9">
        <f>IF(ISBLANK('Report Data'!C1071)," ",'Report Data'!C1071)</f>
        <v>65419.929865762402</v>
      </c>
      <c r="D1071" s="9">
        <f>IF(ISBLANK('Report Data'!D1071)," ",'Report Data'!D1071)</f>
        <v>67747.494187512551</v>
      </c>
      <c r="E1071" s="9">
        <f>IF(ISBLANK('Report Data'!E1071)," ",'Report Data'!E1071)</f>
        <v>0</v>
      </c>
      <c r="F1071" s="9">
        <f>IF(ISBLANK('Report Data'!F1071)," ",'Report Data'!F1071)</f>
        <v>0</v>
      </c>
      <c r="G1071" s="9">
        <f>IF(ISBLANK('Report Data'!G1071)," ",'Report Data'!G1071)</f>
        <v>0</v>
      </c>
    </row>
    <row r="1072" spans="1:7">
      <c r="A1072" s="9" t="str">
        <f>IF('INTERIM REPORT'!B1072=" "," ",IF('Report Data'!A1072="",'INTERIM REPORT'!A1071,'Report Data'!A1072))</f>
        <v>Porter Medical Center</v>
      </c>
      <c r="B1072" s="9" t="str">
        <f>IF(ISBLANK('Report Data'!B1072)," ",'Report Data'!B1072)</f>
        <v>[Salary_and_Benefits_per_FTE_NonMD_Metric] Salary &amp; Benefits per FTE - Non-MD</v>
      </c>
      <c r="C1072" s="9">
        <f>IF(ISBLANK('Report Data'!C1072)," ",'Report Data'!C1072)</f>
        <v>84424.911494713699</v>
      </c>
      <c r="D1072" s="9">
        <f>IF(ISBLANK('Report Data'!D1072)," ",'Report Data'!D1072)</f>
        <v>86325.014004004173</v>
      </c>
      <c r="E1072" s="9">
        <f>IF(ISBLANK('Report Data'!E1072)," ",'Report Data'!E1072)</f>
        <v>130661.02395902375</v>
      </c>
      <c r="F1072" s="9">
        <f>IF(ISBLANK('Report Data'!F1072)," ",'Report Data'!F1072)</f>
        <v>93248.328024715534</v>
      </c>
      <c r="G1072" s="9">
        <f>IF(ISBLANK('Report Data'!G1072)," ",'Report Data'!G1072)</f>
        <v>92377.598639731033</v>
      </c>
    </row>
    <row r="1073" spans="1:7">
      <c r="A1073" s="9" t="str">
        <f>IF('INTERIM REPORT'!B1073=" "," ",IF('Report Data'!A1073="",'INTERIM REPORT'!A1072,'Report Data'!A1073))</f>
        <v>Porter Medical Center</v>
      </c>
      <c r="B1073" s="9" t="str">
        <f>IF(ISBLANK('Report Data'!B1073)," ",'Report Data'!B1073)</f>
        <v>[Fringe_Benefit_pct_NonMD_Metric] Fringe Benefit % - Non-MD</v>
      </c>
      <c r="C1073" s="9">
        <f>IF(ISBLANK('Report Data'!C1073)," ",'Report Data'!C1073)</f>
        <v>0.29050752068900582</v>
      </c>
      <c r="D1073" s="9">
        <f>IF(ISBLANK('Report Data'!D1073)," ",'Report Data'!D1073)</f>
        <v>0.27421707679803564</v>
      </c>
      <c r="E1073" s="9">
        <f>IF(ISBLANK('Report Data'!E1073)," ",'Report Data'!E1073)</f>
        <v>0</v>
      </c>
      <c r="F1073" s="9">
        <f>IF(ISBLANK('Report Data'!F1073)," ",'Report Data'!F1073)</f>
        <v>0.21646334614067372</v>
      </c>
      <c r="G1073" s="9">
        <f>IF(ISBLANK('Report Data'!G1073)," ",'Report Data'!G1073)</f>
        <v>0.27409085127906246</v>
      </c>
    </row>
    <row r="1074" spans="1:7">
      <c r="A1074" s="9" t="str">
        <f>IF('INTERIM REPORT'!B1074=" "," ",IF('Report Data'!A1074="",'INTERIM REPORT'!A1073,'Report Data'!A1074))</f>
        <v>Porter Medical Center</v>
      </c>
      <c r="B1074" s="9" t="str">
        <f>IF(ISBLANK('Report Data'!B1074)," ",'Report Data'!B1074)</f>
        <v>[Comp_Ratio_Metric] Compensation Ratio</v>
      </c>
      <c r="C1074" s="9">
        <f>IF(ISBLANK('Report Data'!C1074)," ",'Report Data'!C1074)</f>
        <v>0.5793895256354592</v>
      </c>
      <c r="D1074" s="9">
        <f>IF(ISBLANK('Report Data'!D1074)," ",'Report Data'!D1074)</f>
        <v>0.59190216319853772</v>
      </c>
      <c r="E1074" s="9">
        <f>IF(ISBLANK('Report Data'!E1074)," ",'Report Data'!E1074)</f>
        <v>0.59222197330474258</v>
      </c>
      <c r="F1074" s="9">
        <f>IF(ISBLANK('Report Data'!F1074)," ",'Report Data'!F1074)</f>
        <v>0.5691131163742148</v>
      </c>
      <c r="G1074" s="9">
        <f>IF(ISBLANK('Report Data'!G1074)," ",'Report Data'!G1074)</f>
        <v>0.58358474898498325</v>
      </c>
    </row>
    <row r="1075" spans="1:7">
      <c r="A1075" s="9" t="str">
        <f>IF('INTERIM REPORT'!B1075=" "," ",IF('Report Data'!A1075="",'INTERIM REPORT'!A1074,'Report Data'!A1075))</f>
        <v>Porter Medical Center</v>
      </c>
      <c r="B1075" s="9" t="str">
        <f>IF(ISBLANK('Report Data'!B1075)," ",'Report Data'!B1075)</f>
        <v>[Cap_Cost_pct_of_Total_Expense_Metric] Capital Cost % of Total Expense</v>
      </c>
      <c r="C1075" s="9">
        <f>IF(ISBLANK('Report Data'!C1075)," ",'Report Data'!C1075)</f>
        <v>3.6847501427197671E-2</v>
      </c>
      <c r="D1075" s="9">
        <f>IF(ISBLANK('Report Data'!D1075)," ",'Report Data'!D1075)</f>
        <v>3.7853043623386276E-2</v>
      </c>
      <c r="E1075" s="9">
        <f>IF(ISBLANK('Report Data'!E1075)," ",'Report Data'!E1075)</f>
        <v>3.660868369438345E-2</v>
      </c>
      <c r="F1075" s="9">
        <f>IF(ISBLANK('Report Data'!F1075)," ",'Report Data'!F1075)</f>
        <v>3.4316062537125526E-2</v>
      </c>
      <c r="G1075" s="9">
        <f>IF(ISBLANK('Report Data'!G1075)," ",'Report Data'!G1075)</f>
        <v>3.572640715308037E-2</v>
      </c>
    </row>
    <row r="1076" spans="1:7">
      <c r="A1076" s="9" t="str">
        <f>IF('INTERIM REPORT'!B1076=" "," ",IF('Report Data'!A1076="",'INTERIM REPORT'!A1075,'Report Data'!A1076))</f>
        <v>Porter Medical Center</v>
      </c>
      <c r="B1076" s="9" t="str">
        <f>IF(ISBLANK('Report Data'!B1076)," ",'Report Data'!B1076)</f>
        <v>[Cap_Cost_per_Adj_Admits_Metric] Capital Cost per Adjusted Admission</v>
      </c>
      <c r="C1076" s="9">
        <f>IF(ISBLANK('Report Data'!C1076)," ",'Report Data'!C1076)</f>
        <v>455.78441629216763</v>
      </c>
      <c r="D1076" s="9">
        <f>IF(ISBLANK('Report Data'!D1076)," ",'Report Data'!D1076)</f>
        <v>493.79238506667861</v>
      </c>
      <c r="E1076" s="9">
        <f>IF(ISBLANK('Report Data'!E1076)," ",'Report Data'!E1076)</f>
        <v>0</v>
      </c>
      <c r="F1076" s="9">
        <f>IF(ISBLANK('Report Data'!F1076)," ",'Report Data'!F1076)</f>
        <v>0</v>
      </c>
      <c r="G1076" s="9">
        <f>IF(ISBLANK('Report Data'!G1076)," ",'Report Data'!G1076)</f>
        <v>0</v>
      </c>
    </row>
    <row r="1077" spans="1:7">
      <c r="A1077" s="9" t="str">
        <f>IF('INTERIM REPORT'!B1077=" "," ",IF('Report Data'!A1077="",'INTERIM REPORT'!A1076,'Report Data'!A1077))</f>
        <v>Porter Medical Center</v>
      </c>
      <c r="B1077" s="9" t="str">
        <f>IF(ISBLANK('Report Data'!B1077)," ",'Report Data'!B1077)</f>
        <v>[Contractual_Allowance_pct_Metric] Contractual Allowance %</v>
      </c>
      <c r="C1077" s="9">
        <f>IF(ISBLANK('Report Data'!C1077)," ",'Report Data'!C1077)</f>
        <v>0.59231458690655414</v>
      </c>
      <c r="D1077" s="9">
        <f>IF(ISBLANK('Report Data'!D1077)," ",'Report Data'!D1077)</f>
        <v>0.61836935760260037</v>
      </c>
      <c r="E1077" s="9">
        <f>IF(ISBLANK('Report Data'!E1077)," ",'Report Data'!E1077)</f>
        <v>0.60089143269217304</v>
      </c>
      <c r="F1077" s="9">
        <f>IF(ISBLANK('Report Data'!F1077)," ",'Report Data'!F1077)</f>
        <v>0.59845196661562594</v>
      </c>
      <c r="G1077" s="9">
        <f>IF(ISBLANK('Report Data'!G1077)," ",'Report Data'!G1077)</f>
        <v>0.60450811454926412</v>
      </c>
    </row>
    <row r="1078" spans="1:7">
      <c r="A1078" s="9" t="str">
        <f>IF('INTERIM REPORT'!B1078=" "," ",IF('Report Data'!A1078="",'INTERIM REPORT'!A1077,'Report Data'!A1078))</f>
        <v>Porter Medical Center</v>
      </c>
      <c r="B1078" s="9" t="str">
        <f>IF(ISBLANK('Report Data'!B1078)," ",'Report Data'!B1078)</f>
        <v>[Current_Ratio_Metric] Current Ratio</v>
      </c>
      <c r="C1078" s="9">
        <f>IF(ISBLANK('Report Data'!C1078)," ",'Report Data'!C1078)</f>
        <v>3.9323371051471327</v>
      </c>
      <c r="D1078" s="9">
        <f>IF(ISBLANK('Report Data'!D1078)," ",'Report Data'!D1078)</f>
        <v>2.7043862995187844</v>
      </c>
      <c r="E1078" s="9">
        <f>IF(ISBLANK('Report Data'!E1078)," ",'Report Data'!E1078)</f>
        <v>3.8168501630310749</v>
      </c>
      <c r="F1078" s="9">
        <f>IF(ISBLANK('Report Data'!F1078)," ",'Report Data'!F1078)</f>
        <v>3.7429136011034743</v>
      </c>
      <c r="G1078" s="9">
        <f>IF(ISBLANK('Report Data'!G1078)," ",'Report Data'!G1078)</f>
        <v>3.9486444518676969</v>
      </c>
    </row>
    <row r="1079" spans="1:7">
      <c r="A1079" s="9" t="str">
        <f>IF('INTERIM REPORT'!B1079=" "," ",IF('Report Data'!A1079="",'INTERIM REPORT'!A1078,'Report Data'!A1079))</f>
        <v>Porter Medical Center</v>
      </c>
      <c r="B1079" s="9" t="str">
        <f>IF(ISBLANK('Report Data'!B1079)," ",'Report Data'!B1079)</f>
        <v>[Days_Payable_metric] Days Payable</v>
      </c>
      <c r="C1079" s="9">
        <f>IF(ISBLANK('Report Data'!C1079)," ",'Report Data'!C1079)</f>
        <v>51.35788966199172</v>
      </c>
      <c r="D1079" s="9">
        <f>IF(ISBLANK('Report Data'!D1079)," ",'Report Data'!D1079)</f>
        <v>92.036391282896261</v>
      </c>
      <c r="E1079" s="9">
        <f>IF(ISBLANK('Report Data'!E1079)," ",'Report Data'!E1079)</f>
        <v>54.136464011155944</v>
      </c>
      <c r="F1079" s="9">
        <f>IF(ISBLANK('Report Data'!F1079)," ",'Report Data'!F1079)</f>
        <v>69.132321252553297</v>
      </c>
      <c r="G1079" s="9">
        <f>IF(ISBLANK('Report Data'!G1079)," ",'Report Data'!G1079)</f>
        <v>54.564206877072799</v>
      </c>
    </row>
    <row r="1080" spans="1:7">
      <c r="A1080" s="9" t="str">
        <f>IF('INTERIM REPORT'!B1080=" "," ",IF('Report Data'!A1080="",'INTERIM REPORT'!A1079,'Report Data'!A1080))</f>
        <v>Porter Medical Center</v>
      </c>
      <c r="B1080" s="9" t="str">
        <f>IF(ISBLANK('Report Data'!B1080)," ",'Report Data'!B1080)</f>
        <v>[Days_Receivable_Metric] Days Receivable</v>
      </c>
      <c r="C1080" s="9">
        <f>IF(ISBLANK('Report Data'!C1080)," ",'Report Data'!C1080)</f>
        <v>60.679871741128544</v>
      </c>
      <c r="D1080" s="9">
        <f>IF(ISBLANK('Report Data'!D1080)," ",'Report Data'!D1080)</f>
        <v>81.272568146709716</v>
      </c>
      <c r="E1080" s="9">
        <f>IF(ISBLANK('Report Data'!E1080)," ",'Report Data'!E1080)</f>
        <v>62.812951510049714</v>
      </c>
      <c r="F1080" s="9">
        <f>IF(ISBLANK('Report Data'!F1080)," ",'Report Data'!F1080)</f>
        <v>67.240937335723771</v>
      </c>
      <c r="G1080" s="9">
        <f>IF(ISBLANK('Report Data'!G1080)," ",'Report Data'!G1080)</f>
        <v>53.807344022194791</v>
      </c>
    </row>
    <row r="1081" spans="1:7">
      <c r="A1081" s="9" t="str">
        <f>IF('INTERIM REPORT'!B1081=" "," ",IF('Report Data'!A1081="",'INTERIM REPORT'!A1080,'Report Data'!A1081))</f>
        <v>Porter Medical Center</v>
      </c>
      <c r="B1081" s="9" t="str">
        <f>IF(ISBLANK('Report Data'!B1081)," ",'Report Data'!B1081)</f>
        <v>[Days_Cash_on_Hand_Metric] Days Cash on Hand</v>
      </c>
      <c r="C1081" s="9">
        <f>IF(ISBLANK('Report Data'!C1081)," ",'Report Data'!C1081)</f>
        <v>128.47763329714806</v>
      </c>
      <c r="D1081" s="9">
        <f>IF(ISBLANK('Report Data'!D1081)," ",'Report Data'!D1081)</f>
        <v>166.52340063398549</v>
      </c>
      <c r="E1081" s="9">
        <f>IF(ISBLANK('Report Data'!E1081)," ",'Report Data'!E1081)</f>
        <v>138.25048875222362</v>
      </c>
      <c r="F1081" s="9">
        <f>IF(ISBLANK('Report Data'!F1081)," ",'Report Data'!F1081)</f>
        <v>173.85491220746508</v>
      </c>
      <c r="G1081" s="9">
        <f>IF(ISBLANK('Report Data'!G1081)," ",'Report Data'!G1081)</f>
        <v>147.56043065742784</v>
      </c>
    </row>
    <row r="1082" spans="1:7">
      <c r="A1082" s="9" t="str">
        <f>IF('INTERIM REPORT'!B1082=" "," ",IF('Report Data'!A1082="",'INTERIM REPORT'!A1081,'Report Data'!A1082))</f>
        <v>Porter Medical Center</v>
      </c>
      <c r="B1082" s="9" t="str">
        <f>IF(ISBLANK('Report Data'!B1082)," ",'Report Data'!B1082)</f>
        <v>[Cash_Flow_Margin_Metric] Cash Flow Margin</v>
      </c>
      <c r="C1082" s="9">
        <f>IF(ISBLANK('Report Data'!C1082)," ",'Report Data'!C1082)</f>
        <v>8.645530869688009E-2</v>
      </c>
      <c r="D1082" s="9">
        <f>IF(ISBLANK('Report Data'!D1082)," ",'Report Data'!D1082)</f>
        <v>7.7193884094627116E-2</v>
      </c>
      <c r="E1082" s="9">
        <f>IF(ISBLANK('Report Data'!E1082)," ",'Report Data'!E1082)</f>
        <v>8.0185792737121578E-2</v>
      </c>
      <c r="F1082" s="9">
        <f>IF(ISBLANK('Report Data'!F1082)," ",'Report Data'!F1082)</f>
        <v>0.10892274201934626</v>
      </c>
      <c r="G1082" s="9">
        <f>IF(ISBLANK('Report Data'!G1082)," ",'Report Data'!G1082)</f>
        <v>8.5306340536748571E-2</v>
      </c>
    </row>
    <row r="1083" spans="1:7">
      <c r="A1083" s="9" t="str">
        <f>IF('INTERIM REPORT'!B1083=" "," ",IF('Report Data'!A1083="",'INTERIM REPORT'!A1082,'Report Data'!A1083))</f>
        <v>Porter Medical Center</v>
      </c>
      <c r="B1083" s="9" t="str">
        <f>IF(ISBLANK('Report Data'!B1083)," ",'Report Data'!B1083)</f>
        <v>[Cash_to_Long_Term_Debt_Metric] Cash to Long Term Debt</v>
      </c>
      <c r="C1083" s="9">
        <f>IF(ISBLANK('Report Data'!C1083)," ",'Report Data'!C1083)</f>
        <v>2.9207589611606717</v>
      </c>
      <c r="D1083" s="9">
        <f>IF(ISBLANK('Report Data'!D1083)," ",'Report Data'!D1083)</f>
        <v>3.9764181929641209</v>
      </c>
      <c r="E1083" s="9">
        <f>IF(ISBLANK('Report Data'!E1083)," ",'Report Data'!E1083)</f>
        <v>3.790006482613657</v>
      </c>
      <c r="F1083" s="9">
        <f>IF(ISBLANK('Report Data'!F1083)," ",'Report Data'!F1083)</f>
        <v>4.6989689855932433</v>
      </c>
      <c r="G1083" s="9">
        <f>IF(ISBLANK('Report Data'!G1083)," ",'Report Data'!G1083)</f>
        <v>4.4319742760901182</v>
      </c>
    </row>
    <row r="1084" spans="1:7">
      <c r="A1084" s="9" t="str">
        <f>IF('INTERIM REPORT'!B1084=" "," ",IF('Report Data'!A1084="",'INTERIM REPORT'!A1083,'Report Data'!A1084))</f>
        <v>Porter Medical Center</v>
      </c>
      <c r="B1084" s="9" t="str">
        <f>IF(ISBLANK('Report Data'!B1084)," ",'Report Data'!B1084)</f>
        <v>[Cash_Flow_to_Total_Debt_Metric] Cash Flow to Total Debt</v>
      </c>
      <c r="C1084" s="9">
        <f>IF(ISBLANK('Report Data'!C1084)," ",'Report Data'!C1084)</f>
        <v>0.57818101860051596</v>
      </c>
      <c r="D1084" s="9">
        <f>IF(ISBLANK('Report Data'!D1084)," ",'Report Data'!D1084)</f>
        <v>0.37441304975170786</v>
      </c>
      <c r="E1084" s="9">
        <f>IF(ISBLANK('Report Data'!E1084)," ",'Report Data'!E1084)</f>
        <v>0.59349966082716754</v>
      </c>
      <c r="F1084" s="9">
        <f>IF(ISBLANK('Report Data'!F1084)," ",'Report Data'!F1084)</f>
        <v>0.68699383921587831</v>
      </c>
      <c r="G1084" s="9">
        <f>IF(ISBLANK('Report Data'!G1084)," ",'Report Data'!G1084)</f>
        <v>0.67497352363640017</v>
      </c>
    </row>
    <row r="1085" spans="1:7">
      <c r="A1085" s="9" t="str">
        <f>IF('INTERIM REPORT'!B1085=" "," ",IF('Report Data'!A1085="",'INTERIM REPORT'!A1084,'Report Data'!A1085))</f>
        <v>Porter Medical Center</v>
      </c>
      <c r="B1085" s="9" t="str">
        <f>IF(ISBLANK('Report Data'!B1085)," ",'Report Data'!B1085)</f>
        <v>[Gross_Price_per_Discharge_Metric] Gross Price per Discharge</v>
      </c>
      <c r="C1085" s="9">
        <f>IF(ISBLANK('Report Data'!C1085)," ",'Report Data'!C1085)</f>
        <v>19461.137902313625</v>
      </c>
      <c r="D1085" s="9">
        <f>IF(ISBLANK('Report Data'!D1085)," ",'Report Data'!D1085)</f>
        <v>18843.361512791987</v>
      </c>
      <c r="E1085" s="9">
        <f>IF(ISBLANK('Report Data'!E1085)," ",'Report Data'!E1085)</f>
        <v>0</v>
      </c>
      <c r="F1085" s="9">
        <f>IF(ISBLANK('Report Data'!F1085)," ",'Report Data'!F1085)</f>
        <v>17515.300746352412</v>
      </c>
      <c r="G1085" s="9">
        <f>IF(ISBLANK('Report Data'!G1085)," ",'Report Data'!G1085)</f>
        <v>20157.804210340593</v>
      </c>
    </row>
    <row r="1086" spans="1:7">
      <c r="A1086" s="9" t="str">
        <f>IF('INTERIM REPORT'!B1086=" "," ",IF('Report Data'!A1086="",'INTERIM REPORT'!A1085,'Report Data'!A1086))</f>
        <v>Porter Medical Center</v>
      </c>
      <c r="B1086" s="9" t="str">
        <f>IF(ISBLANK('Report Data'!B1086)," ",'Report Data'!B1086)</f>
        <v>[Gross_Price_per_Visit_Metric] Gross Price per Visit</v>
      </c>
      <c r="C1086" s="9">
        <f>IF(ISBLANK('Report Data'!C1086)," ",'Report Data'!C1086)</f>
        <v>1670.4551502953966</v>
      </c>
      <c r="D1086" s="9">
        <f>IF(ISBLANK('Report Data'!D1086)," ",'Report Data'!D1086)</f>
        <v>1704.062896285237</v>
      </c>
      <c r="E1086" s="9">
        <f>IF(ISBLANK('Report Data'!E1086)," ",'Report Data'!E1086)</f>
        <v>0</v>
      </c>
      <c r="F1086" s="9">
        <f>IF(ISBLANK('Report Data'!F1086)," ",'Report Data'!F1086)</f>
        <v>0</v>
      </c>
      <c r="G1086" s="9">
        <f>IF(ISBLANK('Report Data'!G1086)," ",'Report Data'!G1086)</f>
        <v>0</v>
      </c>
    </row>
    <row r="1087" spans="1:7">
      <c r="A1087" s="9" t="str">
        <f>IF('INTERIM REPORT'!B1087=" "," ",IF('Report Data'!A1087="",'INTERIM REPORT'!A1086,'Report Data'!A1087))</f>
        <v>Porter Medical Center</v>
      </c>
      <c r="B1087" s="9" t="str">
        <f>IF(ISBLANK('Report Data'!B1087)," ",'Report Data'!B1087)</f>
        <v>[Gross_Rev_per_Adj_Admits_Metric] Gross Revenue per Adj Admission</v>
      </c>
      <c r="C1087" s="9">
        <f>IF(ISBLANK('Report Data'!C1087)," ",'Report Data'!C1087)</f>
        <v>24032.960774603176</v>
      </c>
      <c r="D1087" s="9">
        <f>IF(ISBLANK('Report Data'!D1087)," ",'Report Data'!D1087)</f>
        <v>23512.05365411437</v>
      </c>
      <c r="E1087" s="9">
        <f>IF(ISBLANK('Report Data'!E1087)," ",'Report Data'!E1087)</f>
        <v>0</v>
      </c>
      <c r="F1087" s="9">
        <f>IF(ISBLANK('Report Data'!F1087)," ",'Report Data'!F1087)</f>
        <v>0</v>
      </c>
      <c r="G1087" s="9">
        <f>IF(ISBLANK('Report Data'!G1087)," ",'Report Data'!G1087)</f>
        <v>0</v>
      </c>
    </row>
    <row r="1088" spans="1:7">
      <c r="A1088" s="9" t="str">
        <f>IF('INTERIM REPORT'!B1088=" "," ",IF('Report Data'!A1088="",'INTERIM REPORT'!A1087,'Report Data'!A1088))</f>
        <v>Porter Medical Center</v>
      </c>
      <c r="B1088" s="9" t="str">
        <f>IF(ISBLANK('Report Data'!B1088)," ",'Report Data'!B1088)</f>
        <v>[Net_Rev_per_Adj_Admits_Metric] Net Revenue per Adjusted Admission</v>
      </c>
      <c r="C1088" s="9">
        <f>IF(ISBLANK('Report Data'!C1088)," ",'Report Data'!C1088)</f>
        <v>9869.330577638817</v>
      </c>
      <c r="D1088" s="9">
        <f>IF(ISBLANK('Report Data'!D1088)," ",'Report Data'!D1088)</f>
        <v>9043.1597169677862</v>
      </c>
      <c r="E1088" s="9">
        <f>IF(ISBLANK('Report Data'!E1088)," ",'Report Data'!E1088)</f>
        <v>0</v>
      </c>
      <c r="F1088" s="9">
        <f>IF(ISBLANK('Report Data'!F1088)," ",'Report Data'!F1088)</f>
        <v>0</v>
      </c>
      <c r="G1088" s="9">
        <f>IF(ISBLANK('Report Data'!G1088)," ",'Report Data'!G1088)</f>
        <v>0</v>
      </c>
    </row>
    <row r="1089" spans="1:7">
      <c r="A1089" s="9" t="str">
        <f>IF('INTERIM REPORT'!B1089=" "," ",IF('Report Data'!A1089="",'INTERIM REPORT'!A1088,'Report Data'!A1089))</f>
        <v>Porter Medical Center</v>
      </c>
      <c r="B1089" s="9" t="str">
        <f>IF(ISBLANK('Report Data'!B1089)," ",'Report Data'!B1089)</f>
        <v>[Medicare_Gross_Pct_Tot_Gross_Metric] Medicare Gross as % of Tot Gross Rev</v>
      </c>
      <c r="C1089" s="9">
        <f>IF(ISBLANK('Report Data'!C1089)," ",'Report Data'!C1089)</f>
        <v>0.42337049859811127</v>
      </c>
      <c r="D1089" s="9">
        <f>IF(ISBLANK('Report Data'!D1089)," ",'Report Data'!D1089)</f>
        <v>0.43704901732516255</v>
      </c>
      <c r="E1089" s="9">
        <f>IF(ISBLANK('Report Data'!E1089)," ",'Report Data'!E1089)</f>
        <v>0.42034559095330298</v>
      </c>
      <c r="F1089" s="9">
        <f>IF(ISBLANK('Report Data'!F1089)," ",'Report Data'!F1089)</f>
        <v>0.44473804937713657</v>
      </c>
      <c r="G1089" s="9">
        <f>IF(ISBLANK('Report Data'!G1089)," ",'Report Data'!G1089)</f>
        <v>0.4394616768768892</v>
      </c>
    </row>
    <row r="1090" spans="1:7">
      <c r="A1090" s="9" t="str">
        <f>IF('INTERIM REPORT'!B1090=" "," ",IF('Report Data'!A1090="",'INTERIM REPORT'!A1089,'Report Data'!A1090))</f>
        <v>Porter Medical Center</v>
      </c>
      <c r="B1090" s="9" t="str">
        <f>IF(ISBLANK('Report Data'!B1090)," ",'Report Data'!B1090)</f>
        <v>[Medicaid_Gross_Pct_Tot_Gross_Metric] Medicaid Gross as % of Tot Gross Rev</v>
      </c>
      <c r="C1090" s="9">
        <f>IF(ISBLANK('Report Data'!C1090)," ",'Report Data'!C1090)</f>
        <v>0.15752611211007966</v>
      </c>
      <c r="D1090" s="9">
        <f>IF(ISBLANK('Report Data'!D1090)," ",'Report Data'!D1090)</f>
        <v>0.15368990015077225</v>
      </c>
      <c r="E1090" s="9">
        <f>IF(ISBLANK('Report Data'!E1090)," ",'Report Data'!E1090)</f>
        <v>0.15792670538808157</v>
      </c>
      <c r="F1090" s="9">
        <f>IF(ISBLANK('Report Data'!F1090)," ",'Report Data'!F1090)</f>
        <v>0.15538384258338239</v>
      </c>
      <c r="G1090" s="9">
        <f>IF(ISBLANK('Report Data'!G1090)," ",'Report Data'!G1090)</f>
        <v>0.152636231384011</v>
      </c>
    </row>
    <row r="1091" spans="1:7">
      <c r="A1091" s="9" t="str">
        <f>IF('INTERIM REPORT'!B1091=" "," ",IF('Report Data'!A1091="",'INTERIM REPORT'!A1090,'Report Data'!A1091))</f>
        <v>Porter Medical Center</v>
      </c>
      <c r="B1091" s="9" t="str">
        <f>IF(ISBLANK('Report Data'!B1091)," ",'Report Data'!B1091)</f>
        <v>[CommSelf_Gross_Pct_Tot_Gross_Metric] Comm/self Gross as % of Tot Gross Rev</v>
      </c>
      <c r="C1091" s="9">
        <f>IF(ISBLANK('Report Data'!C1091)," ",'Report Data'!C1091)</f>
        <v>0.41910338929180907</v>
      </c>
      <c r="D1091" s="9">
        <f>IF(ISBLANK('Report Data'!D1091)," ",'Report Data'!D1091)</f>
        <v>0.40926108252406534</v>
      </c>
      <c r="E1091" s="9">
        <f>IF(ISBLANK('Report Data'!E1091)," ",'Report Data'!E1091)</f>
        <v>0.42172770365861528</v>
      </c>
      <c r="F1091" s="9">
        <f>IF(ISBLANK('Report Data'!F1091)," ",'Report Data'!F1091)</f>
        <v>0.39987810803948109</v>
      </c>
      <c r="G1091" s="9">
        <f>IF(ISBLANK('Report Data'!G1091)," ",'Report Data'!G1091)</f>
        <v>0.40790209173909986</v>
      </c>
    </row>
    <row r="1092" spans="1:7">
      <c r="A1092" s="9" t="str">
        <f>IF('INTERIM REPORT'!B1092=" "," ",IF('Report Data'!A1092="",'INTERIM REPORT'!A1091,'Report Data'!A1092))</f>
        <v>Porter Medical Center</v>
      </c>
      <c r="B1092" s="9" t="str">
        <f>IF(ISBLANK('Report Data'!B1092)," ",'Report Data'!B1092)</f>
        <v>[Phys_Gross_Pct_Ttl_Gross_Metric] Physician Gross as % of Ttl Gross Rev</v>
      </c>
      <c r="C1092" s="9">
        <f>IF(ISBLANK('Report Data'!C1092)," ",'Report Data'!C1092)</f>
        <v>0</v>
      </c>
      <c r="D1092" s="9">
        <f>IF(ISBLANK('Report Data'!D1092)," ",'Report Data'!D1092)</f>
        <v>0</v>
      </c>
      <c r="E1092" s="9">
        <f>IF(ISBLANK('Report Data'!E1092)," ",'Report Data'!E1092)</f>
        <v>0</v>
      </c>
      <c r="F1092" s="9">
        <f>IF(ISBLANK('Report Data'!F1092)," ",'Report Data'!F1092)</f>
        <v>0</v>
      </c>
      <c r="G1092" s="9">
        <f>IF(ISBLANK('Report Data'!G1092)," ",'Report Data'!G1092)</f>
        <v>0</v>
      </c>
    </row>
    <row r="1093" spans="1:7">
      <c r="A1093" s="9" t="str">
        <f>IF('INTERIM REPORT'!B1093=" "," ",IF('Report Data'!A1093="",'INTERIM REPORT'!A1092,'Report Data'!A1093))</f>
        <v>Porter Medical Center</v>
      </c>
      <c r="B1093" s="9" t="str">
        <f>IF(ISBLANK('Report Data'!B1093)," ",'Report Data'!B1093)</f>
        <v>[Medicare_Pct_Net_Rev_Metric] Medicare % of Net Rev (less dispr)</v>
      </c>
      <c r="C1093" s="9">
        <f>IF(ISBLANK('Report Data'!C1093)," ",'Report Data'!C1093)</f>
        <v>0.39680686422323563</v>
      </c>
      <c r="D1093" s="9">
        <f>IF(ISBLANK('Report Data'!D1093)," ",'Report Data'!D1093)</f>
        <v>0.41883225158762083</v>
      </c>
      <c r="E1093" s="9">
        <f>IF(ISBLANK('Report Data'!E1093)," ",'Report Data'!E1093)</f>
        <v>0.38696135116382391</v>
      </c>
      <c r="F1093" s="9">
        <f>IF(ISBLANK('Report Data'!F1093)," ",'Report Data'!F1093)</f>
        <v>0.42970034468654206</v>
      </c>
      <c r="G1093" s="9">
        <f>IF(ISBLANK('Report Data'!G1093)," ",'Report Data'!G1093)</f>
        <v>0.40174715158621016</v>
      </c>
    </row>
    <row r="1094" spans="1:7">
      <c r="A1094" s="9" t="str">
        <f>IF('INTERIM REPORT'!B1094=" "," ",IF('Report Data'!A1094="",'INTERIM REPORT'!A1093,'Report Data'!A1094))</f>
        <v>Porter Medical Center</v>
      </c>
      <c r="B1094" s="9" t="str">
        <f>IF(ISBLANK('Report Data'!B1094)," ",'Report Data'!B1094)</f>
        <v>[Medicaid_Pct_Net_Rev_Metric] Medicaid % of Net Rev (less dispr)</v>
      </c>
      <c r="C1094" s="9">
        <f>IF(ISBLANK('Report Data'!C1094)," ",'Report Data'!C1094)</f>
        <v>0.10242109047164422</v>
      </c>
      <c r="D1094" s="9">
        <f>IF(ISBLANK('Report Data'!D1094)," ",'Report Data'!D1094)</f>
        <v>0.10165948250316664</v>
      </c>
      <c r="E1094" s="9">
        <f>IF(ISBLANK('Report Data'!E1094)," ",'Report Data'!E1094)</f>
        <v>9.118350625882618E-2</v>
      </c>
      <c r="F1094" s="9">
        <f>IF(ISBLANK('Report Data'!F1094)," ",'Report Data'!F1094)</f>
        <v>0.1033433506854174</v>
      </c>
      <c r="G1094" s="9">
        <f>IF(ISBLANK('Report Data'!G1094)," ",'Report Data'!G1094)</f>
        <v>0.10092800571828596</v>
      </c>
    </row>
    <row r="1095" spans="1:7">
      <c r="A1095" s="9" t="str">
        <f>IF('INTERIM REPORT'!B1095=" "," ",IF('Report Data'!A1095="",'INTERIM REPORT'!A1094,'Report Data'!A1095))</f>
        <v>Porter Medical Center</v>
      </c>
      <c r="B1095" s="9" t="str">
        <f>IF(ISBLANK('Report Data'!B1095)," ",'Report Data'!B1095)</f>
        <v>[CommSelf_Pct_Net_Rev_Metric] Comm/self % of Net Rev (less dispr)</v>
      </c>
      <c r="C1095" s="9">
        <f>IF(ISBLANK('Report Data'!C1095)," ",'Report Data'!C1095)</f>
        <v>0.50077204530512009</v>
      </c>
      <c r="D1095" s="9">
        <f>IF(ISBLANK('Report Data'!D1095)," ",'Report Data'!D1095)</f>
        <v>0.47950826590921264</v>
      </c>
      <c r="E1095" s="9">
        <f>IF(ISBLANK('Report Data'!E1095)," ",'Report Data'!E1095)</f>
        <v>0.52185514257734988</v>
      </c>
      <c r="F1095" s="9">
        <f>IF(ISBLANK('Report Data'!F1095)," ",'Report Data'!F1095)</f>
        <v>0.46695630462804044</v>
      </c>
      <c r="G1095" s="9">
        <f>IF(ISBLANK('Report Data'!G1095)," ",'Report Data'!G1095)</f>
        <v>0.4973248426955037</v>
      </c>
    </row>
    <row r="1096" spans="1:7">
      <c r="A1096" s="9" t="str">
        <f>IF('INTERIM REPORT'!B1096=" "," ",IF('Report Data'!A1096="",'INTERIM REPORT'!A1095,'Report Data'!A1096))</f>
        <v>Porter Medical Center</v>
      </c>
      <c r="B1096" s="9" t="str">
        <f>IF(ISBLANK('Report Data'!B1096)," ",'Report Data'!B1096)</f>
        <v>[Phys_Pct_Net_Rev_Metric] Physician % of Net Rev</v>
      </c>
      <c r="C1096" s="9">
        <f>IF(ISBLANK('Report Data'!C1096)," ",'Report Data'!C1096)</f>
        <v>0</v>
      </c>
      <c r="D1096" s="9">
        <f>IF(ISBLANK('Report Data'!D1096)," ",'Report Data'!D1096)</f>
        <v>0</v>
      </c>
      <c r="E1096" s="9">
        <f>IF(ISBLANK('Report Data'!E1096)," ",'Report Data'!E1096)</f>
        <v>0</v>
      </c>
      <c r="F1096" s="9">
        <f>IF(ISBLANK('Report Data'!F1096)," ",'Report Data'!F1096)</f>
        <v>0</v>
      </c>
      <c r="G1096" s="9">
        <f>IF(ISBLANK('Report Data'!G1096)," ",'Report Data'!G1096)</f>
        <v>0</v>
      </c>
    </row>
    <row r="1097" spans="1:7">
      <c r="A1097" s="9" t="str">
        <f>IF('INTERIM REPORT'!B1097=" "," ",IF('Report Data'!A1097="",'INTERIM REPORT'!A1096,'Report Data'!A1097))</f>
        <v>Porter Medical Center</v>
      </c>
      <c r="B1097" s="9" t="str">
        <f>IF(ISBLANK('Report Data'!B1097)," ",'Report Data'!B1097)</f>
        <v>[Free_Care_Gross_Metric] Free Care (Gross Revenue)</v>
      </c>
      <c r="C1097" s="9">
        <f>IF(ISBLANK('Report Data'!C1097)," ",'Report Data'!C1097)</f>
        <v>-1492821.97</v>
      </c>
      <c r="D1097" s="9">
        <f>IF(ISBLANK('Report Data'!D1097)," ",'Report Data'!D1097)</f>
        <v>-882965.00000000012</v>
      </c>
      <c r="E1097" s="9">
        <f>IF(ISBLANK('Report Data'!E1097)," ",'Report Data'!E1097)</f>
        <v>-1519777.724196</v>
      </c>
      <c r="F1097" s="9">
        <f>IF(ISBLANK('Report Data'!F1097)," ",'Report Data'!F1097)</f>
        <v>-1013689.38</v>
      </c>
      <c r="G1097" s="9">
        <f>IF(ISBLANK('Report Data'!G1097)," ",'Report Data'!G1097)</f>
        <v>-1233525.6143794081</v>
      </c>
    </row>
    <row r="1098" spans="1:7">
      <c r="A1098" s="9" t="str">
        <f>IF('INTERIM REPORT'!B1098=" "," ",IF('Report Data'!A1098="",'INTERIM REPORT'!A1097,'Report Data'!A1098))</f>
        <v>Rutland Regional Medical Center</v>
      </c>
      <c r="B1098" s="9" t="str">
        <f>IF(ISBLANK('Report Data'!B1098)," ",'Report Data'!B1098)</f>
        <v>[Avg_Daily_Census_Metric] Average Daily Census</v>
      </c>
      <c r="C1098" s="9">
        <f>IF(ISBLANK('Report Data'!C1098)," ",'Report Data'!C1098)</f>
        <v>89.999999999999986</v>
      </c>
      <c r="D1098" s="9">
        <f>IF(ISBLANK('Report Data'!D1098)," ",'Report Data'!D1098)</f>
        <v>81.073770491803273</v>
      </c>
      <c r="E1098" s="9">
        <f>IF(ISBLANK('Report Data'!E1098)," ",'Report Data'!E1098)</f>
        <v>0</v>
      </c>
      <c r="F1098" s="9">
        <f>IF(ISBLANK('Report Data'!F1098)," ",'Report Data'!F1098)</f>
        <v>83.832876712328783</v>
      </c>
      <c r="G1098" s="9">
        <f>IF(ISBLANK('Report Data'!G1098)," ",'Report Data'!G1098)</f>
        <v>88.758904109589039</v>
      </c>
    </row>
    <row r="1099" spans="1:7">
      <c r="A1099" s="9" t="str">
        <f>IF('INTERIM REPORT'!B1099=" "," ",IF('Report Data'!A1099="",'INTERIM REPORT'!A1098,'Report Data'!A1099))</f>
        <v>Rutland Regional Medical Center</v>
      </c>
      <c r="B1099" s="9" t="str">
        <f>IF(ISBLANK('Report Data'!B1099)," ",'Report Data'!B1099)</f>
        <v>[Avg_Length_of_Stay_Metric] Average Length of Stay</v>
      </c>
      <c r="C1099" s="9">
        <f>IF(ISBLANK('Report Data'!C1099)," ",'Report Data'!C1099)</f>
        <v>4.5701168614357259</v>
      </c>
      <c r="D1099" s="9">
        <f>IF(ISBLANK('Report Data'!D1099)," ",'Report Data'!D1099)</f>
        <v>4.7606289106369317</v>
      </c>
      <c r="E1099" s="9">
        <f>IF(ISBLANK('Report Data'!E1099)," ",'Report Data'!E1099)</f>
        <v>0</v>
      </c>
      <c r="F1099" s="9">
        <f>IF(ISBLANK('Report Data'!F1099)," ",'Report Data'!F1099)</f>
        <v>4.911556982343499</v>
      </c>
      <c r="G1099" s="9">
        <f>IF(ISBLANK('Report Data'!G1099)," ",'Report Data'!G1099)</f>
        <v>4.7882057345551301</v>
      </c>
    </row>
    <row r="1100" spans="1:7">
      <c r="A1100" s="9" t="str">
        <f>IF('INTERIM REPORT'!B1100=" "," ",IF('Report Data'!A1100="",'INTERIM REPORT'!A1099,'Report Data'!A1100))</f>
        <v>Rutland Regional Medical Center</v>
      </c>
      <c r="B1100" s="9" t="str">
        <f>IF(ISBLANK('Report Data'!B1100)," ",'Report Data'!B1100)</f>
        <v>[Acute_ALOS_Metric] Acute ALOS</v>
      </c>
      <c r="C1100" s="9">
        <f>IF(ISBLANK('Report Data'!C1100)," ",'Report Data'!C1100)</f>
        <v>4.6576393917451133</v>
      </c>
      <c r="D1100" s="9">
        <f>IF(ISBLANK('Report Data'!D1100)," ",'Report Data'!D1100)</f>
        <v>4.8766823687752359</v>
      </c>
      <c r="E1100" s="9">
        <f>IF(ISBLANK('Report Data'!E1100)," ",'Report Data'!E1100)</f>
        <v>0</v>
      </c>
      <c r="F1100" s="9">
        <f>IF(ISBLANK('Report Data'!F1100)," ",'Report Data'!F1100)</f>
        <v>5.0413653943164647</v>
      </c>
      <c r="G1100" s="9">
        <f>IF(ISBLANK('Report Data'!G1100)," ",'Report Data'!G1100)</f>
        <v>4.8560501759216752</v>
      </c>
    </row>
    <row r="1101" spans="1:7">
      <c r="A1101" s="9" t="str">
        <f>IF('INTERIM REPORT'!B1101=" "," ",IF('Report Data'!A1101="",'INTERIM REPORT'!A1100,'Report Data'!A1101))</f>
        <v>Rutland Regional Medical Center</v>
      </c>
      <c r="B1101" s="9" t="str">
        <f>IF(ISBLANK('Report Data'!B1101)," ",'Report Data'!B1101)</f>
        <v>[Adj_Admits_Metric] Adjusted Admissions</v>
      </c>
      <c r="C1101" s="9">
        <f>IF(ISBLANK('Report Data'!C1101)," ",'Report Data'!C1101)</f>
        <v>19282.433763918671</v>
      </c>
      <c r="D1101" s="9">
        <f>IF(ISBLANK('Report Data'!D1101)," ",'Report Data'!D1101)</f>
        <v>17475.616103608434</v>
      </c>
      <c r="E1101" s="9">
        <f>IF(ISBLANK('Report Data'!E1101)," ",'Report Data'!E1101)</f>
        <v>0</v>
      </c>
      <c r="F1101" s="9">
        <f>IF(ISBLANK('Report Data'!F1101)," ",'Report Data'!F1101)</f>
        <v>0</v>
      </c>
      <c r="G1101" s="9">
        <f>IF(ISBLANK('Report Data'!G1101)," ",'Report Data'!G1101)</f>
        <v>19950.156186490229</v>
      </c>
    </row>
    <row r="1102" spans="1:7">
      <c r="A1102" s="9" t="str">
        <f>IF('INTERIM REPORT'!B1102=" "," ",IF('Report Data'!A1102="",'INTERIM REPORT'!A1101,'Report Data'!A1102))</f>
        <v>Rutland Regional Medical Center</v>
      </c>
      <c r="B1102" s="9" t="str">
        <f>IF(ISBLANK('Report Data'!B1102)," ",'Report Data'!B1102)</f>
        <v>[Adj_Days_Metric] Adjusted Days</v>
      </c>
      <c r="C1102" s="9">
        <f>IF(ISBLANK('Report Data'!C1102)," ",'Report Data'!C1102)</f>
        <v>89810.623067543595</v>
      </c>
      <c r="D1102" s="9">
        <f>IF(ISBLANK('Report Data'!D1102)," ",'Report Data'!D1102)</f>
        <v>85223.028935951836</v>
      </c>
      <c r="E1102" s="9">
        <f>IF(ISBLANK('Report Data'!E1102)," ",'Report Data'!E1102)</f>
        <v>0</v>
      </c>
      <c r="F1102" s="9">
        <f>IF(ISBLANK('Report Data'!F1102)," ",'Report Data'!F1102)</f>
        <v>0</v>
      </c>
      <c r="G1102" s="9">
        <f>IF(ISBLANK('Report Data'!G1102)," ",'Report Data'!G1102)</f>
        <v>96878.959459070771</v>
      </c>
    </row>
    <row r="1103" spans="1:7">
      <c r="A1103" s="9" t="str">
        <f>IF('INTERIM REPORT'!B1103=" "," ",IF('Report Data'!A1103="",'INTERIM REPORT'!A1102,'Report Data'!A1103))</f>
        <v>Rutland Regional Medical Center</v>
      </c>
      <c r="B1103" s="9" t="str">
        <f>IF(ISBLANK('Report Data'!B1103)," ",'Report Data'!B1103)</f>
        <v>[Acute_Care_Ave_Daily_Census_Metric] Acute Care Ave Daily Census</v>
      </c>
      <c r="C1103" s="9">
        <f>IF(ISBLANK('Report Data'!C1103)," ",'Report Data'!C1103)</f>
        <v>88.112328767123259</v>
      </c>
      <c r="D1103" s="9">
        <f>IF(ISBLANK('Report Data'!D1103)," ",'Report Data'!D1103)</f>
        <v>79.199453551912555</v>
      </c>
      <c r="E1103" s="9">
        <f>IF(ISBLANK('Report Data'!E1103)," ",'Report Data'!E1103)</f>
        <v>0</v>
      </c>
      <c r="F1103" s="9">
        <f>IF(ISBLANK('Report Data'!F1103)," ",'Report Data'!F1103)</f>
        <v>82.139726027397288</v>
      </c>
      <c r="G1103" s="9">
        <f>IF(ISBLANK('Report Data'!G1103)," ",'Report Data'!G1103)</f>
        <v>86.9698630136986</v>
      </c>
    </row>
    <row r="1104" spans="1:7">
      <c r="A1104" s="9" t="str">
        <f>IF('INTERIM REPORT'!B1104=" "," ",IF('Report Data'!A1104="",'INTERIM REPORT'!A1103,'Report Data'!A1104))</f>
        <v>Rutland Regional Medical Center</v>
      </c>
      <c r="B1104" s="9" t="str">
        <f>IF(ISBLANK('Report Data'!B1104)," ",'Report Data'!B1104)</f>
        <v>[Acute_Admissions_Metric] Acute Admissions</v>
      </c>
      <c r="C1104" s="9">
        <f>IF(ISBLANK('Report Data'!C1104)," ",'Report Data'!C1104)</f>
        <v>6904.9999999999964</v>
      </c>
      <c r="D1104" s="9">
        <f>IF(ISBLANK('Report Data'!D1104)," ",'Report Data'!D1104)</f>
        <v>5943.9999999999991</v>
      </c>
      <c r="E1104" s="9">
        <f>IF(ISBLANK('Report Data'!E1104)," ",'Report Data'!E1104)</f>
        <v>0</v>
      </c>
      <c r="F1104" s="9">
        <f>IF(ISBLANK('Report Data'!F1104)," ",'Report Data'!F1104)</f>
        <v>5946.9999999999991</v>
      </c>
      <c r="G1104" s="9">
        <f>IF(ISBLANK('Report Data'!G1104)," ",'Report Data'!G1104)</f>
        <v>6537</v>
      </c>
    </row>
    <row r="1105" spans="1:7">
      <c r="A1105" s="9" t="str">
        <f>IF('INTERIM REPORT'!B1105=" "," ",IF('Report Data'!A1105="",'INTERIM REPORT'!A1104,'Report Data'!A1105))</f>
        <v>Rutland Regional Medical Center</v>
      </c>
      <c r="B1105" s="9" t="str">
        <f>IF(ISBLANK('Report Data'!B1105)," ",'Report Data'!B1105)</f>
        <v>[Util_Acute_Days] Acute Patient Days</v>
      </c>
      <c r="C1105" s="9">
        <f>IF(ISBLANK('Report Data'!C1105)," ",'Report Data'!C1105)</f>
        <v>32160.999999999989</v>
      </c>
      <c r="D1105" s="9">
        <f>IF(ISBLANK('Report Data'!D1105)," ",'Report Data'!D1105)</f>
        <v>28986.999999999996</v>
      </c>
      <c r="E1105" s="9">
        <f>IF(ISBLANK('Report Data'!E1105)," ",'Report Data'!E1105)</f>
        <v>0</v>
      </c>
      <c r="F1105" s="9">
        <f>IF(ISBLANK('Report Data'!F1105)," ",'Report Data'!F1105)</f>
        <v>29981.000000000011</v>
      </c>
      <c r="G1105" s="9">
        <f>IF(ISBLANK('Report Data'!G1105)," ",'Report Data'!G1105)</f>
        <v>31743.999999999989</v>
      </c>
    </row>
    <row r="1106" spans="1:7">
      <c r="A1106" s="9" t="str">
        <f>IF('INTERIM REPORT'!B1106=" "," ",IF('Report Data'!A1106="",'INTERIM REPORT'!A1105,'Report Data'!A1106))</f>
        <v>Rutland Regional Medical Center</v>
      </c>
      <c r="B1106" s="9" t="str">
        <f>IF(ISBLANK('Report Data'!B1106)," ",'Report Data'!B1106)</f>
        <v>[Age_of_Plant_Metric] Age of Plant</v>
      </c>
      <c r="C1106" s="9">
        <f>IF(ISBLANK('Report Data'!C1106)," ",'Report Data'!C1106)</f>
        <v>13.89075265507813</v>
      </c>
      <c r="D1106" s="9">
        <f>IF(ISBLANK('Report Data'!D1106)," ",'Report Data'!D1106)</f>
        <v>14.356260320164381</v>
      </c>
      <c r="E1106" s="9">
        <f>IF(ISBLANK('Report Data'!E1106)," ",'Report Data'!E1106)</f>
        <v>0</v>
      </c>
      <c r="F1106" s="9">
        <f>IF(ISBLANK('Report Data'!F1106)," ",'Report Data'!F1106)</f>
        <v>15.222104933532588</v>
      </c>
      <c r="G1106" s="9">
        <f>IF(ISBLANK('Report Data'!G1106)," ",'Report Data'!G1106)</f>
        <v>16.222451038989298</v>
      </c>
    </row>
    <row r="1107" spans="1:7">
      <c r="A1107" s="9" t="str">
        <f>IF('INTERIM REPORT'!B1107=" "," ",IF('Report Data'!A1107="",'INTERIM REPORT'!A1106,'Report Data'!A1107))</f>
        <v>Rutland Regional Medical Center</v>
      </c>
      <c r="B1107" s="9" t="str">
        <f>IF(ISBLANK('Report Data'!B1107)," ",'Report Data'!B1107)</f>
        <v>[Age_of_Plant_Bldg_Metric] Age of Plant Building</v>
      </c>
      <c r="C1107" s="9">
        <f>IF(ISBLANK('Report Data'!C1107)," ",'Report Data'!C1107)</f>
        <v>13.773943533901665</v>
      </c>
      <c r="D1107" s="9">
        <f>IF(ISBLANK('Report Data'!D1107)," ",'Report Data'!D1107)</f>
        <v>14.131904559326404</v>
      </c>
      <c r="E1107" s="9">
        <f>IF(ISBLANK('Report Data'!E1107)," ",'Report Data'!E1107)</f>
        <v>0</v>
      </c>
      <c r="F1107" s="9">
        <f>IF(ISBLANK('Report Data'!F1107)," ",'Report Data'!F1107)</f>
        <v>14.465569382290711</v>
      </c>
      <c r="G1107" s="9">
        <f>IF(ISBLANK('Report Data'!G1107)," ",'Report Data'!G1107)</f>
        <v>12.619325721488609</v>
      </c>
    </row>
    <row r="1108" spans="1:7">
      <c r="A1108" s="9" t="str">
        <f>IF('INTERIM REPORT'!B1108=" "," ",IF('Report Data'!A1108="",'INTERIM REPORT'!A1107,'Report Data'!A1108))</f>
        <v>Rutland Regional Medical Center</v>
      </c>
      <c r="B1108" s="9" t="str">
        <f>IF(ISBLANK('Report Data'!B1108)," ",'Report Data'!B1108)</f>
        <v>[Age_of_Plant_Equip_Metric] Age of Plant Equipment</v>
      </c>
      <c r="C1108" s="9">
        <f>IF(ISBLANK('Report Data'!C1108)," ",'Report Data'!C1108)</f>
        <v>14.00637044346413</v>
      </c>
      <c r="D1108" s="9">
        <f>IF(ISBLANK('Report Data'!D1108)," ",'Report Data'!D1108)</f>
        <v>14.5857253914719</v>
      </c>
      <c r="E1108" s="9">
        <f>IF(ISBLANK('Report Data'!E1108)," ",'Report Data'!E1108)</f>
        <v>0</v>
      </c>
      <c r="F1108" s="9">
        <f>IF(ISBLANK('Report Data'!F1108)," ",'Report Data'!F1108)</f>
        <v>16.069877899290251</v>
      </c>
      <c r="G1108" s="9">
        <f>IF(ISBLANK('Report Data'!G1108)," ",'Report Data'!G1108)</f>
        <v>20.825267226009139</v>
      </c>
    </row>
    <row r="1109" spans="1:7">
      <c r="A1109" s="9" t="str">
        <f>IF('INTERIM REPORT'!B1109=" "," ",IF('Report Data'!A1109="",'INTERIM REPORT'!A1108,'Report Data'!A1109))</f>
        <v>Rutland Regional Medical Center</v>
      </c>
      <c r="B1109" s="9" t="str">
        <f>IF(ISBLANK('Report Data'!B1109)," ",'Report Data'!B1109)</f>
        <v>[Long_Term_Debt_Cap_Metric] Long Term Debt to Capitalization</v>
      </c>
      <c r="C1109" s="9">
        <f>IF(ISBLANK('Report Data'!C1109)," ",'Report Data'!C1109)</f>
        <v>0.14740966451139903</v>
      </c>
      <c r="D1109" s="9">
        <f>IF(ISBLANK('Report Data'!D1109)," ",'Report Data'!D1109)</f>
        <v>0.16228753677175153</v>
      </c>
      <c r="E1109" s="9">
        <f>IF(ISBLANK('Report Data'!E1109)," ",'Report Data'!E1109)</f>
        <v>0.18625560997610058</v>
      </c>
      <c r="F1109" s="9">
        <f>IF(ISBLANK('Report Data'!F1109)," ",'Report Data'!F1109)</f>
        <v>0.14870660188783141</v>
      </c>
      <c r="G1109" s="9">
        <f>IF(ISBLANK('Report Data'!G1109)," ",'Report Data'!G1109)</f>
        <v>0.13894766402094477</v>
      </c>
    </row>
    <row r="1110" spans="1:7">
      <c r="A1110" s="9" t="str">
        <f>IF('INTERIM REPORT'!B1110=" "," ",IF('Report Data'!A1110="",'INTERIM REPORT'!A1109,'Report Data'!A1110))</f>
        <v>Rutland Regional Medical Center</v>
      </c>
      <c r="B1110" s="9" t="str">
        <f>IF(ISBLANK('Report Data'!B1110)," ",'Report Data'!B1110)</f>
        <v>[Debt_per_Staff_Bed_Metric] Debt per Staffed Bed</v>
      </c>
      <c r="C1110" s="9">
        <f>IF(ISBLANK('Report Data'!C1110)," ",'Report Data'!C1110)</f>
        <v>658658.7583333333</v>
      </c>
      <c r="D1110" s="9">
        <f>IF(ISBLANK('Report Data'!D1110)," ",'Report Data'!D1110)</f>
        <v>1110860.0583333333</v>
      </c>
      <c r="E1110" s="9">
        <f>IF(ISBLANK('Report Data'!E1110)," ",'Report Data'!E1110)</f>
        <v>0</v>
      </c>
      <c r="F1110" s="9">
        <f>IF(ISBLANK('Report Data'!F1110)," ",'Report Data'!F1110)</f>
        <v>951773.96666666667</v>
      </c>
      <c r="G1110" s="9">
        <f>IF(ISBLANK('Report Data'!G1110)," ",'Report Data'!G1110)</f>
        <v>751232.33027522941</v>
      </c>
    </row>
    <row r="1111" spans="1:7">
      <c r="A1111" s="9" t="str">
        <f>IF('INTERIM REPORT'!B1111=" "," ",IF('Report Data'!A1111="",'INTERIM REPORT'!A1110,'Report Data'!A1111))</f>
        <v>Rutland Regional Medical Center</v>
      </c>
      <c r="B1111" s="9" t="str">
        <f>IF(ISBLANK('Report Data'!B1111)," ",'Report Data'!B1111)</f>
        <v>[Net_Prop_Plant_and_Equip_per_Staffed_Bed_Metric] Net Prop, Plant &amp; Equip per Staffed Bed</v>
      </c>
      <c r="C1111" s="9">
        <f>IF(ISBLANK('Report Data'!C1111)," ",'Report Data'!C1111)</f>
        <v>735014.52500000002</v>
      </c>
      <c r="D1111" s="9">
        <f>IF(ISBLANK('Report Data'!D1111)," ",'Report Data'!D1111)</f>
        <v>831970.40833333333</v>
      </c>
      <c r="E1111" s="9">
        <f>IF(ISBLANK('Report Data'!E1111)," ",'Report Data'!E1111)</f>
        <v>0</v>
      </c>
      <c r="F1111" s="9">
        <f>IF(ISBLANK('Report Data'!F1111)," ",'Report Data'!F1111)</f>
        <v>830872.05</v>
      </c>
      <c r="G1111" s="9">
        <f>IF(ISBLANK('Report Data'!G1111)," ",'Report Data'!G1111)</f>
        <v>945961.30275229353</v>
      </c>
    </row>
    <row r="1112" spans="1:7">
      <c r="A1112" s="9" t="str">
        <f>IF('INTERIM REPORT'!B1112=" "," ",IF('Report Data'!A1112="",'INTERIM REPORT'!A1111,'Report Data'!A1112))</f>
        <v>Rutland Regional Medical Center</v>
      </c>
      <c r="B1112" s="9" t="str">
        <f>IF(ISBLANK('Report Data'!B1112)," ",'Report Data'!B1112)</f>
        <v>[Long_Term_Debt_to_Total_Assets_Metric] Long Term Debt to Total Assets</v>
      </c>
      <c r="C1112" s="9">
        <f>IF(ISBLANK('Report Data'!C1112)," ",'Report Data'!C1112)</f>
        <v>0.12533286529019658</v>
      </c>
      <c r="D1112" s="9">
        <f>IF(ISBLANK('Report Data'!D1112)," ",'Report Data'!D1112)</f>
        <v>0.12080392811663708</v>
      </c>
      <c r="E1112" s="9">
        <f>IF(ISBLANK('Report Data'!E1112)," ",'Report Data'!E1112)</f>
        <v>0.16758328945509313</v>
      </c>
      <c r="F1112" s="9">
        <f>IF(ISBLANK('Report Data'!F1112)," ",'Report Data'!F1112)</f>
        <v>0.12149358426075374</v>
      </c>
      <c r="G1112" s="9">
        <f>IF(ISBLANK('Report Data'!G1112)," ",'Report Data'!G1112)</f>
        <v>0.12431998706890396</v>
      </c>
    </row>
    <row r="1113" spans="1:7">
      <c r="A1113" s="9" t="str">
        <f>IF('INTERIM REPORT'!B1113=" "," ",IF('Report Data'!A1113="",'INTERIM REPORT'!A1112,'Report Data'!A1113))</f>
        <v>Rutland Regional Medical Center</v>
      </c>
      <c r="B1113" s="9" t="str">
        <f>IF(ISBLANK('Report Data'!B1113)," ",'Report Data'!B1113)</f>
        <v>[Debt_Service_Coverage_Ratio_Metric] Debt Service Coverage Ratio</v>
      </c>
      <c r="C1113" s="9">
        <f>IF(ISBLANK('Report Data'!C1113)," ",'Report Data'!C1113)</f>
        <v>4.4608172301846114</v>
      </c>
      <c r="D1113" s="9">
        <f>IF(ISBLANK('Report Data'!D1113)," ",'Report Data'!D1113)</f>
        <v>4.3256694200731198</v>
      </c>
      <c r="E1113" s="9">
        <f>IF(ISBLANK('Report Data'!E1113)," ",'Report Data'!E1113)</f>
        <v>4.6101255579925429</v>
      </c>
      <c r="F1113" s="9">
        <f>IF(ISBLANK('Report Data'!F1113)," ",'Report Data'!F1113)</f>
        <v>4.7388181168447776</v>
      </c>
      <c r="G1113" s="9">
        <f>IF(ISBLANK('Report Data'!G1113)," ",'Report Data'!G1113)</f>
        <v>2.9282548463494753</v>
      </c>
    </row>
    <row r="1114" spans="1:7">
      <c r="A1114" s="9" t="str">
        <f>IF('INTERIM REPORT'!B1114=" "," ",IF('Report Data'!A1114="",'INTERIM REPORT'!A1113,'Report Data'!A1114))</f>
        <v>Rutland Regional Medical Center</v>
      </c>
      <c r="B1114" s="9" t="str">
        <f>IF(ISBLANK('Report Data'!B1114)," ",'Report Data'!B1114)</f>
        <v>[Depreciation_Rate_Metric] Depreciation Rate</v>
      </c>
      <c r="C1114" s="9">
        <f>IF(ISBLANK('Report Data'!C1114)," ",'Report Data'!C1114)</f>
        <v>4.7352605693476368</v>
      </c>
      <c r="D1114" s="9">
        <f>IF(ISBLANK('Report Data'!D1114)," ",'Report Data'!D1114)</f>
        <v>4.4874565405280924</v>
      </c>
      <c r="E1114" s="9">
        <f>IF(ISBLANK('Report Data'!E1114)," ",'Report Data'!E1114)</f>
        <v>4.3587228190234439</v>
      </c>
      <c r="F1114" s="9">
        <f>IF(ISBLANK('Report Data'!F1114)," ",'Report Data'!F1114)</f>
        <v>4.3263225114150821</v>
      </c>
      <c r="G1114" s="9">
        <f>IF(ISBLANK('Report Data'!G1114)," ",'Report Data'!G1114)</f>
        <v>4.1095604290078072</v>
      </c>
    </row>
    <row r="1115" spans="1:7">
      <c r="A1115" s="9" t="str">
        <f>IF('INTERIM REPORT'!B1115=" "," ",IF('Report Data'!A1115="",'INTERIM REPORT'!A1114,'Report Data'!A1115))</f>
        <v>Rutland Regional Medical Center</v>
      </c>
      <c r="B1115" s="9" t="str">
        <f>IF(ISBLANK('Report Data'!B1115)," ",'Report Data'!B1115)</f>
        <v>[Cap_Expenditures_to_Depreciation_Metric] Capital Expenditures to Depreciation</v>
      </c>
      <c r="C1115" s="9">
        <f>IF(ISBLANK('Report Data'!C1115)," ",'Report Data'!C1115)</f>
        <v>0.78859786440009094</v>
      </c>
      <c r="D1115" s="9">
        <f>IF(ISBLANK('Report Data'!D1115)," ",'Report Data'!D1115)</f>
        <v>0.81903326264442777</v>
      </c>
      <c r="E1115" s="9">
        <f>IF(ISBLANK('Report Data'!E1115)," ",'Report Data'!E1115)</f>
        <v>0.67083050651460852</v>
      </c>
      <c r="F1115" s="9">
        <f>IF(ISBLANK('Report Data'!F1115)," ",'Report Data'!F1115)</f>
        <v>0.80230545837379252</v>
      </c>
      <c r="G1115" s="9">
        <f>IF(ISBLANK('Report Data'!G1115)," ",'Report Data'!G1115)</f>
        <v>0.64790960032434841</v>
      </c>
    </row>
    <row r="1116" spans="1:7">
      <c r="A1116" s="9" t="str">
        <f>IF('INTERIM REPORT'!B1116=" "," ",IF('Report Data'!A1116="",'INTERIM REPORT'!A1115,'Report Data'!A1116))</f>
        <v>Rutland Regional Medical Center</v>
      </c>
      <c r="B1116" s="9" t="str">
        <f>IF(ISBLANK('Report Data'!B1116)," ",'Report Data'!B1116)</f>
        <v>[Cap_Expenditure_Growth_Rate_Metric] Capital Expenditure Growth Rate</v>
      </c>
      <c r="C1116" s="9">
        <f>IF(ISBLANK('Report Data'!C1116)," ",'Report Data'!C1116)</f>
        <v>3.7342163723655051</v>
      </c>
      <c r="D1116" s="9">
        <f>IF(ISBLANK('Report Data'!D1116)," ",'Report Data'!D1116)</f>
        <v>3.6753761713638005</v>
      </c>
      <c r="E1116" s="9">
        <f>IF(ISBLANK('Report Data'!E1116)," ",'Report Data'!E1116)</f>
        <v>2.9239642364422789</v>
      </c>
      <c r="F1116" s="9">
        <f>IF(ISBLANK('Report Data'!F1116)," ",'Report Data'!F1116)</f>
        <v>3.4710321655937348</v>
      </c>
      <c r="G1116" s="9">
        <f>IF(ISBLANK('Report Data'!G1116)," ",'Report Data'!G1116)</f>
        <v>2.6626236550672062</v>
      </c>
    </row>
    <row r="1117" spans="1:7">
      <c r="A1117" s="9" t="str">
        <f>IF('INTERIM REPORT'!B1117=" "," ",IF('Report Data'!A1117="",'INTERIM REPORT'!A1116,'Report Data'!A1117))</f>
        <v>Rutland Regional Medical Center</v>
      </c>
      <c r="B1117" s="9" t="str">
        <f>IF(ISBLANK('Report Data'!B1117)," ",'Report Data'!B1117)</f>
        <v>[Cap_Acquisitions_as_a_pct_of_Net_Patient_Rev_Metric] Capital Acquisitions as a % of Net Patient Rev</v>
      </c>
      <c r="C1117" s="9">
        <f>IF(ISBLANK('Report Data'!C1117)," ",'Report Data'!C1117)</f>
        <v>3.7419381333528776E-2</v>
      </c>
      <c r="D1117" s="9">
        <f>IF(ISBLANK('Report Data'!D1117)," ",'Report Data'!D1117)</f>
        <v>4.2933883931493555E-2</v>
      </c>
      <c r="E1117" s="9">
        <f>IF(ISBLANK('Report Data'!E1117)," ",'Report Data'!E1117)</f>
        <v>3.4229115040235888E-2</v>
      </c>
      <c r="F1117" s="9">
        <f>IF(ISBLANK('Report Data'!F1117)," ",'Report Data'!F1117)</f>
        <v>3.6783490675554448E-2</v>
      </c>
      <c r="G1117" s="9">
        <f>IF(ISBLANK('Report Data'!G1117)," ",'Report Data'!G1117)</f>
        <v>3.0328228303692764E-2</v>
      </c>
    </row>
    <row r="1118" spans="1:7">
      <c r="A1118" s="9" t="str">
        <f>IF('INTERIM REPORT'!B1118=" "," ",IF('Report Data'!A1118="",'INTERIM REPORT'!A1117,'Report Data'!A1118))</f>
        <v>Rutland Regional Medical Center</v>
      </c>
      <c r="B1118" s="9" t="str">
        <f>IF(ISBLANK('Report Data'!B1118)," ",'Report Data'!B1118)</f>
        <v>[Deduction_pct_Metric] Deduction %</v>
      </c>
      <c r="C1118" s="9">
        <f>IF(ISBLANK('Report Data'!C1118)," ",'Report Data'!C1118)</f>
        <v>0.54642722321470016</v>
      </c>
      <c r="D1118" s="9">
        <f>IF(ISBLANK('Report Data'!D1118)," ",'Report Data'!D1118)</f>
        <v>0.55467341089523081</v>
      </c>
      <c r="E1118" s="9">
        <f>IF(ISBLANK('Report Data'!E1118)," ",'Report Data'!E1118)</f>
        <v>0.57065262809200101</v>
      </c>
      <c r="F1118" s="9">
        <f>IF(ISBLANK('Report Data'!F1118)," ",'Report Data'!F1118)</f>
        <v>0.56798968886404999</v>
      </c>
      <c r="G1118" s="9">
        <f>IF(ISBLANK('Report Data'!G1118)," ",'Report Data'!G1118)</f>
        <v>0.57555676631916775</v>
      </c>
    </row>
    <row r="1119" spans="1:7">
      <c r="A1119" s="9" t="str">
        <f>IF('INTERIM REPORT'!B1119=" "," ",IF('Report Data'!A1119="",'INTERIM REPORT'!A1118,'Report Data'!A1119))</f>
        <v>Rutland Regional Medical Center</v>
      </c>
      <c r="B1119" s="9" t="str">
        <f>IF(ISBLANK('Report Data'!B1119)," ",'Report Data'!B1119)</f>
        <v>[Bad_Debt_pct_Metric] Bad Debt %</v>
      </c>
      <c r="C1119" s="9">
        <f>IF(ISBLANK('Report Data'!C1119)," ",'Report Data'!C1119)</f>
        <v>1.3209101057428221E-2</v>
      </c>
      <c r="D1119" s="9">
        <f>IF(ISBLANK('Report Data'!D1119)," ",'Report Data'!D1119)</f>
        <v>1.7012882169002399E-2</v>
      </c>
      <c r="E1119" s="9">
        <f>IF(ISBLANK('Report Data'!E1119)," ",'Report Data'!E1119)</f>
        <v>1.4636079158172338E-2</v>
      </c>
      <c r="F1119" s="9">
        <f>IF(ISBLANK('Report Data'!F1119)," ",'Report Data'!F1119)</f>
        <v>1.6673617342198768E-2</v>
      </c>
      <c r="G1119" s="9">
        <f>IF(ISBLANK('Report Data'!G1119)," ",'Report Data'!G1119)</f>
        <v>9.1585545275421846E-3</v>
      </c>
    </row>
    <row r="1120" spans="1:7">
      <c r="A1120" s="9" t="str">
        <f>IF('INTERIM REPORT'!B1120=" "," ",IF('Report Data'!A1120="",'INTERIM REPORT'!A1119,'Report Data'!A1120))</f>
        <v>Rutland Regional Medical Center</v>
      </c>
      <c r="B1120" s="9" t="str">
        <f>IF(ISBLANK('Report Data'!B1120)," ",'Report Data'!B1120)</f>
        <v>[Free_Care_pct_Metric] Free Care %</v>
      </c>
      <c r="C1120" s="9">
        <f>IF(ISBLANK('Report Data'!C1120)," ",'Report Data'!C1120)</f>
        <v>1.2221521264605807E-2</v>
      </c>
      <c r="D1120" s="9">
        <f>IF(ISBLANK('Report Data'!D1120)," ",'Report Data'!D1120)</f>
        <v>1.0254921488261397E-2</v>
      </c>
      <c r="E1120" s="9">
        <f>IF(ISBLANK('Report Data'!E1120)," ",'Report Data'!E1120)</f>
        <v>1.179249277805423E-2</v>
      </c>
      <c r="F1120" s="9">
        <f>IF(ISBLANK('Report Data'!F1120)," ",'Report Data'!F1120)</f>
        <v>0</v>
      </c>
      <c r="G1120" s="9">
        <f>IF(ISBLANK('Report Data'!G1120)," ",'Report Data'!G1120)</f>
        <v>6.2772577320714179E-3</v>
      </c>
    </row>
    <row r="1121" spans="1:7">
      <c r="A1121" s="9" t="str">
        <f>IF('INTERIM REPORT'!B1121=" "," ",IF('Report Data'!A1121="",'INTERIM REPORT'!A1120,'Report Data'!A1121))</f>
        <v>Rutland Regional Medical Center</v>
      </c>
      <c r="B1121" s="9" t="str">
        <f>IF(ISBLANK('Report Data'!B1121)," ",'Report Data'!B1121)</f>
        <v>[Operating_Margin_pct_Metric] Operating Margin %</v>
      </c>
      <c r="C1121" s="9">
        <f>IF(ISBLANK('Report Data'!C1121)," ",'Report Data'!C1121)</f>
        <v>4.2593465596278655E-3</v>
      </c>
      <c r="D1121" s="9">
        <f>IF(ISBLANK('Report Data'!D1121)," ",'Report Data'!D1121)</f>
        <v>1.9350874437740152E-3</v>
      </c>
      <c r="E1121" s="9">
        <f>IF(ISBLANK('Report Data'!E1121)," ",'Report Data'!E1121)</f>
        <v>6.3349333396461593E-3</v>
      </c>
      <c r="F1121" s="9">
        <f>IF(ISBLANK('Report Data'!F1121)," ",'Report Data'!F1121)</f>
        <v>2.2386162203827893E-2</v>
      </c>
      <c r="G1121" s="9">
        <f>IF(ISBLANK('Report Data'!G1121)," ",'Report Data'!G1121)</f>
        <v>4.1690154012909001E-4</v>
      </c>
    </row>
    <row r="1122" spans="1:7">
      <c r="A1122" s="9" t="str">
        <f>IF('INTERIM REPORT'!B1122=" "," ",IF('Report Data'!A1122="",'INTERIM REPORT'!A1121,'Report Data'!A1122))</f>
        <v>Rutland Regional Medical Center</v>
      </c>
      <c r="B1122" s="9" t="str">
        <f>IF(ISBLANK('Report Data'!B1122)," ",'Report Data'!B1122)</f>
        <v>[Total_Margin_pct_Metric] Total Margin %</v>
      </c>
      <c r="C1122" s="9">
        <f>IF(ISBLANK('Report Data'!C1122)," ",'Report Data'!C1122)</f>
        <v>2.1267856692045048E-2</v>
      </c>
      <c r="D1122" s="9">
        <f>IF(ISBLANK('Report Data'!D1122)," ",'Report Data'!D1122)</f>
        <v>5.1961848412534879E-2</v>
      </c>
      <c r="E1122" s="9">
        <f>IF(ISBLANK('Report Data'!E1122)," ",'Report Data'!E1122)</f>
        <v>3.6413854437317268E-2</v>
      </c>
      <c r="F1122" s="9">
        <f>IF(ISBLANK('Report Data'!F1122)," ",'Report Data'!F1122)</f>
        <v>0.10465228297212488</v>
      </c>
      <c r="G1122" s="9">
        <f>IF(ISBLANK('Report Data'!G1122)," ",'Report Data'!G1122)</f>
        <v>2.1834092593110418E-2</v>
      </c>
    </row>
    <row r="1123" spans="1:7">
      <c r="A1123" s="9" t="str">
        <f>IF('INTERIM REPORT'!B1123=" "," ",IF('Report Data'!A1123="",'INTERIM REPORT'!A1122,'Report Data'!A1123))</f>
        <v>Rutland Regional Medical Center</v>
      </c>
      <c r="B1123" s="9" t="str">
        <f>IF(ISBLANK('Report Data'!B1123)," ",'Report Data'!B1123)</f>
        <v>[Outpatient_Gross_Rev_pct_Metric] Outpatient Gross Revenue %</v>
      </c>
      <c r="C1123" s="9">
        <f>IF(ISBLANK('Report Data'!C1123)," ",'Report Data'!C1123)</f>
        <v>0.64190205009698253</v>
      </c>
      <c r="D1123" s="9">
        <f>IF(ISBLANK('Report Data'!D1123)," ",'Report Data'!D1123)</f>
        <v>0.65986893209579811</v>
      </c>
      <c r="E1123" s="9">
        <f>IF(ISBLANK('Report Data'!E1123)," ",'Report Data'!E1123)</f>
        <v>0.64131632936527594</v>
      </c>
      <c r="F1123" s="9">
        <f>IF(ISBLANK('Report Data'!F1123)," ",'Report Data'!F1123)</f>
        <v>0.67264818506103241</v>
      </c>
      <c r="G1123" s="9">
        <f>IF(ISBLANK('Report Data'!G1123)," ",'Report Data'!G1123)</f>
        <v>0.67233338452123992</v>
      </c>
    </row>
    <row r="1124" spans="1:7">
      <c r="A1124" s="9" t="str">
        <f>IF('INTERIM REPORT'!B1124=" "," ",IF('Report Data'!A1124="",'INTERIM REPORT'!A1123,'Report Data'!A1124))</f>
        <v>Rutland Regional Medical Center</v>
      </c>
      <c r="B1124" s="9" t="str">
        <f>IF(ISBLANK('Report Data'!B1124)," ",'Report Data'!B1124)</f>
        <v>[Inpatient_Gross_Rev_pct_Metric] Inpatient Gross Revenue %</v>
      </c>
      <c r="C1124" s="9">
        <f>IF(ISBLANK('Report Data'!C1124)," ",'Report Data'!C1124)</f>
        <v>0.3580979499030173</v>
      </c>
      <c r="D1124" s="9">
        <f>IF(ISBLANK('Report Data'!D1124)," ",'Report Data'!D1124)</f>
        <v>0.34013106790420222</v>
      </c>
      <c r="E1124" s="9">
        <f>IF(ISBLANK('Report Data'!E1124)," ",'Report Data'!E1124)</f>
        <v>0.35868367063472417</v>
      </c>
      <c r="F1124" s="9">
        <f>IF(ISBLANK('Report Data'!F1124)," ",'Report Data'!F1124)</f>
        <v>0.32735181493896753</v>
      </c>
      <c r="G1124" s="9">
        <f>IF(ISBLANK('Report Data'!G1124)," ",'Report Data'!G1124)</f>
        <v>0.32766661547876003</v>
      </c>
    </row>
    <row r="1125" spans="1:7">
      <c r="A1125" s="9" t="str">
        <f>IF('INTERIM REPORT'!B1125=" "," ",IF('Report Data'!A1125="",'INTERIM REPORT'!A1124,'Report Data'!A1125))</f>
        <v>Rutland Regional Medical Center</v>
      </c>
      <c r="B1125" s="9" t="str">
        <f>IF(ISBLANK('Report Data'!B1125)," ",'Report Data'!B1125)</f>
        <v>[SNF_Rehab_Swing_Gross_Rev_pct_Metric] SNF/Rehab/Swing Gross Revenue %</v>
      </c>
      <c r="C1125" s="9">
        <f>IF(ISBLANK('Report Data'!C1125)," ",'Report Data'!C1125)</f>
        <v>0</v>
      </c>
      <c r="D1125" s="9">
        <f>IF(ISBLANK('Report Data'!D1125)," ",'Report Data'!D1125)</f>
        <v>0</v>
      </c>
      <c r="E1125" s="9">
        <f>IF(ISBLANK('Report Data'!E1125)," ",'Report Data'!E1125)</f>
        <v>0</v>
      </c>
      <c r="F1125" s="9">
        <f>IF(ISBLANK('Report Data'!F1125)," ",'Report Data'!F1125)</f>
        <v>0</v>
      </c>
      <c r="G1125" s="9">
        <f>IF(ISBLANK('Report Data'!G1125)," ",'Report Data'!G1125)</f>
        <v>0</v>
      </c>
    </row>
    <row r="1126" spans="1:7">
      <c r="A1126" s="9" t="str">
        <f>IF('INTERIM REPORT'!B1126=" "," ",IF('Report Data'!A1126="",'INTERIM REPORT'!A1125,'Report Data'!A1126))</f>
        <v>Rutland Regional Medical Center</v>
      </c>
      <c r="B1126" s="9" t="str">
        <f>IF(ISBLANK('Report Data'!B1126)," ",'Report Data'!B1126)</f>
        <v>[All_Net_Patient_Rev_pct_Metric] All Net Patient Revenue % with DSH &amp; GME</v>
      </c>
      <c r="C1126" s="9">
        <f>IF(ISBLANK('Report Data'!C1126)," ",'Report Data'!C1126)</f>
        <v>0.45357277678529978</v>
      </c>
      <c r="D1126" s="9">
        <f>IF(ISBLANK('Report Data'!D1126)," ",'Report Data'!D1126)</f>
        <v>0.44532659077316306</v>
      </c>
      <c r="E1126" s="9">
        <f>IF(ISBLANK('Report Data'!E1126)," ",'Report Data'!E1126)</f>
        <v>0.42934737190799904</v>
      </c>
      <c r="F1126" s="9">
        <f>IF(ISBLANK('Report Data'!F1126)," ",'Report Data'!F1126)</f>
        <v>0.43201031195031875</v>
      </c>
      <c r="G1126" s="9">
        <f>IF(ISBLANK('Report Data'!G1126)," ",'Report Data'!G1126)</f>
        <v>0.42444323368083231</v>
      </c>
    </row>
    <row r="1127" spans="1:7">
      <c r="A1127" s="9" t="str">
        <f>IF('INTERIM REPORT'!B1127=" "," ",IF('Report Data'!A1127="",'INTERIM REPORT'!A1126,'Report Data'!A1127))</f>
        <v>Rutland Regional Medical Center</v>
      </c>
      <c r="B1127" s="9" t="str">
        <f>IF(ISBLANK('Report Data'!B1127)," ",'Report Data'!B1127)</f>
        <v>[Medicare_Net_Patient_Rev_pct_incl_Phys_Metric] Medicare Net Patient Revenue % including Phys</v>
      </c>
      <c r="C1127" s="9">
        <f>IF(ISBLANK('Report Data'!C1127)," ",'Report Data'!C1127)</f>
        <v>0.34295556545839978</v>
      </c>
      <c r="D1127" s="9">
        <f>IF(ISBLANK('Report Data'!D1127)," ",'Report Data'!D1127)</f>
        <v>0.34622719154884291</v>
      </c>
      <c r="E1127" s="9">
        <f>IF(ISBLANK('Report Data'!E1127)," ",'Report Data'!E1127)</f>
        <v>0.31177711805893599</v>
      </c>
      <c r="F1127" s="9">
        <f>IF(ISBLANK('Report Data'!F1127)," ",'Report Data'!F1127)</f>
        <v>0.3303647632436032</v>
      </c>
      <c r="G1127" s="9">
        <f>IF(ISBLANK('Report Data'!G1127)," ",'Report Data'!G1127)</f>
        <v>0.32029844926444073</v>
      </c>
    </row>
    <row r="1128" spans="1:7">
      <c r="A1128" s="9" t="str">
        <f>IF('INTERIM REPORT'!B1128=" "," ",IF('Report Data'!A1128="",'INTERIM REPORT'!A1127,'Report Data'!A1128))</f>
        <v>Rutland Regional Medical Center</v>
      </c>
      <c r="B1128" s="9" t="str">
        <f>IF(ISBLANK('Report Data'!B1128)," ",'Report Data'!B1128)</f>
        <v>[Medicaid_Net_Patient_Rev_pct_incl_Phys_Metric] Medicaid Net Patient Revenue % including Phys</v>
      </c>
      <c r="C1128" s="9">
        <f>IF(ISBLANK('Report Data'!C1128)," ",'Report Data'!C1128)</f>
        <v>0.2291846799754621</v>
      </c>
      <c r="D1128" s="9">
        <f>IF(ISBLANK('Report Data'!D1128)," ",'Report Data'!D1128)</f>
        <v>0.25184123850873941</v>
      </c>
      <c r="E1128" s="9">
        <f>IF(ISBLANK('Report Data'!E1128)," ",'Report Data'!E1128)</f>
        <v>0.2465990418679454</v>
      </c>
      <c r="F1128" s="9">
        <f>IF(ISBLANK('Report Data'!F1128)," ",'Report Data'!F1128)</f>
        <v>0.27205151131062827</v>
      </c>
      <c r="G1128" s="9">
        <f>IF(ISBLANK('Report Data'!G1128)," ",'Report Data'!G1128)</f>
        <v>0.28625178816376368</v>
      </c>
    </row>
    <row r="1129" spans="1:7">
      <c r="A1129" s="9" t="str">
        <f>IF('INTERIM REPORT'!B1129=" "," ",IF('Report Data'!A1129="",'INTERIM REPORT'!A1128,'Report Data'!A1129))</f>
        <v>Rutland Regional Medical Center</v>
      </c>
      <c r="B1129" s="9" t="str">
        <f>IF(ISBLANK('Report Data'!B1129)," ",'Report Data'!B1129)</f>
        <v>[Commercial_Self_Pay_Net_Patient_Rev_pct_incl_Phys_Metric] Commercial/Self Pay Net Patient Rev % including Phys</v>
      </c>
      <c r="C1129" s="9">
        <f>IF(ISBLANK('Report Data'!C1129)," ",'Report Data'!C1129)</f>
        <v>0.74449656419467602</v>
      </c>
      <c r="D1129" s="9">
        <f>IF(ISBLANK('Report Data'!D1129)," ",'Report Data'!D1129)</f>
        <v>0.69315028204177231</v>
      </c>
      <c r="E1129" s="9">
        <f>IF(ISBLANK('Report Data'!E1129)," ",'Report Data'!E1129)</f>
        <v>0.70395237285647017</v>
      </c>
      <c r="F1129" s="9">
        <f>IF(ISBLANK('Report Data'!F1129)," ",'Report Data'!F1129)</f>
        <v>0.68696463957263243</v>
      </c>
      <c r="G1129" s="9">
        <f>IF(ISBLANK('Report Data'!G1129)," ",'Report Data'!G1129)</f>
        <v>0.68458981982301836</v>
      </c>
    </row>
    <row r="1130" spans="1:7">
      <c r="A1130" s="9" t="str">
        <f>IF('INTERIM REPORT'!B1130=" "," ",IF('Report Data'!A1130="",'INTERIM REPORT'!A1129,'Report Data'!A1130))</f>
        <v>Rutland Regional Medical Center</v>
      </c>
      <c r="B1130" s="9" t="str">
        <f>IF(ISBLANK('Report Data'!B1130)," ",'Report Data'!B1130)</f>
        <v>[Adj_Admits_Per_FTE_Metric] Adjusted Admissions Per FTE</v>
      </c>
      <c r="C1130" s="9">
        <f>IF(ISBLANK('Report Data'!C1130)," ",'Report Data'!C1130)</f>
        <v>14.889680285955945</v>
      </c>
      <c r="D1130" s="9">
        <f>IF(ISBLANK('Report Data'!D1130)," ",'Report Data'!D1130)</f>
        <v>13.744743050091573</v>
      </c>
      <c r="E1130" s="9">
        <f>IF(ISBLANK('Report Data'!E1130)," ",'Report Data'!E1130)</f>
        <v>0</v>
      </c>
      <c r="F1130" s="9">
        <f>IF(ISBLANK('Report Data'!F1130)," ",'Report Data'!F1130)</f>
        <v>0</v>
      </c>
      <c r="G1130" s="9">
        <f>IF(ISBLANK('Report Data'!G1130)," ",'Report Data'!G1130)</f>
        <v>15.491416647117012</v>
      </c>
    </row>
    <row r="1131" spans="1:7">
      <c r="A1131" s="9" t="str">
        <f>IF('INTERIM REPORT'!B1131=" "," ",IF('Report Data'!A1131="",'INTERIM REPORT'!A1130,'Report Data'!A1131))</f>
        <v>Rutland Regional Medical Center</v>
      </c>
      <c r="B1131" s="9" t="str">
        <f>IF(ISBLANK('Report Data'!B1131)," ",'Report Data'!B1131)</f>
        <v>[FTEs_per_100_Adj_Discharges_Metric] FTEs per 100 Adj Discharges</v>
      </c>
      <c r="C1131" s="9">
        <f>IF(ISBLANK('Report Data'!C1131)," ",'Report Data'!C1131)</f>
        <v>6.7160609280724941</v>
      </c>
      <c r="D1131" s="9">
        <f>IF(ISBLANK('Report Data'!D1131)," ",'Report Data'!D1131)</f>
        <v>7.2755088716870375</v>
      </c>
      <c r="E1131" s="9">
        <f>IF(ISBLANK('Report Data'!E1131)," ",'Report Data'!E1131)</f>
        <v>0</v>
      </c>
      <c r="F1131" s="9">
        <f>IF(ISBLANK('Report Data'!F1131)," ",'Report Data'!F1131)</f>
        <v>0</v>
      </c>
      <c r="G1131" s="9">
        <f>IF(ISBLANK('Report Data'!G1131)," ",'Report Data'!G1131)</f>
        <v>6.4551875582411782</v>
      </c>
    </row>
    <row r="1132" spans="1:7">
      <c r="A1132" s="9" t="str">
        <f>IF('INTERIM REPORT'!B1132=" "," ",IF('Report Data'!A1132="",'INTERIM REPORT'!A1131,'Report Data'!A1132))</f>
        <v>Rutland Regional Medical Center</v>
      </c>
      <c r="B1132" s="9" t="str">
        <f>IF(ISBLANK('Report Data'!B1132)," ",'Report Data'!B1132)</f>
        <v>[FTEs_Per_Adj_Occupied_Bed_Metric] FTEs Per Adjusted Occupied Bed</v>
      </c>
      <c r="C1132" s="9">
        <f>IF(ISBLANK('Report Data'!C1132)," ",'Report Data'!C1132)</f>
        <v>5.2631001083748341</v>
      </c>
      <c r="D1132" s="9">
        <f>IF(ISBLANK('Report Data'!D1132)," ",'Report Data'!D1132)</f>
        <v>5.4454248551617379</v>
      </c>
      <c r="E1132" s="9">
        <f>IF(ISBLANK('Report Data'!E1132)," ",'Report Data'!E1132)</f>
        <v>0</v>
      </c>
      <c r="F1132" s="9">
        <f>IF(ISBLANK('Report Data'!F1132)," ",'Report Data'!F1132)</f>
        <v>0</v>
      </c>
      <c r="G1132" s="9">
        <f>IF(ISBLANK('Report Data'!G1132)," ",'Report Data'!G1132)</f>
        <v>4.8519751102259479</v>
      </c>
    </row>
    <row r="1133" spans="1:7">
      <c r="A1133" s="9" t="str">
        <f>IF('INTERIM REPORT'!B1133=" "," ",IF('Report Data'!A1133="",'INTERIM REPORT'!A1132,'Report Data'!A1133))</f>
        <v>Rutland Regional Medical Center</v>
      </c>
      <c r="B1133" s="9" t="str">
        <f>IF(ISBLANK('Report Data'!B1133)," ",'Report Data'!B1133)</f>
        <v>[Return_On_Assets_Metric] Return On Assets</v>
      </c>
      <c r="C1133" s="9">
        <f>IF(ISBLANK('Report Data'!C1133)," ",'Report Data'!C1133)</f>
        <v>2.0724406298034688E-2</v>
      </c>
      <c r="D1133" s="9">
        <f>IF(ISBLANK('Report Data'!D1133)," ",'Report Data'!D1133)</f>
        <v>4.3545089137240409E-2</v>
      </c>
      <c r="E1133" s="9">
        <f>IF(ISBLANK('Report Data'!E1133)," ",'Report Data'!E1133)</f>
        <v>3.325714062896501E-2</v>
      </c>
      <c r="F1133" s="9">
        <f>IF(ISBLANK('Report Data'!F1133)," ",'Report Data'!F1133)</f>
        <v>9.4850955671490322E-2</v>
      </c>
      <c r="G1133" s="9">
        <f>IF(ISBLANK('Report Data'!G1133)," ",'Report Data'!G1133)</f>
        <v>1.821190765232937E-2</v>
      </c>
    </row>
    <row r="1134" spans="1:7">
      <c r="A1134" s="9" t="str">
        <f>IF('INTERIM REPORT'!B1134=" "," ",IF('Report Data'!A1134="",'INTERIM REPORT'!A1133,'Report Data'!A1134))</f>
        <v>Rutland Regional Medical Center</v>
      </c>
      <c r="B1134" s="9" t="str">
        <f>IF(ISBLANK('Report Data'!B1134)," ",'Report Data'!B1134)</f>
        <v>[OH_Exp_w_fringe_pct_of_TTL_OPEX_Metric] Overhead Expense w/ fringe, as a % of Total Operating Exp</v>
      </c>
      <c r="C1134" s="9">
        <f>IF(ISBLANK('Report Data'!C1134)," ",'Report Data'!C1134)</f>
        <v>0.28257904629065744</v>
      </c>
      <c r="D1134" s="9">
        <f>IF(ISBLANK('Report Data'!D1134)," ",'Report Data'!D1134)</f>
        <v>0.29456360630832656</v>
      </c>
      <c r="E1134" s="9">
        <f>IF(ISBLANK('Report Data'!E1134)," ",'Report Data'!E1134)</f>
        <v>0</v>
      </c>
      <c r="F1134" s="9">
        <f>IF(ISBLANK('Report Data'!F1134)," ",'Report Data'!F1134)</f>
        <v>0</v>
      </c>
      <c r="G1134" s="9">
        <f>IF(ISBLANK('Report Data'!G1134)," ",'Report Data'!G1134)</f>
        <v>0.26715992932450938</v>
      </c>
    </row>
    <row r="1135" spans="1:7">
      <c r="A1135" s="9" t="str">
        <f>IF('INTERIM REPORT'!B1135=" "," ",IF('Report Data'!A1135="",'INTERIM REPORT'!A1134,'Report Data'!A1135))</f>
        <v>Rutland Regional Medical Center</v>
      </c>
      <c r="B1135" s="9" t="str">
        <f>IF(ISBLANK('Report Data'!B1135)," ",'Report Data'!B1135)</f>
        <v>[Cost_per_Adj_Admits_Metric] Cost per Adjusted Admission</v>
      </c>
      <c r="C1135" s="9">
        <f>IF(ISBLANK('Report Data'!C1135)," ",'Report Data'!C1135)</f>
        <v>14210.683638532208</v>
      </c>
      <c r="D1135" s="9">
        <f>IF(ISBLANK('Report Data'!D1135)," ",'Report Data'!D1135)</f>
        <v>16099.546590057325</v>
      </c>
      <c r="E1135" s="9">
        <f>IF(ISBLANK('Report Data'!E1135)," ",'Report Data'!E1135)</f>
        <v>0</v>
      </c>
      <c r="F1135" s="9">
        <f>IF(ISBLANK('Report Data'!F1135)," ",'Report Data'!F1135)</f>
        <v>0</v>
      </c>
      <c r="G1135" s="9">
        <f>IF(ISBLANK('Report Data'!G1135)," ",'Report Data'!G1135)</f>
        <v>14585.637239123402</v>
      </c>
    </row>
    <row r="1136" spans="1:7">
      <c r="A1136" s="9" t="str">
        <f>IF('INTERIM REPORT'!B1136=" "," ",IF('Report Data'!A1136="",'INTERIM REPORT'!A1135,'Report Data'!A1136))</f>
        <v>Rutland Regional Medical Center</v>
      </c>
      <c r="B1136" s="9" t="str">
        <f>IF(ISBLANK('Report Data'!B1136)," ",'Report Data'!B1136)</f>
        <v>[Salary_per_FTE_NonMD_Metric] Salary per FTE - Non-MD</v>
      </c>
      <c r="C1136" s="9">
        <f>IF(ISBLANK('Report Data'!C1136)," ",'Report Data'!C1136)</f>
        <v>69381.071334805616</v>
      </c>
      <c r="D1136" s="9">
        <f>IF(ISBLANK('Report Data'!D1136)," ",'Report Data'!D1136)</f>
        <v>73888.083098691248</v>
      </c>
      <c r="E1136" s="9">
        <f>IF(ISBLANK('Report Data'!E1136)," ",'Report Data'!E1136)</f>
        <v>0</v>
      </c>
      <c r="F1136" s="9">
        <f>IF(ISBLANK('Report Data'!F1136)," ",'Report Data'!F1136)</f>
        <v>0</v>
      </c>
      <c r="G1136" s="9">
        <f>IF(ISBLANK('Report Data'!G1136)," ",'Report Data'!G1136)</f>
        <v>74279.581773850397</v>
      </c>
    </row>
    <row r="1137" spans="1:7">
      <c r="A1137" s="9" t="str">
        <f>IF('INTERIM REPORT'!B1137=" "," ",IF('Report Data'!A1137="",'INTERIM REPORT'!A1136,'Report Data'!A1137))</f>
        <v>Rutland Regional Medical Center</v>
      </c>
      <c r="B1137" s="9" t="str">
        <f>IF(ISBLANK('Report Data'!B1137)," ",'Report Data'!B1137)</f>
        <v>[Salary_and_Benefits_per_FTE_NonMD_Metric] Salary &amp; Benefits per FTE - Non-MD</v>
      </c>
      <c r="C1137" s="9">
        <f>IF(ISBLANK('Report Data'!C1137)," ",'Report Data'!C1137)</f>
        <v>89613.897082670519</v>
      </c>
      <c r="D1137" s="9">
        <f>IF(ISBLANK('Report Data'!D1137)," ",'Report Data'!D1137)</f>
        <v>97434.849139558282</v>
      </c>
      <c r="E1137" s="9">
        <f>IF(ISBLANK('Report Data'!E1137)," ",'Report Data'!E1137)</f>
        <v>0</v>
      </c>
      <c r="F1137" s="9">
        <f>IF(ISBLANK('Report Data'!F1137)," ",'Report Data'!F1137)</f>
        <v>97171.837410566426</v>
      </c>
      <c r="G1137" s="9">
        <f>IF(ISBLANK('Report Data'!G1137)," ",'Report Data'!G1137)</f>
        <v>98068.599649019263</v>
      </c>
    </row>
    <row r="1138" spans="1:7">
      <c r="A1138" s="9" t="str">
        <f>IF('INTERIM REPORT'!B1138=" "," ",IF('Report Data'!A1138="",'INTERIM REPORT'!A1137,'Report Data'!A1138))</f>
        <v>Rutland Regional Medical Center</v>
      </c>
      <c r="B1138" s="9" t="str">
        <f>IF(ISBLANK('Report Data'!B1138)," ",'Report Data'!B1138)</f>
        <v>[Fringe_Benefit_pct_NonMD_Metric] Fringe Benefit % - Non-MD</v>
      </c>
      <c r="C1138" s="9">
        <f>IF(ISBLANK('Report Data'!C1138)," ",'Report Data'!C1138)</f>
        <v>0.29161881416084329</v>
      </c>
      <c r="D1138" s="9">
        <f>IF(ISBLANK('Report Data'!D1138)," ",'Report Data'!D1138)</f>
        <v>0.3164959782269946</v>
      </c>
      <c r="E1138" s="9">
        <f>IF(ISBLANK('Report Data'!E1138)," ",'Report Data'!E1138)</f>
        <v>0.29602242457101791</v>
      </c>
      <c r="F1138" s="9">
        <f>IF(ISBLANK('Report Data'!F1138)," ",'Report Data'!F1138)</f>
        <v>0.27380635471353976</v>
      </c>
      <c r="G1138" s="9">
        <f>IF(ISBLANK('Report Data'!G1138)," ",'Report Data'!G1138)</f>
        <v>0.32026320399061958</v>
      </c>
    </row>
    <row r="1139" spans="1:7">
      <c r="A1139" s="9" t="str">
        <f>IF('INTERIM REPORT'!B1139=" "," ",IF('Report Data'!A1139="",'INTERIM REPORT'!A1138,'Report Data'!A1139))</f>
        <v>Rutland Regional Medical Center</v>
      </c>
      <c r="B1139" s="9" t="str">
        <f>IF(ISBLANK('Report Data'!B1139)," ",'Report Data'!B1139)</f>
        <v>[Comp_Ratio_Metric] Compensation Ratio</v>
      </c>
      <c r="C1139" s="9">
        <f>IF(ISBLANK('Report Data'!C1139)," ",'Report Data'!C1139)</f>
        <v>0.55037117986207895</v>
      </c>
      <c r="D1139" s="9">
        <f>IF(ISBLANK('Report Data'!D1139)," ",'Report Data'!D1139)</f>
        <v>0.56592694680805866</v>
      </c>
      <c r="E1139" s="9">
        <f>IF(ISBLANK('Report Data'!E1139)," ",'Report Data'!E1139)</f>
        <v>0.56037497277785209</v>
      </c>
      <c r="F1139" s="9">
        <f>IF(ISBLANK('Report Data'!F1139)," ",'Report Data'!F1139)</f>
        <v>0.54089537721629999</v>
      </c>
      <c r="G1139" s="9">
        <f>IF(ISBLANK('Report Data'!G1139)," ",'Report Data'!G1139)</f>
        <v>0.55752812545584585</v>
      </c>
    </row>
    <row r="1140" spans="1:7">
      <c r="A1140" s="9" t="str">
        <f>IF('INTERIM REPORT'!B1140=" "," ",IF('Report Data'!A1140="",'INTERIM REPORT'!A1139,'Report Data'!A1140))</f>
        <v>Rutland Regional Medical Center</v>
      </c>
      <c r="B1140" s="9" t="str">
        <f>IF(ISBLANK('Report Data'!B1140)," ",'Report Data'!B1140)</f>
        <v>[Cap_Cost_pct_of_Total_Expense_Metric] Capital Cost % of Total Expense</v>
      </c>
      <c r="C1140" s="9">
        <f>IF(ISBLANK('Report Data'!C1140)," ",'Report Data'!C1140)</f>
        <v>4.93925721264604E-2</v>
      </c>
      <c r="D1140" s="9">
        <f>IF(ISBLANK('Report Data'!D1140)," ",'Report Data'!D1140)</f>
        <v>4.9386193843706641E-2</v>
      </c>
      <c r="E1140" s="9">
        <f>IF(ISBLANK('Report Data'!E1140)," ",'Report Data'!E1140)</f>
        <v>5.2867055787820395E-2</v>
      </c>
      <c r="F1140" s="9">
        <f>IF(ISBLANK('Report Data'!F1140)," ",'Report Data'!F1140)</f>
        <v>4.5386540607002757E-2</v>
      </c>
      <c r="G1140" s="9">
        <f>IF(ISBLANK('Report Data'!G1140)," ",'Report Data'!G1140)</f>
        <v>4.9054974140468284E-2</v>
      </c>
    </row>
    <row r="1141" spans="1:7">
      <c r="A1141" s="9" t="str">
        <f>IF('INTERIM REPORT'!B1141=" "," ",IF('Report Data'!A1141="",'INTERIM REPORT'!A1140,'Report Data'!A1141))</f>
        <v>Rutland Regional Medical Center</v>
      </c>
      <c r="B1141" s="9" t="str">
        <f>IF(ISBLANK('Report Data'!B1141)," ",'Report Data'!B1141)</f>
        <v>[Cap_Cost_per_Adj_Admits_Metric] Capital Cost per Adjusted Admission</v>
      </c>
      <c r="C1141" s="9">
        <f>IF(ISBLANK('Report Data'!C1141)," ",'Report Data'!C1141)</f>
        <v>701.90221658251278</v>
      </c>
      <c r="D1141" s="9">
        <f>IF(ISBLANK('Report Data'!D1141)," ",'Report Data'!D1141)</f>
        <v>795.09532869235727</v>
      </c>
      <c r="E1141" s="9">
        <f>IF(ISBLANK('Report Data'!E1141)," ",'Report Data'!E1141)</f>
        <v>0</v>
      </c>
      <c r="F1141" s="9">
        <f>IF(ISBLANK('Report Data'!F1141)," ",'Report Data'!F1141)</f>
        <v>0</v>
      </c>
      <c r="G1141" s="9">
        <f>IF(ISBLANK('Report Data'!G1141)," ",'Report Data'!G1141)</f>
        <v>715.49805758744969</v>
      </c>
    </row>
    <row r="1142" spans="1:7">
      <c r="A1142" s="9" t="str">
        <f>IF('INTERIM REPORT'!B1142=" "," ",IF('Report Data'!A1142="",'INTERIM REPORT'!A1141,'Report Data'!A1142))</f>
        <v>Rutland Regional Medical Center</v>
      </c>
      <c r="B1142" s="9" t="str">
        <f>IF(ISBLANK('Report Data'!B1142)," ",'Report Data'!B1142)</f>
        <v>[Contractual_Allowance_pct_Metric] Contractual Allowance %</v>
      </c>
      <c r="C1142" s="9">
        <f>IF(ISBLANK('Report Data'!C1142)," ",'Report Data'!C1142)</f>
        <v>0.55184787210739727</v>
      </c>
      <c r="D1142" s="9">
        <f>IF(ISBLANK('Report Data'!D1142)," ",'Report Data'!D1142)</f>
        <v>0.56068430951085135</v>
      </c>
      <c r="E1142" s="9">
        <f>IF(ISBLANK('Report Data'!E1142)," ",'Report Data'!E1142)</f>
        <v>0.57648072517611393</v>
      </c>
      <c r="F1142" s="9">
        <f>IF(ISBLANK('Report Data'!F1142)," ",'Report Data'!F1142)</f>
        <v>0.57323572864137995</v>
      </c>
      <c r="G1142" s="9">
        <f>IF(ISBLANK('Report Data'!G1142)," ",'Report Data'!G1142)</f>
        <v>0.58092611544593309</v>
      </c>
    </row>
    <row r="1143" spans="1:7">
      <c r="A1143" s="9" t="str">
        <f>IF('INTERIM REPORT'!B1143=" "," ",IF('Report Data'!A1143="",'INTERIM REPORT'!A1142,'Report Data'!A1143))</f>
        <v>Rutland Regional Medical Center</v>
      </c>
      <c r="B1143" s="9" t="str">
        <f>IF(ISBLANK('Report Data'!B1143)," ",'Report Data'!B1143)</f>
        <v>[Current_Ratio_Metric] Current Ratio</v>
      </c>
      <c r="C1143" s="9">
        <f>IF(ISBLANK('Report Data'!C1143)," ",'Report Data'!C1143)</f>
        <v>4.9435024367080622</v>
      </c>
      <c r="D1143" s="9">
        <f>IF(ISBLANK('Report Data'!D1143)," ",'Report Data'!D1143)</f>
        <v>3.9164415427994017</v>
      </c>
      <c r="E1143" s="9">
        <f>IF(ISBLANK('Report Data'!E1143)," ",'Report Data'!E1143)</f>
        <v>7.5610986479201499</v>
      </c>
      <c r="F1143" s="9">
        <f>IF(ISBLANK('Report Data'!F1143)," ",'Report Data'!F1143)</f>
        <v>4.1106693402959138</v>
      </c>
      <c r="G1143" s="9">
        <f>IF(ISBLANK('Report Data'!G1143)," ",'Report Data'!G1143)</f>
        <v>7.5443253392195349</v>
      </c>
    </row>
    <row r="1144" spans="1:7">
      <c r="A1144" s="9" t="str">
        <f>IF('INTERIM REPORT'!B1144=" "," ",IF('Report Data'!A1144="",'INTERIM REPORT'!A1143,'Report Data'!A1144))</f>
        <v>Rutland Regional Medical Center</v>
      </c>
      <c r="B1144" s="9" t="str">
        <f>IF(ISBLANK('Report Data'!B1144)," ",'Report Data'!B1144)</f>
        <v>[Days_Payable_metric] Days Payable</v>
      </c>
      <c r="C1144" s="9">
        <f>IF(ISBLANK('Report Data'!C1144)," ",'Report Data'!C1144)</f>
        <v>52.353785614638163</v>
      </c>
      <c r="D1144" s="9">
        <f>IF(ISBLANK('Report Data'!D1144)," ",'Report Data'!D1144)</f>
        <v>83.952609843707265</v>
      </c>
      <c r="E1144" s="9">
        <f>IF(ISBLANK('Report Data'!E1144)," ",'Report Data'!E1144)</f>
        <v>37.125184331442505</v>
      </c>
      <c r="F1144" s="9">
        <f>IF(ISBLANK('Report Data'!F1144)," ",'Report Data'!F1144)</f>
        <v>78.131137684828317</v>
      </c>
      <c r="G1144" s="9">
        <f>IF(ISBLANK('Report Data'!G1144)," ",'Report Data'!G1144)</f>
        <v>40.351790741771829</v>
      </c>
    </row>
    <row r="1145" spans="1:7">
      <c r="A1145" s="9" t="str">
        <f>IF('INTERIM REPORT'!B1145=" "," ",IF('Report Data'!A1145="",'INTERIM REPORT'!A1144,'Report Data'!A1145))</f>
        <v>Rutland Regional Medical Center</v>
      </c>
      <c r="B1145" s="9" t="str">
        <f>IF(ISBLANK('Report Data'!B1145)," ",'Report Data'!B1145)</f>
        <v>[Days_Receivable_Metric] Days Receivable</v>
      </c>
      <c r="C1145" s="9">
        <f>IF(ISBLANK('Report Data'!C1145)," ",'Report Data'!C1145)</f>
        <v>40.522251514612762</v>
      </c>
      <c r="D1145" s="9">
        <f>IF(ISBLANK('Report Data'!D1145)," ",'Report Data'!D1145)</f>
        <v>34.599988252548187</v>
      </c>
      <c r="E1145" s="9">
        <f>IF(ISBLANK('Report Data'!E1145)," ",'Report Data'!E1145)</f>
        <v>46.988951841777386</v>
      </c>
      <c r="F1145" s="9">
        <f>IF(ISBLANK('Report Data'!F1145)," ",'Report Data'!F1145)</f>
        <v>27.863004419377031</v>
      </c>
      <c r="G1145" s="9">
        <f>IF(ISBLANK('Report Data'!G1145)," ",'Report Data'!G1145)</f>
        <v>33.374200513273706</v>
      </c>
    </row>
    <row r="1146" spans="1:7">
      <c r="A1146" s="9" t="str">
        <f>IF('INTERIM REPORT'!B1146=" "," ",IF('Report Data'!A1146="",'INTERIM REPORT'!A1145,'Report Data'!A1146))</f>
        <v>Rutland Regional Medical Center</v>
      </c>
      <c r="B1146" s="9" t="str">
        <f>IF(ISBLANK('Report Data'!B1146)," ",'Report Data'!B1146)</f>
        <v>[Days_Cash_on_Hand_Metric] Days Cash on Hand</v>
      </c>
      <c r="C1146" s="9">
        <f>IF(ISBLANK('Report Data'!C1146)," ",'Report Data'!C1146)</f>
        <v>201.77926215611578</v>
      </c>
      <c r="D1146" s="9">
        <f>IF(ISBLANK('Report Data'!D1146)," ",'Report Data'!D1146)</f>
        <v>274.52908863645314</v>
      </c>
      <c r="E1146" s="9">
        <f>IF(ISBLANK('Report Data'!E1146)," ",'Report Data'!E1146)</f>
        <v>217.71776239881311</v>
      </c>
      <c r="F1146" s="9">
        <f>IF(ISBLANK('Report Data'!F1146)," ",'Report Data'!F1146)</f>
        <v>274.29169508450946</v>
      </c>
      <c r="G1146" s="9">
        <f>IF(ISBLANK('Report Data'!G1146)," ",'Report Data'!G1146)</f>
        <v>254.98292803558289</v>
      </c>
    </row>
    <row r="1147" spans="1:7">
      <c r="A1147" s="9" t="str">
        <f>IF('INTERIM REPORT'!B1147=" "," ",IF('Report Data'!A1147="",'INTERIM REPORT'!A1146,'Report Data'!A1147))</f>
        <v>Rutland Regional Medical Center</v>
      </c>
      <c r="B1147" s="9" t="str">
        <f>IF(ISBLANK('Report Data'!B1147)," ",'Report Data'!B1147)</f>
        <v>[Cash_Flow_Margin_Metric] Cash Flow Margin</v>
      </c>
      <c r="C1147" s="9">
        <f>IF(ISBLANK('Report Data'!C1147)," ",'Report Data'!C1147)</f>
        <v>5.3441538603930236E-2</v>
      </c>
      <c r="D1147" s="9">
        <f>IF(ISBLANK('Report Data'!D1147)," ",'Report Data'!D1147)</f>
        <v>5.1225714683877953E-2</v>
      </c>
      <c r="E1147" s="9">
        <f>IF(ISBLANK('Report Data'!E1147)," ",'Report Data'!E1147)</f>
        <v>5.8867079853187357E-2</v>
      </c>
      <c r="F1147" s="9">
        <f>IF(ISBLANK('Report Data'!F1147)," ",'Report Data'!F1147)</f>
        <v>6.6756672350931634E-2</v>
      </c>
      <c r="G1147" s="9">
        <f>IF(ISBLANK('Report Data'!G1147)," ",'Report Data'!G1147)</f>
        <v>4.9451424586327231E-2</v>
      </c>
    </row>
    <row r="1148" spans="1:7">
      <c r="A1148" s="9" t="str">
        <f>IF('INTERIM REPORT'!B1148=" "," ",IF('Report Data'!A1148="",'INTERIM REPORT'!A1147,'Report Data'!A1148))</f>
        <v>Rutland Regional Medical Center</v>
      </c>
      <c r="B1148" s="9" t="str">
        <f>IF(ISBLANK('Report Data'!B1148)," ",'Report Data'!B1148)</f>
        <v>[Cash_to_Long_Term_Debt_Metric] Cash to Long Term Debt</v>
      </c>
      <c r="C1148" s="9">
        <f>IF(ISBLANK('Report Data'!C1148)," ",'Report Data'!C1148)</f>
        <v>4.0193418690877918</v>
      </c>
      <c r="D1148" s="9">
        <f>IF(ISBLANK('Report Data'!D1148)," ",'Report Data'!D1148)</f>
        <v>4.7250679466988208</v>
      </c>
      <c r="E1148" s="9">
        <f>IF(ISBLANK('Report Data'!E1148)," ",'Report Data'!E1148)</f>
        <v>2.983656547113513</v>
      </c>
      <c r="F1148" s="9">
        <f>IF(ISBLANK('Report Data'!F1148)," ",'Report Data'!F1148)</f>
        <v>4.8110669063107485</v>
      </c>
      <c r="G1148" s="9">
        <f>IF(ISBLANK('Report Data'!G1148)," ",'Report Data'!G1148)</f>
        <v>4.3844004414865561</v>
      </c>
    </row>
    <row r="1149" spans="1:7">
      <c r="A1149" s="9" t="str">
        <f>IF('INTERIM REPORT'!B1149=" "," ",IF('Report Data'!A1149="",'INTERIM REPORT'!A1148,'Report Data'!A1149))</f>
        <v>Rutland Regional Medical Center</v>
      </c>
      <c r="B1149" s="9" t="str">
        <f>IF(ISBLANK('Report Data'!B1149)," ",'Report Data'!B1149)</f>
        <v>[Cash_Flow_to_Total_Debt_Metric] Cash Flow to Total Debt</v>
      </c>
      <c r="C1149" s="9">
        <f>IF(ISBLANK('Report Data'!C1149)," ",'Report Data'!C1149)</f>
        <v>0.34865612631618614</v>
      </c>
      <c r="D1149" s="9">
        <f>IF(ISBLANK('Report Data'!D1149)," ",'Report Data'!D1149)</f>
        <v>0.35556564837729271</v>
      </c>
      <c r="E1149" s="9">
        <f>IF(ISBLANK('Report Data'!E1149)," ",'Report Data'!E1149)</f>
        <v>0.40725362443176055</v>
      </c>
      <c r="F1149" s="9">
        <f>IF(ISBLANK('Report Data'!F1149)," ",'Report Data'!F1149)</f>
        <v>0.49736219790356245</v>
      </c>
      <c r="G1149" s="9">
        <f>IF(ISBLANK('Report Data'!G1149)," ",'Report Data'!G1149)</f>
        <v>0.33377777594324487</v>
      </c>
    </row>
    <row r="1150" spans="1:7">
      <c r="A1150" s="9" t="str">
        <f>IF('INTERIM REPORT'!B1150=" "," ",IF('Report Data'!A1150="",'INTERIM REPORT'!A1149,'Report Data'!A1150))</f>
        <v>Rutland Regional Medical Center</v>
      </c>
      <c r="B1150" s="9" t="str">
        <f>IF(ISBLANK('Report Data'!B1150)," ",'Report Data'!B1150)</f>
        <v>[Gross_Price_per_Discharge_Metric] Gross Price per Discharge</v>
      </c>
      <c r="C1150" s="9">
        <f>IF(ISBLANK('Report Data'!C1150)," ",'Report Data'!C1150)</f>
        <v>28248.818725653866</v>
      </c>
      <c r="D1150" s="9">
        <f>IF(ISBLANK('Report Data'!D1150)," ",'Report Data'!D1150)</f>
        <v>29436.970961013958</v>
      </c>
      <c r="E1150" s="9">
        <f>IF(ISBLANK('Report Data'!E1150)," ",'Report Data'!E1150)</f>
        <v>0</v>
      </c>
      <c r="F1150" s="9">
        <f>IF(ISBLANK('Report Data'!F1150)," ",'Report Data'!F1150)</f>
        <v>33514.745219903685</v>
      </c>
      <c r="G1150" s="9">
        <f>IF(ISBLANK('Report Data'!G1150)," ",'Report Data'!G1150)</f>
        <v>30986.366981968655</v>
      </c>
    </row>
    <row r="1151" spans="1:7">
      <c r="A1151" s="9" t="str">
        <f>IF('INTERIM REPORT'!B1151=" "," ",IF('Report Data'!A1151="",'INTERIM REPORT'!A1150,'Report Data'!A1151))</f>
        <v>Rutland Regional Medical Center</v>
      </c>
      <c r="B1151" s="9" t="str">
        <f>IF(ISBLANK('Report Data'!B1151)," ",'Report Data'!B1151)</f>
        <v>[Gross_Price_per_Visit_Metric] Gross Price per Visit</v>
      </c>
      <c r="C1151" s="9">
        <f>IF(ISBLANK('Report Data'!C1151)," ",'Report Data'!C1151)</f>
        <v>1489.0102355150284</v>
      </c>
      <c r="D1151" s="9">
        <f>IF(ISBLANK('Report Data'!D1151)," ",'Report Data'!D1151)</f>
        <v>1479.364924340342</v>
      </c>
      <c r="E1151" s="9">
        <f>IF(ISBLANK('Report Data'!E1151)," ",'Report Data'!E1151)</f>
        <v>0</v>
      </c>
      <c r="F1151" s="9">
        <f>IF(ISBLANK('Report Data'!F1151)," ",'Report Data'!F1151)</f>
        <v>0</v>
      </c>
      <c r="G1151" s="9">
        <f>IF(ISBLANK('Report Data'!G1151)," ",'Report Data'!G1151)</f>
        <v>1437.8124995822116</v>
      </c>
    </row>
    <row r="1152" spans="1:7">
      <c r="A1152" s="9" t="str">
        <f>IF('INTERIM REPORT'!B1152=" "," ",IF('Report Data'!A1152="",'INTERIM REPORT'!A1151,'Report Data'!A1152))</f>
        <v>Rutland Regional Medical Center</v>
      </c>
      <c r="B1152" s="9" t="str">
        <f>IF(ISBLANK('Report Data'!B1152)," ",'Report Data'!B1152)</f>
        <v>[Gross_Rev_per_Adj_Admits_Metric] Gross Revenue per Adj Admission</v>
      </c>
      <c r="C1152" s="9">
        <f>IF(ISBLANK('Report Data'!C1152)," ",'Report Data'!C1152)</f>
        <v>29406.590731354099</v>
      </c>
      <c r="D1152" s="9">
        <f>IF(ISBLANK('Report Data'!D1152)," ",'Report Data'!D1152)</f>
        <v>30868.210127860042</v>
      </c>
      <c r="E1152" s="9">
        <f>IF(ISBLANK('Report Data'!E1152)," ",'Report Data'!E1152)</f>
        <v>0</v>
      </c>
      <c r="F1152" s="9">
        <f>IF(ISBLANK('Report Data'!F1152)," ",'Report Data'!F1152)</f>
        <v>0</v>
      </c>
      <c r="G1152" s="9">
        <f>IF(ISBLANK('Report Data'!G1152)," ",'Report Data'!G1152)</f>
        <v>32071.860792412423</v>
      </c>
    </row>
    <row r="1153" spans="1:7">
      <c r="A1153" s="9" t="str">
        <f>IF('INTERIM REPORT'!B1153=" "," ",IF('Report Data'!A1153="",'INTERIM REPORT'!A1152,'Report Data'!A1153))</f>
        <v>Rutland Regional Medical Center</v>
      </c>
      <c r="B1153" s="9" t="str">
        <f>IF(ISBLANK('Report Data'!B1153)," ",'Report Data'!B1153)</f>
        <v>[Net_Rev_per_Adj_Admits_Metric] Net Revenue per Adjusted Admission</v>
      </c>
      <c r="C1153" s="9">
        <f>IF(ISBLANK('Report Data'!C1153)," ",'Report Data'!C1153)</f>
        <v>13338.029013809139</v>
      </c>
      <c r="D1153" s="9">
        <f>IF(ISBLANK('Report Data'!D1153)," ",'Report Data'!D1153)</f>
        <v>13746.434728009202</v>
      </c>
      <c r="E1153" s="9">
        <f>IF(ISBLANK('Report Data'!E1153)," ",'Report Data'!E1153)</f>
        <v>0</v>
      </c>
      <c r="F1153" s="9">
        <f>IF(ISBLANK('Report Data'!F1153)," ",'Report Data'!F1153)</f>
        <v>0</v>
      </c>
      <c r="G1153" s="9">
        <f>IF(ISBLANK('Report Data'!G1153)," ",'Report Data'!G1153)</f>
        <v>13612.684304893028</v>
      </c>
    </row>
    <row r="1154" spans="1:7">
      <c r="A1154" s="9" t="str">
        <f>IF('INTERIM REPORT'!B1154=" "," ",IF('Report Data'!A1154="",'INTERIM REPORT'!A1153,'Report Data'!A1154))</f>
        <v>Rutland Regional Medical Center</v>
      </c>
      <c r="B1154" s="9" t="str">
        <f>IF(ISBLANK('Report Data'!B1154)," ",'Report Data'!B1154)</f>
        <v>[Medicare_Gross_Pct_Tot_Gross_Metric] Medicare Gross as % of Tot Gross Rev</v>
      </c>
      <c r="C1154" s="9">
        <f>IF(ISBLANK('Report Data'!C1154)," ",'Report Data'!C1154)</f>
        <v>0.53601182305073247</v>
      </c>
      <c r="D1154" s="9">
        <f>IF(ISBLANK('Report Data'!D1154)," ",'Report Data'!D1154)</f>
        <v>0.51793261205456431</v>
      </c>
      <c r="E1154" s="9">
        <f>IF(ISBLANK('Report Data'!E1154)," ",'Report Data'!E1154)</f>
        <v>0.5125539864708879</v>
      </c>
      <c r="F1154" s="9">
        <f>IF(ISBLANK('Report Data'!F1154)," ",'Report Data'!F1154)</f>
        <v>0.52407626542069508</v>
      </c>
      <c r="G1154" s="9">
        <f>IF(ISBLANK('Report Data'!G1154)," ",'Report Data'!G1154)</f>
        <v>0.53966642483069061</v>
      </c>
    </row>
    <row r="1155" spans="1:7">
      <c r="A1155" s="9" t="str">
        <f>IF('INTERIM REPORT'!B1155=" "," ",IF('Report Data'!A1155="",'INTERIM REPORT'!A1154,'Report Data'!A1155))</f>
        <v>Rutland Regional Medical Center</v>
      </c>
      <c r="B1155" s="9" t="str">
        <f>IF(ISBLANK('Report Data'!B1155)," ",'Report Data'!B1155)</f>
        <v>[Medicaid_Gross_Pct_Tot_Gross_Metric] Medicaid Gross as % of Tot Gross Rev</v>
      </c>
      <c r="C1155" s="9">
        <f>IF(ISBLANK('Report Data'!C1155)," ",'Report Data'!C1155)</f>
        <v>0.15740703062327291</v>
      </c>
      <c r="D1155" s="9">
        <f>IF(ISBLANK('Report Data'!D1155)," ",'Report Data'!D1155)</f>
        <v>0.1680269421127972</v>
      </c>
      <c r="E1155" s="9">
        <f>IF(ISBLANK('Report Data'!E1155)," ",'Report Data'!E1155)</f>
        <v>0.17365590760913133</v>
      </c>
      <c r="F1155" s="9">
        <f>IF(ISBLANK('Report Data'!F1155)," ",'Report Data'!F1155)</f>
        <v>0.17669924565924308</v>
      </c>
      <c r="G1155" s="9">
        <f>IF(ISBLANK('Report Data'!G1155)," ",'Report Data'!G1155)</f>
        <v>0.1730191652447769</v>
      </c>
    </row>
    <row r="1156" spans="1:7">
      <c r="A1156" s="9" t="str">
        <f>IF('INTERIM REPORT'!B1156=" "," ",IF('Report Data'!A1156="",'INTERIM REPORT'!A1155,'Report Data'!A1156))</f>
        <v>Rutland Regional Medical Center</v>
      </c>
      <c r="B1156" s="9" t="str">
        <f>IF(ISBLANK('Report Data'!B1156)," ",'Report Data'!B1156)</f>
        <v>[CommSelf_Gross_Pct_Tot_Gross_Metric] Comm/self Gross as % of Tot Gross Rev</v>
      </c>
      <c r="C1156" s="9">
        <f>IF(ISBLANK('Report Data'!C1156)," ",'Report Data'!C1156)</f>
        <v>0.30658114632599442</v>
      </c>
      <c r="D1156" s="9">
        <f>IF(ISBLANK('Report Data'!D1156)," ",'Report Data'!D1156)</f>
        <v>0.31404044583263879</v>
      </c>
      <c r="E1156" s="9">
        <f>IF(ISBLANK('Report Data'!E1156)," ",'Report Data'!E1156)</f>
        <v>0.31379010591998086</v>
      </c>
      <c r="F1156" s="9">
        <f>IF(ISBLANK('Report Data'!F1156)," ",'Report Data'!F1156)</f>
        <v>0.29922448892006182</v>
      </c>
      <c r="G1156" s="9">
        <f>IF(ISBLANK('Report Data'!G1156)," ",'Report Data'!G1156)</f>
        <v>0.28731440992453228</v>
      </c>
    </row>
    <row r="1157" spans="1:7">
      <c r="A1157" s="9" t="str">
        <f>IF('INTERIM REPORT'!B1157=" "," ",IF('Report Data'!A1157="",'INTERIM REPORT'!A1156,'Report Data'!A1157))</f>
        <v>Rutland Regional Medical Center</v>
      </c>
      <c r="B1157" s="9" t="str">
        <f>IF(ISBLANK('Report Data'!B1157)," ",'Report Data'!B1157)</f>
        <v>[Phys_Gross_Pct_Ttl_Gross_Metric] Physician Gross as % of Ttl Gross Rev</v>
      </c>
      <c r="C1157" s="9">
        <f>IF(ISBLANK('Report Data'!C1157)," ",'Report Data'!C1157)</f>
        <v>0</v>
      </c>
      <c r="D1157" s="9">
        <f>IF(ISBLANK('Report Data'!D1157)," ",'Report Data'!D1157)</f>
        <v>0</v>
      </c>
      <c r="E1157" s="9">
        <f>IF(ISBLANK('Report Data'!E1157)," ",'Report Data'!E1157)</f>
        <v>0</v>
      </c>
      <c r="F1157" s="9">
        <f>IF(ISBLANK('Report Data'!F1157)," ",'Report Data'!F1157)</f>
        <v>0</v>
      </c>
      <c r="G1157" s="9">
        <f>IF(ISBLANK('Report Data'!G1157)," ",'Report Data'!G1157)</f>
        <v>0</v>
      </c>
    </row>
    <row r="1158" spans="1:7">
      <c r="A1158" s="9" t="str">
        <f>IF('INTERIM REPORT'!B1158=" "," ",IF('Report Data'!A1158="",'INTERIM REPORT'!A1157,'Report Data'!A1158))</f>
        <v>Rutland Regional Medical Center</v>
      </c>
      <c r="B1158" s="9" t="str">
        <f>IF(ISBLANK('Report Data'!B1158)," ",'Report Data'!B1158)</f>
        <v>[Medicare_Pct_Net_Rev_Metric] Medicare % of Net Rev (less dispr)</v>
      </c>
      <c r="C1158" s="9">
        <f>IF(ISBLANK('Report Data'!C1158)," ",'Report Data'!C1158)</f>
        <v>0.41146552185443036</v>
      </c>
      <c r="D1158" s="9">
        <f>IF(ISBLANK('Report Data'!D1158)," ",'Report Data'!D1158)</f>
        <v>0.40986684384122585</v>
      </c>
      <c r="E1158" s="9">
        <f>IF(ISBLANK('Report Data'!E1158)," ",'Report Data'!E1158)</f>
        <v>0.37855605344313092</v>
      </c>
      <c r="F1158" s="9">
        <f>IF(ISBLANK('Report Data'!F1158)," ",'Report Data'!F1158)</f>
        <v>0.39644856696495157</v>
      </c>
      <c r="G1158" s="9">
        <f>IF(ISBLANK('Report Data'!G1158)," ",'Report Data'!G1158)</f>
        <v>0.41434304604432592</v>
      </c>
    </row>
    <row r="1159" spans="1:7">
      <c r="A1159" s="9" t="str">
        <f>IF('INTERIM REPORT'!B1159=" "," ",IF('Report Data'!A1159="",'INTERIM REPORT'!A1158,'Report Data'!A1159))</f>
        <v>Rutland Regional Medical Center</v>
      </c>
      <c r="B1159" s="9" t="str">
        <f>IF(ISBLANK('Report Data'!B1159)," ",'Report Data'!B1159)</f>
        <v>[Medicaid_Pct_Net_Rev_Metric] Medicaid % of Net Rev (less dispr)</v>
      </c>
      <c r="C1159" s="9">
        <f>IF(ISBLANK('Report Data'!C1159)," ",'Report Data'!C1159)</f>
        <v>7.7642166106470747E-2</v>
      </c>
      <c r="D1159" s="9">
        <f>IF(ISBLANK('Report Data'!D1159)," ",'Report Data'!D1159)</f>
        <v>9.2600780628794399E-2</v>
      </c>
      <c r="E1159" s="9">
        <f>IF(ISBLANK('Report Data'!E1159)," ",'Report Data'!E1159)</f>
        <v>9.8170298491554647E-2</v>
      </c>
      <c r="F1159" s="9">
        <f>IF(ISBLANK('Report Data'!F1159)," ",'Report Data'!F1159)</f>
        <v>0.12243244159236896</v>
      </c>
      <c r="G1159" s="9">
        <f>IF(ISBLANK('Report Data'!G1159)," ",'Report Data'!G1159)</f>
        <v>0.11417218923338987</v>
      </c>
    </row>
    <row r="1160" spans="1:7">
      <c r="A1160" s="9" t="str">
        <f>IF('INTERIM REPORT'!B1160=" "," ",IF('Report Data'!A1160="",'INTERIM REPORT'!A1159,'Report Data'!A1160))</f>
        <v>Rutland Regional Medical Center</v>
      </c>
      <c r="B1160" s="9" t="str">
        <f>IF(ISBLANK('Report Data'!B1160)," ",'Report Data'!B1160)</f>
        <v>[CommSelf_Pct_Net_Rev_Metric] Comm/self % of Net Rev (less dispr)</v>
      </c>
      <c r="C1160" s="9">
        <f>IF(ISBLANK('Report Data'!C1160)," ",'Report Data'!C1160)</f>
        <v>0.51089231203909857</v>
      </c>
      <c r="D1160" s="9">
        <f>IF(ISBLANK('Report Data'!D1160)," ",'Report Data'!D1160)</f>
        <v>0.49753237552997975</v>
      </c>
      <c r="E1160" s="9">
        <f>IF(ISBLANK('Report Data'!E1160)," ",'Report Data'!E1160)</f>
        <v>0.52327364806531451</v>
      </c>
      <c r="F1160" s="9">
        <f>IF(ISBLANK('Report Data'!F1160)," ",'Report Data'!F1160)</f>
        <v>0.48111899144267939</v>
      </c>
      <c r="G1160" s="9">
        <f>IF(ISBLANK('Report Data'!G1160)," ",'Report Data'!G1160)</f>
        <v>0.47148476472228418</v>
      </c>
    </row>
    <row r="1161" spans="1:7">
      <c r="A1161" s="9" t="str">
        <f>IF('INTERIM REPORT'!B1161=" "," ",IF('Report Data'!A1161="",'INTERIM REPORT'!A1160,'Report Data'!A1161))</f>
        <v>Rutland Regional Medical Center</v>
      </c>
      <c r="B1161" s="9" t="str">
        <f>IF(ISBLANK('Report Data'!B1161)," ",'Report Data'!B1161)</f>
        <v>[Phys_Pct_Net_Rev_Metric] Physician % of Net Rev</v>
      </c>
      <c r="C1161" s="9">
        <f>IF(ISBLANK('Report Data'!C1161)," ",'Report Data'!C1161)</f>
        <v>0</v>
      </c>
      <c r="D1161" s="9">
        <f>IF(ISBLANK('Report Data'!D1161)," ",'Report Data'!D1161)</f>
        <v>0</v>
      </c>
      <c r="E1161" s="9">
        <f>IF(ISBLANK('Report Data'!E1161)," ",'Report Data'!E1161)</f>
        <v>0</v>
      </c>
      <c r="F1161" s="9">
        <f>IF(ISBLANK('Report Data'!F1161)," ",'Report Data'!F1161)</f>
        <v>0</v>
      </c>
      <c r="G1161" s="9">
        <f>IF(ISBLANK('Report Data'!G1161)," ",'Report Data'!G1161)</f>
        <v>0</v>
      </c>
    </row>
    <row r="1162" spans="1:7">
      <c r="A1162" s="9" t="str">
        <f>IF('INTERIM REPORT'!B1162=" "," ",IF('Report Data'!A1162="",'INTERIM REPORT'!A1161,'Report Data'!A1162))</f>
        <v>Rutland Regional Medical Center</v>
      </c>
      <c r="B1162" s="9" t="str">
        <f>IF(ISBLANK('Report Data'!B1162)," ",'Report Data'!B1162)</f>
        <v>[Free_Care_Gross_Metric] Free Care (Gross Revenue)</v>
      </c>
      <c r="C1162" s="9">
        <f>IF(ISBLANK('Report Data'!C1162)," ",'Report Data'!C1162)</f>
        <v>-6929976.9999999991</v>
      </c>
      <c r="D1162" s="9">
        <f>IF(ISBLANK('Report Data'!D1162)," ",'Report Data'!D1162)</f>
        <v>-5531925.4900000012</v>
      </c>
      <c r="E1162" s="9">
        <f>IF(ISBLANK('Report Data'!E1162)," ",'Report Data'!E1162)</f>
        <v>-6819470.0000000009</v>
      </c>
      <c r="F1162" s="9">
        <f>IF(ISBLANK('Report Data'!F1162)," ",'Report Data'!F1162)</f>
        <v>-5119560.5200000005</v>
      </c>
      <c r="G1162" s="9">
        <f>IF(ISBLANK('Report Data'!G1162)," ",'Report Data'!G1162)</f>
        <v>-4016431.9999999995</v>
      </c>
    </row>
    <row r="1163" spans="1:7">
      <c r="A1163" s="9" t="str">
        <f>IF('INTERIM REPORT'!B1163=" "," ",IF('Report Data'!A1163="",'INTERIM REPORT'!A1162,'Report Data'!A1163))</f>
        <v>Southwestern VT Medical Center</v>
      </c>
      <c r="B1163" s="9" t="str">
        <f>IF(ISBLANK('Report Data'!B1163)," ",'Report Data'!B1163)</f>
        <v>[Avg_Daily_Census_Metric] Average Daily Census</v>
      </c>
      <c r="C1163" s="9">
        <f>IF(ISBLANK('Report Data'!C1163)," ",'Report Data'!C1163)</f>
        <v>34.27671232876714</v>
      </c>
      <c r="D1163" s="9">
        <f>IF(ISBLANK('Report Data'!D1163)," ",'Report Data'!D1163)</f>
        <v>30.122950819672131</v>
      </c>
      <c r="E1163" s="9">
        <f>IF(ISBLANK('Report Data'!E1163)," ",'Report Data'!E1163)</f>
        <v>0</v>
      </c>
      <c r="F1163" s="9">
        <f>IF(ISBLANK('Report Data'!F1163)," ",'Report Data'!F1163)</f>
        <v>33.178082191780817</v>
      </c>
      <c r="G1163" s="9">
        <f>IF(ISBLANK('Report Data'!G1163)," ",'Report Data'!G1163)</f>
        <v>32.698630136986303</v>
      </c>
    </row>
    <row r="1164" spans="1:7">
      <c r="A1164" s="9" t="str">
        <f>IF('INTERIM REPORT'!B1164=" "," ",IF('Report Data'!A1164="",'INTERIM REPORT'!A1163,'Report Data'!A1164))</f>
        <v>Southwestern VT Medical Center</v>
      </c>
      <c r="B1164" s="9" t="str">
        <f>IF(ISBLANK('Report Data'!B1164)," ",'Report Data'!B1164)</f>
        <v>[Avg_Length_of_Stay_Metric] Average Length of Stay</v>
      </c>
      <c r="C1164" s="9">
        <f>IF(ISBLANK('Report Data'!C1164)," ",'Report Data'!C1164)</f>
        <v>3.2854516806722693</v>
      </c>
      <c r="D1164" s="9">
        <f>IF(ISBLANK('Report Data'!D1164)," ",'Report Data'!D1164)</f>
        <v>3.2397884219806041</v>
      </c>
      <c r="E1164" s="9">
        <f>IF(ISBLANK('Report Data'!E1164)," ",'Report Data'!E1164)</f>
        <v>0</v>
      </c>
      <c r="F1164" s="9">
        <f>IF(ISBLANK('Report Data'!F1164)," ",'Report Data'!F1164)</f>
        <v>3.5743801652892544</v>
      </c>
      <c r="G1164" s="9">
        <f>IF(ISBLANK('Report Data'!G1164)," ",'Report Data'!G1164)</f>
        <v>3.4061073059360734</v>
      </c>
    </row>
    <row r="1165" spans="1:7">
      <c r="A1165" s="9" t="str">
        <f>IF('INTERIM REPORT'!B1165=" "," ",IF('Report Data'!A1165="",'INTERIM REPORT'!A1164,'Report Data'!A1165))</f>
        <v>Southwestern VT Medical Center</v>
      </c>
      <c r="B1165" s="9" t="str">
        <f>IF(ISBLANK('Report Data'!B1165)," ",'Report Data'!B1165)</f>
        <v>[Acute_ALOS_Metric] Acute ALOS</v>
      </c>
      <c r="C1165" s="9">
        <f>IF(ISBLANK('Report Data'!C1165)," ",'Report Data'!C1165)</f>
        <v>3.4128197588944427</v>
      </c>
      <c r="D1165" s="9">
        <f>IF(ISBLANK('Report Data'!D1165)," ",'Report Data'!D1165)</f>
        <v>3.4</v>
      </c>
      <c r="E1165" s="9">
        <f>IF(ISBLANK('Report Data'!E1165)," ",'Report Data'!E1165)</f>
        <v>0</v>
      </c>
      <c r="F1165" s="9">
        <f>IF(ISBLANK('Report Data'!F1165)," ",'Report Data'!F1165)</f>
        <v>4.0447561790247155</v>
      </c>
      <c r="G1165" s="9">
        <f>IF(ISBLANK('Report Data'!G1165)," ",'Report Data'!G1165)</f>
        <v>3.5690149824673258</v>
      </c>
    </row>
    <row r="1166" spans="1:7">
      <c r="A1166" s="9" t="str">
        <f>IF('INTERIM REPORT'!B1166=" "," ",IF('Report Data'!A1166="",'INTERIM REPORT'!A1165,'Report Data'!A1166))</f>
        <v>Southwestern VT Medical Center</v>
      </c>
      <c r="B1166" s="9" t="str">
        <f>IF(ISBLANK('Report Data'!B1166)," ",'Report Data'!B1166)</f>
        <v>[Adj_Admits_Metric] Adjusted Admissions</v>
      </c>
      <c r="C1166" s="9">
        <f>IF(ISBLANK('Report Data'!C1166)," ",'Report Data'!C1166)</f>
        <v>18306.242730333328</v>
      </c>
      <c r="D1166" s="9">
        <f>IF(ISBLANK('Report Data'!D1166)," ",'Report Data'!D1166)</f>
        <v>16494.978642596732</v>
      </c>
      <c r="E1166" s="9">
        <f>IF(ISBLANK('Report Data'!E1166)," ",'Report Data'!E1166)</f>
        <v>0</v>
      </c>
      <c r="F1166" s="9">
        <f>IF(ISBLANK('Report Data'!F1166)," ",'Report Data'!F1166)</f>
        <v>0</v>
      </c>
      <c r="G1166" s="9">
        <f>IF(ISBLANK('Report Data'!G1166)," ",'Report Data'!G1166)</f>
        <v>0</v>
      </c>
    </row>
    <row r="1167" spans="1:7">
      <c r="A1167" s="9" t="str">
        <f>IF('INTERIM REPORT'!B1167=" "," ",IF('Report Data'!A1167="",'INTERIM REPORT'!A1166,'Report Data'!A1167))</f>
        <v>Southwestern VT Medical Center</v>
      </c>
      <c r="B1167" s="9" t="str">
        <f>IF(ISBLANK('Report Data'!B1167)," ",'Report Data'!B1167)</f>
        <v>[Adj_Days_Metric] Adjusted Days</v>
      </c>
      <c r="C1167" s="9">
        <f>IF(ISBLANK('Report Data'!C1167)," ",'Report Data'!C1167)</f>
        <v>62475.906901199334</v>
      </c>
      <c r="D1167" s="9">
        <f>IF(ISBLANK('Report Data'!D1167)," ",'Report Data'!D1167)</f>
        <v>56082.927384828887</v>
      </c>
      <c r="E1167" s="9">
        <f>IF(ISBLANK('Report Data'!E1167)," ",'Report Data'!E1167)</f>
        <v>0</v>
      </c>
      <c r="F1167" s="9">
        <f>IF(ISBLANK('Report Data'!F1167)," ",'Report Data'!F1167)</f>
        <v>0</v>
      </c>
      <c r="G1167" s="9">
        <f>IF(ISBLANK('Report Data'!G1167)," ",'Report Data'!G1167)</f>
        <v>0</v>
      </c>
    </row>
    <row r="1168" spans="1:7">
      <c r="A1168" s="9" t="str">
        <f>IF('INTERIM REPORT'!B1168=" "," ",IF('Report Data'!A1168="",'INTERIM REPORT'!A1167,'Report Data'!A1168))</f>
        <v>Southwestern VT Medical Center</v>
      </c>
      <c r="B1168" s="9" t="str">
        <f>IF(ISBLANK('Report Data'!B1168)," ",'Report Data'!B1168)</f>
        <v>[Acute_Care_Ave_Daily_Census_Metric] Acute Care Ave Daily Census</v>
      </c>
      <c r="C1168" s="9">
        <f>IF(ISBLANK('Report Data'!C1168)," ",'Report Data'!C1168)</f>
        <v>31.799999999999994</v>
      </c>
      <c r="D1168" s="9">
        <f>IF(ISBLANK('Report Data'!D1168)," ",'Report Data'!D1168)</f>
        <v>27.590163934426229</v>
      </c>
      <c r="E1168" s="9">
        <f>IF(ISBLANK('Report Data'!E1168)," ",'Report Data'!E1168)</f>
        <v>0</v>
      </c>
      <c r="F1168" s="9">
        <f>IF(ISBLANK('Report Data'!F1168)," ",'Report Data'!F1168)</f>
        <v>33.178082191780817</v>
      </c>
      <c r="G1168" s="9">
        <f>IF(ISBLANK('Report Data'!G1168)," ",'Report Data'!G1168)</f>
        <v>30.673972602739727</v>
      </c>
    </row>
    <row r="1169" spans="1:7">
      <c r="A1169" s="9" t="str">
        <f>IF('INTERIM REPORT'!B1169=" "," ",IF('Report Data'!A1169="",'INTERIM REPORT'!A1168,'Report Data'!A1169))</f>
        <v>Southwestern VT Medical Center</v>
      </c>
      <c r="B1169" s="9" t="str">
        <f>IF(ISBLANK('Report Data'!B1169)," ",'Report Data'!B1169)</f>
        <v>[Acute_Admissions_Metric] Acute Admissions</v>
      </c>
      <c r="C1169" s="9">
        <f>IF(ISBLANK('Report Data'!C1169)," ",'Report Data'!C1169)</f>
        <v>3400.9999999999995</v>
      </c>
      <c r="D1169" s="9">
        <f>IF(ISBLANK('Report Data'!D1169)," ",'Report Data'!D1169)</f>
        <v>2970</v>
      </c>
      <c r="E1169" s="9">
        <f>IF(ISBLANK('Report Data'!E1169)," ",'Report Data'!E1169)</f>
        <v>0</v>
      </c>
      <c r="F1169" s="9">
        <f>IF(ISBLANK('Report Data'!F1169)," ",'Report Data'!F1169)</f>
        <v>2994</v>
      </c>
      <c r="G1169" s="9">
        <f>IF(ISBLANK('Report Data'!G1169)," ",'Report Data'!G1169)</f>
        <v>3136.9999999999995</v>
      </c>
    </row>
    <row r="1170" spans="1:7">
      <c r="A1170" s="9" t="str">
        <f>IF('INTERIM REPORT'!B1170=" "," ",IF('Report Data'!A1170="",'INTERIM REPORT'!A1169,'Report Data'!A1170))</f>
        <v>Southwestern VT Medical Center</v>
      </c>
      <c r="B1170" s="9" t="str">
        <f>IF(ISBLANK('Report Data'!B1170)," ",'Report Data'!B1170)</f>
        <v>[Util_Acute_Days] Acute Patient Days</v>
      </c>
      <c r="C1170" s="9">
        <f>IF(ISBLANK('Report Data'!C1170)," ",'Report Data'!C1170)</f>
        <v>11606.999999999998</v>
      </c>
      <c r="D1170" s="9">
        <f>IF(ISBLANK('Report Data'!D1170)," ",'Report Data'!D1170)</f>
        <v>10098</v>
      </c>
      <c r="E1170" s="9">
        <f>IF(ISBLANK('Report Data'!E1170)," ",'Report Data'!E1170)</f>
        <v>0</v>
      </c>
      <c r="F1170" s="9">
        <f>IF(ISBLANK('Report Data'!F1170)," ",'Report Data'!F1170)</f>
        <v>12109.999999999998</v>
      </c>
      <c r="G1170" s="9">
        <f>IF(ISBLANK('Report Data'!G1170)," ",'Report Data'!G1170)</f>
        <v>11196</v>
      </c>
    </row>
    <row r="1171" spans="1:7">
      <c r="A1171" s="9" t="str">
        <f>IF('INTERIM REPORT'!B1171=" "," ",IF('Report Data'!A1171="",'INTERIM REPORT'!A1170,'Report Data'!A1171))</f>
        <v>Southwestern VT Medical Center</v>
      </c>
      <c r="B1171" s="9" t="str">
        <f>IF(ISBLANK('Report Data'!B1171)," ",'Report Data'!B1171)</f>
        <v>[Age_of_Plant_Metric] Age of Plant</v>
      </c>
      <c r="C1171" s="9">
        <f>IF(ISBLANK('Report Data'!C1171)," ",'Report Data'!C1171)</f>
        <v>18.338610334576781</v>
      </c>
      <c r="D1171" s="9">
        <f>IF(ISBLANK('Report Data'!D1171)," ",'Report Data'!D1171)</f>
        <v>19.423940012673842</v>
      </c>
      <c r="E1171" s="9">
        <f>IF(ISBLANK('Report Data'!E1171)," ",'Report Data'!E1171)</f>
        <v>0</v>
      </c>
      <c r="F1171" s="9">
        <f>IF(ISBLANK('Report Data'!F1171)," ",'Report Data'!F1171)</f>
        <v>19.042764960175315</v>
      </c>
      <c r="G1171" s="9">
        <f>IF(ISBLANK('Report Data'!G1171)," ",'Report Data'!G1171)</f>
        <v>22.061622472833662</v>
      </c>
    </row>
    <row r="1172" spans="1:7">
      <c r="A1172" s="9" t="str">
        <f>IF('INTERIM REPORT'!B1172=" "," ",IF('Report Data'!A1172="",'INTERIM REPORT'!A1171,'Report Data'!A1172))</f>
        <v>Southwestern VT Medical Center</v>
      </c>
      <c r="B1172" s="9" t="str">
        <f>IF(ISBLANK('Report Data'!B1172)," ",'Report Data'!B1172)</f>
        <v>[Age_of_Plant_Bldg_Metric] Age of Plant Building</v>
      </c>
      <c r="C1172" s="9">
        <f>IF(ISBLANK('Report Data'!C1172)," ",'Report Data'!C1172)</f>
        <v>23.586574391665714</v>
      </c>
      <c r="D1172" s="9">
        <f>IF(ISBLANK('Report Data'!D1172)," ",'Report Data'!D1172)</f>
        <v>24.347204076981821</v>
      </c>
      <c r="E1172" s="9">
        <f>IF(ISBLANK('Report Data'!E1172)," ",'Report Data'!E1172)</f>
        <v>0</v>
      </c>
      <c r="F1172" s="9">
        <f>IF(ISBLANK('Report Data'!F1172)," ",'Report Data'!F1172)</f>
        <v>25.316307095582012</v>
      </c>
      <c r="G1172" s="9">
        <f>IF(ISBLANK('Report Data'!G1172)," ",'Report Data'!G1172)</f>
        <v>21.820791025485537</v>
      </c>
    </row>
    <row r="1173" spans="1:7">
      <c r="A1173" s="9" t="str">
        <f>IF('INTERIM REPORT'!B1173=" "," ",IF('Report Data'!A1173="",'INTERIM REPORT'!A1172,'Report Data'!A1173))</f>
        <v>Southwestern VT Medical Center</v>
      </c>
      <c r="B1173" s="9" t="str">
        <f>IF(ISBLANK('Report Data'!B1173)," ",'Report Data'!B1173)</f>
        <v>[Age_of_Plant_Equip_Metric] Age of Plant Equipment</v>
      </c>
      <c r="C1173" s="9">
        <f>IF(ISBLANK('Report Data'!C1173)," ",'Report Data'!C1173)</f>
        <v>15.25715592864508</v>
      </c>
      <c r="D1173" s="9">
        <f>IF(ISBLANK('Report Data'!D1173)," ",'Report Data'!D1173)</f>
        <v>16.431107979706379</v>
      </c>
      <c r="E1173" s="9">
        <f>IF(ISBLANK('Report Data'!E1173)," ",'Report Data'!E1173)</f>
        <v>0</v>
      </c>
      <c r="F1173" s="9">
        <f>IF(ISBLANK('Report Data'!F1173)," ",'Report Data'!F1173)</f>
        <v>15.387974527987984</v>
      </c>
      <c r="G1173" s="9">
        <f>IF(ISBLANK('Report Data'!G1173)," ",'Report Data'!G1173)</f>
        <v>22.277352039120675</v>
      </c>
    </row>
    <row r="1174" spans="1:7">
      <c r="A1174" s="9" t="str">
        <f>IF('INTERIM REPORT'!B1174=" "," ",IF('Report Data'!A1174="",'INTERIM REPORT'!A1173,'Report Data'!A1174))</f>
        <v>Southwestern VT Medical Center</v>
      </c>
      <c r="B1174" s="9" t="str">
        <f>IF(ISBLANK('Report Data'!B1174)," ",'Report Data'!B1174)</f>
        <v>[Long_Term_Debt_Cap_Metric] Long Term Debt to Capitalization</v>
      </c>
      <c r="C1174" s="9">
        <f>IF(ISBLANK('Report Data'!C1174)," ",'Report Data'!C1174)</f>
        <v>0.20555666091192049</v>
      </c>
      <c r="D1174" s="9">
        <f>IF(ISBLANK('Report Data'!D1174)," ",'Report Data'!D1174)</f>
        <v>0.34148266799942084</v>
      </c>
      <c r="E1174" s="9">
        <f>IF(ISBLANK('Report Data'!E1174)," ",'Report Data'!E1174)</f>
        <v>0.24657349150844876</v>
      </c>
      <c r="F1174" s="9">
        <f>IF(ISBLANK('Report Data'!F1174)," ",'Report Data'!F1174)</f>
        <v>0.2295071409170229</v>
      </c>
      <c r="G1174" s="9">
        <f>IF(ISBLANK('Report Data'!G1174)," ",'Report Data'!G1174)</f>
        <v>0.14369359632199247</v>
      </c>
    </row>
    <row r="1175" spans="1:7">
      <c r="A1175" s="9" t="str">
        <f>IF('INTERIM REPORT'!B1175=" "," ",IF('Report Data'!A1175="",'INTERIM REPORT'!A1174,'Report Data'!A1175))</f>
        <v>Southwestern VT Medical Center</v>
      </c>
      <c r="B1175" s="9" t="str">
        <f>IF(ISBLANK('Report Data'!B1175)," ",'Report Data'!B1175)</f>
        <v>[Debt_per_Staff_Bed_Metric] Debt per Staffed Bed</v>
      </c>
      <c r="C1175" s="9">
        <f>IF(ISBLANK('Report Data'!C1175)," ",'Report Data'!C1175)</f>
        <v>579262.66279069765</v>
      </c>
      <c r="D1175" s="9">
        <f>IF(ISBLANK('Report Data'!D1175)," ",'Report Data'!D1175)</f>
        <v>778979.09302325582</v>
      </c>
      <c r="E1175" s="9">
        <f>IF(ISBLANK('Report Data'!E1175)," ",'Report Data'!E1175)</f>
        <v>0</v>
      </c>
      <c r="F1175" s="9">
        <f>IF(ISBLANK('Report Data'!F1175)," ",'Report Data'!F1175)</f>
        <v>707241.53488372092</v>
      </c>
      <c r="G1175" s="9">
        <f>IF(ISBLANK('Report Data'!G1175)," ",'Report Data'!G1175)</f>
        <v>520166.83720930235</v>
      </c>
    </row>
    <row r="1176" spans="1:7">
      <c r="A1176" s="9" t="str">
        <f>IF('INTERIM REPORT'!B1176=" "," ",IF('Report Data'!A1176="",'INTERIM REPORT'!A1175,'Report Data'!A1176))</f>
        <v>Southwestern VT Medical Center</v>
      </c>
      <c r="B1176" s="9" t="str">
        <f>IF(ISBLANK('Report Data'!B1176)," ",'Report Data'!B1176)</f>
        <v>[Net_Prop_Plant_and_Equip_per_Staffed_Bed_Metric] Net Prop, Plant &amp; Equip per Staffed Bed</v>
      </c>
      <c r="C1176" s="9">
        <f>IF(ISBLANK('Report Data'!C1176)," ",'Report Data'!C1176)</f>
        <v>438459.22093023255</v>
      </c>
      <c r="D1176" s="9">
        <f>IF(ISBLANK('Report Data'!D1176)," ",'Report Data'!D1176)</f>
        <v>421233.10465116281</v>
      </c>
      <c r="E1176" s="9">
        <f>IF(ISBLANK('Report Data'!E1176)," ",'Report Data'!E1176)</f>
        <v>0</v>
      </c>
      <c r="F1176" s="9">
        <f>IF(ISBLANK('Report Data'!F1176)," ",'Report Data'!F1176)</f>
        <v>444547.15232558135</v>
      </c>
      <c r="G1176" s="9">
        <f>IF(ISBLANK('Report Data'!G1176)," ",'Report Data'!G1176)</f>
        <v>507236.48837209301</v>
      </c>
    </row>
    <row r="1177" spans="1:7">
      <c r="A1177" s="9" t="str">
        <f>IF('INTERIM REPORT'!B1177=" "," ",IF('Report Data'!A1177="",'INTERIM REPORT'!A1176,'Report Data'!A1177))</f>
        <v>Southwestern VT Medical Center</v>
      </c>
      <c r="B1177" s="9" t="str">
        <f>IF(ISBLANK('Report Data'!B1177)," ",'Report Data'!B1177)</f>
        <v>[Long_Term_Debt_to_Total_Assets_Metric] Long Term Debt to Total Assets</v>
      </c>
      <c r="C1177" s="9">
        <f>IF(ISBLANK('Report Data'!C1177)," ",'Report Data'!C1177)</f>
        <v>0.10829043251578412</v>
      </c>
      <c r="D1177" s="9">
        <f>IF(ISBLANK('Report Data'!D1177)," ",'Report Data'!D1177)</f>
        <v>0.16019573098947013</v>
      </c>
      <c r="E1177" s="9">
        <f>IF(ISBLANK('Report Data'!E1177)," ",'Report Data'!E1177)</f>
        <v>0.1054038229339907</v>
      </c>
      <c r="F1177" s="9">
        <f>IF(ISBLANK('Report Data'!F1177)," ",'Report Data'!F1177)</f>
        <v>0.11514995405776156</v>
      </c>
      <c r="G1177" s="9">
        <f>IF(ISBLANK('Report Data'!G1177)," ",'Report Data'!G1177)</f>
        <v>8.865297220780663E-2</v>
      </c>
    </row>
    <row r="1178" spans="1:7">
      <c r="A1178" s="9" t="str">
        <f>IF('INTERIM REPORT'!B1178=" "," ",IF('Report Data'!A1178="",'INTERIM REPORT'!A1177,'Report Data'!A1178))</f>
        <v>Southwestern VT Medical Center</v>
      </c>
      <c r="B1178" s="9" t="str">
        <f>IF(ISBLANK('Report Data'!B1178)," ",'Report Data'!B1178)</f>
        <v>[Debt_Service_Coverage_Ratio_Metric] Debt Service Coverage Ratio</v>
      </c>
      <c r="C1178" s="9">
        <f>IF(ISBLANK('Report Data'!C1178)," ",'Report Data'!C1178)</f>
        <v>13.423589843715723</v>
      </c>
      <c r="D1178" s="9">
        <f>IF(ISBLANK('Report Data'!D1178)," ",'Report Data'!D1178)</f>
        <v>11.757279888614747</v>
      </c>
      <c r="E1178" s="9">
        <f>IF(ISBLANK('Report Data'!E1178)," ",'Report Data'!E1178)</f>
        <v>6.5693063063063084</v>
      </c>
      <c r="F1178" s="9">
        <f>IF(ISBLANK('Report Data'!F1178)," ",'Report Data'!F1178)</f>
        <v>10.920955762471245</v>
      </c>
      <c r="G1178" s="9">
        <f>IF(ISBLANK('Report Data'!G1178)," ",'Report Data'!G1178)</f>
        <v>9.2658364729750122</v>
      </c>
    </row>
    <row r="1179" spans="1:7">
      <c r="A1179" s="9" t="str">
        <f>IF('INTERIM REPORT'!B1179=" "," ",IF('Report Data'!A1179="",'INTERIM REPORT'!A1178,'Report Data'!A1179))</f>
        <v>Southwestern VT Medical Center</v>
      </c>
      <c r="B1179" s="9" t="str">
        <f>IF(ISBLANK('Report Data'!B1179)," ",'Report Data'!B1179)</f>
        <v>[Depreciation_Rate_Metric] Depreciation Rate</v>
      </c>
      <c r="C1179" s="9">
        <f>IF(ISBLANK('Report Data'!C1179)," ",'Report Data'!C1179)</f>
        <v>4.0896813369768248</v>
      </c>
      <c r="D1179" s="9">
        <f>IF(ISBLANK('Report Data'!D1179)," ",'Report Data'!D1179)</f>
        <v>3.9428568152348054</v>
      </c>
      <c r="E1179" s="9">
        <f>IF(ISBLANK('Report Data'!E1179)," ",'Report Data'!E1179)</f>
        <v>3.9904875825327113</v>
      </c>
      <c r="F1179" s="9">
        <f>IF(ISBLANK('Report Data'!F1179)," ",'Report Data'!F1179)</f>
        <v>3.9677043358790383</v>
      </c>
      <c r="G1179" s="9">
        <f>IF(ISBLANK('Report Data'!G1179)," ",'Report Data'!G1179)</f>
        <v>3.3972023349042444</v>
      </c>
    </row>
    <row r="1180" spans="1:7">
      <c r="A1180" s="9" t="str">
        <f>IF('INTERIM REPORT'!B1180=" "," ",IF('Report Data'!A1180="",'INTERIM REPORT'!A1179,'Report Data'!A1180))</f>
        <v>Southwestern VT Medical Center</v>
      </c>
      <c r="B1180" s="9" t="str">
        <f>IF(ISBLANK('Report Data'!B1180)," ",'Report Data'!B1180)</f>
        <v>[Cap_Expenditures_to_Depreciation_Metric] Capital Expenditures to Depreciation</v>
      </c>
      <c r="C1180" s="9">
        <f>IF(ISBLANK('Report Data'!C1180)," ",'Report Data'!C1180)</f>
        <v>0.69169169413107978</v>
      </c>
      <c r="D1180" s="9">
        <f>IF(ISBLANK('Report Data'!D1180)," ",'Report Data'!D1180)</f>
        <v>0.63297361501546734</v>
      </c>
      <c r="E1180" s="9">
        <f>IF(ISBLANK('Report Data'!E1180)," ",'Report Data'!E1180)</f>
        <v>1.1023622047244086</v>
      </c>
      <c r="F1180" s="9">
        <f>IF(ISBLANK('Report Data'!F1180)," ",'Report Data'!F1180)</f>
        <v>1.413146344778434</v>
      </c>
      <c r="G1180" s="9">
        <f>IF(ISBLANK('Report Data'!G1180)," ",'Report Data'!G1180)</f>
        <v>1.0165285853767958</v>
      </c>
    </row>
    <row r="1181" spans="1:7">
      <c r="A1181" s="9" t="str">
        <f>IF('INTERIM REPORT'!B1181=" "," ",IF('Report Data'!A1181="",'INTERIM REPORT'!A1180,'Report Data'!A1181))</f>
        <v>Southwestern VT Medical Center</v>
      </c>
      <c r="B1181" s="9" t="str">
        <f>IF(ISBLANK('Report Data'!B1181)," ",'Report Data'!B1181)</f>
        <v>[Cap_Expenditure_Growth_Rate_Metric] Capital Expenditure Growth Rate</v>
      </c>
      <c r="C1181" s="9">
        <f>IF(ISBLANK('Report Data'!C1181)," ",'Report Data'!C1181)</f>
        <v>2.8287986124297593</v>
      </c>
      <c r="D1181" s="9">
        <f>IF(ISBLANK('Report Data'!D1181)," ",'Report Data'!D1181)</f>
        <v>2.4957243318275473</v>
      </c>
      <c r="E1181" s="9">
        <f>IF(ISBLANK('Report Data'!E1181)," ",'Report Data'!E1181)</f>
        <v>4.3989626894061349</v>
      </c>
      <c r="F1181" s="9">
        <f>IF(ISBLANK('Report Data'!F1181)," ",'Report Data'!F1181)</f>
        <v>5.6069468794090067</v>
      </c>
      <c r="G1181" s="9">
        <f>IF(ISBLANK('Report Data'!G1181)," ",'Report Data'!G1181)</f>
        <v>3.4533532837389593</v>
      </c>
    </row>
    <row r="1182" spans="1:7">
      <c r="A1182" s="9" t="str">
        <f>IF('INTERIM REPORT'!B1182=" "," ",IF('Report Data'!A1182="",'INTERIM REPORT'!A1181,'Report Data'!A1182))</f>
        <v>Southwestern VT Medical Center</v>
      </c>
      <c r="B1182" s="9" t="str">
        <f>IF(ISBLANK('Report Data'!B1182)," ",'Report Data'!B1182)</f>
        <v>[Cap_Acquisitions_as_a_pct_of_Net_Patient_Rev_Metric] Capital Acquisitions as a % of Net Patient Rev</v>
      </c>
      <c r="C1182" s="9">
        <f>IF(ISBLANK('Report Data'!C1182)," ",'Report Data'!C1182)</f>
        <v>3.0372578034113022E-2</v>
      </c>
      <c r="D1182" s="9">
        <f>IF(ISBLANK('Report Data'!D1182)," ",'Report Data'!D1182)</f>
        <v>3.0329426296820339E-2</v>
      </c>
      <c r="E1182" s="9">
        <f>IF(ISBLANK('Report Data'!E1182)," ",'Report Data'!E1182)</f>
        <v>5.3829951858797395E-2</v>
      </c>
      <c r="F1182" s="9">
        <f>IF(ISBLANK('Report Data'!F1182)," ",'Report Data'!F1182)</f>
        <v>6.0215637364305241E-2</v>
      </c>
      <c r="G1182" s="9">
        <f>IF(ISBLANK('Report Data'!G1182)," ",'Report Data'!G1182)</f>
        <v>4.4249602301168117E-2</v>
      </c>
    </row>
    <row r="1183" spans="1:7">
      <c r="A1183" s="9" t="str">
        <f>IF('INTERIM REPORT'!B1183=" "," ",IF('Report Data'!A1183="",'INTERIM REPORT'!A1182,'Report Data'!A1183))</f>
        <v>Southwestern VT Medical Center</v>
      </c>
      <c r="B1183" s="9" t="str">
        <f>IF(ISBLANK('Report Data'!B1183)," ",'Report Data'!B1183)</f>
        <v>[Deduction_pct_Metric] Deduction %</v>
      </c>
      <c r="C1183" s="9">
        <f>IF(ISBLANK('Report Data'!C1183)," ",'Report Data'!C1183)</f>
        <v>0.6122022990016317</v>
      </c>
      <c r="D1183" s="9">
        <f>IF(ISBLANK('Report Data'!D1183)," ",'Report Data'!D1183)</f>
        <v>0.63476379913479253</v>
      </c>
      <c r="E1183" s="9">
        <f>IF(ISBLANK('Report Data'!E1183)," ",'Report Data'!E1183)</f>
        <v>0.66495354769048609</v>
      </c>
      <c r="F1183" s="9">
        <f>IF(ISBLANK('Report Data'!F1183)," ",'Report Data'!F1183)</f>
        <v>0.63943114863438966</v>
      </c>
      <c r="G1183" s="9">
        <f>IF(ISBLANK('Report Data'!G1183)," ",'Report Data'!G1183)</f>
        <v>0.66926791695025589</v>
      </c>
    </row>
    <row r="1184" spans="1:7">
      <c r="A1184" s="9" t="str">
        <f>IF('INTERIM REPORT'!B1184=" "," ",IF('Report Data'!A1184="",'INTERIM REPORT'!A1183,'Report Data'!A1184))</f>
        <v>Southwestern VT Medical Center</v>
      </c>
      <c r="B1184" s="9" t="str">
        <f>IF(ISBLANK('Report Data'!B1184)," ",'Report Data'!B1184)</f>
        <v>[Bad_Debt_pct_Metric] Bad Debt %</v>
      </c>
      <c r="C1184" s="9">
        <f>IF(ISBLANK('Report Data'!C1184)," ",'Report Data'!C1184)</f>
        <v>1.6902867202645416E-2</v>
      </c>
      <c r="D1184" s="9">
        <f>IF(ISBLANK('Report Data'!D1184)," ",'Report Data'!D1184)</f>
        <v>1.8235038215544726E-2</v>
      </c>
      <c r="E1184" s="9">
        <f>IF(ISBLANK('Report Data'!E1184)," ",'Report Data'!E1184)</f>
        <v>1.7391408169771926E-2</v>
      </c>
      <c r="F1184" s="9">
        <f>IF(ISBLANK('Report Data'!F1184)," ",'Report Data'!F1184)</f>
        <v>1.3106906408877328E-2</v>
      </c>
      <c r="G1184" s="9">
        <f>IF(ISBLANK('Report Data'!G1184)," ",'Report Data'!G1184)</f>
        <v>1.804954120993197E-2</v>
      </c>
    </row>
    <row r="1185" spans="1:7">
      <c r="A1185" s="9" t="str">
        <f>IF('INTERIM REPORT'!B1185=" "," ",IF('Report Data'!A1185="",'INTERIM REPORT'!A1184,'Report Data'!A1185))</f>
        <v>Southwestern VT Medical Center</v>
      </c>
      <c r="B1185" s="9" t="str">
        <f>IF(ISBLANK('Report Data'!B1185)," ",'Report Data'!B1185)</f>
        <v>[Free_Care_pct_Metric] Free Care %</v>
      </c>
      <c r="C1185" s="9">
        <f>IF(ISBLANK('Report Data'!C1185)," ",'Report Data'!C1185)</f>
        <v>5.9368068518800832E-3</v>
      </c>
      <c r="D1185" s="9">
        <f>IF(ISBLANK('Report Data'!D1185)," ",'Report Data'!D1185)</f>
        <v>7.8472648365704306E-3</v>
      </c>
      <c r="E1185" s="9">
        <f>IF(ISBLANK('Report Data'!E1185)," ",'Report Data'!E1185)</f>
        <v>6.4412622851007127E-3</v>
      </c>
      <c r="F1185" s="9">
        <f>IF(ISBLANK('Report Data'!F1185)," ",'Report Data'!F1185)</f>
        <v>5.5897012924244378E-3</v>
      </c>
      <c r="G1185" s="9">
        <f>IF(ISBLANK('Report Data'!G1185)," ",'Report Data'!G1185)</f>
        <v>6.0978179763283673E-3</v>
      </c>
    </row>
    <row r="1186" spans="1:7">
      <c r="A1186" s="9" t="str">
        <f>IF('INTERIM REPORT'!B1186=" "," ",IF('Report Data'!A1186="",'INTERIM REPORT'!A1185,'Report Data'!A1186))</f>
        <v>Southwestern VT Medical Center</v>
      </c>
      <c r="B1186" s="9" t="str">
        <f>IF(ISBLANK('Report Data'!B1186)," ",'Report Data'!B1186)</f>
        <v>[Operating_Margin_pct_Metric] Operating Margin %</v>
      </c>
      <c r="C1186" s="9">
        <f>IF(ISBLANK('Report Data'!C1186)," ",'Report Data'!C1186)</f>
        <v>3.2580571284114616E-2</v>
      </c>
      <c r="D1186" s="9">
        <f>IF(ISBLANK('Report Data'!D1186)," ",'Report Data'!D1186)</f>
        <v>2.7556570992442218E-2</v>
      </c>
      <c r="E1186" s="9">
        <f>IF(ISBLANK('Report Data'!E1186)," ",'Report Data'!E1186)</f>
        <v>1.0992913159330933E-3</v>
      </c>
      <c r="F1186" s="9">
        <f>IF(ISBLANK('Report Data'!F1186)," ",'Report Data'!F1186)</f>
        <v>4.4972354241675526E-2</v>
      </c>
      <c r="G1186" s="9">
        <f>IF(ISBLANK('Report Data'!G1186)," ",'Report Data'!G1186)</f>
        <v>1.9678666217232688E-2</v>
      </c>
    </row>
    <row r="1187" spans="1:7">
      <c r="A1187" s="9" t="str">
        <f>IF('INTERIM REPORT'!B1187=" "," ",IF('Report Data'!A1187="",'INTERIM REPORT'!A1186,'Report Data'!A1187))</f>
        <v>Southwestern VT Medical Center</v>
      </c>
      <c r="B1187" s="9" t="str">
        <f>IF(ISBLANK('Report Data'!B1187)," ",'Report Data'!B1187)</f>
        <v>[Total_Margin_pct_Metric] Total Margin %</v>
      </c>
      <c r="C1187" s="9">
        <f>IF(ISBLANK('Report Data'!C1187)," ",'Report Data'!C1187)</f>
        <v>3.4908310028888667E-2</v>
      </c>
      <c r="D1187" s="9">
        <f>IF(ISBLANK('Report Data'!D1187)," ",'Report Data'!D1187)</f>
        <v>4.5884694217991684E-2</v>
      </c>
      <c r="E1187" s="9">
        <f>IF(ISBLANK('Report Data'!E1187)," ",'Report Data'!E1187)</f>
        <v>3.6672430502764932E-3</v>
      </c>
      <c r="F1187" s="9">
        <f>IF(ISBLANK('Report Data'!F1187)," ",'Report Data'!F1187)</f>
        <v>4.4246679666014463E-2</v>
      </c>
      <c r="G1187" s="9">
        <f>IF(ISBLANK('Report Data'!G1187)," ",'Report Data'!G1187)</f>
        <v>-0.33744138999840012</v>
      </c>
    </row>
    <row r="1188" spans="1:7">
      <c r="A1188" s="9" t="str">
        <f>IF('INTERIM REPORT'!B1188=" "," ",IF('Report Data'!A1188="",'INTERIM REPORT'!A1187,'Report Data'!A1188))</f>
        <v>Southwestern VT Medical Center</v>
      </c>
      <c r="B1188" s="9" t="str">
        <f>IF(ISBLANK('Report Data'!B1188)," ",'Report Data'!B1188)</f>
        <v>[Outpatient_Gross_Rev_pct_Metric] Outpatient Gross Revenue %</v>
      </c>
      <c r="C1188" s="9">
        <f>IF(ISBLANK('Report Data'!C1188)," ",'Report Data'!C1188)</f>
        <v>0.81421638235111093</v>
      </c>
      <c r="D1188" s="9">
        <f>IF(ISBLANK('Report Data'!D1188)," ",'Report Data'!D1188)</f>
        <v>0.81994520488009237</v>
      </c>
      <c r="E1188" s="9">
        <f>IF(ISBLANK('Report Data'!E1188)," ",'Report Data'!E1188)</f>
        <v>0</v>
      </c>
      <c r="F1188" s="9">
        <f>IF(ISBLANK('Report Data'!F1188)," ",'Report Data'!F1188)</f>
        <v>0.81807078001947708</v>
      </c>
      <c r="G1188" s="9">
        <f>IF(ISBLANK('Report Data'!G1188)," ",'Report Data'!G1188)</f>
        <v>0.81333282534444362</v>
      </c>
    </row>
    <row r="1189" spans="1:7">
      <c r="A1189" s="9" t="str">
        <f>IF('INTERIM REPORT'!B1189=" "," ",IF('Report Data'!A1189="",'INTERIM REPORT'!A1188,'Report Data'!A1189))</f>
        <v>Southwestern VT Medical Center</v>
      </c>
      <c r="B1189" s="9" t="str">
        <f>IF(ISBLANK('Report Data'!B1189)," ",'Report Data'!B1189)</f>
        <v>[Inpatient_Gross_Rev_pct_Metric] Inpatient Gross Revenue %</v>
      </c>
      <c r="C1189" s="9">
        <f>IF(ISBLANK('Report Data'!C1189)," ",'Report Data'!C1189)</f>
        <v>0.18578361764888887</v>
      </c>
      <c r="D1189" s="9">
        <f>IF(ISBLANK('Report Data'!D1189)," ",'Report Data'!D1189)</f>
        <v>0.18005479511990718</v>
      </c>
      <c r="E1189" s="9">
        <f>IF(ISBLANK('Report Data'!E1189)," ",'Report Data'!E1189)</f>
        <v>1</v>
      </c>
      <c r="F1189" s="9">
        <f>IF(ISBLANK('Report Data'!F1189)," ",'Report Data'!F1189)</f>
        <v>0.18192921998052278</v>
      </c>
      <c r="G1189" s="9">
        <f>IF(ISBLANK('Report Data'!G1189)," ",'Report Data'!G1189)</f>
        <v>0.18666717465555618</v>
      </c>
    </row>
    <row r="1190" spans="1:7">
      <c r="A1190" s="9" t="str">
        <f>IF('INTERIM REPORT'!B1190=" "," ",IF('Report Data'!A1190="",'INTERIM REPORT'!A1189,'Report Data'!A1190))</f>
        <v>Southwestern VT Medical Center</v>
      </c>
      <c r="B1190" s="9" t="str">
        <f>IF(ISBLANK('Report Data'!B1190)," ",'Report Data'!B1190)</f>
        <v>[SNF_Rehab_Swing_Gross_Rev_pct_Metric] SNF/Rehab/Swing Gross Revenue %</v>
      </c>
      <c r="C1190" s="9">
        <f>IF(ISBLANK('Report Data'!C1190)," ",'Report Data'!C1190)</f>
        <v>0</v>
      </c>
      <c r="D1190" s="9">
        <f>IF(ISBLANK('Report Data'!D1190)," ",'Report Data'!D1190)</f>
        <v>0</v>
      </c>
      <c r="E1190" s="9">
        <f>IF(ISBLANK('Report Data'!E1190)," ",'Report Data'!E1190)</f>
        <v>0</v>
      </c>
      <c r="F1190" s="9">
        <f>IF(ISBLANK('Report Data'!F1190)," ",'Report Data'!F1190)</f>
        <v>0</v>
      </c>
      <c r="G1190" s="9">
        <f>IF(ISBLANK('Report Data'!G1190)," ",'Report Data'!G1190)</f>
        <v>0</v>
      </c>
    </row>
    <row r="1191" spans="1:7">
      <c r="A1191" s="9" t="str">
        <f>IF('INTERIM REPORT'!B1191=" "," ",IF('Report Data'!A1191="",'INTERIM REPORT'!A1190,'Report Data'!A1191))</f>
        <v>Southwestern VT Medical Center</v>
      </c>
      <c r="B1191" s="9" t="str">
        <f>IF(ISBLANK('Report Data'!B1191)," ",'Report Data'!B1191)</f>
        <v>[All_Net_Patient_Rev_pct_Metric] All Net Patient Revenue % with DSH &amp; GME</v>
      </c>
      <c r="C1191" s="9">
        <f>IF(ISBLANK('Report Data'!C1191)," ",'Report Data'!C1191)</f>
        <v>0.3877977009983683</v>
      </c>
      <c r="D1191" s="9">
        <f>IF(ISBLANK('Report Data'!D1191)," ",'Report Data'!D1191)</f>
        <v>0.36523620086520725</v>
      </c>
      <c r="E1191" s="9">
        <f>IF(ISBLANK('Report Data'!E1191)," ",'Report Data'!E1191)</f>
        <v>0.33504645230951358</v>
      </c>
      <c r="F1191" s="9">
        <f>IF(ISBLANK('Report Data'!F1191)," ",'Report Data'!F1191)</f>
        <v>0.36056885136561062</v>
      </c>
      <c r="G1191" s="9">
        <f>IF(ISBLANK('Report Data'!G1191)," ",'Report Data'!G1191)</f>
        <v>0.33073208304974411</v>
      </c>
    </row>
    <row r="1192" spans="1:7">
      <c r="A1192" s="9" t="str">
        <f>IF('INTERIM REPORT'!B1192=" "," ",IF('Report Data'!A1192="",'INTERIM REPORT'!A1191,'Report Data'!A1192))</f>
        <v>Southwestern VT Medical Center</v>
      </c>
      <c r="B1192" s="9" t="str">
        <f>IF(ISBLANK('Report Data'!B1192)," ",'Report Data'!B1192)</f>
        <v>[Medicare_Net_Patient_Rev_pct_incl_Phys_Metric] Medicare Net Patient Revenue % including Phys</v>
      </c>
      <c r="C1192" s="9">
        <f>IF(ISBLANK('Report Data'!C1192)," ",'Report Data'!C1192)</f>
        <v>0.26400860029652046</v>
      </c>
      <c r="D1192" s="9">
        <f>IF(ISBLANK('Report Data'!D1192)," ",'Report Data'!D1192)</f>
        <v>0.23363775460532546</v>
      </c>
      <c r="E1192" s="9">
        <f>IF(ISBLANK('Report Data'!E1192)," ",'Report Data'!E1192)</f>
        <v>0.20304343571343786</v>
      </c>
      <c r="F1192" s="9">
        <f>IF(ISBLANK('Report Data'!F1192)," ",'Report Data'!F1192)</f>
        <v>0.22780262916506919</v>
      </c>
      <c r="G1192" s="9">
        <f>IF(ISBLANK('Report Data'!G1192)," ",'Report Data'!G1192)</f>
        <v>0.18888892094716558</v>
      </c>
    </row>
    <row r="1193" spans="1:7">
      <c r="A1193" s="9" t="str">
        <f>IF('INTERIM REPORT'!B1193=" "," ",IF('Report Data'!A1193="",'INTERIM REPORT'!A1192,'Report Data'!A1193))</f>
        <v>Southwestern VT Medical Center</v>
      </c>
      <c r="B1193" s="9" t="str">
        <f>IF(ISBLANK('Report Data'!B1193)," ",'Report Data'!B1193)</f>
        <v>[Medicaid_Net_Patient_Rev_pct_incl_Phys_Metric] Medicaid Net Patient Revenue % including Phys</v>
      </c>
      <c r="C1193" s="9">
        <f>IF(ISBLANK('Report Data'!C1193)," ",'Report Data'!C1193)</f>
        <v>0.18056430021822087</v>
      </c>
      <c r="D1193" s="9">
        <f>IF(ISBLANK('Report Data'!D1193)," ",'Report Data'!D1193)</f>
        <v>0.14996783241923181</v>
      </c>
      <c r="E1193" s="9">
        <f>IF(ISBLANK('Report Data'!E1193)," ",'Report Data'!E1193)</f>
        <v>0.16282352831946315</v>
      </c>
      <c r="F1193" s="9">
        <f>IF(ISBLANK('Report Data'!F1193)," ",'Report Data'!F1193)</f>
        <v>0.15501722557503511</v>
      </c>
      <c r="G1193" s="9">
        <f>IF(ISBLANK('Report Data'!G1193)," ",'Report Data'!G1193)</f>
        <v>0.12729595258723794</v>
      </c>
    </row>
    <row r="1194" spans="1:7">
      <c r="A1194" s="9" t="str">
        <f>IF('INTERIM REPORT'!B1194=" "," ",IF('Report Data'!A1194="",'INTERIM REPORT'!A1193,'Report Data'!A1194))</f>
        <v>Southwestern VT Medical Center</v>
      </c>
      <c r="B1194" s="9" t="str">
        <f>IF(ISBLANK('Report Data'!B1194)," ",'Report Data'!B1194)</f>
        <v>[Commercial_Self_Pay_Net_Patient_Rev_pct_incl_Phys_Metric] Commercial/Self Pay Net Patient Rev % including Phys</v>
      </c>
      <c r="C1194" s="9">
        <f>IF(ISBLANK('Report Data'!C1194)," ",'Report Data'!C1194)</f>
        <v>0.69802420815594535</v>
      </c>
      <c r="D1194" s="9">
        <f>IF(ISBLANK('Report Data'!D1194)," ",'Report Data'!D1194)</f>
        <v>0.6679511483418088</v>
      </c>
      <c r="E1194" s="9">
        <f>IF(ISBLANK('Report Data'!E1194)," ",'Report Data'!E1194)</f>
        <v>0.63500906713125127</v>
      </c>
      <c r="F1194" s="9">
        <f>IF(ISBLANK('Report Data'!F1194)," ",'Report Data'!F1194)</f>
        <v>0.67089252376096331</v>
      </c>
      <c r="G1194" s="9">
        <f>IF(ISBLANK('Report Data'!G1194)," ",'Report Data'!G1194)</f>
        <v>0.64641034580481849</v>
      </c>
    </row>
    <row r="1195" spans="1:7">
      <c r="A1195" s="9" t="str">
        <f>IF('INTERIM REPORT'!B1195=" "," ",IF('Report Data'!A1195="",'INTERIM REPORT'!A1194,'Report Data'!A1195))</f>
        <v>Southwestern VT Medical Center</v>
      </c>
      <c r="B1195" s="9" t="str">
        <f>IF(ISBLANK('Report Data'!B1195)," ",'Report Data'!B1195)</f>
        <v>[Adj_Admits_Per_FTE_Metric] Adjusted Admissions Per FTE</v>
      </c>
      <c r="C1195" s="9">
        <f>IF(ISBLANK('Report Data'!C1195)," ",'Report Data'!C1195)</f>
        <v>23.453605537690198</v>
      </c>
      <c r="D1195" s="9">
        <f>IF(ISBLANK('Report Data'!D1195)," ",'Report Data'!D1195)</f>
        <v>22.102343082670146</v>
      </c>
      <c r="E1195" s="9">
        <f>IF(ISBLANK('Report Data'!E1195)," ",'Report Data'!E1195)</f>
        <v>0</v>
      </c>
      <c r="F1195" s="9">
        <f>IF(ISBLANK('Report Data'!F1195)," ",'Report Data'!F1195)</f>
        <v>0</v>
      </c>
      <c r="G1195" s="9">
        <f>IF(ISBLANK('Report Data'!G1195)," ",'Report Data'!G1195)</f>
        <v>0</v>
      </c>
    </row>
    <row r="1196" spans="1:7">
      <c r="A1196" s="9" t="str">
        <f>IF('INTERIM REPORT'!B1196=" "," ",IF('Report Data'!A1196="",'INTERIM REPORT'!A1195,'Report Data'!A1196))</f>
        <v>Southwestern VT Medical Center</v>
      </c>
      <c r="B1196" s="9" t="str">
        <f>IF(ISBLANK('Report Data'!B1196)," ",'Report Data'!B1196)</f>
        <v>[FTEs_per_100_Adj_Discharges_Metric] FTEs per 100 Adj Discharges</v>
      </c>
      <c r="C1196" s="9">
        <f>IF(ISBLANK('Report Data'!C1196)," ",'Report Data'!C1196)</f>
        <v>4.2637367563506983</v>
      </c>
      <c r="D1196" s="9">
        <f>IF(ISBLANK('Report Data'!D1196)," ",'Report Data'!D1196)</f>
        <v>4.5244071918514068</v>
      </c>
      <c r="E1196" s="9">
        <f>IF(ISBLANK('Report Data'!E1196)," ",'Report Data'!E1196)</f>
        <v>0</v>
      </c>
      <c r="F1196" s="9">
        <f>IF(ISBLANK('Report Data'!F1196)," ",'Report Data'!F1196)</f>
        <v>0</v>
      </c>
      <c r="G1196" s="9">
        <f>IF(ISBLANK('Report Data'!G1196)," ",'Report Data'!G1196)</f>
        <v>0</v>
      </c>
    </row>
    <row r="1197" spans="1:7">
      <c r="A1197" s="9" t="str">
        <f>IF('INTERIM REPORT'!B1197=" "," ",IF('Report Data'!A1197="",'INTERIM REPORT'!A1196,'Report Data'!A1197))</f>
        <v>Southwestern VT Medical Center</v>
      </c>
      <c r="B1197" s="9" t="str">
        <f>IF(ISBLANK('Report Data'!B1197)," ",'Report Data'!B1197)</f>
        <v>[FTEs_Per_Adj_Occupied_Bed_Metric] FTEs Per Adjusted Occupied Bed</v>
      </c>
      <c r="C1197" s="9">
        <f>IF(ISBLANK('Report Data'!C1197)," ",'Report Data'!C1197)</f>
        <v>4.5600530529398515</v>
      </c>
      <c r="D1197" s="9">
        <f>IF(ISBLANK('Report Data'!D1197)," ",'Report Data'!D1197)</f>
        <v>4.8570841912522456</v>
      </c>
      <c r="E1197" s="9">
        <f>IF(ISBLANK('Report Data'!E1197)," ",'Report Data'!E1197)</f>
        <v>0</v>
      </c>
      <c r="F1197" s="9">
        <f>IF(ISBLANK('Report Data'!F1197)," ",'Report Data'!F1197)</f>
        <v>0</v>
      </c>
      <c r="G1197" s="9">
        <f>IF(ISBLANK('Report Data'!G1197)," ",'Report Data'!G1197)</f>
        <v>0</v>
      </c>
    </row>
    <row r="1198" spans="1:7">
      <c r="A1198" s="9" t="str">
        <f>IF('INTERIM REPORT'!B1198=" "," ",IF('Report Data'!A1198="",'INTERIM REPORT'!A1197,'Report Data'!A1198))</f>
        <v>Southwestern VT Medical Center</v>
      </c>
      <c r="B1198" s="9" t="str">
        <f>IF(ISBLANK('Report Data'!B1198)," ",'Report Data'!B1198)</f>
        <v>[Return_On_Assets_Metric] Return On Assets</v>
      </c>
      <c r="C1198" s="9">
        <f>IF(ISBLANK('Report Data'!C1198)," ",'Report Data'!C1198)</f>
        <v>6.9991359218264923E-2</v>
      </c>
      <c r="D1198" s="9">
        <f>IF(ISBLANK('Report Data'!D1198)," ",'Report Data'!D1198)</f>
        <v>8.3446195821583996E-2</v>
      </c>
      <c r="E1198" s="9">
        <f>IF(ISBLANK('Report Data'!E1198)," ",'Report Data'!E1198)</f>
        <v>7.9108282926701589E-3</v>
      </c>
      <c r="F1198" s="9">
        <f>IF(ISBLANK('Report Data'!F1198)," ",'Report Data'!F1198)</f>
        <v>8.4553683222954854E-2</v>
      </c>
      <c r="G1198" s="9">
        <f>IF(ISBLANK('Report Data'!G1198)," ",'Report Data'!G1198)</f>
        <v>-0.48089057695945187</v>
      </c>
    </row>
    <row r="1199" spans="1:7">
      <c r="A1199" s="9" t="str">
        <f>IF('INTERIM REPORT'!B1199=" "," ",IF('Report Data'!A1199="",'INTERIM REPORT'!A1198,'Report Data'!A1199))</f>
        <v>Southwestern VT Medical Center</v>
      </c>
      <c r="B1199" s="9" t="str">
        <f>IF(ISBLANK('Report Data'!B1199)," ",'Report Data'!B1199)</f>
        <v>[OH_Exp_w_fringe_pct_of_TTL_OPEX_Metric] Overhead Expense w/ fringe, as a % of Total Operating Exp</v>
      </c>
      <c r="C1199" s="9">
        <f>IF(ISBLANK('Report Data'!C1199)," ",'Report Data'!C1199)</f>
        <v>0.26237163729511992</v>
      </c>
      <c r="D1199" s="9">
        <f>IF(ISBLANK('Report Data'!D1199)," ",'Report Data'!D1199)</f>
        <v>0.26694964211022748</v>
      </c>
      <c r="E1199" s="9">
        <f>IF(ISBLANK('Report Data'!E1199)," ",'Report Data'!E1199)</f>
        <v>0</v>
      </c>
      <c r="F1199" s="9">
        <f>IF(ISBLANK('Report Data'!F1199)," ",'Report Data'!F1199)</f>
        <v>0</v>
      </c>
      <c r="G1199" s="9">
        <f>IF(ISBLANK('Report Data'!G1199)," ",'Report Data'!G1199)</f>
        <v>0</v>
      </c>
    </row>
    <row r="1200" spans="1:7">
      <c r="A1200" s="9" t="str">
        <f>IF('INTERIM REPORT'!B1200=" "," ",IF('Report Data'!A1200="",'INTERIM REPORT'!A1199,'Report Data'!A1200))</f>
        <v>Southwestern VT Medical Center</v>
      </c>
      <c r="B1200" s="9" t="str">
        <f>IF(ISBLANK('Report Data'!B1200)," ",'Report Data'!B1200)</f>
        <v>[Cost_per_Adj_Admits_Metric] Cost per Adjusted Admission</v>
      </c>
      <c r="C1200" s="9">
        <f>IF(ISBLANK('Report Data'!C1200)," ",'Report Data'!C1200)</f>
        <v>9055.8233845171708</v>
      </c>
      <c r="D1200" s="9">
        <f>IF(ISBLANK('Report Data'!D1200)," ",'Report Data'!D1200)</f>
        <v>10197.301957434989</v>
      </c>
      <c r="E1200" s="9">
        <f>IF(ISBLANK('Report Data'!E1200)," ",'Report Data'!E1200)</f>
        <v>0</v>
      </c>
      <c r="F1200" s="9">
        <f>IF(ISBLANK('Report Data'!F1200)," ",'Report Data'!F1200)</f>
        <v>0</v>
      </c>
      <c r="G1200" s="9">
        <f>IF(ISBLANK('Report Data'!G1200)," ",'Report Data'!G1200)</f>
        <v>0</v>
      </c>
    </row>
    <row r="1201" spans="1:7">
      <c r="A1201" s="9" t="str">
        <f>IF('INTERIM REPORT'!B1201=" "," ",IF('Report Data'!A1201="",'INTERIM REPORT'!A1200,'Report Data'!A1201))</f>
        <v>Southwestern VT Medical Center</v>
      </c>
      <c r="B1201" s="9" t="str">
        <f>IF(ISBLANK('Report Data'!B1201)," ",'Report Data'!B1201)</f>
        <v>[Salary_per_FTE_NonMD_Metric] Salary per FTE - Non-MD</v>
      </c>
      <c r="C1201" s="9">
        <f>IF(ISBLANK('Report Data'!C1201)," ",'Report Data'!C1201)</f>
        <v>63351.801980705422</v>
      </c>
      <c r="D1201" s="9">
        <f>IF(ISBLANK('Report Data'!D1201)," ",'Report Data'!D1201)</f>
        <v>68319.281790164809</v>
      </c>
      <c r="E1201" s="9">
        <f>IF(ISBLANK('Report Data'!E1201)," ",'Report Data'!E1201)</f>
        <v>0</v>
      </c>
      <c r="F1201" s="9">
        <f>IF(ISBLANK('Report Data'!F1201)," ",'Report Data'!F1201)</f>
        <v>0</v>
      </c>
      <c r="G1201" s="9">
        <f>IF(ISBLANK('Report Data'!G1201)," ",'Report Data'!G1201)</f>
        <v>0</v>
      </c>
    </row>
    <row r="1202" spans="1:7">
      <c r="A1202" s="9" t="str">
        <f>IF('INTERIM REPORT'!B1202=" "," ",IF('Report Data'!A1202="",'INTERIM REPORT'!A1201,'Report Data'!A1202))</f>
        <v>Southwestern VT Medical Center</v>
      </c>
      <c r="B1202" s="9" t="str">
        <f>IF(ISBLANK('Report Data'!B1202)," ",'Report Data'!B1202)</f>
        <v>[Salary_and_Benefits_per_FTE_NonMD_Metric] Salary &amp; Benefits per FTE - Non-MD</v>
      </c>
      <c r="C1202" s="9">
        <f>IF(ISBLANK('Report Data'!C1202)," ",'Report Data'!C1202)</f>
        <v>82719.204899235134</v>
      </c>
      <c r="D1202" s="9">
        <f>IF(ISBLANK('Report Data'!D1202)," ",'Report Data'!D1202)</f>
        <v>88946.450489079449</v>
      </c>
      <c r="E1202" s="9">
        <f>IF(ISBLANK('Report Data'!E1202)," ",'Report Data'!E1202)</f>
        <v>0</v>
      </c>
      <c r="F1202" s="9">
        <f>IF(ISBLANK('Report Data'!F1202)," ",'Report Data'!F1202)</f>
        <v>88301.061061061046</v>
      </c>
      <c r="G1202" s="9">
        <f>IF(ISBLANK('Report Data'!G1202)," ",'Report Data'!G1202)</f>
        <v>89445.226301232105</v>
      </c>
    </row>
    <row r="1203" spans="1:7">
      <c r="A1203" s="9" t="str">
        <f>IF('INTERIM REPORT'!B1203=" "," ",IF('Report Data'!A1203="",'INTERIM REPORT'!A1202,'Report Data'!A1203))</f>
        <v>Southwestern VT Medical Center</v>
      </c>
      <c r="B1203" s="9" t="str">
        <f>IF(ISBLANK('Report Data'!B1203)," ",'Report Data'!B1203)</f>
        <v>[Fringe_Benefit_pct_NonMD_Metric] Fringe Benefit % - Non-MD</v>
      </c>
      <c r="C1203" s="9">
        <f>IF(ISBLANK('Report Data'!C1203)," ",'Report Data'!C1203)</f>
        <v>0.30571194998412682</v>
      </c>
      <c r="D1203" s="9">
        <f>IF(ISBLANK('Report Data'!D1203)," ",'Report Data'!D1203)</f>
        <v>0.30192309050128391</v>
      </c>
      <c r="E1203" s="9">
        <f>IF(ISBLANK('Report Data'!E1203)," ",'Report Data'!E1203)</f>
        <v>0.30753644717763762</v>
      </c>
      <c r="F1203" s="9">
        <f>IF(ISBLANK('Report Data'!F1203)," ",'Report Data'!F1203)</f>
        <v>0.26436899528397312</v>
      </c>
      <c r="G1203" s="9">
        <f>IF(ISBLANK('Report Data'!G1203)," ",'Report Data'!G1203)</f>
        <v>0.31248246626979348</v>
      </c>
    </row>
    <row r="1204" spans="1:7">
      <c r="A1204" s="9" t="str">
        <f>IF('INTERIM REPORT'!B1204=" "," ",IF('Report Data'!A1204="",'INTERIM REPORT'!A1203,'Report Data'!A1204))</f>
        <v>Southwestern VT Medical Center</v>
      </c>
      <c r="B1204" s="9" t="str">
        <f>IF(ISBLANK('Report Data'!B1204)," ",'Report Data'!B1204)</f>
        <v>[Comp_Ratio_Metric] Compensation Ratio</v>
      </c>
      <c r="C1204" s="9">
        <f>IF(ISBLANK('Report Data'!C1204)," ",'Report Data'!C1204)</f>
        <v>0.55964507590095758</v>
      </c>
      <c r="D1204" s="9">
        <f>IF(ISBLANK('Report Data'!D1204)," ",'Report Data'!D1204)</f>
        <v>0.57063187772680057</v>
      </c>
      <c r="E1204" s="9">
        <f>IF(ISBLANK('Report Data'!E1204)," ",'Report Data'!E1204)</f>
        <v>0.57683540554490687</v>
      </c>
      <c r="F1204" s="9">
        <f>IF(ISBLANK('Report Data'!F1204)," ",'Report Data'!F1204)</f>
        <v>0.55587831401658072</v>
      </c>
      <c r="G1204" s="9">
        <f>IF(ISBLANK('Report Data'!G1204)," ",'Report Data'!G1204)</f>
        <v>0.5737149270052877</v>
      </c>
    </row>
    <row r="1205" spans="1:7">
      <c r="A1205" s="9" t="str">
        <f>IF('INTERIM REPORT'!B1205=" "," ",IF('Report Data'!A1205="",'INTERIM REPORT'!A1204,'Report Data'!A1205))</f>
        <v>Southwestern VT Medical Center</v>
      </c>
      <c r="B1205" s="9" t="str">
        <f>IF(ISBLANK('Report Data'!B1205)," ",'Report Data'!B1205)</f>
        <v>[Cap_Cost_pct_of_Total_Expense_Metric] Capital Cost % of Total Expense</v>
      </c>
      <c r="C1205" s="9">
        <f>IF(ISBLANK('Report Data'!C1205)," ",'Report Data'!C1205)</f>
        <v>4.0143221329335892E-2</v>
      </c>
      <c r="D1205" s="9">
        <f>IF(ISBLANK('Report Data'!D1205)," ",'Report Data'!D1205)</f>
        <v>3.9738121286070974E-2</v>
      </c>
      <c r="E1205" s="9">
        <f>IF(ISBLANK('Report Data'!E1205)," ",'Report Data'!E1205)</f>
        <v>4.0710455474768446E-2</v>
      </c>
      <c r="F1205" s="9">
        <f>IF(ISBLANK('Report Data'!F1205)," ",'Report Data'!F1205)</f>
        <v>3.7391347001738955E-2</v>
      </c>
      <c r="G1205" s="9">
        <f>IF(ISBLANK('Report Data'!G1205)," ",'Report Data'!G1205)</f>
        <v>3.6525957959272923E-2</v>
      </c>
    </row>
    <row r="1206" spans="1:7">
      <c r="A1206" s="9" t="str">
        <f>IF('INTERIM REPORT'!B1206=" "," ",IF('Report Data'!A1206="",'INTERIM REPORT'!A1205,'Report Data'!A1206))</f>
        <v>Southwestern VT Medical Center</v>
      </c>
      <c r="B1206" s="9" t="str">
        <f>IF(ISBLANK('Report Data'!B1206)," ",'Report Data'!B1206)</f>
        <v>[Cap_Cost_per_Adj_Admits_Metric] Capital Cost per Adjusted Admission</v>
      </c>
      <c r="C1206" s="9">
        <f>IF(ISBLANK('Report Data'!C1206)," ",'Report Data'!C1206)</f>
        <v>363.52992244404845</v>
      </c>
      <c r="D1206" s="9">
        <f>IF(ISBLANK('Report Data'!D1206)," ",'Report Data'!D1206)</f>
        <v>405.22162197524057</v>
      </c>
      <c r="E1206" s="9">
        <f>IF(ISBLANK('Report Data'!E1206)," ",'Report Data'!E1206)</f>
        <v>0</v>
      </c>
      <c r="F1206" s="9">
        <f>IF(ISBLANK('Report Data'!F1206)," ",'Report Data'!F1206)</f>
        <v>0</v>
      </c>
      <c r="G1206" s="9">
        <f>IF(ISBLANK('Report Data'!G1206)," ",'Report Data'!G1206)</f>
        <v>0</v>
      </c>
    </row>
    <row r="1207" spans="1:7">
      <c r="A1207" s="9" t="str">
        <f>IF('INTERIM REPORT'!B1207=" "," ",IF('Report Data'!A1207="",'INTERIM REPORT'!A1206,'Report Data'!A1207))</f>
        <v>Southwestern VT Medical Center</v>
      </c>
      <c r="B1207" s="9" t="str">
        <f>IF(ISBLANK('Report Data'!B1207)," ",'Report Data'!B1207)</f>
        <v>[Contractual_Allowance_pct_Metric] Contractual Allowance %</v>
      </c>
      <c r="C1207" s="9">
        <f>IF(ISBLANK('Report Data'!C1207)," ",'Report Data'!C1207)</f>
        <v>0.61490328082645185</v>
      </c>
      <c r="D1207" s="9">
        <f>IF(ISBLANK('Report Data'!D1207)," ",'Report Data'!D1207)</f>
        <v>0.63718220635821043</v>
      </c>
      <c r="E1207" s="9">
        <f>IF(ISBLANK('Report Data'!E1207)," ",'Report Data'!E1207)</f>
        <v>0.66711523531336625</v>
      </c>
      <c r="F1207" s="9">
        <f>IF(ISBLANK('Report Data'!F1207)," ",'Report Data'!F1207)</f>
        <v>0.64131662813643153</v>
      </c>
      <c r="G1207" s="9">
        <f>IF(ISBLANK('Report Data'!G1207)," ",'Report Data'!G1207)</f>
        <v>0.671061963294453</v>
      </c>
    </row>
    <row r="1208" spans="1:7">
      <c r="A1208" s="9" t="str">
        <f>IF('INTERIM REPORT'!B1208=" "," ",IF('Report Data'!A1208="",'INTERIM REPORT'!A1207,'Report Data'!A1208))</f>
        <v>Southwestern VT Medical Center</v>
      </c>
      <c r="B1208" s="9" t="str">
        <f>IF(ISBLANK('Report Data'!B1208)," ",'Report Data'!B1208)</f>
        <v>[Current_Ratio_Metric] Current Ratio</v>
      </c>
      <c r="C1208" s="9">
        <f>IF(ISBLANK('Report Data'!C1208)," ",'Report Data'!C1208)</f>
        <v>1.5312870253841981</v>
      </c>
      <c r="D1208" s="9">
        <f>IF(ISBLANK('Report Data'!D1208)," ",'Report Data'!D1208)</f>
        <v>1.3403989635228843</v>
      </c>
      <c r="E1208" s="9">
        <f>IF(ISBLANK('Report Data'!E1208)," ",'Report Data'!E1208)</f>
        <v>1.1385259304268496</v>
      </c>
      <c r="F1208" s="9">
        <f>IF(ISBLANK('Report Data'!F1208)," ",'Report Data'!F1208)</f>
        <v>1.0317735399187271</v>
      </c>
      <c r="G1208" s="9">
        <f>IF(ISBLANK('Report Data'!G1208)," ",'Report Data'!G1208)</f>
        <v>1.2628359062044614</v>
      </c>
    </row>
    <row r="1209" spans="1:7">
      <c r="A1209" s="9" t="str">
        <f>IF('INTERIM REPORT'!B1209=" "," ",IF('Report Data'!A1209="",'INTERIM REPORT'!A1208,'Report Data'!A1209))</f>
        <v>Southwestern VT Medical Center</v>
      </c>
      <c r="B1209" s="9" t="str">
        <f>IF(ISBLANK('Report Data'!B1209)," ",'Report Data'!B1209)</f>
        <v>[Days_Payable_metric] Days Payable</v>
      </c>
      <c r="C1209" s="9">
        <f>IF(ISBLANK('Report Data'!C1209)," ",'Report Data'!C1209)</f>
        <v>55.727583241004766</v>
      </c>
      <c r="D1209" s="9">
        <f>IF(ISBLANK('Report Data'!D1209)," ",'Report Data'!D1209)</f>
        <v>82.624740631255875</v>
      </c>
      <c r="E1209" s="9">
        <f>IF(ISBLANK('Report Data'!E1209)," ",'Report Data'!E1209)</f>
        <v>70.889075698378122</v>
      </c>
      <c r="F1209" s="9">
        <f>IF(ISBLANK('Report Data'!F1209)," ",'Report Data'!F1209)</f>
        <v>97.360293571498332</v>
      </c>
      <c r="G1209" s="9">
        <f>IF(ISBLANK('Report Data'!G1209)," ",'Report Data'!G1209)</f>
        <v>64.696333022053736</v>
      </c>
    </row>
    <row r="1210" spans="1:7">
      <c r="A1210" s="9" t="str">
        <f>IF('INTERIM REPORT'!B1210=" "," ",IF('Report Data'!A1210="",'INTERIM REPORT'!A1209,'Report Data'!A1210))</f>
        <v>Southwestern VT Medical Center</v>
      </c>
      <c r="B1210" s="9" t="str">
        <f>IF(ISBLANK('Report Data'!B1210)," ",'Report Data'!B1210)</f>
        <v>[Days_Receivable_Metric] Days Receivable</v>
      </c>
      <c r="C1210" s="9">
        <f>IF(ISBLANK('Report Data'!C1210)," ",'Report Data'!C1210)</f>
        <v>35.635130238322468</v>
      </c>
      <c r="D1210" s="9">
        <f>IF(ISBLANK('Report Data'!D1210)," ",'Report Data'!D1210)</f>
        <v>34.501167900515959</v>
      </c>
      <c r="E1210" s="9">
        <f>IF(ISBLANK('Report Data'!E1210)," ",'Report Data'!E1210)</f>
        <v>38.063420226871997</v>
      </c>
      <c r="F1210" s="9">
        <f>IF(ISBLANK('Report Data'!F1210)," ",'Report Data'!F1210)</f>
        <v>36.148879006818696</v>
      </c>
      <c r="G1210" s="9">
        <f>IF(ISBLANK('Report Data'!G1210)," ",'Report Data'!G1210)</f>
        <v>34.060031326210954</v>
      </c>
    </row>
    <row r="1211" spans="1:7">
      <c r="A1211" s="9" t="str">
        <f>IF('INTERIM REPORT'!B1211=" "," ",IF('Report Data'!A1211="",'INTERIM REPORT'!A1210,'Report Data'!A1211))</f>
        <v>Southwestern VT Medical Center</v>
      </c>
      <c r="B1211" s="9" t="str">
        <f>IF(ISBLANK('Report Data'!B1211)," ",'Report Data'!B1211)</f>
        <v>[Days_Cash_on_Hand_Metric] Days Cash on Hand</v>
      </c>
      <c r="C1211" s="9">
        <f>IF(ISBLANK('Report Data'!C1211)," ",'Report Data'!C1211)</f>
        <v>40.704160468541403</v>
      </c>
      <c r="D1211" s="9">
        <f>IF(ISBLANK('Report Data'!D1211)," ",'Report Data'!D1211)</f>
        <v>69.861699056022275</v>
      </c>
      <c r="E1211" s="9">
        <f>IF(ISBLANK('Report Data'!E1211)," ",'Report Data'!E1211)</f>
        <v>37.499360020934425</v>
      </c>
      <c r="F1211" s="9">
        <f>IF(ISBLANK('Report Data'!F1211)," ",'Report Data'!F1211)</f>
        <v>52.542387800242381</v>
      </c>
      <c r="G1211" s="9">
        <f>IF(ISBLANK('Report Data'!G1211)," ",'Report Data'!G1211)</f>
        <v>42.937166555125557</v>
      </c>
    </row>
    <row r="1212" spans="1:7">
      <c r="A1212" s="9" t="str">
        <f>IF('INTERIM REPORT'!B1212=" "," ",IF('Report Data'!A1212="",'INTERIM REPORT'!A1211,'Report Data'!A1212))</f>
        <v>Southwestern VT Medical Center</v>
      </c>
      <c r="B1212" s="9" t="str">
        <f>IF(ISBLANK('Report Data'!B1212)," ",'Report Data'!B1212)</f>
        <v>[Cash_Flow_Margin_Metric] Cash Flow Margin</v>
      </c>
      <c r="C1212" s="9">
        <f>IF(ISBLANK('Report Data'!C1212)," ",'Report Data'!C1212)</f>
        <v>7.1415903529356103E-2</v>
      </c>
      <c r="D1212" s="9">
        <f>IF(ISBLANK('Report Data'!D1212)," ",'Report Data'!D1212)</f>
        <v>6.6199645918187278E-2</v>
      </c>
      <c r="E1212" s="9">
        <f>IF(ISBLANK('Report Data'!E1212)," ",'Report Data'!E1212)</f>
        <v>4.176499414053042E-2</v>
      </c>
      <c r="F1212" s="9">
        <f>IF(ISBLANK('Report Data'!F1212)," ",'Report Data'!F1212)</f>
        <v>8.0682124340478847E-2</v>
      </c>
      <c r="G1212" s="9">
        <f>IF(ISBLANK('Report Data'!G1212)," ",'Report Data'!G1212)</f>
        <v>5.5485842041560422E-2</v>
      </c>
    </row>
    <row r="1213" spans="1:7">
      <c r="A1213" s="9" t="str">
        <f>IF('INTERIM REPORT'!B1213=" "," ",IF('Report Data'!A1213="",'INTERIM REPORT'!A1212,'Report Data'!A1213))</f>
        <v>Southwestern VT Medical Center</v>
      </c>
      <c r="B1213" s="9" t="str">
        <f>IF(ISBLANK('Report Data'!B1213)," ",'Report Data'!B1213)</f>
        <v>[Cash_to_Long_Term_Debt_Metric] Cash to Long Term Debt</v>
      </c>
      <c r="C1213" s="9">
        <f>IF(ISBLANK('Report Data'!C1213)," ",'Report Data'!C1213)</f>
        <v>1.9187039243679227</v>
      </c>
      <c r="D1213" s="9">
        <f>IF(ISBLANK('Report Data'!D1213)," ",'Report Data'!D1213)</f>
        <v>1.9981562447357155</v>
      </c>
      <c r="E1213" s="9">
        <f>IF(ISBLANK('Report Data'!E1213)," ",'Report Data'!E1213)</f>
        <v>2.018615302035959</v>
      </c>
      <c r="F1213" s="9">
        <f>IF(ISBLANK('Report Data'!F1213)," ",'Report Data'!F1213)</f>
        <v>2.8539638076067209</v>
      </c>
      <c r="G1213" s="9">
        <f>IF(ISBLANK('Report Data'!G1213)," ",'Report Data'!G1213)</f>
        <v>2.4465381381599971</v>
      </c>
    </row>
    <row r="1214" spans="1:7">
      <c r="A1214" s="9" t="str">
        <f>IF('INTERIM REPORT'!B1214=" "," ",IF('Report Data'!A1214="",'INTERIM REPORT'!A1213,'Report Data'!A1214))</f>
        <v>Southwestern VT Medical Center</v>
      </c>
      <c r="B1214" s="9" t="str">
        <f>IF(ISBLANK('Report Data'!B1214)," ",'Report Data'!B1214)</f>
        <v>[Cash_Flow_to_Total_Debt_Metric] Cash Flow to Total Debt</v>
      </c>
      <c r="C1214" s="9">
        <f>IF(ISBLANK('Report Data'!C1214)," ",'Report Data'!C1214)</f>
        <v>0.54271222361393068</v>
      </c>
      <c r="D1214" s="9">
        <f>IF(ISBLANK('Report Data'!D1214)," ",'Report Data'!D1214)</f>
        <v>0.39283536391853763</v>
      </c>
      <c r="E1214" s="9">
        <f>IF(ISBLANK('Report Data'!E1214)," ",'Report Data'!E1214)</f>
        <v>0.33360969200570056</v>
      </c>
      <c r="F1214" s="9">
        <f>IF(ISBLANK('Report Data'!F1214)," ",'Report Data'!F1214)</f>
        <v>0.35796898539760386</v>
      </c>
      <c r="G1214" s="9">
        <f>IF(ISBLANK('Report Data'!G1214)," ",'Report Data'!G1214)</f>
        <v>-0.81987407799160461</v>
      </c>
    </row>
    <row r="1215" spans="1:7">
      <c r="A1215" s="9" t="str">
        <f>IF('INTERIM REPORT'!B1215=" "," ",IF('Report Data'!A1215="",'INTERIM REPORT'!A1214,'Report Data'!A1215))</f>
        <v>Southwestern VT Medical Center</v>
      </c>
      <c r="B1215" s="9" t="str">
        <f>IF(ISBLANK('Report Data'!B1215)," ",'Report Data'!B1215)</f>
        <v>[Gross_Price_per_Discharge_Metric] Gross Price per Discharge</v>
      </c>
      <c r="C1215" s="9">
        <f>IF(ISBLANK('Report Data'!C1215)," ",'Report Data'!C1215)</f>
        <v>17635.224789915956</v>
      </c>
      <c r="D1215" s="9">
        <f>IF(ISBLANK('Report Data'!D1215)," ",'Report Data'!D1215)</f>
        <v>18400.645606817507</v>
      </c>
      <c r="E1215" s="9">
        <f>IF(ISBLANK('Report Data'!E1215)," ",'Report Data'!E1215)</f>
        <v>0</v>
      </c>
      <c r="F1215" s="9">
        <f>IF(ISBLANK('Report Data'!F1215)," ",'Report Data'!F1215)</f>
        <v>21641.87219598583</v>
      </c>
      <c r="G1215" s="9">
        <f>IF(ISBLANK('Report Data'!G1215)," ",'Report Data'!G1215)</f>
        <v>21840.843607305935</v>
      </c>
    </row>
    <row r="1216" spans="1:7">
      <c r="A1216" s="9" t="str">
        <f>IF('INTERIM REPORT'!B1216=" "," ",IF('Report Data'!A1216="",'INTERIM REPORT'!A1215,'Report Data'!A1216))</f>
        <v>Southwestern VT Medical Center</v>
      </c>
      <c r="B1216" s="9" t="str">
        <f>IF(ISBLANK('Report Data'!B1216)," ",'Report Data'!B1216)</f>
        <v>[Gross_Price_per_Visit_Metric] Gross Price per Visit</v>
      </c>
      <c r="C1216" s="9">
        <f>IF(ISBLANK('Report Data'!C1216)," ",'Report Data'!C1216)</f>
        <v>1016.6378926206489</v>
      </c>
      <c r="D1216" s="9">
        <f>IF(ISBLANK('Report Data'!D1216)," ",'Report Data'!D1216)</f>
        <v>1083.4587098097927</v>
      </c>
      <c r="E1216" s="9">
        <f>IF(ISBLANK('Report Data'!E1216)," ",'Report Data'!E1216)</f>
        <v>0</v>
      </c>
      <c r="F1216" s="9">
        <f>IF(ISBLANK('Report Data'!F1216)," ",'Report Data'!F1216)</f>
        <v>1040.6199106162178</v>
      </c>
      <c r="G1216" s="9">
        <f>IF(ISBLANK('Report Data'!G1216)," ",'Report Data'!G1216)</f>
        <v>1091.6830491605772</v>
      </c>
    </row>
    <row r="1217" spans="1:7">
      <c r="A1217" s="9" t="str">
        <f>IF('INTERIM REPORT'!B1217=" "," ",IF('Report Data'!A1217="",'INTERIM REPORT'!A1216,'Report Data'!A1217))</f>
        <v>Southwestern VT Medical Center</v>
      </c>
      <c r="B1217" s="9" t="str">
        <f>IF(ISBLANK('Report Data'!B1217)," ",'Report Data'!B1217)</f>
        <v>[Gross_Rev_per_Adj_Admits_Metric] Gross Revenue per Adj Admission</v>
      </c>
      <c r="C1217" s="9">
        <f>IF(ISBLANK('Report Data'!C1217)," ",'Report Data'!C1217)</f>
        <v>19745.644222287567</v>
      </c>
      <c r="D1217" s="9">
        <f>IF(ISBLANK('Report Data'!D1217)," ",'Report Data'!D1217)</f>
        <v>21083.29865319865</v>
      </c>
      <c r="E1217" s="9">
        <f>IF(ISBLANK('Report Data'!E1217)," ",'Report Data'!E1217)</f>
        <v>0</v>
      </c>
      <c r="F1217" s="9">
        <f>IF(ISBLANK('Report Data'!F1217)," ",'Report Data'!F1217)</f>
        <v>0</v>
      </c>
      <c r="G1217" s="9">
        <f>IF(ISBLANK('Report Data'!G1217)," ",'Report Data'!G1217)</f>
        <v>0</v>
      </c>
    </row>
    <row r="1218" spans="1:7">
      <c r="A1218" s="9" t="str">
        <f>IF('INTERIM REPORT'!B1218=" "," ",IF('Report Data'!A1218="",'INTERIM REPORT'!A1217,'Report Data'!A1218))</f>
        <v>Southwestern VT Medical Center</v>
      </c>
      <c r="B1218" s="9" t="str">
        <f>IF(ISBLANK('Report Data'!B1218)," ",'Report Data'!B1218)</f>
        <v>[Net_Rev_per_Adj_Admits_Metric] Net Revenue per Adjusted Admission</v>
      </c>
      <c r="C1218" s="9">
        <f>IF(ISBLANK('Report Data'!C1218)," ",'Report Data'!C1218)</f>
        <v>7657.3154341348327</v>
      </c>
      <c r="D1218" s="9">
        <f>IF(ISBLANK('Report Data'!D1218)," ",'Report Data'!D1218)</f>
        <v>7700.3839018008193</v>
      </c>
      <c r="E1218" s="9">
        <f>IF(ISBLANK('Report Data'!E1218)," ",'Report Data'!E1218)</f>
        <v>0</v>
      </c>
      <c r="F1218" s="9">
        <f>IF(ISBLANK('Report Data'!F1218)," ",'Report Data'!F1218)</f>
        <v>0</v>
      </c>
      <c r="G1218" s="9">
        <f>IF(ISBLANK('Report Data'!G1218)," ",'Report Data'!G1218)</f>
        <v>0</v>
      </c>
    </row>
    <row r="1219" spans="1:7">
      <c r="A1219" s="9" t="str">
        <f>IF('INTERIM REPORT'!B1219=" "," ",IF('Report Data'!A1219="",'INTERIM REPORT'!A1218,'Report Data'!A1219))</f>
        <v>Southwestern VT Medical Center</v>
      </c>
      <c r="B1219" s="9" t="str">
        <f>IF(ISBLANK('Report Data'!B1219)," ",'Report Data'!B1219)</f>
        <v>[Medicare_Gross_Pct_Tot_Gross_Metric] Medicare Gross as % of Tot Gross Rev</v>
      </c>
      <c r="C1219" s="9">
        <f>IF(ISBLANK('Report Data'!C1219)," ",'Report Data'!C1219)</f>
        <v>0.51821949624852004</v>
      </c>
      <c r="D1219" s="9">
        <f>IF(ISBLANK('Report Data'!D1219)," ",'Report Data'!D1219)</f>
        <v>0.50727407472580599</v>
      </c>
      <c r="E1219" s="9">
        <f>IF(ISBLANK('Report Data'!E1219)," ",'Report Data'!E1219)</f>
        <v>0.51741205756840547</v>
      </c>
      <c r="F1219" s="9">
        <f>IF(ISBLANK('Report Data'!F1219)," ",'Report Data'!F1219)</f>
        <v>0.51366361515965486</v>
      </c>
      <c r="G1219" s="9">
        <f>IF(ISBLANK('Report Data'!G1219)," ",'Report Data'!G1219)</f>
        <v>0.50976390175663977</v>
      </c>
    </row>
    <row r="1220" spans="1:7">
      <c r="A1220" s="9" t="str">
        <f>IF('INTERIM REPORT'!B1220=" "," ",IF('Report Data'!A1220="",'INTERIM REPORT'!A1219,'Report Data'!A1220))</f>
        <v>Southwestern VT Medical Center</v>
      </c>
      <c r="B1220" s="9" t="str">
        <f>IF(ISBLANK('Report Data'!B1220)," ",'Report Data'!B1220)</f>
        <v>[Medicaid_Gross_Pct_Tot_Gross_Metric] Medicaid Gross as % of Tot Gross Rev</v>
      </c>
      <c r="C1220" s="9">
        <f>IF(ISBLANK('Report Data'!C1220)," ",'Report Data'!C1220)</f>
        <v>0.17008494370946056</v>
      </c>
      <c r="D1220" s="9">
        <f>IF(ISBLANK('Report Data'!D1220)," ",'Report Data'!D1220)</f>
        <v>0.16374548589514393</v>
      </c>
      <c r="E1220" s="9">
        <f>IF(ISBLANK('Report Data'!E1220)," ",'Report Data'!E1220)</f>
        <v>0.16650250766199098</v>
      </c>
      <c r="F1220" s="9">
        <f>IF(ISBLANK('Report Data'!F1220)," ",'Report Data'!F1220)</f>
        <v>0.16401249506632301</v>
      </c>
      <c r="G1220" s="9">
        <f>IF(ISBLANK('Report Data'!G1220)," ",'Report Data'!G1220)</f>
        <v>0.16228485190790479</v>
      </c>
    </row>
    <row r="1221" spans="1:7">
      <c r="A1221" s="9" t="str">
        <f>IF('INTERIM REPORT'!B1221=" "," ",IF('Report Data'!A1221="",'INTERIM REPORT'!A1220,'Report Data'!A1221))</f>
        <v>Southwestern VT Medical Center</v>
      </c>
      <c r="B1221" s="9" t="str">
        <f>IF(ISBLANK('Report Data'!B1221)," ",'Report Data'!B1221)</f>
        <v>[CommSelf_Gross_Pct_Tot_Gross_Metric] Comm/self Gross as % of Tot Gross Rev</v>
      </c>
      <c r="C1221" s="9">
        <f>IF(ISBLANK('Report Data'!C1221)," ",'Report Data'!C1221)</f>
        <v>0.31169556004201926</v>
      </c>
      <c r="D1221" s="9">
        <f>IF(ISBLANK('Report Data'!D1221)," ",'Report Data'!D1221)</f>
        <v>0.32898043937905008</v>
      </c>
      <c r="E1221" s="9">
        <f>IF(ISBLANK('Report Data'!E1221)," ",'Report Data'!E1221)</f>
        <v>0.31608543476960343</v>
      </c>
      <c r="F1221" s="9">
        <f>IF(ISBLANK('Report Data'!F1221)," ",'Report Data'!F1221)</f>
        <v>0.32232388977402204</v>
      </c>
      <c r="G1221" s="9">
        <f>IF(ISBLANK('Report Data'!G1221)," ",'Report Data'!G1221)</f>
        <v>0.32795124633545514</v>
      </c>
    </row>
    <row r="1222" spans="1:7">
      <c r="A1222" s="9" t="str">
        <f>IF('INTERIM REPORT'!B1222=" "," ",IF('Report Data'!A1222="",'INTERIM REPORT'!A1221,'Report Data'!A1222))</f>
        <v>Southwestern VT Medical Center</v>
      </c>
      <c r="B1222" s="9" t="str">
        <f>IF(ISBLANK('Report Data'!B1222)," ",'Report Data'!B1222)</f>
        <v>[Phys_Gross_Pct_Ttl_Gross_Metric] Physician Gross as % of Ttl Gross Rev</v>
      </c>
      <c r="C1222" s="9">
        <f>IF(ISBLANK('Report Data'!C1222)," ",'Report Data'!C1222)</f>
        <v>0</v>
      </c>
      <c r="D1222" s="9">
        <f>IF(ISBLANK('Report Data'!D1222)," ",'Report Data'!D1222)</f>
        <v>0</v>
      </c>
      <c r="E1222" s="9">
        <f>IF(ISBLANK('Report Data'!E1222)," ",'Report Data'!E1222)</f>
        <v>0</v>
      </c>
      <c r="F1222" s="9">
        <f>IF(ISBLANK('Report Data'!F1222)," ",'Report Data'!F1222)</f>
        <v>0</v>
      </c>
      <c r="G1222" s="9">
        <f>IF(ISBLANK('Report Data'!G1222)," ",'Report Data'!G1222)</f>
        <v>0</v>
      </c>
    </row>
    <row r="1223" spans="1:7">
      <c r="A1223" s="9" t="str">
        <f>IF('INTERIM REPORT'!B1223=" "," ",IF('Report Data'!A1223="",'INTERIM REPORT'!A1222,'Report Data'!A1223))</f>
        <v>Southwestern VT Medical Center</v>
      </c>
      <c r="B1223" s="9" t="str">
        <f>IF(ISBLANK('Report Data'!B1223)," ",'Report Data'!B1223)</f>
        <v>[Medicare_Pct_Net_Rev_Metric] Medicare % of Net Rev (less dispr)</v>
      </c>
      <c r="C1223" s="9">
        <f>IF(ISBLANK('Report Data'!C1223)," ",'Report Data'!C1223)</f>
        <v>0.40182847500786173</v>
      </c>
      <c r="D1223" s="9">
        <f>IF(ISBLANK('Report Data'!D1223)," ",'Report Data'!D1223)</f>
        <v>0.38271327362901031</v>
      </c>
      <c r="E1223" s="9">
        <f>IF(ISBLANK('Report Data'!E1223)," ",'Report Data'!E1223)</f>
        <v>0.38902256965480347</v>
      </c>
      <c r="F1223" s="9">
        <f>IF(ISBLANK('Report Data'!F1223)," ",'Report Data'!F1223)</f>
        <v>0.38293582563118911</v>
      </c>
      <c r="G1223" s="9">
        <f>IF(ISBLANK('Report Data'!G1223)," ",'Report Data'!G1223)</f>
        <v>0.37587433182826746</v>
      </c>
    </row>
    <row r="1224" spans="1:7">
      <c r="A1224" s="9" t="str">
        <f>IF('INTERIM REPORT'!B1224=" "," ",IF('Report Data'!A1224="",'INTERIM REPORT'!A1223,'Report Data'!A1224))</f>
        <v>Southwestern VT Medical Center</v>
      </c>
      <c r="B1224" s="9" t="str">
        <f>IF(ISBLANK('Report Data'!B1224)," ",'Report Data'!B1224)</f>
        <v>[Medicaid_Pct_Net_Rev_Metric] Medicaid % of Net Rev (less dispr)</v>
      </c>
      <c r="C1224" s="9">
        <f>IF(ISBLANK('Report Data'!C1224)," ",'Report Data'!C1224)</f>
        <v>0.11562770035511306</v>
      </c>
      <c r="D1224" s="9">
        <f>IF(ISBLANK('Report Data'!D1224)," ",'Report Data'!D1224)</f>
        <v>0.1185524578543026</v>
      </c>
      <c r="E1224" s="9">
        <f>IF(ISBLANK('Report Data'!E1224)," ",'Report Data'!E1224)</f>
        <v>0.10810343556547515</v>
      </c>
      <c r="F1224" s="9">
        <f>IF(ISBLANK('Report Data'!F1224)," ",'Report Data'!F1224)</f>
        <v>0.12068701423580321</v>
      </c>
      <c r="G1224" s="9">
        <f>IF(ISBLANK('Report Data'!G1224)," ",'Report Data'!G1224)</f>
        <v>0.10329989536122382</v>
      </c>
    </row>
    <row r="1225" spans="1:7">
      <c r="A1225" s="9" t="str">
        <f>IF('INTERIM REPORT'!B1225=" "," ",IF('Report Data'!A1225="",'INTERIM REPORT'!A1224,'Report Data'!A1225))</f>
        <v>Southwestern VT Medical Center</v>
      </c>
      <c r="B1225" s="9" t="str">
        <f>IF(ISBLANK('Report Data'!B1225)," ",'Report Data'!B1225)</f>
        <v>[CommSelf_Pct_Net_Rev_Metric] Comm/self % of Net Rev (less dispr)</v>
      </c>
      <c r="C1225" s="9">
        <f>IF(ISBLANK('Report Data'!C1225)," ",'Report Data'!C1225)</f>
        <v>0.48254382463702544</v>
      </c>
      <c r="D1225" s="9">
        <f>IF(ISBLANK('Report Data'!D1225)," ",'Report Data'!D1225)</f>
        <v>0.49873426851668712</v>
      </c>
      <c r="E1225" s="9">
        <f>IF(ISBLANK('Report Data'!E1225)," ",'Report Data'!E1225)</f>
        <v>0.50287399477972128</v>
      </c>
      <c r="F1225" s="9">
        <f>IF(ISBLANK('Report Data'!F1225)," ",'Report Data'!F1225)</f>
        <v>0.49637716013300787</v>
      </c>
      <c r="G1225" s="9">
        <f>IF(ISBLANK('Report Data'!G1225)," ",'Report Data'!G1225)</f>
        <v>0.52082577281050857</v>
      </c>
    </row>
    <row r="1226" spans="1:7">
      <c r="A1226" s="9" t="str">
        <f>IF('INTERIM REPORT'!B1226=" "," ",IF('Report Data'!A1226="",'INTERIM REPORT'!A1225,'Report Data'!A1226))</f>
        <v>Southwestern VT Medical Center</v>
      </c>
      <c r="B1226" s="9" t="str">
        <f>IF(ISBLANK('Report Data'!B1226)," ",'Report Data'!B1226)</f>
        <v>[Phys_Pct_Net_Rev_Metric] Physician % of Net Rev</v>
      </c>
      <c r="C1226" s="9">
        <f>IF(ISBLANK('Report Data'!C1226)," ",'Report Data'!C1226)</f>
        <v>0</v>
      </c>
      <c r="D1226" s="9">
        <f>IF(ISBLANK('Report Data'!D1226)," ",'Report Data'!D1226)</f>
        <v>0</v>
      </c>
      <c r="E1226" s="9">
        <f>IF(ISBLANK('Report Data'!E1226)," ",'Report Data'!E1226)</f>
        <v>0</v>
      </c>
      <c r="F1226" s="9">
        <f>IF(ISBLANK('Report Data'!F1226)," ",'Report Data'!F1226)</f>
        <v>0</v>
      </c>
      <c r="G1226" s="9">
        <f>IF(ISBLANK('Report Data'!G1226)," ",'Report Data'!G1226)</f>
        <v>0</v>
      </c>
    </row>
    <row r="1227" spans="1:7">
      <c r="A1227" s="9" t="str">
        <f>IF('INTERIM REPORT'!B1227=" "," ",IF('Report Data'!A1227="",'INTERIM REPORT'!A1226,'Report Data'!A1227))</f>
        <v>Southwestern VT Medical Center</v>
      </c>
      <c r="B1227" s="9" t="str">
        <f>IF(ISBLANK('Report Data'!B1227)," ",'Report Data'!B1227)</f>
        <v>[Free_Care_Gross_Metric] Free Care (Gross Revenue)</v>
      </c>
      <c r="C1227" s="9">
        <f>IF(ISBLANK('Report Data'!C1227)," ",'Report Data'!C1227)</f>
        <v>-2145969</v>
      </c>
      <c r="D1227" s="9">
        <f>IF(ISBLANK('Report Data'!D1227)," ",'Report Data'!D1227)</f>
        <v>-2729032</v>
      </c>
      <c r="E1227" s="9">
        <f>IF(ISBLANK('Report Data'!E1227)," ",'Report Data'!E1227)</f>
        <v>-2500000</v>
      </c>
      <c r="F1227" s="9">
        <f>IF(ISBLANK('Report Data'!F1227)," ",'Report Data'!F1227)</f>
        <v>-2252809</v>
      </c>
      <c r="G1227" s="9">
        <f>IF(ISBLANK('Report Data'!G1227)," ",'Report Data'!G1227)</f>
        <v>-2500000</v>
      </c>
    </row>
    <row r="1228" spans="1:7">
      <c r="A1228" s="9" t="str">
        <f>IF('INTERIM REPORT'!B1228=" "," ",IF('Report Data'!A1228="",'INTERIM REPORT'!A1227,'Report Data'!A1228))</f>
        <v>Springfield Hospital</v>
      </c>
      <c r="B1228" s="9" t="str">
        <f>IF(ISBLANK('Report Data'!B1228)," ",'Report Data'!B1228)</f>
        <v>[Avg_Daily_Census_Metric] Average Daily Census</v>
      </c>
      <c r="C1228" s="9">
        <f>IF(ISBLANK('Report Data'!C1228)," ",'Report Data'!C1228)</f>
        <v>0</v>
      </c>
      <c r="D1228" s="9">
        <f>IF(ISBLANK('Report Data'!D1228)," ",'Report Data'!D1228)</f>
        <v>0</v>
      </c>
      <c r="E1228" s="9">
        <f>IF(ISBLANK('Report Data'!E1228)," ",'Report Data'!E1228)</f>
        <v>0</v>
      </c>
      <c r="F1228" s="9">
        <f>IF(ISBLANK('Report Data'!F1228)," ",'Report Data'!F1228)</f>
        <v>0</v>
      </c>
      <c r="G1228" s="9">
        <f>IF(ISBLANK('Report Data'!G1228)," ",'Report Data'!G1228)</f>
        <v>18.487671232876711</v>
      </c>
    </row>
    <row r="1229" spans="1:7">
      <c r="A1229" s="9" t="str">
        <f>IF('INTERIM REPORT'!B1229=" "," ",IF('Report Data'!A1229="",'INTERIM REPORT'!A1228,'Report Data'!A1229))</f>
        <v>Springfield Hospital</v>
      </c>
      <c r="B1229" s="9" t="str">
        <f>IF(ISBLANK('Report Data'!B1229)," ",'Report Data'!B1229)</f>
        <v>[Avg_Length_of_Stay_Metric] Average Length of Stay</v>
      </c>
      <c r="C1229" s="9">
        <f>IF(ISBLANK('Report Data'!C1229)," ",'Report Data'!C1229)</f>
        <v>0</v>
      </c>
      <c r="D1229" s="9">
        <f>IF(ISBLANK('Report Data'!D1229)," ",'Report Data'!D1229)</f>
        <v>0</v>
      </c>
      <c r="E1229" s="9">
        <f>IF(ISBLANK('Report Data'!E1229)," ",'Report Data'!E1229)</f>
        <v>0</v>
      </c>
      <c r="F1229" s="9">
        <f>IF(ISBLANK('Report Data'!F1229)," ",'Report Data'!F1229)</f>
        <v>0</v>
      </c>
      <c r="G1229" s="9">
        <f>IF(ISBLANK('Report Data'!G1229)," ",'Report Data'!G1229)</f>
        <v>5.8474870017331018</v>
      </c>
    </row>
    <row r="1230" spans="1:7">
      <c r="A1230" s="9" t="str">
        <f>IF('INTERIM REPORT'!B1230=" "," ",IF('Report Data'!A1230="",'INTERIM REPORT'!A1229,'Report Data'!A1230))</f>
        <v>Springfield Hospital</v>
      </c>
      <c r="B1230" s="9" t="str">
        <f>IF(ISBLANK('Report Data'!B1230)," ",'Report Data'!B1230)</f>
        <v>[Acute_ALOS_Metric] Acute ALOS</v>
      </c>
      <c r="C1230" s="9">
        <f>IF(ISBLANK('Report Data'!C1230)," ",'Report Data'!C1230)</f>
        <v>0</v>
      </c>
      <c r="D1230" s="9">
        <f>IF(ISBLANK('Report Data'!D1230)," ",'Report Data'!D1230)</f>
        <v>0</v>
      </c>
      <c r="E1230" s="9">
        <f>IF(ISBLANK('Report Data'!E1230)," ",'Report Data'!E1230)</f>
        <v>0</v>
      </c>
      <c r="F1230" s="9">
        <f>IF(ISBLANK('Report Data'!F1230)," ",'Report Data'!F1230)</f>
        <v>0</v>
      </c>
      <c r="G1230" s="9">
        <f>IF(ISBLANK('Report Data'!G1230)," ",'Report Data'!G1230)</f>
        <v>5.8474870017331018</v>
      </c>
    </row>
    <row r="1231" spans="1:7">
      <c r="A1231" s="9" t="str">
        <f>IF('INTERIM REPORT'!B1231=" "," ",IF('Report Data'!A1231="",'INTERIM REPORT'!A1230,'Report Data'!A1231))</f>
        <v>Springfield Hospital</v>
      </c>
      <c r="B1231" s="9" t="str">
        <f>IF(ISBLANK('Report Data'!B1231)," ",'Report Data'!B1231)</f>
        <v>[Adj_Admits_Metric] Adjusted Admissions</v>
      </c>
      <c r="C1231" s="9">
        <f>IF(ISBLANK('Report Data'!C1231)," ",'Report Data'!C1231)</f>
        <v>0</v>
      </c>
      <c r="D1231" s="9">
        <f>IF(ISBLANK('Report Data'!D1231)," ",'Report Data'!D1231)</f>
        <v>0</v>
      </c>
      <c r="E1231" s="9">
        <f>IF(ISBLANK('Report Data'!E1231)," ",'Report Data'!E1231)</f>
        <v>0</v>
      </c>
      <c r="F1231" s="9">
        <f>IF(ISBLANK('Report Data'!F1231)," ",'Report Data'!F1231)</f>
        <v>0</v>
      </c>
      <c r="G1231" s="9">
        <f>IF(ISBLANK('Report Data'!G1231)," ",'Report Data'!G1231)</f>
        <v>0</v>
      </c>
    </row>
    <row r="1232" spans="1:7">
      <c r="A1232" s="9" t="str">
        <f>IF('INTERIM REPORT'!B1232=" "," ",IF('Report Data'!A1232="",'INTERIM REPORT'!A1231,'Report Data'!A1232))</f>
        <v>Springfield Hospital</v>
      </c>
      <c r="B1232" s="9" t="str">
        <f>IF(ISBLANK('Report Data'!B1232)," ",'Report Data'!B1232)</f>
        <v>[Adj_Days_Metric] Adjusted Days</v>
      </c>
      <c r="C1232" s="9">
        <f>IF(ISBLANK('Report Data'!C1232)," ",'Report Data'!C1232)</f>
        <v>0</v>
      </c>
      <c r="D1232" s="9">
        <f>IF(ISBLANK('Report Data'!D1232)," ",'Report Data'!D1232)</f>
        <v>0</v>
      </c>
      <c r="E1232" s="9">
        <f>IF(ISBLANK('Report Data'!E1232)," ",'Report Data'!E1232)</f>
        <v>0</v>
      </c>
      <c r="F1232" s="9">
        <f>IF(ISBLANK('Report Data'!F1232)," ",'Report Data'!F1232)</f>
        <v>0</v>
      </c>
      <c r="G1232" s="9">
        <f>IF(ISBLANK('Report Data'!G1232)," ",'Report Data'!G1232)</f>
        <v>0</v>
      </c>
    </row>
    <row r="1233" spans="1:7">
      <c r="A1233" s="9" t="str">
        <f>IF('INTERIM REPORT'!B1233=" "," ",IF('Report Data'!A1233="",'INTERIM REPORT'!A1232,'Report Data'!A1233))</f>
        <v>Springfield Hospital</v>
      </c>
      <c r="B1233" s="9" t="str">
        <f>IF(ISBLANK('Report Data'!B1233)," ",'Report Data'!B1233)</f>
        <v>[Acute_Care_Ave_Daily_Census_Metric] Acute Care Ave Daily Census</v>
      </c>
      <c r="C1233" s="9">
        <f>IF(ISBLANK('Report Data'!C1233)," ",'Report Data'!C1233)</f>
        <v>0</v>
      </c>
      <c r="D1233" s="9">
        <f>IF(ISBLANK('Report Data'!D1233)," ",'Report Data'!D1233)</f>
        <v>0</v>
      </c>
      <c r="E1233" s="9">
        <f>IF(ISBLANK('Report Data'!E1233)," ",'Report Data'!E1233)</f>
        <v>0</v>
      </c>
      <c r="F1233" s="9">
        <f>IF(ISBLANK('Report Data'!F1233)," ",'Report Data'!F1233)</f>
        <v>0</v>
      </c>
      <c r="G1233" s="9">
        <f>IF(ISBLANK('Report Data'!G1233)," ",'Report Data'!G1233)</f>
        <v>18.487671232876711</v>
      </c>
    </row>
    <row r="1234" spans="1:7">
      <c r="A1234" s="9" t="str">
        <f>IF('INTERIM REPORT'!B1234=" "," ",IF('Report Data'!A1234="",'INTERIM REPORT'!A1233,'Report Data'!A1234))</f>
        <v>Springfield Hospital</v>
      </c>
      <c r="B1234" s="9" t="str">
        <f>IF(ISBLANK('Report Data'!B1234)," ",'Report Data'!B1234)</f>
        <v>[Acute_Admissions_Metric] Acute Admissions</v>
      </c>
      <c r="C1234" s="9">
        <f>IF(ISBLANK('Report Data'!C1234)," ",'Report Data'!C1234)</f>
        <v>0</v>
      </c>
      <c r="D1234" s="9">
        <f>IF(ISBLANK('Report Data'!D1234)," ",'Report Data'!D1234)</f>
        <v>0</v>
      </c>
      <c r="E1234" s="9">
        <f>IF(ISBLANK('Report Data'!E1234)," ",'Report Data'!E1234)</f>
        <v>0</v>
      </c>
      <c r="F1234" s="9">
        <f>IF(ISBLANK('Report Data'!F1234)," ",'Report Data'!F1234)</f>
        <v>0</v>
      </c>
      <c r="G1234" s="9">
        <f>IF(ISBLANK('Report Data'!G1234)," ",'Report Data'!G1234)</f>
        <v>1154</v>
      </c>
    </row>
    <row r="1235" spans="1:7">
      <c r="A1235" s="9" t="str">
        <f>IF('INTERIM REPORT'!B1235=" "," ",IF('Report Data'!A1235="",'INTERIM REPORT'!A1234,'Report Data'!A1235))</f>
        <v>Springfield Hospital</v>
      </c>
      <c r="B1235" s="9" t="str">
        <f>IF(ISBLANK('Report Data'!B1235)," ",'Report Data'!B1235)</f>
        <v>[Util_Acute_Days] Acute Patient Days</v>
      </c>
      <c r="C1235" s="9">
        <f>IF(ISBLANK('Report Data'!C1235)," ",'Report Data'!C1235)</f>
        <v>0</v>
      </c>
      <c r="D1235" s="9">
        <f>IF(ISBLANK('Report Data'!D1235)," ",'Report Data'!D1235)</f>
        <v>0</v>
      </c>
      <c r="E1235" s="9">
        <f>IF(ISBLANK('Report Data'!E1235)," ",'Report Data'!E1235)</f>
        <v>0</v>
      </c>
      <c r="F1235" s="9">
        <f>IF(ISBLANK('Report Data'!F1235)," ",'Report Data'!F1235)</f>
        <v>0</v>
      </c>
      <c r="G1235" s="9">
        <f>IF(ISBLANK('Report Data'!G1235)," ",'Report Data'!G1235)</f>
        <v>6747.9999999999991</v>
      </c>
    </row>
    <row r="1236" spans="1:7">
      <c r="A1236" s="9" t="str">
        <f>IF('INTERIM REPORT'!B1236=" "," ",IF('Report Data'!A1236="",'INTERIM REPORT'!A1235,'Report Data'!A1236))</f>
        <v>Springfield Hospital</v>
      </c>
      <c r="B1236" s="9" t="str">
        <f>IF(ISBLANK('Report Data'!B1236)," ",'Report Data'!B1236)</f>
        <v>[Age_of_Plant_Metric] Age of Plant</v>
      </c>
      <c r="C1236" s="9">
        <f>IF(ISBLANK('Report Data'!C1236)," ",'Report Data'!C1236)</f>
        <v>17.165819151255509</v>
      </c>
      <c r="D1236" s="9">
        <f>IF(ISBLANK('Report Data'!D1236)," ",'Report Data'!D1236)</f>
        <v>18.996876922993909</v>
      </c>
      <c r="E1236" s="9">
        <f>IF(ISBLANK('Report Data'!E1236)," ",'Report Data'!E1236)</f>
        <v>0</v>
      </c>
      <c r="F1236" s="9">
        <f>IF(ISBLANK('Report Data'!F1236)," ",'Report Data'!F1236)</f>
        <v>20.928741872112518</v>
      </c>
      <c r="G1236" s="9">
        <f>IF(ISBLANK('Report Data'!G1236)," ",'Report Data'!G1236)</f>
        <v>26.128163265306121</v>
      </c>
    </row>
    <row r="1237" spans="1:7">
      <c r="A1237" s="9" t="str">
        <f>IF('INTERIM REPORT'!B1237=" "," ",IF('Report Data'!A1237="",'INTERIM REPORT'!A1236,'Report Data'!A1237))</f>
        <v>Springfield Hospital</v>
      </c>
      <c r="B1237" s="9" t="str">
        <f>IF(ISBLANK('Report Data'!B1237)," ",'Report Data'!B1237)</f>
        <v>[Age_of_Plant_Bldg_Metric] Age of Plant Building</v>
      </c>
      <c r="C1237" s="9">
        <f>IF(ISBLANK('Report Data'!C1237)," ",'Report Data'!C1237)</f>
        <v>32.22242290947441</v>
      </c>
      <c r="D1237" s="9">
        <f>IF(ISBLANK('Report Data'!D1237)," ",'Report Data'!D1237)</f>
        <v>20.005628752121648</v>
      </c>
      <c r="E1237" s="9">
        <f>IF(ISBLANK('Report Data'!E1237)," ",'Report Data'!E1237)</f>
        <v>0</v>
      </c>
      <c r="F1237" s="9">
        <f>IF(ISBLANK('Report Data'!F1237)," ",'Report Data'!F1237)</f>
        <v>21.146467953546509</v>
      </c>
      <c r="G1237" s="9">
        <f>IF(ISBLANK('Report Data'!G1237)," ",'Report Data'!G1237)</f>
        <v>25.869654774656009</v>
      </c>
    </row>
    <row r="1238" spans="1:7">
      <c r="A1238" s="9" t="str">
        <f>IF('INTERIM REPORT'!B1238=" "," ",IF('Report Data'!A1238="",'INTERIM REPORT'!A1237,'Report Data'!A1238))</f>
        <v>Springfield Hospital</v>
      </c>
      <c r="B1238" s="9" t="str">
        <f>IF(ISBLANK('Report Data'!B1238)," ",'Report Data'!B1238)</f>
        <v>[Age_of_Plant_Equip_Metric] Age of Plant Equipment</v>
      </c>
      <c r="C1238" s="9">
        <f>IF(ISBLANK('Report Data'!C1238)," ",'Report Data'!C1238)</f>
        <v>11.755625199393036</v>
      </c>
      <c r="D1238" s="9">
        <f>IF(ISBLANK('Report Data'!D1238)," ",'Report Data'!D1238)</f>
        <v>18.101211039985547</v>
      </c>
      <c r="E1238" s="9">
        <f>IF(ISBLANK('Report Data'!E1238)," ",'Report Data'!E1238)</f>
        <v>0</v>
      </c>
      <c r="F1238" s="9">
        <f>IF(ISBLANK('Report Data'!F1238)," ",'Report Data'!F1238)</f>
        <v>20.72089160376709</v>
      </c>
      <c r="G1238" s="9">
        <f>IF(ISBLANK('Report Data'!G1238)," ",'Report Data'!G1238)</f>
        <v>26.3819461295802</v>
      </c>
    </row>
    <row r="1239" spans="1:7">
      <c r="A1239" s="9" t="str">
        <f>IF('INTERIM REPORT'!B1239=" "," ",IF('Report Data'!A1239="",'INTERIM REPORT'!A1238,'Report Data'!A1239))</f>
        <v>Springfield Hospital</v>
      </c>
      <c r="B1239" s="9" t="str">
        <f>IF(ISBLANK('Report Data'!B1239)," ",'Report Data'!B1239)</f>
        <v>[Long_Term_Debt_Cap_Metric] Long Term Debt to Capitalization</v>
      </c>
      <c r="C1239" s="9">
        <f>IF(ISBLANK('Report Data'!C1239)," ",'Report Data'!C1239)</f>
        <v>-1.6916626409730249</v>
      </c>
      <c r="D1239" s="9">
        <f>IF(ISBLANK('Report Data'!D1239)," ",'Report Data'!D1239)</f>
        <v>-0.99414817539220579</v>
      </c>
      <c r="E1239" s="9">
        <f>IF(ISBLANK('Report Data'!E1239)," ",'Report Data'!E1239)</f>
        <v>-0.9853748399798643</v>
      </c>
      <c r="F1239" s="9">
        <f>IF(ISBLANK('Report Data'!F1239)," ",'Report Data'!F1239)</f>
        <v>0.6684979138566236</v>
      </c>
      <c r="G1239" s="9">
        <f>IF(ISBLANK('Report Data'!G1239)," ",'Report Data'!G1239)</f>
        <v>0.79819619773144834</v>
      </c>
    </row>
    <row r="1240" spans="1:7">
      <c r="A1240" s="9" t="str">
        <f>IF('INTERIM REPORT'!B1240=" "," ",IF('Report Data'!A1240="",'INTERIM REPORT'!A1239,'Report Data'!A1240))</f>
        <v>Springfield Hospital</v>
      </c>
      <c r="B1240" s="9" t="str">
        <f>IF(ISBLANK('Report Data'!B1240)," ",'Report Data'!B1240)</f>
        <v>[Debt_per_Staff_Bed_Metric] Debt per Staffed Bed</v>
      </c>
      <c r="C1240" s="9">
        <f>IF(ISBLANK('Report Data'!C1240)," ",'Report Data'!C1240)</f>
        <v>0</v>
      </c>
      <c r="D1240" s="9">
        <f>IF(ISBLANK('Report Data'!D1240)," ",'Report Data'!D1240)</f>
        <v>0</v>
      </c>
      <c r="E1240" s="9">
        <f>IF(ISBLANK('Report Data'!E1240)," ",'Report Data'!E1240)</f>
        <v>0</v>
      </c>
      <c r="F1240" s="9">
        <f>IF(ISBLANK('Report Data'!F1240)," ",'Report Data'!F1240)</f>
        <v>0</v>
      </c>
      <c r="G1240" s="9">
        <f>IF(ISBLANK('Report Data'!G1240)," ",'Report Data'!G1240)</f>
        <v>565478.62857142859</v>
      </c>
    </row>
    <row r="1241" spans="1:7">
      <c r="A1241" s="9" t="str">
        <f>IF('INTERIM REPORT'!B1241=" "," ",IF('Report Data'!A1241="",'INTERIM REPORT'!A1240,'Report Data'!A1241))</f>
        <v>Springfield Hospital</v>
      </c>
      <c r="B1241" s="9" t="str">
        <f>IF(ISBLANK('Report Data'!B1241)," ",'Report Data'!B1241)</f>
        <v>[Net_Prop_Plant_and_Equip_per_Staffed_Bed_Metric] Net Prop, Plant &amp; Equip per Staffed Bed</v>
      </c>
      <c r="C1241" s="9">
        <f>IF(ISBLANK('Report Data'!C1241)," ",'Report Data'!C1241)</f>
        <v>0</v>
      </c>
      <c r="D1241" s="9">
        <f>IF(ISBLANK('Report Data'!D1241)," ",'Report Data'!D1241)</f>
        <v>0</v>
      </c>
      <c r="E1241" s="9">
        <f>IF(ISBLANK('Report Data'!E1241)," ",'Report Data'!E1241)</f>
        <v>0</v>
      </c>
      <c r="F1241" s="9">
        <f>IF(ISBLANK('Report Data'!F1241)," ",'Report Data'!F1241)</f>
        <v>0</v>
      </c>
      <c r="G1241" s="9">
        <f>IF(ISBLANK('Report Data'!G1241)," ",'Report Data'!G1241)</f>
        <v>316371.42857142858</v>
      </c>
    </row>
    <row r="1242" spans="1:7">
      <c r="A1242" s="9" t="str">
        <f>IF('INTERIM REPORT'!B1242=" "," ",IF('Report Data'!A1242="",'INTERIM REPORT'!A1241,'Report Data'!A1242))</f>
        <v>Springfield Hospital</v>
      </c>
      <c r="B1242" s="9" t="str">
        <f>IF(ISBLANK('Report Data'!B1242)," ",'Report Data'!B1242)</f>
        <v>[Long_Term_Debt_to_Total_Assets_Metric] Long Term Debt to Total Assets</v>
      </c>
      <c r="C1242" s="9">
        <f>IF(ISBLANK('Report Data'!C1242)," ",'Report Data'!C1242)</f>
        <v>0.18070775704207859</v>
      </c>
      <c r="D1242" s="9">
        <f>IF(ISBLANK('Report Data'!D1242)," ",'Report Data'!D1242)</f>
        <v>0.22237554337228271</v>
      </c>
      <c r="E1242" s="9">
        <f>IF(ISBLANK('Report Data'!E1242)," ",'Report Data'!E1242)</f>
        <v>0.20438512050293151</v>
      </c>
      <c r="F1242" s="9">
        <f>IF(ISBLANK('Report Data'!F1242)," ",'Report Data'!F1242)</f>
        <v>0.39615721805570475</v>
      </c>
      <c r="G1242" s="9">
        <f>IF(ISBLANK('Report Data'!G1242)," ",'Report Data'!G1242)</f>
        <v>0.53042831517696987</v>
      </c>
    </row>
    <row r="1243" spans="1:7">
      <c r="A1243" s="9" t="str">
        <f>IF('INTERIM REPORT'!B1243=" "," ",IF('Report Data'!A1243="",'INTERIM REPORT'!A1242,'Report Data'!A1243))</f>
        <v>Springfield Hospital</v>
      </c>
      <c r="B1243" s="9" t="str">
        <f>IF(ISBLANK('Report Data'!B1243)," ",'Report Data'!B1243)</f>
        <v>[Debt_Service_Coverage_Ratio_Metric] Debt Service Coverage Ratio</v>
      </c>
      <c r="C1243" s="9">
        <f>IF(ISBLANK('Report Data'!C1243)," ",'Report Data'!C1243)</f>
        <v>-0.74123765820582599</v>
      </c>
      <c r="D1243" s="9">
        <f>IF(ISBLANK('Report Data'!D1243)," ",'Report Data'!D1243)</f>
        <v>-0.47437010068185709</v>
      </c>
      <c r="E1243" s="9">
        <f>IF(ISBLANK('Report Data'!E1243)," ",'Report Data'!E1243)</f>
        <v>17.064094055425656</v>
      </c>
      <c r="F1243" s="9">
        <f>IF(ISBLANK('Report Data'!F1243)," ",'Report Data'!F1243)</f>
        <v>1.8987740076979338</v>
      </c>
      <c r="G1243" s="9">
        <f>IF(ISBLANK('Report Data'!G1243)," ",'Report Data'!G1243)</f>
        <v>2.5643818181818068</v>
      </c>
    </row>
    <row r="1244" spans="1:7">
      <c r="A1244" s="9" t="str">
        <f>IF('INTERIM REPORT'!B1244=" "," ",IF('Report Data'!A1244="",'INTERIM REPORT'!A1243,'Report Data'!A1244))</f>
        <v>Springfield Hospital</v>
      </c>
      <c r="B1244" s="9" t="str">
        <f>IF(ISBLANK('Report Data'!B1244)," ",'Report Data'!B1244)</f>
        <v>[Depreciation_Rate_Metric] Depreciation Rate</v>
      </c>
      <c r="C1244" s="9">
        <f>IF(ISBLANK('Report Data'!C1244)," ",'Report Data'!C1244)</f>
        <v>4.1805610994869307</v>
      </c>
      <c r="D1244" s="9">
        <f>IF(ISBLANK('Report Data'!D1244)," ",'Report Data'!D1244)</f>
        <v>3.9379090929259499</v>
      </c>
      <c r="E1244" s="9">
        <f>IF(ISBLANK('Report Data'!E1244)," ",'Report Data'!E1244)</f>
        <v>4.7103568540234537</v>
      </c>
      <c r="F1244" s="9">
        <f>IF(ISBLANK('Report Data'!F1244)," ",'Report Data'!F1244)</f>
        <v>3.6863660112261427</v>
      </c>
      <c r="G1244" s="9">
        <f>IF(ISBLANK('Report Data'!G1244)," ",'Report Data'!G1244)</f>
        <v>2.843546889507893</v>
      </c>
    </row>
    <row r="1245" spans="1:7">
      <c r="A1245" s="9" t="str">
        <f>IF('INTERIM REPORT'!B1245=" "," ",IF('Report Data'!A1245="",'INTERIM REPORT'!A1244,'Report Data'!A1245))</f>
        <v>Springfield Hospital</v>
      </c>
      <c r="B1245" s="9" t="str">
        <f>IF(ISBLANK('Report Data'!B1245)," ",'Report Data'!B1245)</f>
        <v>[Cap_Expenditures_to_Depreciation_Metric] Capital Expenditures to Depreciation</v>
      </c>
      <c r="C1245" s="9">
        <f>IF(ISBLANK('Report Data'!C1245)," ",'Report Data'!C1245)</f>
        <v>0.81270025261173606</v>
      </c>
      <c r="D1245" s="9">
        <f>IF(ISBLANK('Report Data'!D1245)," ",'Report Data'!D1245)</f>
        <v>0</v>
      </c>
      <c r="E1245" s="9">
        <f>IF(ISBLANK('Report Data'!E1245)," ",'Report Data'!E1245)</f>
        <v>0.52445120007897861</v>
      </c>
      <c r="F1245" s="9">
        <f>IF(ISBLANK('Report Data'!F1245)," ",'Report Data'!F1245)</f>
        <v>0</v>
      </c>
      <c r="G1245" s="9">
        <f>IF(ISBLANK('Report Data'!G1245)," ",'Report Data'!G1245)</f>
        <v>0</v>
      </c>
    </row>
    <row r="1246" spans="1:7">
      <c r="A1246" s="9" t="str">
        <f>IF('INTERIM REPORT'!B1246=" "," ",IF('Report Data'!A1246="",'INTERIM REPORT'!A1245,'Report Data'!A1246))</f>
        <v>Springfield Hospital</v>
      </c>
      <c r="B1246" s="9" t="str">
        <f>IF(ISBLANK('Report Data'!B1246)," ",'Report Data'!B1246)</f>
        <v>[Cap_Expenditure_Growth_Rate_Metric] Capital Expenditure Growth Rate</v>
      </c>
      <c r="C1246" s="9">
        <f>IF(ISBLANK('Report Data'!C1246)," ",'Report Data'!C1246)</f>
        <v>3.3975430616118256</v>
      </c>
      <c r="D1246" s="9">
        <f>IF(ISBLANK('Report Data'!D1246)," ",'Report Data'!D1246)</f>
        <v>0</v>
      </c>
      <c r="E1246" s="9">
        <f>IF(ISBLANK('Report Data'!E1246)," ",'Report Data'!E1246)</f>
        <v>2.4703523048928426</v>
      </c>
      <c r="F1246" s="9">
        <f>IF(ISBLANK('Report Data'!F1246)," ",'Report Data'!F1246)</f>
        <v>0</v>
      </c>
      <c r="G1246" s="9">
        <f>IF(ISBLANK('Report Data'!G1246)," ",'Report Data'!G1246)</f>
        <v>0</v>
      </c>
    </row>
    <row r="1247" spans="1:7">
      <c r="A1247" s="9" t="str">
        <f>IF('INTERIM REPORT'!B1247=" "," ",IF('Report Data'!A1247="",'INTERIM REPORT'!A1246,'Report Data'!A1247))</f>
        <v>Springfield Hospital</v>
      </c>
      <c r="B1247" s="9" t="str">
        <f>IF(ISBLANK('Report Data'!B1247)," ",'Report Data'!B1247)</f>
        <v>[Cap_Acquisitions_as_a_pct_of_Net_Patient_Rev_Metric] Capital Acquisitions as a % of Net Patient Rev</v>
      </c>
      <c r="C1247" s="9">
        <f>IF(ISBLANK('Report Data'!C1247)," ",'Report Data'!C1247)</f>
        <v>2.9291734124136576E-2</v>
      </c>
      <c r="D1247" s="9">
        <f>IF(ISBLANK('Report Data'!D1247)," ",'Report Data'!D1247)</f>
        <v>0</v>
      </c>
      <c r="E1247" s="9">
        <f>IF(ISBLANK('Report Data'!E1247)," ",'Report Data'!E1247)</f>
        <v>1.9317450821941605E-2</v>
      </c>
      <c r="F1247" s="9">
        <f>IF(ISBLANK('Report Data'!F1247)," ",'Report Data'!F1247)</f>
        <v>0</v>
      </c>
      <c r="G1247" s="9">
        <f>IF(ISBLANK('Report Data'!G1247)," ",'Report Data'!G1247)</f>
        <v>0</v>
      </c>
    </row>
    <row r="1248" spans="1:7">
      <c r="A1248" s="9" t="str">
        <f>IF('INTERIM REPORT'!B1248=" "," ",IF('Report Data'!A1248="",'INTERIM REPORT'!A1247,'Report Data'!A1248))</f>
        <v>Springfield Hospital</v>
      </c>
      <c r="B1248" s="9" t="str">
        <f>IF(ISBLANK('Report Data'!B1248)," ",'Report Data'!B1248)</f>
        <v>[Deduction_pct_Metric] Deduction %</v>
      </c>
      <c r="C1248" s="9">
        <f>IF(ISBLANK('Report Data'!C1248)," ",'Report Data'!C1248)</f>
        <v>0.56998777346385787</v>
      </c>
      <c r="D1248" s="9">
        <f>IF(ISBLANK('Report Data'!D1248)," ",'Report Data'!D1248)</f>
        <v>0.57274910201038165</v>
      </c>
      <c r="E1248" s="9">
        <f>IF(ISBLANK('Report Data'!E1248)," ",'Report Data'!E1248)</f>
        <v>0.54030081313110867</v>
      </c>
      <c r="F1248" s="9">
        <f>IF(ISBLANK('Report Data'!F1248)," ",'Report Data'!F1248)</f>
        <v>0.51734337804143204</v>
      </c>
      <c r="G1248" s="9">
        <f>IF(ISBLANK('Report Data'!G1248)," ",'Report Data'!G1248)</f>
        <v>0.54447074562986086</v>
      </c>
    </row>
    <row r="1249" spans="1:7">
      <c r="A1249" s="9" t="str">
        <f>IF('INTERIM REPORT'!B1249=" "," ",IF('Report Data'!A1249="",'INTERIM REPORT'!A1248,'Report Data'!A1249))</f>
        <v>Springfield Hospital</v>
      </c>
      <c r="B1249" s="9" t="str">
        <f>IF(ISBLANK('Report Data'!B1249)," ",'Report Data'!B1249)</f>
        <v>[Bad_Debt_pct_Metric] Bad Debt %</v>
      </c>
      <c r="C1249" s="9">
        <f>IF(ISBLANK('Report Data'!C1249)," ",'Report Data'!C1249)</f>
        <v>4.8209301327933635E-2</v>
      </c>
      <c r="D1249" s="9">
        <f>IF(ISBLANK('Report Data'!D1249)," ",'Report Data'!D1249)</f>
        <v>4.3201332117391245E-2</v>
      </c>
      <c r="E1249" s="9">
        <f>IF(ISBLANK('Report Data'!E1249)," ",'Report Data'!E1249)</f>
        <v>4.5517435733697889E-2</v>
      </c>
      <c r="F1249" s="9">
        <f>IF(ISBLANK('Report Data'!F1249)," ",'Report Data'!F1249)</f>
        <v>3.3051147920094379E-2</v>
      </c>
      <c r="G1249" s="9">
        <f>IF(ISBLANK('Report Data'!G1249)," ",'Report Data'!G1249)</f>
        <v>3.0002175615844211E-2</v>
      </c>
    </row>
    <row r="1250" spans="1:7">
      <c r="A1250" s="9" t="str">
        <f>IF('INTERIM REPORT'!B1250=" "," ",IF('Report Data'!A1250="",'INTERIM REPORT'!A1249,'Report Data'!A1250))</f>
        <v>Springfield Hospital</v>
      </c>
      <c r="B1250" s="9" t="str">
        <f>IF(ISBLANK('Report Data'!B1250)," ",'Report Data'!B1250)</f>
        <v>[Free_Care_pct_Metric] Free Care %</v>
      </c>
      <c r="C1250" s="9">
        <f>IF(ISBLANK('Report Data'!C1250)," ",'Report Data'!C1250)</f>
        <v>1.4206643050763208E-2</v>
      </c>
      <c r="D1250" s="9">
        <f>IF(ISBLANK('Report Data'!D1250)," ",'Report Data'!D1250)</f>
        <v>9.859215771034319E-3</v>
      </c>
      <c r="E1250" s="9">
        <f>IF(ISBLANK('Report Data'!E1250)," ",'Report Data'!E1250)</f>
        <v>1.0322818142253408E-2</v>
      </c>
      <c r="F1250" s="9">
        <f>IF(ISBLANK('Report Data'!F1250)," ",'Report Data'!F1250)</f>
        <v>7.0810108757405005E-3</v>
      </c>
      <c r="G1250" s="9">
        <f>IF(ISBLANK('Report Data'!G1250)," ",'Report Data'!G1250)</f>
        <v>7.4963792488228183E-3</v>
      </c>
    </row>
    <row r="1251" spans="1:7">
      <c r="A1251" s="9" t="str">
        <f>IF('INTERIM REPORT'!B1251=" "," ",IF('Report Data'!A1251="",'INTERIM REPORT'!A1250,'Report Data'!A1251))</f>
        <v>Springfield Hospital</v>
      </c>
      <c r="B1251" s="9" t="str">
        <f>IF(ISBLANK('Report Data'!B1251)," ",'Report Data'!B1251)</f>
        <v>[Operating_Margin_pct_Metric] Operating Margin %</v>
      </c>
      <c r="C1251" s="9">
        <f>IF(ISBLANK('Report Data'!C1251)," ",'Report Data'!C1251)</f>
        <v>-0.18389883334518664</v>
      </c>
      <c r="D1251" s="9">
        <f>IF(ISBLANK('Report Data'!D1251)," ",'Report Data'!D1251)</f>
        <v>-0.1123972244539693</v>
      </c>
      <c r="E1251" s="9">
        <f>IF(ISBLANK('Report Data'!E1251)," ",'Report Data'!E1251)</f>
        <v>1.32477162446455E-2</v>
      </c>
      <c r="F1251" s="9">
        <f>IF(ISBLANK('Report Data'!F1251)," ",'Report Data'!F1251)</f>
        <v>1.1717010306855374E-2</v>
      </c>
      <c r="G1251" s="9">
        <f>IF(ISBLANK('Report Data'!G1251)," ",'Report Data'!G1251)</f>
        <v>3.5736583089529712E-2</v>
      </c>
    </row>
    <row r="1252" spans="1:7">
      <c r="A1252" s="9" t="str">
        <f>IF('INTERIM REPORT'!B1252=" "," ",IF('Report Data'!A1252="",'INTERIM REPORT'!A1251,'Report Data'!A1252))</f>
        <v>Springfield Hospital</v>
      </c>
      <c r="B1252" s="9" t="str">
        <f>IF(ISBLANK('Report Data'!B1252)," ",'Report Data'!B1252)</f>
        <v>[Total_Margin_pct_Metric] Total Margin %</v>
      </c>
      <c r="C1252" s="9">
        <f>IF(ISBLANK('Report Data'!C1252)," ",'Report Data'!C1252)</f>
        <v>-0.38945580822908615</v>
      </c>
      <c r="D1252" s="9">
        <f>IF(ISBLANK('Report Data'!D1252)," ",'Report Data'!D1252)</f>
        <v>-0.11666996557434753</v>
      </c>
      <c r="E1252" s="9">
        <f>IF(ISBLANK('Report Data'!E1252)," ",'Report Data'!E1252)</f>
        <v>3.5627749897167893E-3</v>
      </c>
      <c r="F1252" s="9">
        <f>IF(ISBLANK('Report Data'!F1252)," ",'Report Data'!F1252)</f>
        <v>0.25105388009033908</v>
      </c>
      <c r="G1252" s="9">
        <f>IF(ISBLANK('Report Data'!G1252)," ",'Report Data'!G1252)</f>
        <v>2.3947556672166595E-2</v>
      </c>
    </row>
    <row r="1253" spans="1:7">
      <c r="A1253" s="9" t="str">
        <f>IF('INTERIM REPORT'!B1253=" "," ",IF('Report Data'!A1253="",'INTERIM REPORT'!A1252,'Report Data'!A1253))</f>
        <v>Springfield Hospital</v>
      </c>
      <c r="B1253" s="9" t="str">
        <f>IF(ISBLANK('Report Data'!B1253)," ",'Report Data'!B1253)</f>
        <v>[Outpatient_Gross_Rev_pct_Metric] Outpatient Gross Revenue %</v>
      </c>
      <c r="C1253" s="9">
        <f>IF(ISBLANK('Report Data'!C1253)," ",'Report Data'!C1253)</f>
        <v>0.81236460729910553</v>
      </c>
      <c r="D1253" s="9">
        <f>IF(ISBLANK('Report Data'!D1253)," ",'Report Data'!D1253)</f>
        <v>0.78254209674805764</v>
      </c>
      <c r="E1253" s="9">
        <f>IF(ISBLANK('Report Data'!E1253)," ",'Report Data'!E1253)</f>
        <v>0.79370567558309557</v>
      </c>
      <c r="F1253" s="9">
        <f>IF(ISBLANK('Report Data'!F1253)," ",'Report Data'!F1253)</f>
        <v>1</v>
      </c>
      <c r="G1253" s="9">
        <f>IF(ISBLANK('Report Data'!G1253)," ",'Report Data'!G1253)</f>
        <v>0.81357660916444041</v>
      </c>
    </row>
    <row r="1254" spans="1:7">
      <c r="A1254" s="9" t="str">
        <f>IF('INTERIM REPORT'!B1254=" "," ",IF('Report Data'!A1254="",'INTERIM REPORT'!A1253,'Report Data'!A1254))</f>
        <v>Springfield Hospital</v>
      </c>
      <c r="B1254" s="9" t="str">
        <f>IF(ISBLANK('Report Data'!B1254)," ",'Report Data'!B1254)</f>
        <v>[Inpatient_Gross_Rev_pct_Metric] Inpatient Gross Revenue %</v>
      </c>
      <c r="C1254" s="9">
        <f>IF(ISBLANK('Report Data'!C1254)," ",'Report Data'!C1254)</f>
        <v>0.18763539270089435</v>
      </c>
      <c r="D1254" s="9">
        <f>IF(ISBLANK('Report Data'!D1254)," ",'Report Data'!D1254)</f>
        <v>0.21745790325194223</v>
      </c>
      <c r="E1254" s="9">
        <f>IF(ISBLANK('Report Data'!E1254)," ",'Report Data'!E1254)</f>
        <v>0.20629432441690446</v>
      </c>
      <c r="F1254" s="9">
        <f>IF(ISBLANK('Report Data'!F1254)," ",'Report Data'!F1254)</f>
        <v>0</v>
      </c>
      <c r="G1254" s="9">
        <f>IF(ISBLANK('Report Data'!G1254)," ",'Report Data'!G1254)</f>
        <v>0.18642339083555973</v>
      </c>
    </row>
    <row r="1255" spans="1:7">
      <c r="A1255" s="9" t="str">
        <f>IF('INTERIM REPORT'!B1255=" "," ",IF('Report Data'!A1255="",'INTERIM REPORT'!A1254,'Report Data'!A1255))</f>
        <v>Springfield Hospital</v>
      </c>
      <c r="B1255" s="9" t="str">
        <f>IF(ISBLANK('Report Data'!B1255)," ",'Report Data'!B1255)</f>
        <v>[SNF_Rehab_Swing_Gross_Rev_pct_Metric] SNF/Rehab/Swing Gross Revenue %</v>
      </c>
      <c r="C1255" s="9">
        <f>IF(ISBLANK('Report Data'!C1255)," ",'Report Data'!C1255)</f>
        <v>0</v>
      </c>
      <c r="D1255" s="9">
        <f>IF(ISBLANK('Report Data'!D1255)," ",'Report Data'!D1255)</f>
        <v>0</v>
      </c>
      <c r="E1255" s="9">
        <f>IF(ISBLANK('Report Data'!E1255)," ",'Report Data'!E1255)</f>
        <v>0</v>
      </c>
      <c r="F1255" s="9">
        <f>IF(ISBLANK('Report Data'!F1255)," ",'Report Data'!F1255)</f>
        <v>0</v>
      </c>
      <c r="G1255" s="9">
        <f>IF(ISBLANK('Report Data'!G1255)," ",'Report Data'!G1255)</f>
        <v>0</v>
      </c>
    </row>
    <row r="1256" spans="1:7">
      <c r="A1256" s="9" t="str">
        <f>IF('INTERIM REPORT'!B1256=" "," ",IF('Report Data'!A1256="",'INTERIM REPORT'!A1255,'Report Data'!A1256))</f>
        <v>Springfield Hospital</v>
      </c>
      <c r="B1256" s="9" t="str">
        <f>IF(ISBLANK('Report Data'!B1256)," ",'Report Data'!B1256)</f>
        <v>[All_Net_Patient_Rev_pct_Metric] All Net Patient Revenue % with DSH &amp; GME</v>
      </c>
      <c r="C1256" s="9">
        <f>IF(ISBLANK('Report Data'!C1256)," ",'Report Data'!C1256)</f>
        <v>0.43001221102102627</v>
      </c>
      <c r="D1256" s="9">
        <f>IF(ISBLANK('Report Data'!D1256)," ",'Report Data'!D1256)</f>
        <v>0.42725090872723565</v>
      </c>
      <c r="E1256" s="9">
        <f>IF(ISBLANK('Report Data'!E1256)," ",'Report Data'!E1256)</f>
        <v>0.45969921412361664</v>
      </c>
      <c r="F1256" s="9">
        <f>IF(ISBLANK('Report Data'!F1256)," ",'Report Data'!F1256)</f>
        <v>0.48265663643523921</v>
      </c>
      <c r="G1256" s="9">
        <f>IF(ISBLANK('Report Data'!G1256)," ",'Report Data'!G1256)</f>
        <v>0.4555292407649415</v>
      </c>
    </row>
    <row r="1257" spans="1:7">
      <c r="A1257" s="9" t="str">
        <f>IF('INTERIM REPORT'!B1257=" "," ",IF('Report Data'!A1257="",'INTERIM REPORT'!A1256,'Report Data'!A1257))</f>
        <v>Springfield Hospital</v>
      </c>
      <c r="B1257" s="9" t="str">
        <f>IF(ISBLANK('Report Data'!B1257)," ",'Report Data'!B1257)</f>
        <v>[Medicare_Net_Patient_Rev_pct_incl_Phys_Metric] Medicare Net Patient Revenue % including Phys</v>
      </c>
      <c r="C1257" s="9">
        <f>IF(ISBLANK('Report Data'!C1257)," ",'Report Data'!C1257)</f>
        <v>0.33922271569752854</v>
      </c>
      <c r="D1257" s="9">
        <f>IF(ISBLANK('Report Data'!D1257)," ",'Report Data'!D1257)</f>
        <v>0.34812611047662367</v>
      </c>
      <c r="E1257" s="9">
        <f>IF(ISBLANK('Report Data'!E1257)," ",'Report Data'!E1257)</f>
        <v>0.34354290176457297</v>
      </c>
      <c r="F1257" s="9">
        <f>IF(ISBLANK('Report Data'!F1257)," ",'Report Data'!F1257)</f>
        <v>0.40830785589864887</v>
      </c>
      <c r="G1257" s="9">
        <f>IF(ISBLANK('Report Data'!G1257)," ",'Report Data'!G1257)</f>
        <v>0.44617500535981836</v>
      </c>
    </row>
    <row r="1258" spans="1:7">
      <c r="A1258" s="9" t="str">
        <f>IF('INTERIM REPORT'!B1258=" "," ",IF('Report Data'!A1258="",'INTERIM REPORT'!A1257,'Report Data'!A1258))</f>
        <v>Springfield Hospital</v>
      </c>
      <c r="B1258" s="9" t="str">
        <f>IF(ISBLANK('Report Data'!B1258)," ",'Report Data'!B1258)</f>
        <v>[Medicaid_Net_Patient_Rev_pct_incl_Phys_Metric] Medicaid Net Patient Revenue % including Phys</v>
      </c>
      <c r="C1258" s="9">
        <f>IF(ISBLANK('Report Data'!C1258)," ",'Report Data'!C1258)</f>
        <v>0.29372106053274588</v>
      </c>
      <c r="D1258" s="9">
        <f>IF(ISBLANK('Report Data'!D1258)," ",'Report Data'!D1258)</f>
        <v>0.31092116180647383</v>
      </c>
      <c r="E1258" s="9">
        <f>IF(ISBLANK('Report Data'!E1258)," ",'Report Data'!E1258)</f>
        <v>0.32487343050675177</v>
      </c>
      <c r="F1258" s="9">
        <f>IF(ISBLANK('Report Data'!F1258)," ",'Report Data'!F1258)</f>
        <v>0.42542184884524342</v>
      </c>
      <c r="G1258" s="9">
        <f>IF(ISBLANK('Report Data'!G1258)," ",'Report Data'!G1258)</f>
        <v>0.28089849149456469</v>
      </c>
    </row>
    <row r="1259" spans="1:7">
      <c r="A1259" s="9" t="str">
        <f>IF('INTERIM REPORT'!B1259=" "," ",IF('Report Data'!A1259="",'INTERIM REPORT'!A1258,'Report Data'!A1259))</f>
        <v>Springfield Hospital</v>
      </c>
      <c r="B1259" s="9" t="str">
        <f>IF(ISBLANK('Report Data'!B1259)," ",'Report Data'!B1259)</f>
        <v>[Commercial_Self_Pay_Net_Patient_Rev_pct_incl_Phys_Metric] Commercial/Self Pay Net Patient Rev % including Phys</v>
      </c>
      <c r="C1259" s="9">
        <f>IF(ISBLANK('Report Data'!C1259)," ",'Report Data'!C1259)</f>
        <v>0.58163158496303502</v>
      </c>
      <c r="D1259" s="9">
        <f>IF(ISBLANK('Report Data'!D1259)," ",'Report Data'!D1259)</f>
        <v>0.55363181836785025</v>
      </c>
      <c r="E1259" s="9">
        <f>IF(ISBLANK('Report Data'!E1259)," ",'Report Data'!E1259)</f>
        <v>0.63852399165760998</v>
      </c>
      <c r="F1259" s="9">
        <f>IF(ISBLANK('Report Data'!F1259)," ",'Report Data'!F1259)</f>
        <v>0.56471264342149996</v>
      </c>
      <c r="G1259" s="9">
        <f>IF(ISBLANK('Report Data'!G1259)," ",'Report Data'!G1259)</f>
        <v>0.52761447922398719</v>
      </c>
    </row>
    <row r="1260" spans="1:7">
      <c r="A1260" s="9" t="str">
        <f>IF('INTERIM REPORT'!B1260=" "," ",IF('Report Data'!A1260="",'INTERIM REPORT'!A1259,'Report Data'!A1260))</f>
        <v>Springfield Hospital</v>
      </c>
      <c r="B1260" s="9" t="str">
        <f>IF(ISBLANK('Report Data'!B1260)," ",'Report Data'!B1260)</f>
        <v>[Adj_Admits_Per_FTE_Metric] Adjusted Admissions Per FTE</v>
      </c>
      <c r="C1260" s="9">
        <f>IF(ISBLANK('Report Data'!C1260)," ",'Report Data'!C1260)</f>
        <v>0</v>
      </c>
      <c r="D1260" s="9">
        <f>IF(ISBLANK('Report Data'!D1260)," ",'Report Data'!D1260)</f>
        <v>0</v>
      </c>
      <c r="E1260" s="9">
        <f>IF(ISBLANK('Report Data'!E1260)," ",'Report Data'!E1260)</f>
        <v>0</v>
      </c>
      <c r="F1260" s="9">
        <f>IF(ISBLANK('Report Data'!F1260)," ",'Report Data'!F1260)</f>
        <v>0</v>
      </c>
      <c r="G1260" s="9">
        <f>IF(ISBLANK('Report Data'!G1260)," ",'Report Data'!G1260)</f>
        <v>0</v>
      </c>
    </row>
    <row r="1261" spans="1:7">
      <c r="A1261" s="9" t="str">
        <f>IF('INTERIM REPORT'!B1261=" "," ",IF('Report Data'!A1261="",'INTERIM REPORT'!A1260,'Report Data'!A1261))</f>
        <v>Springfield Hospital</v>
      </c>
      <c r="B1261" s="9" t="str">
        <f>IF(ISBLANK('Report Data'!B1261)," ",'Report Data'!B1261)</f>
        <v>[FTEs_per_100_Adj_Discharges_Metric] FTEs per 100 Adj Discharges</v>
      </c>
      <c r="C1261" s="9">
        <f>IF(ISBLANK('Report Data'!C1261)," ",'Report Data'!C1261)</f>
        <v>0</v>
      </c>
      <c r="D1261" s="9">
        <f>IF(ISBLANK('Report Data'!D1261)," ",'Report Data'!D1261)</f>
        <v>0</v>
      </c>
      <c r="E1261" s="9">
        <f>IF(ISBLANK('Report Data'!E1261)," ",'Report Data'!E1261)</f>
        <v>0</v>
      </c>
      <c r="F1261" s="9">
        <f>IF(ISBLANK('Report Data'!F1261)," ",'Report Data'!F1261)</f>
        <v>0</v>
      </c>
      <c r="G1261" s="9">
        <f>IF(ISBLANK('Report Data'!G1261)," ",'Report Data'!G1261)</f>
        <v>0</v>
      </c>
    </row>
    <row r="1262" spans="1:7">
      <c r="A1262" s="9" t="str">
        <f>IF('INTERIM REPORT'!B1262=" "," ",IF('Report Data'!A1262="",'INTERIM REPORT'!A1261,'Report Data'!A1262))</f>
        <v>Springfield Hospital</v>
      </c>
      <c r="B1262" s="9" t="str">
        <f>IF(ISBLANK('Report Data'!B1262)," ",'Report Data'!B1262)</f>
        <v>[FTEs_Per_Adj_Occupied_Bed_Metric] FTEs Per Adjusted Occupied Bed</v>
      </c>
      <c r="C1262" s="9">
        <f>IF(ISBLANK('Report Data'!C1262)," ",'Report Data'!C1262)</f>
        <v>0</v>
      </c>
      <c r="D1262" s="9">
        <f>IF(ISBLANK('Report Data'!D1262)," ",'Report Data'!D1262)</f>
        <v>0</v>
      </c>
      <c r="E1262" s="9">
        <f>IF(ISBLANK('Report Data'!E1262)," ",'Report Data'!E1262)</f>
        <v>0</v>
      </c>
      <c r="F1262" s="9">
        <f>IF(ISBLANK('Report Data'!F1262)," ",'Report Data'!F1262)</f>
        <v>0</v>
      </c>
      <c r="G1262" s="9">
        <f>IF(ISBLANK('Report Data'!G1262)," ",'Report Data'!G1262)</f>
        <v>0</v>
      </c>
    </row>
    <row r="1263" spans="1:7">
      <c r="A1263" s="9" t="str">
        <f>IF('INTERIM REPORT'!B1263=" "," ",IF('Report Data'!A1263="",'INTERIM REPORT'!A1262,'Report Data'!A1263))</f>
        <v>Springfield Hospital</v>
      </c>
      <c r="B1263" s="9" t="str">
        <f>IF(ISBLANK('Report Data'!B1263)," ",'Report Data'!B1263)</f>
        <v>[Return_On_Assets_Metric] Return On Assets</v>
      </c>
      <c r="C1263" s="9">
        <f>IF(ISBLANK('Report Data'!C1263)," ",'Report Data'!C1263)</f>
        <v>-0.68401486051060434</v>
      </c>
      <c r="D1263" s="9">
        <f>IF(ISBLANK('Report Data'!D1263)," ",'Report Data'!D1263)</f>
        <v>-0.19633067348524941</v>
      </c>
      <c r="E1263" s="9">
        <f>IF(ISBLANK('Report Data'!E1263)," ",'Report Data'!E1263)</f>
        <v>7.4034775913539626E-3</v>
      </c>
      <c r="F1263" s="9">
        <f>IF(ISBLANK('Report Data'!F1263)," ",'Report Data'!F1263)</f>
        <v>0.62865807713841204</v>
      </c>
      <c r="G1263" s="9">
        <f>IF(ISBLANK('Report Data'!G1263)," ",'Report Data'!G1263)</f>
        <v>5.9085138032112051E-2</v>
      </c>
    </row>
    <row r="1264" spans="1:7">
      <c r="A1264" s="9" t="str">
        <f>IF('INTERIM REPORT'!B1264=" "," ",IF('Report Data'!A1264="",'INTERIM REPORT'!A1263,'Report Data'!A1264))</f>
        <v>Springfield Hospital</v>
      </c>
      <c r="B1264" s="9" t="str">
        <f>IF(ISBLANK('Report Data'!B1264)," ",'Report Data'!B1264)</f>
        <v>[OH_Exp_w_fringe_pct_of_TTL_OPEX_Metric] Overhead Expense w/ fringe, as a % of Total Operating Exp</v>
      </c>
      <c r="C1264" s="9">
        <f>IF(ISBLANK('Report Data'!C1264)," ",'Report Data'!C1264)</f>
        <v>0.23071773321693995</v>
      </c>
      <c r="D1264" s="9">
        <f>IF(ISBLANK('Report Data'!D1264)," ",'Report Data'!D1264)</f>
        <v>0.24237753168766335</v>
      </c>
      <c r="E1264" s="9">
        <f>IF(ISBLANK('Report Data'!E1264)," ",'Report Data'!E1264)</f>
        <v>0</v>
      </c>
      <c r="F1264" s="9">
        <f>IF(ISBLANK('Report Data'!F1264)," ",'Report Data'!F1264)</f>
        <v>0</v>
      </c>
      <c r="G1264" s="9">
        <f>IF(ISBLANK('Report Data'!G1264)," ",'Report Data'!G1264)</f>
        <v>0</v>
      </c>
    </row>
    <row r="1265" spans="1:7">
      <c r="A1265" s="9" t="str">
        <f>IF('INTERIM REPORT'!B1265=" "," ",IF('Report Data'!A1265="",'INTERIM REPORT'!A1264,'Report Data'!A1265))</f>
        <v>Springfield Hospital</v>
      </c>
      <c r="B1265" s="9" t="str">
        <f>IF(ISBLANK('Report Data'!B1265)," ",'Report Data'!B1265)</f>
        <v>[Cost_per_Adj_Admits_Metric] Cost per Adjusted Admission</v>
      </c>
      <c r="C1265" s="9">
        <f>IF(ISBLANK('Report Data'!C1265)," ",'Report Data'!C1265)</f>
        <v>0</v>
      </c>
      <c r="D1265" s="9">
        <f>IF(ISBLANK('Report Data'!D1265)," ",'Report Data'!D1265)</f>
        <v>0</v>
      </c>
      <c r="E1265" s="9">
        <f>IF(ISBLANK('Report Data'!E1265)," ",'Report Data'!E1265)</f>
        <v>0</v>
      </c>
      <c r="F1265" s="9">
        <f>IF(ISBLANK('Report Data'!F1265)," ",'Report Data'!F1265)</f>
        <v>0</v>
      </c>
      <c r="G1265" s="9">
        <f>IF(ISBLANK('Report Data'!G1265)," ",'Report Data'!G1265)</f>
        <v>0</v>
      </c>
    </row>
    <row r="1266" spans="1:7">
      <c r="A1266" s="9" t="str">
        <f>IF('INTERIM REPORT'!B1266=" "," ",IF('Report Data'!A1266="",'INTERIM REPORT'!A1265,'Report Data'!A1266))</f>
        <v>Springfield Hospital</v>
      </c>
      <c r="B1266" s="9" t="str">
        <f>IF(ISBLANK('Report Data'!B1266)," ",'Report Data'!B1266)</f>
        <v>[Salary_per_FTE_NonMD_Metric] Salary per FTE - Non-MD</v>
      </c>
      <c r="C1266" s="9">
        <f>IF(ISBLANK('Report Data'!C1266)," ",'Report Data'!C1266)</f>
        <v>56543.971786833856</v>
      </c>
      <c r="D1266" s="9">
        <f>IF(ISBLANK('Report Data'!D1266)," ",'Report Data'!D1266)</f>
        <v>62976.133292146085</v>
      </c>
      <c r="E1266" s="9">
        <f>IF(ISBLANK('Report Data'!E1266)," ",'Report Data'!E1266)</f>
        <v>0</v>
      </c>
      <c r="F1266" s="9">
        <f>IF(ISBLANK('Report Data'!F1266)," ",'Report Data'!F1266)</f>
        <v>0</v>
      </c>
      <c r="G1266" s="9">
        <f>IF(ISBLANK('Report Data'!G1266)," ",'Report Data'!G1266)</f>
        <v>0</v>
      </c>
    </row>
    <row r="1267" spans="1:7">
      <c r="A1267" s="9" t="str">
        <f>IF('INTERIM REPORT'!B1267=" "," ",IF('Report Data'!A1267="",'INTERIM REPORT'!A1266,'Report Data'!A1267))</f>
        <v>Springfield Hospital</v>
      </c>
      <c r="B1267" s="9" t="str">
        <f>IF(ISBLANK('Report Data'!B1267)," ",'Report Data'!B1267)</f>
        <v>[Salary_and_Benefits_per_FTE_NonMD_Metric] Salary &amp; Benefits per FTE - Non-MD</v>
      </c>
      <c r="C1267" s="9">
        <f>IF(ISBLANK('Report Data'!C1267)," ",'Report Data'!C1267)</f>
        <v>76898.902821316631</v>
      </c>
      <c r="D1267" s="9">
        <f>IF(ISBLANK('Report Data'!D1267)," ",'Report Data'!D1267)</f>
        <v>79602.154606533324</v>
      </c>
      <c r="E1267" s="9">
        <f>IF(ISBLANK('Report Data'!E1267)," ",'Report Data'!E1267)</f>
        <v>0</v>
      </c>
      <c r="F1267" s="9">
        <f>IF(ISBLANK('Report Data'!F1267)," ",'Report Data'!F1267)</f>
        <v>83298.125942684768</v>
      </c>
      <c r="G1267" s="9">
        <f>IF(ISBLANK('Report Data'!G1267)," ",'Report Data'!G1267)</f>
        <v>84851.452024556798</v>
      </c>
    </row>
    <row r="1268" spans="1:7">
      <c r="A1268" s="9" t="str">
        <f>IF('INTERIM REPORT'!B1268=" "," ",IF('Report Data'!A1268="",'INTERIM REPORT'!A1267,'Report Data'!A1268))</f>
        <v>Springfield Hospital</v>
      </c>
      <c r="B1268" s="9" t="str">
        <f>IF(ISBLANK('Report Data'!B1268)," ",'Report Data'!B1268)</f>
        <v>[Fringe_Benefit_pct_NonMD_Metric] Fringe Benefit % - Non-MD</v>
      </c>
      <c r="C1268" s="9">
        <f>IF(ISBLANK('Report Data'!C1268)," ",'Report Data'!C1268)</f>
        <v>0.35998410425109828</v>
      </c>
      <c r="D1268" s="9">
        <f>IF(ISBLANK('Report Data'!D1268)," ",'Report Data'!D1268)</f>
        <v>0.26400511503713864</v>
      </c>
      <c r="E1268" s="9">
        <f>IF(ISBLANK('Report Data'!E1268)," ",'Report Data'!E1268)</f>
        <v>0.27622889315593868</v>
      </c>
      <c r="F1268" s="9">
        <f>IF(ISBLANK('Report Data'!F1268)," ",'Report Data'!F1268)</f>
        <v>0.25397001007005904</v>
      </c>
      <c r="G1268" s="9">
        <f>IF(ISBLANK('Report Data'!G1268)," ",'Report Data'!G1268)</f>
        <v>0.28346911965628124</v>
      </c>
    </row>
    <row r="1269" spans="1:7">
      <c r="A1269" s="9" t="str">
        <f>IF('INTERIM REPORT'!B1269=" "," ",IF('Report Data'!A1269="",'INTERIM REPORT'!A1268,'Report Data'!A1269))</f>
        <v>Springfield Hospital</v>
      </c>
      <c r="B1269" s="9" t="str">
        <f>IF(ISBLANK('Report Data'!B1269)," ",'Report Data'!B1269)</f>
        <v>[Comp_Ratio_Metric] Compensation Ratio</v>
      </c>
      <c r="C1269" s="9">
        <f>IF(ISBLANK('Report Data'!C1269)," ",'Report Data'!C1269)</f>
        <v>0.64535159644566631</v>
      </c>
      <c r="D1269" s="9">
        <f>IF(ISBLANK('Report Data'!D1269)," ",'Report Data'!D1269)</f>
        <v>0.63512344879111193</v>
      </c>
      <c r="E1269" s="9">
        <f>IF(ISBLANK('Report Data'!E1269)," ",'Report Data'!E1269)</f>
        <v>0.55213025408493543</v>
      </c>
      <c r="F1269" s="9">
        <f>IF(ISBLANK('Report Data'!F1269)," ",'Report Data'!F1269)</f>
        <v>0.57449797611547737</v>
      </c>
      <c r="G1269" s="9">
        <f>IF(ISBLANK('Report Data'!G1269)," ",'Report Data'!G1269)</f>
        <v>0.51762968666846654</v>
      </c>
    </row>
    <row r="1270" spans="1:7">
      <c r="A1270" s="9" t="str">
        <f>IF('INTERIM REPORT'!B1270=" "," ",IF('Report Data'!A1270="",'INTERIM REPORT'!A1269,'Report Data'!A1270))</f>
        <v>Springfield Hospital</v>
      </c>
      <c r="B1270" s="9" t="str">
        <f>IF(ISBLANK('Report Data'!B1270)," ",'Report Data'!B1270)</f>
        <v>[Cap_Cost_pct_of_Total_Expense_Metric] Capital Cost % of Total Expense</v>
      </c>
      <c r="C1270" s="9">
        <f>IF(ISBLANK('Report Data'!C1270)," ",'Report Data'!C1270)</f>
        <v>3.907718631545308E-2</v>
      </c>
      <c r="D1270" s="9">
        <f>IF(ISBLANK('Report Data'!D1270)," ",'Report Data'!D1270)</f>
        <v>3.8670346815753556E-2</v>
      </c>
      <c r="E1270" s="9">
        <f>IF(ISBLANK('Report Data'!E1270)," ",'Report Data'!E1270)</f>
        <v>3.9153707760590163E-2</v>
      </c>
      <c r="F1270" s="9">
        <f>IF(ISBLANK('Report Data'!F1270)," ",'Report Data'!F1270)</f>
        <v>3.1850777828593316E-2</v>
      </c>
      <c r="G1270" s="9">
        <f>IF(ISBLANK('Report Data'!G1270)," ",'Report Data'!G1270)</f>
        <v>2.4435028974766682E-2</v>
      </c>
    </row>
    <row r="1271" spans="1:7">
      <c r="A1271" s="9" t="str">
        <f>IF('INTERIM REPORT'!B1271=" "," ",IF('Report Data'!A1271="",'INTERIM REPORT'!A1270,'Report Data'!A1271))</f>
        <v>Springfield Hospital</v>
      </c>
      <c r="B1271" s="9" t="str">
        <f>IF(ISBLANK('Report Data'!B1271)," ",'Report Data'!B1271)</f>
        <v>[Cap_Cost_per_Adj_Admits_Metric] Capital Cost per Adjusted Admission</v>
      </c>
      <c r="C1271" s="9">
        <f>IF(ISBLANK('Report Data'!C1271)," ",'Report Data'!C1271)</f>
        <v>0</v>
      </c>
      <c r="D1271" s="9">
        <f>IF(ISBLANK('Report Data'!D1271)," ",'Report Data'!D1271)</f>
        <v>0</v>
      </c>
      <c r="E1271" s="9">
        <f>IF(ISBLANK('Report Data'!E1271)," ",'Report Data'!E1271)</f>
        <v>0</v>
      </c>
      <c r="F1271" s="9">
        <f>IF(ISBLANK('Report Data'!F1271)," ",'Report Data'!F1271)</f>
        <v>0</v>
      </c>
      <c r="G1271" s="9">
        <f>IF(ISBLANK('Report Data'!G1271)," ",'Report Data'!G1271)</f>
        <v>0</v>
      </c>
    </row>
    <row r="1272" spans="1:7">
      <c r="A1272" s="9" t="str">
        <f>IF('INTERIM REPORT'!B1272=" "," ",IF('Report Data'!A1272="",'INTERIM REPORT'!A1271,'Report Data'!A1272))</f>
        <v>Springfield Hospital</v>
      </c>
      <c r="B1272" s="9" t="str">
        <f>IF(ISBLANK('Report Data'!B1272)," ",'Report Data'!B1272)</f>
        <v>[Contractual_Allowance_pct_Metric] Contractual Allowance %</v>
      </c>
      <c r="C1272" s="9">
        <f>IF(ISBLANK('Report Data'!C1272)," ",'Report Data'!C1272)</f>
        <v>0.57923402552770353</v>
      </c>
      <c r="D1272" s="9">
        <f>IF(ISBLANK('Report Data'!D1272)," ",'Report Data'!D1272)</f>
        <v>0.58223370378936212</v>
      </c>
      <c r="E1272" s="9">
        <f>IF(ISBLANK('Report Data'!E1272)," ",'Report Data'!E1272)</f>
        <v>0.54946679536348075</v>
      </c>
      <c r="F1272" s="9">
        <f>IF(ISBLANK('Report Data'!F1272)," ",'Report Data'!F1272)</f>
        <v>0.52505550790349464</v>
      </c>
      <c r="G1272" s="9">
        <f>IF(ISBLANK('Report Data'!G1272)," ",'Report Data'!G1272)</f>
        <v>0.55133314487435436</v>
      </c>
    </row>
    <row r="1273" spans="1:7">
      <c r="A1273" s="9" t="str">
        <f>IF('INTERIM REPORT'!B1273=" "," ",IF('Report Data'!A1273="",'INTERIM REPORT'!A1272,'Report Data'!A1273))</f>
        <v>Springfield Hospital</v>
      </c>
      <c r="B1273" s="9" t="str">
        <f>IF(ISBLANK('Report Data'!B1273)," ",'Report Data'!B1273)</f>
        <v>[Current_Ratio_Metric] Current Ratio</v>
      </c>
      <c r="C1273" s="9">
        <f>IF(ISBLANK('Report Data'!C1273)," ",'Report Data'!C1273)</f>
        <v>0.40454347533765256</v>
      </c>
      <c r="D1273" s="9">
        <f>IF(ISBLANK('Report Data'!D1273)," ",'Report Data'!D1273)</f>
        <v>0.47000870997791877</v>
      </c>
      <c r="E1273" s="9">
        <f>IF(ISBLANK('Report Data'!E1273)," ",'Report Data'!E1273)</f>
        <v>0.46465695074794905</v>
      </c>
      <c r="F1273" s="9">
        <f>IF(ISBLANK('Report Data'!F1273)," ",'Report Data'!F1273)</f>
        <v>1.5666613805257568</v>
      </c>
      <c r="G1273" s="9">
        <f>IF(ISBLANK('Report Data'!G1273)," ",'Report Data'!G1273)</f>
        <v>1.4693721202351395</v>
      </c>
    </row>
    <row r="1274" spans="1:7">
      <c r="A1274" s="9" t="str">
        <f>IF('INTERIM REPORT'!B1274=" "," ",IF('Report Data'!A1274="",'INTERIM REPORT'!A1273,'Report Data'!A1274))</f>
        <v>Springfield Hospital</v>
      </c>
      <c r="B1274" s="9" t="str">
        <f>IF(ISBLANK('Report Data'!B1274)," ",'Report Data'!B1274)</f>
        <v>[Days_Payable_metric] Days Payable</v>
      </c>
      <c r="C1274" s="9">
        <f>IF(ISBLANK('Report Data'!C1274)," ",'Report Data'!C1274)</f>
        <v>176.76091816800994</v>
      </c>
      <c r="D1274" s="9">
        <f>IF(ISBLANK('Report Data'!D1274)," ",'Report Data'!D1274)</f>
        <v>249.0663497735527</v>
      </c>
      <c r="E1274" s="9">
        <f>IF(ISBLANK('Report Data'!E1274)," ",'Report Data'!E1274)</f>
        <v>224.10296609492673</v>
      </c>
      <c r="F1274" s="9">
        <f>IF(ISBLANK('Report Data'!F1274)," ",'Report Data'!F1274)</f>
        <v>83.624570991777276</v>
      </c>
      <c r="G1274" s="9">
        <f>IF(ISBLANK('Report Data'!G1274)," ",'Report Data'!G1274)</f>
        <v>54.389961569097736</v>
      </c>
    </row>
    <row r="1275" spans="1:7">
      <c r="A1275" s="9" t="str">
        <f>IF('INTERIM REPORT'!B1275=" "," ",IF('Report Data'!A1275="",'INTERIM REPORT'!A1274,'Report Data'!A1275))</f>
        <v>Springfield Hospital</v>
      </c>
      <c r="B1275" s="9" t="str">
        <f>IF(ISBLANK('Report Data'!B1275)," ",'Report Data'!B1275)</f>
        <v>[Days_Receivable_Metric] Days Receivable</v>
      </c>
      <c r="C1275" s="9">
        <f>IF(ISBLANK('Report Data'!C1275)," ",'Report Data'!C1275)</f>
        <v>44.797096937080575</v>
      </c>
      <c r="D1275" s="9">
        <f>IF(ISBLANK('Report Data'!D1275)," ",'Report Data'!D1275)</f>
        <v>46.16772914862775</v>
      </c>
      <c r="E1275" s="9">
        <f>IF(ISBLANK('Report Data'!E1275)," ",'Report Data'!E1275)</f>
        <v>55.266708579453365</v>
      </c>
      <c r="F1275" s="9">
        <f>IF(ISBLANK('Report Data'!F1275)," ",'Report Data'!F1275)</f>
        <v>54.097445411166902</v>
      </c>
      <c r="G1275" s="9">
        <f>IF(ISBLANK('Report Data'!G1275)," ",'Report Data'!G1275)</f>
        <v>39.269764426211474</v>
      </c>
    </row>
    <row r="1276" spans="1:7">
      <c r="A1276" s="9" t="str">
        <f>IF('INTERIM REPORT'!B1276=" "," ",IF('Report Data'!A1276="",'INTERIM REPORT'!A1275,'Report Data'!A1276))</f>
        <v>Springfield Hospital</v>
      </c>
      <c r="B1276" s="9" t="str">
        <f>IF(ISBLANK('Report Data'!B1276)," ",'Report Data'!B1276)</f>
        <v>[Days_Cash_on_Hand_Metric] Days Cash on Hand</v>
      </c>
      <c r="C1276" s="9">
        <f>IF(ISBLANK('Report Data'!C1276)," ",'Report Data'!C1276)</f>
        <v>16.575267647482722</v>
      </c>
      <c r="D1276" s="9">
        <f>IF(ISBLANK('Report Data'!D1276)," ",'Report Data'!D1276)</f>
        <v>47.684854316991022</v>
      </c>
      <c r="E1276" s="9">
        <f>IF(ISBLANK('Report Data'!E1276)," ",'Report Data'!E1276)</f>
        <v>31.906672099874712</v>
      </c>
      <c r="F1276" s="9">
        <f>IF(ISBLANK('Report Data'!F1276)," ",'Report Data'!F1276)</f>
        <v>42.236803574373923</v>
      </c>
      <c r="G1276" s="9">
        <f>IF(ISBLANK('Report Data'!G1276)," ",'Report Data'!G1276)</f>
        <v>20.346001311174362</v>
      </c>
    </row>
    <row r="1277" spans="1:7">
      <c r="A1277" s="9" t="str">
        <f>IF('INTERIM REPORT'!B1277=" "," ",IF('Report Data'!A1277="",'INTERIM REPORT'!A1276,'Report Data'!A1277))</f>
        <v>Springfield Hospital</v>
      </c>
      <c r="B1277" s="9" t="str">
        <f>IF(ISBLANK('Report Data'!B1277)," ",'Report Data'!B1277)</f>
        <v>[Cash_Flow_Margin_Metric] Cash Flow Margin</v>
      </c>
      <c r="C1277" s="9">
        <f>IF(ISBLANK('Report Data'!C1277)," ",'Report Data'!C1277)</f>
        <v>-0.13763539805590927</v>
      </c>
      <c r="D1277" s="9">
        <f>IF(ISBLANK('Report Data'!D1277)," ",'Report Data'!D1277)</f>
        <v>-6.9380437987452651E-2</v>
      </c>
      <c r="E1277" s="9">
        <f>IF(ISBLANK('Report Data'!E1277)," ",'Report Data'!E1277)</f>
        <v>5.1882726794897589E-2</v>
      </c>
      <c r="F1277" s="9">
        <f>IF(ISBLANK('Report Data'!F1277)," ",'Report Data'!F1277)</f>
        <v>4.3194592243349705E-2</v>
      </c>
      <c r="G1277" s="9">
        <f>IF(ISBLANK('Report Data'!G1277)," ",'Report Data'!G1277)</f>
        <v>5.9298387621044578E-2</v>
      </c>
    </row>
    <row r="1278" spans="1:7">
      <c r="A1278" s="9" t="str">
        <f>IF('INTERIM REPORT'!B1278=" "," ",IF('Report Data'!A1278="",'INTERIM REPORT'!A1277,'Report Data'!A1278))</f>
        <v>Springfield Hospital</v>
      </c>
      <c r="B1278" s="9" t="str">
        <f>IF(ISBLANK('Report Data'!B1278)," ",'Report Data'!B1278)</f>
        <v>[Cash_to_Long_Term_Debt_Metric] Cash to Long Term Debt</v>
      </c>
      <c r="C1278" s="9">
        <f>IF(ISBLANK('Report Data'!C1278)," ",'Report Data'!C1278)</f>
        <v>0.76565386213365583</v>
      </c>
      <c r="D1278" s="9">
        <f>IF(ISBLANK('Report Data'!D1278)," ",'Report Data'!D1278)</f>
        <v>1.1695487351051954</v>
      </c>
      <c r="E1278" s="9">
        <f>IF(ISBLANK('Report Data'!E1278)," ",'Report Data'!E1278)</f>
        <v>0.93626306464165665</v>
      </c>
      <c r="F1278" s="9">
        <f>IF(ISBLANK('Report Data'!F1278)," ",'Report Data'!F1278)</f>
        <v>0.54597721568909385</v>
      </c>
      <c r="G1278" s="9">
        <f>IF(ISBLANK('Report Data'!G1278)," ",'Report Data'!G1278)</f>
        <v>0.254841997961264</v>
      </c>
    </row>
    <row r="1279" spans="1:7">
      <c r="A1279" s="9" t="str">
        <f>IF('INTERIM REPORT'!B1279=" "," ",IF('Report Data'!A1279="",'INTERIM REPORT'!A1278,'Report Data'!A1279))</f>
        <v>Springfield Hospital</v>
      </c>
      <c r="B1279" s="9" t="str">
        <f>IF(ISBLANK('Report Data'!B1279)," ",'Report Data'!B1279)</f>
        <v>[Cash_Flow_to_Total_Debt_Metric] Cash Flow to Total Debt</v>
      </c>
      <c r="C1279" s="9">
        <f>IF(ISBLANK('Report Data'!C1279)," ",'Report Data'!C1279)</f>
        <v>-0.30212994548621058</v>
      </c>
      <c r="D1279" s="9">
        <f>IF(ISBLANK('Report Data'!D1279)," ",'Report Data'!D1279)</f>
        <v>4.3502591119578202E-3</v>
      </c>
      <c r="E1279" s="9">
        <f>IF(ISBLANK('Report Data'!E1279)," ",'Report Data'!E1279)</f>
        <v>0.20036822084343117</v>
      </c>
      <c r="F1279" s="9">
        <f>IF(ISBLANK('Report Data'!F1279)," ",'Report Data'!F1279)</f>
        <v>0.99876670944062063</v>
      </c>
      <c r="G1279" s="9">
        <f>IF(ISBLANK('Report Data'!G1279)," ",'Report Data'!G1279)</f>
        <v>0.31212542477290467</v>
      </c>
    </row>
    <row r="1280" spans="1:7">
      <c r="A1280" s="9" t="str">
        <f>IF('INTERIM REPORT'!B1280=" "," ",IF('Report Data'!A1280="",'INTERIM REPORT'!A1279,'Report Data'!A1280))</f>
        <v>Springfield Hospital</v>
      </c>
      <c r="B1280" s="9" t="str">
        <f>IF(ISBLANK('Report Data'!B1280)," ",'Report Data'!B1280)</f>
        <v>[Gross_Price_per_Discharge_Metric] Gross Price per Discharge</v>
      </c>
      <c r="C1280" s="9">
        <f>IF(ISBLANK('Report Data'!C1280)," ",'Report Data'!C1280)</f>
        <v>0</v>
      </c>
      <c r="D1280" s="9">
        <f>IF(ISBLANK('Report Data'!D1280)," ",'Report Data'!D1280)</f>
        <v>0</v>
      </c>
      <c r="E1280" s="9">
        <f>IF(ISBLANK('Report Data'!E1280)," ",'Report Data'!E1280)</f>
        <v>0</v>
      </c>
      <c r="F1280" s="9">
        <f>IF(ISBLANK('Report Data'!F1280)," ",'Report Data'!F1280)</f>
        <v>0</v>
      </c>
      <c r="G1280" s="9">
        <f>IF(ISBLANK('Report Data'!G1280)," ",'Report Data'!G1280)</f>
        <v>19394.811091854415</v>
      </c>
    </row>
    <row r="1281" spans="1:7">
      <c r="A1281" s="9" t="str">
        <f>IF('INTERIM REPORT'!B1281=" "," ",IF('Report Data'!A1281="",'INTERIM REPORT'!A1280,'Report Data'!A1281))</f>
        <v>Springfield Hospital</v>
      </c>
      <c r="B1281" s="9" t="str">
        <f>IF(ISBLANK('Report Data'!B1281)," ",'Report Data'!B1281)</f>
        <v>[Gross_Price_per_Visit_Metric] Gross Price per Visit</v>
      </c>
      <c r="C1281" s="9">
        <f>IF(ISBLANK('Report Data'!C1281)," ",'Report Data'!C1281)</f>
        <v>0</v>
      </c>
      <c r="D1281" s="9">
        <f>IF(ISBLANK('Report Data'!D1281)," ",'Report Data'!D1281)</f>
        <v>0</v>
      </c>
      <c r="E1281" s="9">
        <f>IF(ISBLANK('Report Data'!E1281)," ",'Report Data'!E1281)</f>
        <v>0</v>
      </c>
      <c r="F1281" s="9">
        <f>IF(ISBLANK('Report Data'!F1281)," ",'Report Data'!F1281)</f>
        <v>0</v>
      </c>
      <c r="G1281" s="9">
        <f>IF(ISBLANK('Report Data'!G1281)," ",'Report Data'!G1281)</f>
        <v>0</v>
      </c>
    </row>
    <row r="1282" spans="1:7">
      <c r="A1282" s="9" t="str">
        <f>IF('INTERIM REPORT'!B1282=" "," ",IF('Report Data'!A1282="",'INTERIM REPORT'!A1281,'Report Data'!A1282))</f>
        <v>Springfield Hospital</v>
      </c>
      <c r="B1282" s="9" t="str">
        <f>IF(ISBLANK('Report Data'!B1282)," ",'Report Data'!B1282)</f>
        <v>[Gross_Rev_per_Adj_Admits_Metric] Gross Revenue per Adj Admission</v>
      </c>
      <c r="C1282" s="9">
        <f>IF(ISBLANK('Report Data'!C1282)," ",'Report Data'!C1282)</f>
        <v>0</v>
      </c>
      <c r="D1282" s="9">
        <f>IF(ISBLANK('Report Data'!D1282)," ",'Report Data'!D1282)</f>
        <v>0</v>
      </c>
      <c r="E1282" s="9">
        <f>IF(ISBLANK('Report Data'!E1282)," ",'Report Data'!E1282)</f>
        <v>0</v>
      </c>
      <c r="F1282" s="9">
        <f>IF(ISBLANK('Report Data'!F1282)," ",'Report Data'!F1282)</f>
        <v>0</v>
      </c>
      <c r="G1282" s="9">
        <f>IF(ISBLANK('Report Data'!G1282)," ",'Report Data'!G1282)</f>
        <v>0</v>
      </c>
    </row>
    <row r="1283" spans="1:7">
      <c r="A1283" s="9" t="str">
        <f>IF('INTERIM REPORT'!B1283=" "," ",IF('Report Data'!A1283="",'INTERIM REPORT'!A1282,'Report Data'!A1283))</f>
        <v>Springfield Hospital</v>
      </c>
      <c r="B1283" s="9" t="str">
        <f>IF(ISBLANK('Report Data'!B1283)," ",'Report Data'!B1283)</f>
        <v>[Net_Rev_per_Adj_Admits_Metric] Net Revenue per Adjusted Admission</v>
      </c>
      <c r="C1283" s="9">
        <f>IF(ISBLANK('Report Data'!C1283)," ",'Report Data'!C1283)</f>
        <v>0</v>
      </c>
      <c r="D1283" s="9">
        <f>IF(ISBLANK('Report Data'!D1283)," ",'Report Data'!D1283)</f>
        <v>0</v>
      </c>
      <c r="E1283" s="9">
        <f>IF(ISBLANK('Report Data'!E1283)," ",'Report Data'!E1283)</f>
        <v>0</v>
      </c>
      <c r="F1283" s="9">
        <f>IF(ISBLANK('Report Data'!F1283)," ",'Report Data'!F1283)</f>
        <v>0</v>
      </c>
      <c r="G1283" s="9">
        <f>IF(ISBLANK('Report Data'!G1283)," ",'Report Data'!G1283)</f>
        <v>0</v>
      </c>
    </row>
    <row r="1284" spans="1:7">
      <c r="A1284" s="9" t="str">
        <f>IF('INTERIM REPORT'!B1284=" "," ",IF('Report Data'!A1284="",'INTERIM REPORT'!A1283,'Report Data'!A1284))</f>
        <v>Springfield Hospital</v>
      </c>
      <c r="B1284" s="9" t="str">
        <f>IF(ISBLANK('Report Data'!B1284)," ",'Report Data'!B1284)</f>
        <v>[Medicare_Gross_Pct_Tot_Gross_Metric] Medicare Gross as % of Tot Gross Rev</v>
      </c>
      <c r="C1284" s="9">
        <f>IF(ISBLANK('Report Data'!C1284)," ",'Report Data'!C1284)</f>
        <v>0.42978813527834375</v>
      </c>
      <c r="D1284" s="9">
        <f>IF(ISBLANK('Report Data'!D1284)," ",'Report Data'!D1284)</f>
        <v>0.45340313801067034</v>
      </c>
      <c r="E1284" s="9">
        <f>IF(ISBLANK('Report Data'!E1284)," ",'Report Data'!E1284)</f>
        <v>0.44735796551832058</v>
      </c>
      <c r="F1284" s="9">
        <f>IF(ISBLANK('Report Data'!F1284)," ",'Report Data'!F1284)</f>
        <v>0.41000615553402425</v>
      </c>
      <c r="G1284" s="9">
        <f>IF(ISBLANK('Report Data'!G1284)," ",'Report Data'!G1284)</f>
        <v>0.37129624819452833</v>
      </c>
    </row>
    <row r="1285" spans="1:7">
      <c r="A1285" s="9" t="str">
        <f>IF('INTERIM REPORT'!B1285=" "," ",IF('Report Data'!A1285="",'INTERIM REPORT'!A1284,'Report Data'!A1285))</f>
        <v>Springfield Hospital</v>
      </c>
      <c r="B1285" s="9" t="str">
        <f>IF(ISBLANK('Report Data'!B1285)," ",'Report Data'!B1285)</f>
        <v>[Medicaid_Gross_Pct_Tot_Gross_Metric] Medicaid Gross as % of Tot Gross Rev</v>
      </c>
      <c r="C1285" s="9">
        <f>IF(ISBLANK('Report Data'!C1285)," ",'Report Data'!C1285)</f>
        <v>0.19687072817620802</v>
      </c>
      <c r="D1285" s="9">
        <f>IF(ISBLANK('Report Data'!D1285)," ",'Report Data'!D1285)</f>
        <v>0.17588263294665429</v>
      </c>
      <c r="E1285" s="9">
        <f>IF(ISBLANK('Report Data'!E1285)," ",'Report Data'!E1285)</f>
        <v>0.17863397589528482</v>
      </c>
      <c r="F1285" s="9">
        <f>IF(ISBLANK('Report Data'!F1285)," ",'Report Data'!F1285)</f>
        <v>0.18408413681348423</v>
      </c>
      <c r="G1285" s="9">
        <f>IF(ISBLANK('Report Data'!G1285)," ",'Report Data'!G1285)</f>
        <v>0.19743127896137688</v>
      </c>
    </row>
    <row r="1286" spans="1:7">
      <c r="A1286" s="9" t="str">
        <f>IF('INTERIM REPORT'!B1286=" "," ",IF('Report Data'!A1286="",'INTERIM REPORT'!A1285,'Report Data'!A1286))</f>
        <v>Springfield Hospital</v>
      </c>
      <c r="B1286" s="9" t="str">
        <f>IF(ISBLANK('Report Data'!B1286)," ",'Report Data'!B1286)</f>
        <v>[CommSelf_Gross_Pct_Tot_Gross_Metric] Comm/self Gross as % of Tot Gross Rev</v>
      </c>
      <c r="C1286" s="9">
        <f>IF(ISBLANK('Report Data'!C1286)," ",'Report Data'!C1286)</f>
        <v>0.37334113654544787</v>
      </c>
      <c r="D1286" s="9">
        <f>IF(ISBLANK('Report Data'!D1286)," ",'Report Data'!D1286)</f>
        <v>0.37071422904267559</v>
      </c>
      <c r="E1286" s="9">
        <f>IF(ISBLANK('Report Data'!E1286)," ",'Report Data'!E1286)</f>
        <v>0.37400805858639463</v>
      </c>
      <c r="F1286" s="9">
        <f>IF(ISBLANK('Report Data'!F1286)," ",'Report Data'!F1286)</f>
        <v>0.40590970765249146</v>
      </c>
      <c r="G1286" s="9">
        <f>IF(ISBLANK('Report Data'!G1286)," ",'Report Data'!G1286)</f>
        <v>0.43127247284409459</v>
      </c>
    </row>
    <row r="1287" spans="1:7">
      <c r="A1287" s="9" t="str">
        <f>IF('INTERIM REPORT'!B1287=" "," ",IF('Report Data'!A1287="",'INTERIM REPORT'!A1286,'Report Data'!A1287))</f>
        <v>Springfield Hospital</v>
      </c>
      <c r="B1287" s="9" t="str">
        <f>IF(ISBLANK('Report Data'!B1287)," ",'Report Data'!B1287)</f>
        <v>[Phys_Gross_Pct_Ttl_Gross_Metric] Physician Gross as % of Ttl Gross Rev</v>
      </c>
      <c r="C1287" s="9">
        <f>IF(ISBLANK('Report Data'!C1287)," ",'Report Data'!C1287)</f>
        <v>0</v>
      </c>
      <c r="D1287" s="9">
        <f>IF(ISBLANK('Report Data'!D1287)," ",'Report Data'!D1287)</f>
        <v>0</v>
      </c>
      <c r="E1287" s="9">
        <f>IF(ISBLANK('Report Data'!E1287)," ",'Report Data'!E1287)</f>
        <v>0</v>
      </c>
      <c r="F1287" s="9">
        <f>IF(ISBLANK('Report Data'!F1287)," ",'Report Data'!F1287)</f>
        <v>0</v>
      </c>
      <c r="G1287" s="9">
        <f>IF(ISBLANK('Report Data'!G1287)," ",'Report Data'!G1287)</f>
        <v>0</v>
      </c>
    </row>
    <row r="1288" spans="1:7">
      <c r="A1288" s="9" t="str">
        <f>IF('INTERIM REPORT'!B1288=" "," ",IF('Report Data'!A1288="",'INTERIM REPORT'!A1287,'Report Data'!A1288))</f>
        <v>Springfield Hospital</v>
      </c>
      <c r="B1288" s="9" t="str">
        <f>IF(ISBLANK('Report Data'!B1288)," ",'Report Data'!B1288)</f>
        <v>[Medicare_Pct_Net_Rev_Metric] Medicare % of Net Rev (less dispr)</v>
      </c>
      <c r="C1288" s="9">
        <f>IF(ISBLANK('Report Data'!C1288)," ",'Report Data'!C1288)</f>
        <v>0.34649640719296293</v>
      </c>
      <c r="D1288" s="9">
        <f>IF(ISBLANK('Report Data'!D1288)," ",'Report Data'!D1288)</f>
        <v>0.37782241493690694</v>
      </c>
      <c r="E1288" s="9">
        <f>IF(ISBLANK('Report Data'!E1288)," ",'Report Data'!E1288)</f>
        <v>0.34112170206333808</v>
      </c>
      <c r="F1288" s="9">
        <f>IF(ISBLANK('Report Data'!F1288)," ",'Report Data'!F1288)</f>
        <v>0.35248063101514848</v>
      </c>
      <c r="G1288" s="9">
        <f>IF(ISBLANK('Report Data'!G1288)," ",'Report Data'!G1288)</f>
        <v>0.3692341068561471</v>
      </c>
    </row>
    <row r="1289" spans="1:7">
      <c r="A1289" s="9" t="str">
        <f>IF('INTERIM REPORT'!B1289=" "," ",IF('Report Data'!A1289="",'INTERIM REPORT'!A1288,'Report Data'!A1289))</f>
        <v>Springfield Hospital</v>
      </c>
      <c r="B1289" s="9" t="str">
        <f>IF(ISBLANK('Report Data'!B1289)," ",'Report Data'!B1289)</f>
        <v>[Medicaid_Pct_Net_Rev_Metric] Medicaid % of Net Rev (less dispr)</v>
      </c>
      <c r="C1289" s="9">
        <f>IF(ISBLANK('Report Data'!C1289)," ",'Report Data'!C1289)</f>
        <v>0.13742812531429413</v>
      </c>
      <c r="D1289" s="9">
        <f>IF(ISBLANK('Report Data'!D1289)," ",'Report Data'!D1289)</f>
        <v>0.13090005841395785</v>
      </c>
      <c r="E1289" s="9">
        <f>IF(ISBLANK('Report Data'!E1289)," ",'Report Data'!E1289)</f>
        <v>0.12881055593001584</v>
      </c>
      <c r="F1289" s="9">
        <f>IF(ISBLANK('Report Data'!F1289)," ",'Report Data'!F1289)</f>
        <v>0.16488961369060465</v>
      </c>
      <c r="G1289" s="9">
        <f>IF(ISBLANK('Report Data'!G1289)," ",'Report Data'!G1289)</f>
        <v>0.1236065196270465</v>
      </c>
    </row>
    <row r="1290" spans="1:7">
      <c r="A1290" s="9" t="str">
        <f>IF('INTERIM REPORT'!B1290=" "," ",IF('Report Data'!A1290="",'INTERIM REPORT'!A1289,'Report Data'!A1290))</f>
        <v>Springfield Hospital</v>
      </c>
      <c r="B1290" s="9" t="str">
        <f>IF(ISBLANK('Report Data'!B1290)," ",'Report Data'!B1290)</f>
        <v>[CommSelf_Pct_Net_Rev_Metric] Comm/self % of Net Rev (less dispr)</v>
      </c>
      <c r="C1290" s="9">
        <f>IF(ISBLANK('Report Data'!C1290)," ",'Report Data'!C1290)</f>
        <v>0.51607546749274291</v>
      </c>
      <c r="D1290" s="9">
        <f>IF(ISBLANK('Report Data'!D1290)," ",'Report Data'!D1290)</f>
        <v>0.4912775266491351</v>
      </c>
      <c r="E1290" s="9">
        <f>IF(ISBLANK('Report Data'!E1290)," ",'Report Data'!E1290)</f>
        <v>0.53006774200664619</v>
      </c>
      <c r="F1290" s="9">
        <f>IF(ISBLANK('Report Data'!F1290)," ",'Report Data'!F1290)</f>
        <v>0.48262975529424684</v>
      </c>
      <c r="G1290" s="9">
        <f>IF(ISBLANK('Report Data'!G1290)," ",'Report Data'!G1290)</f>
        <v>0.50715937351680629</v>
      </c>
    </row>
    <row r="1291" spans="1:7">
      <c r="A1291" s="9" t="str">
        <f>IF('INTERIM REPORT'!B1291=" "," ",IF('Report Data'!A1291="",'INTERIM REPORT'!A1290,'Report Data'!A1291))</f>
        <v>Springfield Hospital</v>
      </c>
      <c r="B1291" s="9" t="str">
        <f>IF(ISBLANK('Report Data'!B1291)," ",'Report Data'!B1291)</f>
        <v>[Phys_Pct_Net_Rev_Metric] Physician % of Net Rev</v>
      </c>
      <c r="C1291" s="9">
        <f>IF(ISBLANK('Report Data'!C1291)," ",'Report Data'!C1291)</f>
        <v>0</v>
      </c>
      <c r="D1291" s="9">
        <f>IF(ISBLANK('Report Data'!D1291)," ",'Report Data'!D1291)</f>
        <v>0</v>
      </c>
      <c r="E1291" s="9">
        <f>IF(ISBLANK('Report Data'!E1291)," ",'Report Data'!E1291)</f>
        <v>0</v>
      </c>
      <c r="F1291" s="9">
        <f>IF(ISBLANK('Report Data'!F1291)," ",'Report Data'!F1291)</f>
        <v>0</v>
      </c>
      <c r="G1291" s="9">
        <f>IF(ISBLANK('Report Data'!G1291)," ",'Report Data'!G1291)</f>
        <v>0</v>
      </c>
    </row>
    <row r="1292" spans="1:7">
      <c r="A1292" s="9" t="str">
        <f>IF('INTERIM REPORT'!B1292=" "," ",IF('Report Data'!A1292="",'INTERIM REPORT'!A1291,'Report Data'!A1292))</f>
        <v>Springfield Hospital</v>
      </c>
      <c r="B1292" s="9" t="str">
        <f>IF(ISBLANK('Report Data'!B1292)," ",'Report Data'!B1292)</f>
        <v>[Free_Care_Gross_Metric] Free Care (Gross Revenue)</v>
      </c>
      <c r="C1292" s="9">
        <f>IF(ISBLANK('Report Data'!C1292)," ",'Report Data'!C1292)</f>
        <v>-1565753.0000000002</v>
      </c>
      <c r="D1292" s="9">
        <f>IF(ISBLANK('Report Data'!D1292)," ",'Report Data'!D1292)</f>
        <v>-918533.00000000023</v>
      </c>
      <c r="E1292" s="9">
        <f>IF(ISBLANK('Report Data'!E1292)," ",'Report Data'!E1292)</f>
        <v>-1136260</v>
      </c>
      <c r="F1292" s="9">
        <f>IF(ISBLANK('Report Data'!F1292)," ",'Report Data'!F1292)</f>
        <v>-742182</v>
      </c>
      <c r="G1292" s="9">
        <f>IF(ISBLANK('Report Data'!G1292)," ",'Report Data'!G1292)</f>
        <v>-900000</v>
      </c>
    </row>
    <row r="1293" spans="1:7">
      <c r="A1293" s="9" t="str">
        <f>IF('INTERIM REPORT'!B1293=" "," ",IF('Report Data'!A1293="",'INTERIM REPORT'!A1292,'Report Data'!A1293))</f>
        <v>All Vermont Community Hospitals (Rollup)</v>
      </c>
      <c r="B1293" s="9" t="str">
        <f>IF(ISBLANK('Report Data'!B1293)," ",'Report Data'!B1293)</f>
        <v>[Avg_Daily_Census_Metric] Average Daily Census</v>
      </c>
      <c r="C1293" s="9">
        <f>IF(ISBLANK('Report Data'!C1293)," ",'Report Data'!C1293)</f>
        <v>835.80958904311979</v>
      </c>
      <c r="D1293" s="9">
        <f>IF(ISBLANK('Report Data'!D1293)," ",'Report Data'!D1293)</f>
        <v>784</v>
      </c>
      <c r="E1293" s="9">
        <f>IF(ISBLANK('Report Data'!E1293)," ",'Report Data'!E1293)</f>
        <v>30.049315068493151</v>
      </c>
      <c r="F1293" s="9">
        <f>IF(ISBLANK('Report Data'!F1293)," ",'Report Data'!F1293)</f>
        <v>797.98356164383563</v>
      </c>
      <c r="G1293" s="9">
        <f>IF(ISBLANK('Report Data'!G1293)," ",'Report Data'!G1293)</f>
        <v>855.24370472508372</v>
      </c>
    </row>
    <row r="1294" spans="1:7">
      <c r="A1294" s="9" t="str">
        <f>IF('INTERIM REPORT'!B1294=" "," ",IF('Report Data'!A1294="",'INTERIM REPORT'!A1293,'Report Data'!A1294))</f>
        <v>All Vermont Community Hospitals (Rollup)</v>
      </c>
      <c r="B1294" s="9" t="str">
        <f>IF(ISBLANK('Report Data'!B1294)," ",'Report Data'!B1294)</f>
        <v>[Avg_Length_of_Stay_Metric] Average Length of Stay</v>
      </c>
      <c r="C1294" s="9">
        <f>IF(ISBLANK('Report Data'!C1294)," ",'Report Data'!C1294)</f>
        <v>5.5964942855705964</v>
      </c>
      <c r="D1294" s="9">
        <f>IF(ISBLANK('Report Data'!D1294)," ",'Report Data'!D1294)</f>
        <v>5.6381820682608605</v>
      </c>
      <c r="E1294" s="9">
        <f>IF(ISBLANK('Report Data'!E1294)," ",'Report Data'!E1294)</f>
        <v>2.5776733254994117</v>
      </c>
      <c r="F1294" s="9">
        <f>IF(ISBLANK('Report Data'!F1294)," ",'Report Data'!F1294)</f>
        <v>5.7093795942369887</v>
      </c>
      <c r="G1294" s="9">
        <f>IF(ISBLANK('Report Data'!G1294)," ",'Report Data'!G1294)</f>
        <v>5.6629258881345175</v>
      </c>
    </row>
    <row r="1295" spans="1:7">
      <c r="A1295" s="9" t="str">
        <f>IF('INTERIM REPORT'!B1295=" "," ",IF('Report Data'!A1295="",'INTERIM REPORT'!A1294,'Report Data'!A1295))</f>
        <v>All Vermont Community Hospitals (Rollup)</v>
      </c>
      <c r="B1295" s="9" t="str">
        <f>IF(ISBLANK('Report Data'!B1295)," ",'Report Data'!B1295)</f>
        <v>[Acute_ALOS_Metric] Acute ALOS</v>
      </c>
      <c r="C1295" s="9">
        <f>IF(ISBLANK('Report Data'!C1295)," ",'Report Data'!C1295)</f>
        <v>4.6821198371795969</v>
      </c>
      <c r="D1295" s="9">
        <f>IF(ISBLANK('Report Data'!D1295)," ",'Report Data'!D1295)</f>
        <v>4.7412691941839924</v>
      </c>
      <c r="E1295" s="9">
        <f>IF(ISBLANK('Report Data'!E1295)," ",'Report Data'!E1295)</f>
        <v>2.4883468834688354</v>
      </c>
      <c r="F1295" s="9">
        <f>IF(ISBLANK('Report Data'!F1295)," ",'Report Data'!F1295)</f>
        <v>4.9628509524239419</v>
      </c>
      <c r="G1295" s="9">
        <f>IF(ISBLANK('Report Data'!G1295)," ",'Report Data'!G1295)</f>
        <v>4.7586343719979691</v>
      </c>
    </row>
    <row r="1296" spans="1:7">
      <c r="A1296" s="9" t="str">
        <f>IF('INTERIM REPORT'!B1296=" "," ",IF('Report Data'!A1296="",'INTERIM REPORT'!A1295,'Report Data'!A1296))</f>
        <v>All Vermont Community Hospitals (Rollup)</v>
      </c>
      <c r="B1296" s="9" t="str">
        <f>IF(ISBLANK('Report Data'!B1296)," ",'Report Data'!B1296)</f>
        <v>[Adj_Admits_Metric] Adjusted Admissions</v>
      </c>
      <c r="C1296" s="9">
        <f>IF(ISBLANK('Report Data'!C1296)," ",'Report Data'!C1296)</f>
        <v>173654.70424574174</v>
      </c>
      <c r="D1296" s="9">
        <f>IF(ISBLANK('Report Data'!D1296)," ",'Report Data'!D1296)</f>
        <v>151077.68828874445</v>
      </c>
      <c r="E1296" s="9">
        <f>IF(ISBLANK('Report Data'!E1296)," ",'Report Data'!E1296)</f>
        <v>195040.61299518618</v>
      </c>
      <c r="F1296" s="9">
        <f>IF(ISBLANK('Report Data'!F1296)," ",'Report Data'!F1296)</f>
        <v>2324060.9079603613</v>
      </c>
      <c r="G1296" s="9">
        <f>IF(ISBLANK('Report Data'!G1296)," ",'Report Data'!G1296)</f>
        <v>768919.52082667954</v>
      </c>
    </row>
    <row r="1297" spans="1:7">
      <c r="A1297" s="9" t="str">
        <f>IF('INTERIM REPORT'!B1297=" "," ",IF('Report Data'!A1297="",'INTERIM REPORT'!A1296,'Report Data'!A1297))</f>
        <v>All Vermont Community Hospitals (Rollup)</v>
      </c>
      <c r="B1297" s="9" t="str">
        <f>IF(ISBLANK('Report Data'!B1297)," ",'Report Data'!B1297)</f>
        <v>[Adj_Days_Metric] Adjusted Days</v>
      </c>
      <c r="C1297" s="9">
        <f>IF(ISBLANK('Report Data'!C1297)," ",'Report Data'!C1297)</f>
        <v>816401.15169016982</v>
      </c>
      <c r="D1297" s="9">
        <f>IF(ISBLANK('Report Data'!D1297)," ",'Report Data'!D1297)</f>
        <v>719089.69065928913</v>
      </c>
      <c r="E1297" s="9">
        <f>IF(ISBLANK('Report Data'!E1297)," ",'Report Data'!E1297)</f>
        <v>485328.70149642276</v>
      </c>
      <c r="F1297" s="9">
        <f>IF(ISBLANK('Report Data'!F1297)," ",'Report Data'!F1297)</f>
        <v>11901718.797415277</v>
      </c>
      <c r="G1297" s="9">
        <f>IF(ISBLANK('Report Data'!G1297)," ",'Report Data'!G1297)</f>
        <v>3670782.5529087074</v>
      </c>
    </row>
    <row r="1298" spans="1:7">
      <c r="A1298" s="9" t="str">
        <f>IF('INTERIM REPORT'!B1298=" "," ",IF('Report Data'!A1298="",'INTERIM REPORT'!A1297,'Report Data'!A1298))</f>
        <v>All Vermont Community Hospitals (Rollup)</v>
      </c>
      <c r="B1298" s="9" t="str">
        <f>IF(ISBLANK('Report Data'!B1298)," ",'Report Data'!B1298)</f>
        <v>[Acute_Care_Ave_Daily_Census_Metric] Acute Care Ave Daily Census</v>
      </c>
      <c r="C1298" s="9">
        <f>IF(ISBLANK('Report Data'!C1298)," ",'Report Data'!C1298)</f>
        <v>605.00684931709179</v>
      </c>
      <c r="D1298" s="9">
        <f>IF(ISBLANK('Report Data'!D1298)," ",'Report Data'!D1298)</f>
        <v>571.98360655737702</v>
      </c>
      <c r="E1298" s="9">
        <f>IF(ISBLANK('Report Data'!E1298)," ",'Report Data'!E1298)</f>
        <v>25.156164383561649</v>
      </c>
      <c r="F1298" s="9">
        <f>IF(ISBLANK('Report Data'!F1298)," ",'Report Data'!F1298)</f>
        <v>602.44931506849321</v>
      </c>
      <c r="G1298" s="9">
        <f>IF(ISBLANK('Report Data'!G1298)," ",'Report Data'!G1298)</f>
        <v>626.13113275031662</v>
      </c>
    </row>
    <row r="1299" spans="1:7">
      <c r="A1299" s="9" t="str">
        <f>IF('INTERIM REPORT'!B1299=" "," ",IF('Report Data'!A1299="",'INTERIM REPORT'!A1298,'Report Data'!A1299))</f>
        <v>All Vermont Community Hospitals (Rollup)</v>
      </c>
      <c r="B1299" s="9" t="str">
        <f>IF(ISBLANK('Report Data'!B1299)," ",'Report Data'!B1299)</f>
        <v>[Acute_Admissions_Metric] Acute Admissions</v>
      </c>
      <c r="C1299" s="9">
        <f>IF(ISBLANK('Report Data'!C1299)," ",'Report Data'!C1299)</f>
        <v>47164</v>
      </c>
      <c r="D1299" s="9">
        <f>IF(ISBLANK('Report Data'!D1299)," ",'Report Data'!D1299)</f>
        <v>44154</v>
      </c>
      <c r="E1299" s="9">
        <f>IF(ISBLANK('Report Data'!E1299)," ",'Report Data'!E1299)</f>
        <v>3690</v>
      </c>
      <c r="F1299" s="9">
        <f>IF(ISBLANK('Report Data'!F1299)," ",'Report Data'!F1299)</f>
        <v>44308</v>
      </c>
      <c r="G1299" s="9">
        <f>IF(ISBLANK('Report Data'!G1299)," ",'Report Data'!G1299)</f>
        <v>48025.934667031637</v>
      </c>
    </row>
    <row r="1300" spans="1:7">
      <c r="A1300" s="9" t="str">
        <f>IF('INTERIM REPORT'!B1300=" "," ",IF('Report Data'!A1300="",'INTERIM REPORT'!A1299,'Report Data'!A1300))</f>
        <v>All Vermont Community Hospitals (Rollup)</v>
      </c>
      <c r="B1300" s="9" t="str">
        <f>IF(ISBLANK('Report Data'!B1300)," ",'Report Data'!B1300)</f>
        <v>[Util_Acute_Days] Acute Patient Days</v>
      </c>
      <c r="C1300" s="9">
        <f>IF(ISBLANK('Report Data'!C1300)," ",'Report Data'!C1300)</f>
        <v>220827.50000073854</v>
      </c>
      <c r="D1300" s="9">
        <f>IF(ISBLANK('Report Data'!D1300)," ",'Report Data'!D1300)</f>
        <v>209346</v>
      </c>
      <c r="E1300" s="9">
        <f>IF(ISBLANK('Report Data'!E1300)," ",'Report Data'!E1300)</f>
        <v>9182</v>
      </c>
      <c r="F1300" s="9">
        <f>IF(ISBLANK('Report Data'!F1300)," ",'Report Data'!F1300)</f>
        <v>219894.00000000009</v>
      </c>
      <c r="G1300" s="9">
        <f>IF(ISBLANK('Report Data'!G1300)," ",'Report Data'!G1300)</f>
        <v>228537.86345386558</v>
      </c>
    </row>
    <row r="1301" spans="1:7">
      <c r="A1301" s="9" t="str">
        <f>IF('INTERIM REPORT'!B1301=" "," ",IF('Report Data'!A1301="",'INTERIM REPORT'!A1300,'Report Data'!A1301))</f>
        <v>All Vermont Community Hospitals (Rollup)</v>
      </c>
      <c r="B1301" s="9" t="str">
        <f>IF(ISBLANK('Report Data'!B1301)," ",'Report Data'!B1301)</f>
        <v>[Age_of_Plant_Metric] Age of Plant</v>
      </c>
      <c r="C1301" s="9">
        <f>IF(ISBLANK('Report Data'!C1301)," ",'Report Data'!C1301)</f>
        <v>13.601136156350668</v>
      </c>
      <c r="D1301" s="9">
        <f>IF(ISBLANK('Report Data'!D1301)," ",'Report Data'!D1301)</f>
        <v>13.000755274645057</v>
      </c>
      <c r="E1301" s="9">
        <f>IF(ISBLANK('Report Data'!E1301)," ",'Report Data'!E1301)</f>
        <v>108.07883813752167</v>
      </c>
      <c r="F1301" s="9">
        <f>IF(ISBLANK('Report Data'!F1301)," ",'Report Data'!F1301)</f>
        <v>13.877952587169386</v>
      </c>
      <c r="G1301" s="9">
        <f>IF(ISBLANK('Report Data'!G1301)," ",'Report Data'!G1301)</f>
        <v>14.299077763649024</v>
      </c>
    </row>
    <row r="1302" spans="1:7">
      <c r="A1302" s="9" t="str">
        <f>IF('INTERIM REPORT'!B1302=" "," ",IF('Report Data'!A1302="",'INTERIM REPORT'!A1301,'Report Data'!A1302))</f>
        <v>All Vermont Community Hospitals (Rollup)</v>
      </c>
      <c r="B1302" s="9" t="str">
        <f>IF(ISBLANK('Report Data'!B1302)," ",'Report Data'!B1302)</f>
        <v>[Age_of_Plant_Bldg_Metric] Age of Plant Building</v>
      </c>
      <c r="C1302" s="9">
        <f>IF(ISBLANK('Report Data'!C1302)," ",'Report Data'!C1302)</f>
        <v>14.390265735995936</v>
      </c>
      <c r="D1302" s="9">
        <f>IF(ISBLANK('Report Data'!D1302)," ",'Report Data'!D1302)</f>
        <v>14.658610205733318</v>
      </c>
      <c r="E1302" s="9">
        <f>IF(ISBLANK('Report Data'!E1302)," ",'Report Data'!E1302)</f>
        <v>118.35268126152907</v>
      </c>
      <c r="F1302" s="9">
        <f>IF(ISBLANK('Report Data'!F1302)," ",'Report Data'!F1302)</f>
        <v>15.954248531754438</v>
      </c>
      <c r="G1302" s="9">
        <f>IF(ISBLANK('Report Data'!G1302)," ",'Report Data'!G1302)</f>
        <v>15.813367316375723</v>
      </c>
    </row>
    <row r="1303" spans="1:7">
      <c r="A1303" s="9" t="str">
        <f>IF('INTERIM REPORT'!B1303=" "," ",IF('Report Data'!A1303="",'INTERIM REPORT'!A1302,'Report Data'!A1303))</f>
        <v>All Vermont Community Hospitals (Rollup)</v>
      </c>
      <c r="B1303" s="9" t="str">
        <f>IF(ISBLANK('Report Data'!B1303)," ",'Report Data'!B1303)</f>
        <v>[Age_of_Plant_Equip_Metric] Age of Plant Equipment</v>
      </c>
      <c r="C1303" s="9">
        <f>IF(ISBLANK('Report Data'!C1303)," ",'Report Data'!C1303)</f>
        <v>12.777947853595936</v>
      </c>
      <c r="D1303" s="9">
        <f>IF(ISBLANK('Report Data'!D1303)," ",'Report Data'!D1303)</f>
        <v>11.417864690250834</v>
      </c>
      <c r="E1303" s="9">
        <f>IF(ISBLANK('Report Data'!E1303)," ",'Report Data'!E1303)</f>
        <v>98.688487832279137</v>
      </c>
      <c r="F1303" s="9">
        <f>IF(ISBLANK('Report Data'!F1303)," ",'Report Data'!F1303)</f>
        <v>11.990806725621953</v>
      </c>
      <c r="G1303" s="9">
        <f>IF(ISBLANK('Report Data'!G1303)," ",'Report Data'!G1303)</f>
        <v>12.890691011360063</v>
      </c>
    </row>
    <row r="1304" spans="1:7">
      <c r="A1304" s="9" t="str">
        <f>IF('INTERIM REPORT'!B1304=" "," ",IF('Report Data'!A1304="",'INTERIM REPORT'!A1303,'Report Data'!A1304))</f>
        <v>All Vermont Community Hospitals (Rollup)</v>
      </c>
      <c r="B1304" s="9" t="str">
        <f>IF(ISBLANK('Report Data'!B1304)," ",'Report Data'!B1304)</f>
        <v>[Long_Term_Debt_Cap_Metric] Long Term Debt to Capitalization</v>
      </c>
      <c r="C1304" s="9">
        <f>IF(ISBLANK('Report Data'!C1304)," ",'Report Data'!C1304)</f>
        <v>0.2586810163757301</v>
      </c>
      <c r="D1304" s="9">
        <f>IF(ISBLANK('Report Data'!D1304)," ",'Report Data'!D1304)</f>
        <v>0.27044369949389019</v>
      </c>
      <c r="E1304" s="9">
        <f>IF(ISBLANK('Report Data'!E1304)," ",'Report Data'!E1304)</f>
        <v>0.24346333013882779</v>
      </c>
      <c r="F1304" s="9">
        <f>IF(ISBLANK('Report Data'!F1304)," ",'Report Data'!F1304)</f>
        <v>0.23043669066233233</v>
      </c>
      <c r="G1304" s="9">
        <f>IF(ISBLANK('Report Data'!G1304)," ",'Report Data'!G1304)</f>
        <v>0.21545075933849356</v>
      </c>
    </row>
    <row r="1305" spans="1:7">
      <c r="A1305" s="9" t="str">
        <f>IF('INTERIM REPORT'!B1305=" "," ",IF('Report Data'!A1305="",'INTERIM REPORT'!A1304,'Report Data'!A1305))</f>
        <v>All Vermont Community Hospitals (Rollup)</v>
      </c>
      <c r="B1305" s="9" t="str">
        <f>IF(ISBLANK('Report Data'!B1305)," ",'Report Data'!B1305)</f>
        <v>[Debt_per_Staff_Bed_Metric] Debt per Staffed Bed</v>
      </c>
      <c r="C1305" s="9">
        <f>IF(ISBLANK('Report Data'!C1305)," ",'Report Data'!C1305)</f>
        <v>919156.91300892131</v>
      </c>
      <c r="D1305" s="9">
        <f>IF(ISBLANK('Report Data'!D1305)," ",'Report Data'!D1305)</f>
        <v>1181831.9387859921</v>
      </c>
      <c r="E1305" s="9">
        <f>IF(ISBLANK('Report Data'!E1305)," ",'Report Data'!E1305)</f>
        <v>15749673.753246753</v>
      </c>
      <c r="F1305" s="9">
        <f>IF(ISBLANK('Report Data'!F1305)," ",'Report Data'!F1305)</f>
        <v>1036737.2868356373</v>
      </c>
      <c r="G1305" s="9">
        <f>IF(ISBLANK('Report Data'!G1305)," ",'Report Data'!G1305)</f>
        <v>876884.15726746805</v>
      </c>
    </row>
    <row r="1306" spans="1:7">
      <c r="A1306" s="9" t="str">
        <f>IF('INTERIM REPORT'!B1306=" "," ",IF('Report Data'!A1306="",'INTERIM REPORT'!A1305,'Report Data'!A1306))</f>
        <v>All Vermont Community Hospitals (Rollup)</v>
      </c>
      <c r="B1306" s="9" t="str">
        <f>IF(ISBLANK('Report Data'!B1306)," ",'Report Data'!B1306)</f>
        <v>[Net_Prop_Plant_and_Equip_per_Staffed_Bed_Metric] Net Prop, Plant &amp; Equip per Staffed Bed</v>
      </c>
      <c r="C1306" s="9">
        <f>IF(ISBLANK('Report Data'!C1306)," ",'Report Data'!C1306)</f>
        <v>885822.31648823968</v>
      </c>
      <c r="D1306" s="9">
        <f>IF(ISBLANK('Report Data'!D1306)," ",'Report Data'!D1306)</f>
        <v>849806.76004669245</v>
      </c>
      <c r="E1306" s="9">
        <f>IF(ISBLANK('Report Data'!E1306)," ",'Report Data'!E1306)</f>
        <v>14711915.178701298</v>
      </c>
      <c r="F1306" s="9">
        <f>IF(ISBLANK('Report Data'!F1306)," ",'Report Data'!F1306)</f>
        <v>829324.98488479061</v>
      </c>
      <c r="G1306" s="9">
        <f>IF(ISBLANK('Report Data'!G1306)," ",'Report Data'!G1306)</f>
        <v>825020.75152516959</v>
      </c>
    </row>
    <row r="1307" spans="1:7">
      <c r="A1307" s="9" t="str">
        <f>IF('INTERIM REPORT'!B1307=" "," ",IF('Report Data'!A1307="",'INTERIM REPORT'!A1306,'Report Data'!A1307))</f>
        <v>All Vermont Community Hospitals (Rollup)</v>
      </c>
      <c r="B1307" s="9" t="str">
        <f>IF(ISBLANK('Report Data'!B1307)," ",'Report Data'!B1307)</f>
        <v>[Long_Term_Debt_to_Total_Assets_Metric] Long Term Debt to Total Assets</v>
      </c>
      <c r="C1307" s="9">
        <f>IF(ISBLANK('Report Data'!C1307)," ",'Report Data'!C1307)</f>
        <v>0.21393743927705958</v>
      </c>
      <c r="D1307" s="9">
        <f>IF(ISBLANK('Report Data'!D1307)," ",'Report Data'!D1307)</f>
        <v>0.20243697235851918</v>
      </c>
      <c r="E1307" s="9">
        <f>IF(ISBLANK('Report Data'!E1307)," ",'Report Data'!E1307)</f>
        <v>0.19715530627804467</v>
      </c>
      <c r="F1307" s="9">
        <f>IF(ISBLANK('Report Data'!F1307)," ",'Report Data'!F1307)</f>
        <v>0.18370967155172799</v>
      </c>
      <c r="G1307" s="9">
        <f>IF(ISBLANK('Report Data'!G1307)," ",'Report Data'!G1307)</f>
        <v>0.17948435603057494</v>
      </c>
    </row>
    <row r="1308" spans="1:7">
      <c r="A1308" s="9" t="str">
        <f>IF('INTERIM REPORT'!B1308=" "," ",IF('Report Data'!A1308="",'INTERIM REPORT'!A1307,'Report Data'!A1308))</f>
        <v>All Vermont Community Hospitals (Rollup)</v>
      </c>
      <c r="B1308" s="9" t="str">
        <f>IF(ISBLANK('Report Data'!B1308)," ",'Report Data'!B1308)</f>
        <v>[Debt_Service_Coverage_Ratio_Metric] Debt Service Coverage Ratio</v>
      </c>
      <c r="C1308" s="9">
        <f>IF(ISBLANK('Report Data'!C1308)," ",'Report Data'!C1308)</f>
        <v>2.5022190007977607</v>
      </c>
      <c r="D1308" s="9">
        <f>IF(ISBLANK('Report Data'!D1308)," ",'Report Data'!D1308)</f>
        <v>2.3101149170490012</v>
      </c>
      <c r="E1308" s="9">
        <f>IF(ISBLANK('Report Data'!E1308)," ",'Report Data'!E1308)</f>
        <v>6.0124888565995631</v>
      </c>
      <c r="F1308" s="9">
        <f>IF(ISBLANK('Report Data'!F1308)," ",'Report Data'!F1308)</f>
        <v>3.8665434380509915</v>
      </c>
      <c r="G1308" s="9">
        <f>IF(ISBLANK('Report Data'!G1308)," ",'Report Data'!G1308)</f>
        <v>3.6527515250391049</v>
      </c>
    </row>
    <row r="1309" spans="1:7">
      <c r="A1309" s="9" t="str">
        <f>IF('INTERIM REPORT'!B1309=" "," ",IF('Report Data'!A1309="",'INTERIM REPORT'!A1308,'Report Data'!A1309))</f>
        <v>All Vermont Community Hospitals (Rollup)</v>
      </c>
      <c r="B1309" s="9" t="str">
        <f>IF(ISBLANK('Report Data'!B1309)," ",'Report Data'!B1309)</f>
        <v>[Depreciation_Rate_Metric] Depreciation Rate</v>
      </c>
      <c r="C1309" s="9">
        <f>IF(ISBLANK('Report Data'!C1309)," ",'Report Data'!C1309)</f>
        <v>4.2258737693580253</v>
      </c>
      <c r="D1309" s="9">
        <f>IF(ISBLANK('Report Data'!D1309)," ",'Report Data'!D1309)</f>
        <v>4.5478933701260864</v>
      </c>
      <c r="E1309" s="9">
        <f>IF(ISBLANK('Report Data'!E1309)," ",'Report Data'!E1309)</f>
        <v>6.6096004341625605</v>
      </c>
      <c r="F1309" s="9">
        <f>IF(ISBLANK('Report Data'!F1309)," ",'Report Data'!F1309)</f>
        <v>4.3624759268423281</v>
      </c>
      <c r="G1309" s="9">
        <f>IF(ISBLANK('Report Data'!G1309)," ",'Report Data'!G1309)</f>
        <v>4.3523869721889641</v>
      </c>
    </row>
    <row r="1310" spans="1:7">
      <c r="A1310" s="9" t="str">
        <f>IF('INTERIM REPORT'!B1310=" "," ",IF('Report Data'!A1310="",'INTERIM REPORT'!A1309,'Report Data'!A1310))</f>
        <v>All Vermont Community Hospitals (Rollup)</v>
      </c>
      <c r="B1310" s="9" t="str">
        <f>IF(ISBLANK('Report Data'!B1310)," ",'Report Data'!B1310)</f>
        <v>[Cap_Expenditures_to_Depreciation_Metric] Capital Expenditures to Depreciation</v>
      </c>
      <c r="C1310" s="9">
        <f>IF(ISBLANK('Report Data'!C1310)," ",'Report Data'!C1310)</f>
        <v>0.79502774567239431</v>
      </c>
      <c r="D1310" s="9">
        <f>IF(ISBLANK('Report Data'!D1310)," ",'Report Data'!D1310)</f>
        <v>0.45486244494886097</v>
      </c>
      <c r="E1310" s="9">
        <f>IF(ISBLANK('Report Data'!E1310)," ",'Report Data'!E1310)</f>
        <v>0.70950448383899856</v>
      </c>
      <c r="F1310" s="9">
        <f>IF(ISBLANK('Report Data'!F1310)," ",'Report Data'!F1310)</f>
        <v>0.79269378959791403</v>
      </c>
      <c r="G1310" s="9">
        <f>IF(ISBLANK('Report Data'!G1310)," ",'Report Data'!G1310)</f>
        <v>0.92764383623638702</v>
      </c>
    </row>
    <row r="1311" spans="1:7">
      <c r="A1311" s="9" t="str">
        <f>IF('INTERIM REPORT'!B1311=" "," ",IF('Report Data'!A1311="",'INTERIM REPORT'!A1310,'Report Data'!A1311))</f>
        <v>All Vermont Community Hospitals (Rollup)</v>
      </c>
      <c r="B1311" s="9" t="str">
        <f>IF(ISBLANK('Report Data'!B1311)," ",'Report Data'!B1311)</f>
        <v>[Cap_Expenditure_Growth_Rate_Metric] Capital Expenditure Growth Rate</v>
      </c>
      <c r="C1311" s="9">
        <f>IF(ISBLANK('Report Data'!C1311)," ",'Report Data'!C1311)</f>
        <v>3.3596868963488147</v>
      </c>
      <c r="D1311" s="9">
        <f>IF(ISBLANK('Report Data'!D1311)," ",'Report Data'!D1311)</f>
        <v>2.0686658977022669</v>
      </c>
      <c r="E1311" s="9">
        <f>IF(ISBLANK('Report Data'!E1311)," ",'Report Data'!E1311)</f>
        <v>4.6895411444225283</v>
      </c>
      <c r="F1311" s="9">
        <f>IF(ISBLANK('Report Data'!F1311)," ",'Report Data'!F1311)</f>
        <v>3.4581075744783183</v>
      </c>
      <c r="G1311" s="9">
        <f>IF(ISBLANK('Report Data'!G1311)," ",'Report Data'!G1311)</f>
        <v>4.0374649476666438</v>
      </c>
    </row>
    <row r="1312" spans="1:7">
      <c r="A1312" s="9" t="str">
        <f>IF('INTERIM REPORT'!B1312=" "," ",IF('Report Data'!A1312="",'INTERIM REPORT'!A1311,'Report Data'!A1312))</f>
        <v>All Vermont Community Hospitals (Rollup)</v>
      </c>
      <c r="B1312" s="9" t="str">
        <f>IF(ISBLANK('Report Data'!B1312)," ",'Report Data'!B1312)</f>
        <v>[Cap_Acquisitions_as_a_pct_of_Net_Patient_Rev_Metric] Capital Acquisitions as a % of Net Patient Rev</v>
      </c>
      <c r="C1312" s="9">
        <f>IF(ISBLANK('Report Data'!C1312)," ",'Report Data'!C1312)</f>
        <v>3.7724763915009063E-2</v>
      </c>
      <c r="D1312" s="9">
        <f>IF(ISBLANK('Report Data'!D1312)," ",'Report Data'!D1312)</f>
        <v>2.6606634714591276E-2</v>
      </c>
      <c r="E1312" s="9">
        <f>IF(ISBLANK('Report Data'!E1312)," ",'Report Data'!E1312)</f>
        <v>3.6232602774971312E-2</v>
      </c>
      <c r="F1312" s="9">
        <f>IF(ISBLANK('Report Data'!F1312)," ",'Report Data'!F1312)</f>
        <v>4.0016409968832843E-2</v>
      </c>
      <c r="G1312" s="9">
        <f>IF(ISBLANK('Report Data'!G1312)," ",'Report Data'!G1312)</f>
        <v>4.5812425943129037E-2</v>
      </c>
    </row>
    <row r="1313" spans="1:7">
      <c r="A1313" s="9" t="str">
        <f>IF('INTERIM REPORT'!B1313=" "," ",IF('Report Data'!A1313="",'INTERIM REPORT'!A1312,'Report Data'!A1313))</f>
        <v>All Vermont Community Hospitals (Rollup)</v>
      </c>
      <c r="B1313" s="9" t="str">
        <f>IF(ISBLANK('Report Data'!B1313)," ",'Report Data'!B1313)</f>
        <v>[Deduction_pct_Metric] Deduction %</v>
      </c>
      <c r="C1313" s="9">
        <f>IF(ISBLANK('Report Data'!C1313)," ",'Report Data'!C1313)</f>
        <v>0.58663568837694835</v>
      </c>
      <c r="D1313" s="9">
        <f>IF(ISBLANK('Report Data'!D1313)," ",'Report Data'!D1313)</f>
        <v>0.60468894397121209</v>
      </c>
      <c r="E1313" s="9">
        <f>IF(ISBLANK('Report Data'!E1313)," ",'Report Data'!E1313)</f>
        <v>0.61438728891139527</v>
      </c>
      <c r="F1313" s="9">
        <f>IF(ISBLANK('Report Data'!F1313)," ",'Report Data'!F1313)</f>
        <v>0.60947283628157178</v>
      </c>
      <c r="G1313" s="9">
        <f>IF(ISBLANK('Report Data'!G1313)," ",'Report Data'!G1313)</f>
        <v>0.60749774468515227</v>
      </c>
    </row>
    <row r="1314" spans="1:7">
      <c r="A1314" s="9" t="str">
        <f>IF('INTERIM REPORT'!B1314=" "," ",IF('Report Data'!A1314="",'INTERIM REPORT'!A1313,'Report Data'!A1314))</f>
        <v>All Vermont Community Hospitals (Rollup)</v>
      </c>
      <c r="B1314" s="9" t="str">
        <f>IF(ISBLANK('Report Data'!B1314)," ",'Report Data'!B1314)</f>
        <v>[Bad_Debt_pct_Metric] Bad Debt %</v>
      </c>
      <c r="C1314" s="9">
        <f>IF(ISBLANK('Report Data'!C1314)," ",'Report Data'!C1314)</f>
        <v>1.5149979879826938E-2</v>
      </c>
      <c r="D1314" s="9">
        <f>IF(ISBLANK('Report Data'!D1314)," ",'Report Data'!D1314)</f>
        <v>1.5281984184971979E-2</v>
      </c>
      <c r="E1314" s="9">
        <f>IF(ISBLANK('Report Data'!E1314)," ",'Report Data'!E1314)</f>
        <v>1.4954320831485301E-2</v>
      </c>
      <c r="F1314" s="9">
        <f>IF(ISBLANK('Report Data'!F1314)," ",'Report Data'!F1314)</f>
        <v>1.2320592467146134E-2</v>
      </c>
      <c r="G1314" s="9">
        <f>IF(ISBLANK('Report Data'!G1314)," ",'Report Data'!G1314)</f>
        <v>1.3942893879445088E-2</v>
      </c>
    </row>
    <row r="1315" spans="1:7">
      <c r="A1315" s="9" t="str">
        <f>IF('INTERIM REPORT'!B1315=" "," ",IF('Report Data'!A1315="",'INTERIM REPORT'!A1314,'Report Data'!A1315))</f>
        <v>All Vermont Community Hospitals (Rollup)</v>
      </c>
      <c r="B1315" s="9" t="str">
        <f>IF(ISBLANK('Report Data'!B1315)," ",'Report Data'!B1315)</f>
        <v>[Free_Care_pct_Metric] Free Care %</v>
      </c>
      <c r="C1315" s="9">
        <f>IF(ISBLANK('Report Data'!C1315)," ",'Report Data'!C1315)</f>
        <v>8.0116851087625139E-3</v>
      </c>
      <c r="D1315" s="9">
        <f>IF(ISBLANK('Report Data'!D1315)," ",'Report Data'!D1315)</f>
        <v>7.8122947446954902E-3</v>
      </c>
      <c r="E1315" s="9">
        <f>IF(ISBLANK('Report Data'!E1315)," ",'Report Data'!E1315)</f>
        <v>8.5667450660024801E-3</v>
      </c>
      <c r="F1315" s="9">
        <f>IF(ISBLANK('Report Data'!F1315)," ",'Report Data'!F1315)</f>
        <v>4.2851968409814405E-3</v>
      </c>
      <c r="G1315" s="9">
        <f>IF(ISBLANK('Report Data'!G1315)," ",'Report Data'!G1315)</f>
        <v>7.6321719629453008E-3</v>
      </c>
    </row>
    <row r="1316" spans="1:7">
      <c r="A1316" s="9" t="str">
        <f>IF('INTERIM REPORT'!B1316=" "," ",IF('Report Data'!A1316="",'INTERIM REPORT'!A1315,'Report Data'!A1316))</f>
        <v>All Vermont Community Hospitals (Rollup)</v>
      </c>
      <c r="B1316" s="9" t="str">
        <f>IF(ISBLANK('Report Data'!B1316)," ",'Report Data'!B1316)</f>
        <v>[Operating_Margin_pct_Metric] Operating Margin %</v>
      </c>
      <c r="C1316" s="9">
        <f>IF(ISBLANK('Report Data'!C1316)," ",'Report Data'!C1316)</f>
        <v>7.2158078068283293E-3</v>
      </c>
      <c r="D1316" s="9">
        <f>IF(ISBLANK('Report Data'!D1316)," ",'Report Data'!D1316)</f>
        <v>5.9029858127924756E-4</v>
      </c>
      <c r="E1316" s="9">
        <f>IF(ISBLANK('Report Data'!E1316)," ",'Report Data'!E1316)</f>
        <v>1.6971806937843784E-2</v>
      </c>
      <c r="F1316" s="9">
        <f>IF(ISBLANK('Report Data'!F1316)," ",'Report Data'!F1316)</f>
        <v>2.7580951843989333E-2</v>
      </c>
      <c r="G1316" s="9">
        <f>IF(ISBLANK('Report Data'!G1316)," ",'Report Data'!G1316)</f>
        <v>2.2924783673530194E-2</v>
      </c>
    </row>
    <row r="1317" spans="1:7">
      <c r="A1317" s="9" t="str">
        <f>IF('INTERIM REPORT'!B1317=" "," ",IF('Report Data'!A1317="",'INTERIM REPORT'!A1316,'Report Data'!A1317))</f>
        <v>All Vermont Community Hospitals (Rollup)</v>
      </c>
      <c r="B1317" s="9" t="str">
        <f>IF(ISBLANK('Report Data'!B1317)," ",'Report Data'!B1317)</f>
        <v>[Total_Margin_pct_Metric] Total Margin %</v>
      </c>
      <c r="C1317" s="9">
        <f>IF(ISBLANK('Report Data'!C1317)," ",'Report Data'!C1317)</f>
        <v>1.8924122700651431E-2</v>
      </c>
      <c r="D1317" s="9">
        <f>IF(ISBLANK('Report Data'!D1317)," ",'Report Data'!D1317)</f>
        <v>1.4791477597319464E-2</v>
      </c>
      <c r="E1317" s="9">
        <f>IF(ISBLANK('Report Data'!E1317)," ",'Report Data'!E1317)</f>
        <v>2.818813039690608E-2</v>
      </c>
      <c r="F1317" s="9">
        <f>IF(ISBLANK('Report Data'!F1317)," ",'Report Data'!F1317)</f>
        <v>8.5915737143155854E-2</v>
      </c>
      <c r="G1317" s="9">
        <f>IF(ISBLANK('Report Data'!G1317)," ",'Report Data'!G1317)</f>
        <v>2.0675408055930447E-2</v>
      </c>
    </row>
    <row r="1318" spans="1:7">
      <c r="A1318" s="9" t="str">
        <f>IF('INTERIM REPORT'!B1318=" "," ",IF('Report Data'!A1318="",'INTERIM REPORT'!A1317,'Report Data'!A1318))</f>
        <v>All Vermont Community Hospitals (Rollup)</v>
      </c>
      <c r="B1318" s="9" t="str">
        <f>IF(ISBLANK('Report Data'!B1318)," ",'Report Data'!B1318)</f>
        <v>[Outpatient_Gross_Rev_pct_Metric] Outpatient Gross Revenue %</v>
      </c>
      <c r="C1318" s="9">
        <f>IF(ISBLANK('Report Data'!C1318)," ",'Report Data'!C1318)</f>
        <v>0.57977608318273732</v>
      </c>
      <c r="D1318" s="9">
        <f>IF(ISBLANK('Report Data'!D1318)," ",'Report Data'!D1318)</f>
        <v>0.57105713024303706</v>
      </c>
      <c r="E1318" s="9">
        <f>IF(ISBLANK('Report Data'!E1318)," ",'Report Data'!E1318)</f>
        <v>0.84443506936004242</v>
      </c>
      <c r="F1318" s="9">
        <f>IF(ISBLANK('Report Data'!F1318)," ",'Report Data'!F1318)</f>
        <v>0.6083431408725648</v>
      </c>
      <c r="G1318" s="9">
        <f>IF(ISBLANK('Report Data'!G1318)," ",'Report Data'!G1318)</f>
        <v>0.57624831106927543</v>
      </c>
    </row>
    <row r="1319" spans="1:7">
      <c r="A1319" s="9" t="str">
        <f>IF('INTERIM REPORT'!B1319=" "," ",IF('Report Data'!A1319="",'INTERIM REPORT'!A1318,'Report Data'!A1319))</f>
        <v>All Vermont Community Hospitals (Rollup)</v>
      </c>
      <c r="B1319" s="9" t="str">
        <f>IF(ISBLANK('Report Data'!B1319)," ",'Report Data'!B1319)</f>
        <v>[Inpatient_Gross_Rev_pct_Metric] Inpatient Gross Revenue %</v>
      </c>
      <c r="C1319" s="9">
        <f>IF(ISBLANK('Report Data'!C1319)," ",'Report Data'!C1319)</f>
        <v>0.2740967178709679</v>
      </c>
      <c r="D1319" s="9">
        <f>IF(ISBLANK('Report Data'!D1319)," ",'Report Data'!D1319)</f>
        <v>0.29442102145200721</v>
      </c>
      <c r="E1319" s="9">
        <f>IF(ISBLANK('Report Data'!E1319)," ",'Report Data'!E1319)</f>
        <v>0.1377683553332599</v>
      </c>
      <c r="F1319" s="9">
        <f>IF(ISBLANK('Report Data'!F1319)," ",'Report Data'!F1319)</f>
        <v>0.26007041955102872</v>
      </c>
      <c r="G1319" s="9">
        <f>IF(ISBLANK('Report Data'!G1319)," ",'Report Data'!G1319)</f>
        <v>0.27125768213389728</v>
      </c>
    </row>
    <row r="1320" spans="1:7">
      <c r="A1320" s="9" t="str">
        <f>IF('INTERIM REPORT'!B1320=" "," ",IF('Report Data'!A1320="",'INTERIM REPORT'!A1319,'Report Data'!A1320))</f>
        <v>All Vermont Community Hospitals (Rollup)</v>
      </c>
      <c r="B1320" s="9" t="str">
        <f>IF(ISBLANK('Report Data'!B1320)," ",'Report Data'!B1320)</f>
        <v>[SNF_Rehab_Swing_Gross_Rev_pct_Metric] SNF/Rehab/Swing Gross Revenue %</v>
      </c>
      <c r="C1320" s="9">
        <f>IF(ISBLANK('Report Data'!C1320)," ",'Report Data'!C1320)</f>
        <v>1.5639081692489957E-2</v>
      </c>
      <c r="D1320" s="9">
        <f>IF(ISBLANK('Report Data'!D1320)," ",'Report Data'!D1320)</f>
        <v>1.4698921008762696E-2</v>
      </c>
      <c r="E1320" s="9">
        <f>IF(ISBLANK('Report Data'!E1320)," ",'Report Data'!E1320)</f>
        <v>5.8938607557391786E-3</v>
      </c>
      <c r="F1320" s="9">
        <f>IF(ISBLANK('Report Data'!F1320)," ",'Report Data'!F1320)</f>
        <v>1.188621188024268E-2</v>
      </c>
      <c r="G1320" s="9">
        <f>IF(ISBLANK('Report Data'!G1320)," ",'Report Data'!G1320)</f>
        <v>1.4622509103326567E-2</v>
      </c>
    </row>
    <row r="1321" spans="1:7">
      <c r="A1321" s="9" t="str">
        <f>IF('INTERIM REPORT'!B1321=" "," ",IF('Report Data'!A1321="",'INTERIM REPORT'!A1320,'Report Data'!A1321))</f>
        <v>All Vermont Community Hospitals (Rollup)</v>
      </c>
      <c r="B1321" s="9" t="str">
        <f>IF(ISBLANK('Report Data'!B1321)," ",'Report Data'!B1321)</f>
        <v>[All_Net_Patient_Rev_pct_Metric] All Net Patient Revenue % with DSH &amp; GME</v>
      </c>
      <c r="C1321" s="9">
        <f>IF(ISBLANK('Report Data'!C1321)," ",'Report Data'!C1321)</f>
        <v>0.41336431135482032</v>
      </c>
      <c r="D1321" s="9">
        <f>IF(ISBLANK('Report Data'!D1321)," ",'Report Data'!D1321)</f>
        <v>0.39531105650378617</v>
      </c>
      <c r="E1321" s="9">
        <f>IF(ISBLANK('Report Data'!E1321)," ",'Report Data'!E1321)</f>
        <v>0.38561271224457516</v>
      </c>
      <c r="F1321" s="9">
        <f>IF(ISBLANK('Report Data'!F1321)," ",'Report Data'!F1321)</f>
        <v>0.39052716574238994</v>
      </c>
      <c r="G1321" s="9">
        <f>IF(ISBLANK('Report Data'!G1321)," ",'Report Data'!G1321)</f>
        <v>0.39250225487973461</v>
      </c>
    </row>
    <row r="1322" spans="1:7">
      <c r="A1322" s="9" t="str">
        <f>IF('INTERIM REPORT'!B1322=" "," ",IF('Report Data'!A1322="",'INTERIM REPORT'!A1321,'Report Data'!A1322))</f>
        <v>All Vermont Community Hospitals (Rollup)</v>
      </c>
      <c r="B1322" s="9" t="str">
        <f>IF(ISBLANK('Report Data'!B1322)," ",'Report Data'!B1322)</f>
        <v>[Medicare_Net_Patient_Rev_pct_incl_Phys_Metric] Medicare Net Patient Revenue % including Phys</v>
      </c>
      <c r="C1322" s="9">
        <f>IF(ISBLANK('Report Data'!C1322)," ",'Report Data'!C1322)</f>
        <v>0.27258880481837794</v>
      </c>
      <c r="D1322" s="9">
        <f>IF(ISBLANK('Report Data'!D1322)," ",'Report Data'!D1322)</f>
        <v>0.25933287269993688</v>
      </c>
      <c r="E1322" s="9">
        <f>IF(ISBLANK('Report Data'!E1322)," ",'Report Data'!E1322)</f>
        <v>0.23379172442192378</v>
      </c>
      <c r="F1322" s="9">
        <f>IF(ISBLANK('Report Data'!F1322)," ",'Report Data'!F1322)</f>
        <v>0.25836053260908365</v>
      </c>
      <c r="G1322" s="9">
        <f>IF(ISBLANK('Report Data'!G1322)," ",'Report Data'!G1322)</f>
        <v>0.25071981806046917</v>
      </c>
    </row>
    <row r="1323" spans="1:7">
      <c r="A1323" s="9" t="str">
        <f>IF('INTERIM REPORT'!B1323=" "," ",IF('Report Data'!A1323="",'INTERIM REPORT'!A1322,'Report Data'!A1323))</f>
        <v>All Vermont Community Hospitals (Rollup)</v>
      </c>
      <c r="B1323" s="9" t="str">
        <f>IF(ISBLANK('Report Data'!B1323)," ",'Report Data'!B1323)</f>
        <v>[Medicaid_Net_Patient_Rev_pct_incl_Phys_Metric] Medicaid Net Patient Revenue % including Phys</v>
      </c>
      <c r="C1323" s="9">
        <f>IF(ISBLANK('Report Data'!C1323)," ",'Report Data'!C1323)</f>
        <v>0.21205311773955474</v>
      </c>
      <c r="D1323" s="9">
        <f>IF(ISBLANK('Report Data'!D1323)," ",'Report Data'!D1323)</f>
        <v>0.18091555353054514</v>
      </c>
      <c r="E1323" s="9">
        <f>IF(ISBLANK('Report Data'!E1323)," ",'Report Data'!E1323)</f>
        <v>0.1926956153067908</v>
      </c>
      <c r="F1323" s="9">
        <f>IF(ISBLANK('Report Data'!F1323)," ",'Report Data'!F1323)</f>
        <v>0.18089693805506618</v>
      </c>
      <c r="G1323" s="9">
        <f>IF(ISBLANK('Report Data'!G1323)," ",'Report Data'!G1323)</f>
        <v>0.19943026941874112</v>
      </c>
    </row>
    <row r="1324" spans="1:7">
      <c r="A1324" s="9" t="str">
        <f>IF('INTERIM REPORT'!B1324=" "," ",IF('Report Data'!A1324="",'INTERIM REPORT'!A1323,'Report Data'!A1324))</f>
        <v>All Vermont Community Hospitals (Rollup)</v>
      </c>
      <c r="B1324" s="9" t="str">
        <f>IF(ISBLANK('Report Data'!B1324)," ",'Report Data'!B1324)</f>
        <v>[Commercial_Self_Pay_Net_Patient_Rev_pct_incl_Phys_Metric] Commercial/Self Pay Net Patient Rev % including Phys</v>
      </c>
      <c r="C1324" s="9">
        <f>IF(ISBLANK('Report Data'!C1324)," ",'Report Data'!C1324)</f>
        <v>0.6633221669340692</v>
      </c>
      <c r="D1324" s="9">
        <f>IF(ISBLANK('Report Data'!D1324)," ",'Report Data'!D1324)</f>
        <v>0.6433484486462594</v>
      </c>
      <c r="E1324" s="9">
        <f>IF(ISBLANK('Report Data'!E1324)," ",'Report Data'!E1324)</f>
        <v>0.63270463038550973</v>
      </c>
      <c r="F1324" s="9">
        <f>IF(ISBLANK('Report Data'!F1324)," ",'Report Data'!F1324)</f>
        <v>0.642356700911907</v>
      </c>
      <c r="G1324" s="9">
        <f>IF(ISBLANK('Report Data'!G1324)," ",'Report Data'!G1324)</f>
        <v>0.63980447175566746</v>
      </c>
    </row>
    <row r="1325" spans="1:7">
      <c r="A1325" s="9" t="str">
        <f>IF('INTERIM REPORT'!B1325=" "," ",IF('Report Data'!A1325="",'INTERIM REPORT'!A1324,'Report Data'!A1325))</f>
        <v>All Vermont Community Hospitals (Rollup)</v>
      </c>
      <c r="B1325" s="9" t="str">
        <f>IF(ISBLANK('Report Data'!B1325)," ",'Report Data'!B1325)</f>
        <v>[Adj_Admits_Per_FTE_Metric] Adjusted Admissions Per FTE</v>
      </c>
      <c r="C1325" s="9">
        <f>IF(ISBLANK('Report Data'!C1325)," ",'Report Data'!C1325)</f>
        <v>12.756052589730974</v>
      </c>
      <c r="D1325" s="9">
        <f>IF(ISBLANK('Report Data'!D1325)," ",'Report Data'!D1325)</f>
        <v>11.296076442355057</v>
      </c>
      <c r="E1325" s="9">
        <f>IF(ISBLANK('Report Data'!E1325)," ",'Report Data'!E1325)</f>
        <v>18.788756332876257</v>
      </c>
      <c r="F1325" s="9">
        <f>IF(ISBLANK('Report Data'!F1325)," ",'Report Data'!F1325)</f>
        <v>169.98554973249711</v>
      </c>
      <c r="G1325" s="9">
        <f>IF(ISBLANK('Report Data'!G1325)," ",'Report Data'!G1325)</f>
        <v>53.850384753530371</v>
      </c>
    </row>
    <row r="1326" spans="1:7">
      <c r="A1326" s="9" t="str">
        <f>IF('INTERIM REPORT'!B1326=" "," ",IF('Report Data'!A1326="",'INTERIM REPORT'!A1325,'Report Data'!A1326))</f>
        <v>All Vermont Community Hospitals (Rollup)</v>
      </c>
      <c r="B1326" s="9" t="str">
        <f>IF(ISBLANK('Report Data'!B1326)," ",'Report Data'!B1326)</f>
        <v>[FTEs_per_100_Adj_Discharges_Metric] FTEs per 100 Adj Discharges</v>
      </c>
      <c r="C1326" s="9">
        <f>IF(ISBLANK('Report Data'!C1326)," ",'Report Data'!C1326)</f>
        <v>7.8394157829439468</v>
      </c>
      <c r="D1326" s="9">
        <f>IF(ISBLANK('Report Data'!D1326)," ",'Report Data'!D1326)</f>
        <v>8.8526313105536634</v>
      </c>
      <c r="E1326" s="9">
        <f>IF(ISBLANK('Report Data'!E1326)," ",'Report Data'!E1326)</f>
        <v>5.3223320494620312</v>
      </c>
      <c r="F1326" s="9">
        <f>IF(ISBLANK('Report Data'!F1326)," ",'Report Data'!F1326)</f>
        <v>0.58828529929378115</v>
      </c>
      <c r="G1326" s="9">
        <f>IF(ISBLANK('Report Data'!G1326)," ",'Report Data'!G1326)</f>
        <v>1.856996945475754</v>
      </c>
    </row>
    <row r="1327" spans="1:7">
      <c r="A1327" s="9" t="str">
        <f>IF('INTERIM REPORT'!B1327=" "," ",IF('Report Data'!A1327="",'INTERIM REPORT'!A1326,'Report Data'!A1327))</f>
        <v>All Vermont Community Hospitals (Rollup)</v>
      </c>
      <c r="B1327" s="9" t="str">
        <f>IF(ISBLANK('Report Data'!B1327)," ",'Report Data'!B1327)</f>
        <v>[FTEs_Per_Adj_Occupied_Bed_Metric] FTEs Per Adjusted Occupied Bed</v>
      </c>
      <c r="C1327" s="9">
        <f>IF(ISBLANK('Report Data'!C1327)," ",'Report Data'!C1327)</f>
        <v>6.0863862164608813</v>
      </c>
      <c r="D1327" s="9">
        <f>IF(ISBLANK('Report Data'!D1327)," ",'Report Data'!D1327)</f>
        <v>6.788635802056203</v>
      </c>
      <c r="E1327" s="9">
        <f>IF(ISBLANK('Report Data'!E1327)," ",'Report Data'!E1327)</f>
        <v>7.8069951217794973</v>
      </c>
      <c r="F1327" s="9">
        <f>IF(ISBLANK('Report Data'!F1327)," ",'Report Data'!F1327)</f>
        <v>0.41929403213288469</v>
      </c>
      <c r="G1327" s="9">
        <f>IF(ISBLANK('Report Data'!G1327)," ",'Report Data'!G1327)</f>
        <v>1.4197970896738037</v>
      </c>
    </row>
    <row r="1328" spans="1:7">
      <c r="A1328" s="9" t="str">
        <f>IF('INTERIM REPORT'!B1328=" "," ",IF('Report Data'!A1328="",'INTERIM REPORT'!A1327,'Report Data'!A1328))</f>
        <v>All Vermont Community Hospitals (Rollup)</v>
      </c>
      <c r="B1328" s="9" t="str">
        <f>IF(ISBLANK('Report Data'!B1328)," ",'Report Data'!B1328)</f>
        <v>[Return_On_Assets_Metric] Return On Assets</v>
      </c>
      <c r="C1328" s="9">
        <f>IF(ISBLANK('Report Data'!C1328)," ",'Report Data'!C1328)</f>
        <v>1.8408407748348763E-2</v>
      </c>
      <c r="D1328" s="9">
        <f>IF(ISBLANK('Report Data'!D1328)," ",'Report Data'!D1328)</f>
        <v>1.2936458731260984E-2</v>
      </c>
      <c r="E1328" s="9">
        <f>IF(ISBLANK('Report Data'!E1328)," ",'Report Data'!E1328)</f>
        <v>2.7870850499292599E-2</v>
      </c>
      <c r="F1328" s="9">
        <f>IF(ISBLANK('Report Data'!F1328)," ",'Report Data'!F1328)</f>
        <v>8.3315164471400541E-2</v>
      </c>
      <c r="G1328" s="9">
        <f>IF(ISBLANK('Report Data'!G1328)," ",'Report Data'!G1328)</f>
        <v>1.9944473411766233E-2</v>
      </c>
    </row>
    <row r="1329" spans="1:7">
      <c r="A1329" s="9" t="str">
        <f>IF('INTERIM REPORT'!B1329=" "," ",IF('Report Data'!A1329="",'INTERIM REPORT'!A1328,'Report Data'!A1329))</f>
        <v>All Vermont Community Hospitals (Rollup)</v>
      </c>
      <c r="B1329" s="9" t="str">
        <f>IF(ISBLANK('Report Data'!B1329)," ",'Report Data'!B1329)</f>
        <v>[OH_Exp_w_fringe_pct_of_TTL_OPEX_Metric] Overhead Expense w/ fringe, as a % of Total Operating Exp</v>
      </c>
      <c r="C1329" s="9">
        <f>IF(ISBLANK('Report Data'!C1329)," ",'Report Data'!C1329)</f>
        <v>0.30534374250892604</v>
      </c>
      <c r="D1329" s="9">
        <f>IF(ISBLANK('Report Data'!D1329)," ",'Report Data'!D1329)</f>
        <v>0.33489683140655901</v>
      </c>
      <c r="E1329" s="9">
        <f>IF(ISBLANK('Report Data'!E1329)," ",'Report Data'!E1329)</f>
        <v>1.3298053316107953E-2</v>
      </c>
      <c r="F1329" s="9">
        <f>IF(ISBLANK('Report Data'!F1329)," ",'Report Data'!F1329)</f>
        <v>0</v>
      </c>
      <c r="G1329" s="9">
        <f>IF(ISBLANK('Report Data'!G1329)," ",'Report Data'!G1329)</f>
        <v>6.6043561718606536E-2</v>
      </c>
    </row>
    <row r="1330" spans="1:7">
      <c r="A1330" s="9" t="str">
        <f>IF('INTERIM REPORT'!B1330=" "," ",IF('Report Data'!A1330="",'INTERIM REPORT'!A1329,'Report Data'!A1330))</f>
        <v>All Vermont Community Hospitals (Rollup)</v>
      </c>
      <c r="B1330" s="9" t="str">
        <f>IF(ISBLANK('Report Data'!B1330)," ",'Report Data'!B1330)</f>
        <v>[Cost_per_Adj_Admits_Metric] Cost per Adjusted Admission</v>
      </c>
      <c r="C1330" s="9">
        <f>IF(ISBLANK('Report Data'!C1330)," ",'Report Data'!C1330)</f>
        <v>16097.715359522419</v>
      </c>
      <c r="D1330" s="9">
        <f>IF(ISBLANK('Report Data'!D1330)," ",'Report Data'!D1330)</f>
        <v>19082.262367028699</v>
      </c>
      <c r="E1330" s="9">
        <f>IF(ISBLANK('Report Data'!E1330)," ",'Report Data'!E1330)</f>
        <v>15423.675970274207</v>
      </c>
      <c r="F1330" s="9">
        <f>IF(ISBLANK('Report Data'!F1330)," ",'Report Data'!F1330)</f>
        <v>1332.0987509561442</v>
      </c>
      <c r="G1330" s="9">
        <f>IF(ISBLANK('Report Data'!G1330)," ",'Report Data'!G1330)</f>
        <v>4142.5603237792993</v>
      </c>
    </row>
    <row r="1331" spans="1:7">
      <c r="A1331" s="9" t="str">
        <f>IF('INTERIM REPORT'!B1331=" "," ",IF('Report Data'!A1331="",'INTERIM REPORT'!A1330,'Report Data'!A1331))</f>
        <v>All Vermont Community Hospitals (Rollup)</v>
      </c>
      <c r="B1331" s="9" t="str">
        <f>IF(ISBLANK('Report Data'!B1331)," ",'Report Data'!B1331)</f>
        <v>[Salary_per_FTE_NonMD_Metric] Salary per FTE - Non-MD</v>
      </c>
      <c r="C1331" s="9">
        <f>IF(ISBLANK('Report Data'!C1331)," ",'Report Data'!C1331)</f>
        <v>67848.876378762856</v>
      </c>
      <c r="D1331" s="9">
        <f>IF(ISBLANK('Report Data'!D1331)," ",'Report Data'!D1331)</f>
        <v>72632.882586864042</v>
      </c>
      <c r="E1331" s="9">
        <f>IF(ISBLANK('Report Data'!E1331)," ",'Report Data'!E1331)</f>
        <v>5311.6351868006413</v>
      </c>
      <c r="F1331" s="9">
        <f>IF(ISBLANK('Report Data'!F1331)," ",'Report Data'!F1331)</f>
        <v>0</v>
      </c>
      <c r="G1331" s="9">
        <f>IF(ISBLANK('Report Data'!G1331)," ",'Report Data'!G1331)</f>
        <v>18566.36021561336</v>
      </c>
    </row>
    <row r="1332" spans="1:7">
      <c r="A1332" s="9" t="str">
        <f>IF('INTERIM REPORT'!B1332=" "," ",IF('Report Data'!A1332="",'INTERIM REPORT'!A1331,'Report Data'!A1332))</f>
        <v>All Vermont Community Hospitals (Rollup)</v>
      </c>
      <c r="B1332" s="9" t="str">
        <f>IF(ISBLANK('Report Data'!B1332)," ",'Report Data'!B1332)</f>
        <v>[Salary_and_Benefits_per_FTE_NonMD_Metric] Salary &amp; Benefits per FTE - Non-MD</v>
      </c>
      <c r="C1332" s="9">
        <f>IF(ISBLANK('Report Data'!C1332)," ",'Report Data'!C1332)</f>
        <v>87362.446740783838</v>
      </c>
      <c r="D1332" s="9">
        <f>IF(ISBLANK('Report Data'!D1332)," ",'Report Data'!D1332)</f>
        <v>92623.470882095775</v>
      </c>
      <c r="E1332" s="9">
        <f>IF(ISBLANK('Report Data'!E1332)," ",'Report Data'!E1332)</f>
        <v>153078.5645424489</v>
      </c>
      <c r="F1332" s="9">
        <f>IF(ISBLANK('Report Data'!F1332)," ",'Report Data'!F1332)</f>
        <v>101039.09526674858</v>
      </c>
      <c r="G1332" s="9">
        <f>IF(ISBLANK('Report Data'!G1332)," ",'Report Data'!G1332)</f>
        <v>97863.11378605268</v>
      </c>
    </row>
    <row r="1333" spans="1:7">
      <c r="A1333" s="9" t="str">
        <f>IF('INTERIM REPORT'!B1333=" "," ",IF('Report Data'!A1333="",'INTERIM REPORT'!A1332,'Report Data'!A1333))</f>
        <v>All Vermont Community Hospitals (Rollup)</v>
      </c>
      <c r="B1333" s="9" t="str">
        <f>IF(ISBLANK('Report Data'!B1333)," ",'Report Data'!B1333)</f>
        <v>[Fringe_Benefit_pct_NonMD_Metric] Fringe Benefit % - Non-MD</v>
      </c>
      <c r="C1333" s="9">
        <f>IF(ISBLANK('Report Data'!C1333)," ",'Report Data'!C1333)</f>
        <v>0.28760058396410404</v>
      </c>
      <c r="D1333" s="9">
        <f>IF(ISBLANK('Report Data'!D1333)," ",'Report Data'!D1333)</f>
        <v>0.27502310085393067</v>
      </c>
      <c r="E1333" s="9">
        <f>IF(ISBLANK('Report Data'!E1333)," ",'Report Data'!E1333)</f>
        <v>7.8072380430183719E-2</v>
      </c>
      <c r="F1333" s="9">
        <f>IF(ISBLANK('Report Data'!F1333)," ",'Report Data'!F1333)</f>
        <v>0.22884633394273404</v>
      </c>
      <c r="G1333" s="9">
        <f>IF(ISBLANK('Report Data'!G1333)," ",'Report Data'!G1333)</f>
        <v>0.2941777009968804</v>
      </c>
    </row>
    <row r="1334" spans="1:7">
      <c r="A1334" s="9" t="str">
        <f>IF('INTERIM REPORT'!B1334=" "," ",IF('Report Data'!A1334="",'INTERIM REPORT'!A1333,'Report Data'!A1334))</f>
        <v>All Vermont Community Hospitals (Rollup)</v>
      </c>
      <c r="B1334" s="9" t="str">
        <f>IF(ISBLANK('Report Data'!B1334)," ",'Report Data'!B1334)</f>
        <v>[Comp_Ratio_Metric] Compensation Ratio</v>
      </c>
      <c r="C1334" s="9">
        <f>IF(ISBLANK('Report Data'!C1334)," ",'Report Data'!C1334)</f>
        <v>0.57612566135136645</v>
      </c>
      <c r="D1334" s="9">
        <f>IF(ISBLANK('Report Data'!D1334)," ",'Report Data'!D1334)</f>
        <v>0.58506553494909108</v>
      </c>
      <c r="E1334" s="9">
        <f>IF(ISBLANK('Report Data'!E1334)," ",'Report Data'!E1334)</f>
        <v>0.57422043426436675</v>
      </c>
      <c r="F1334" s="9">
        <f>IF(ISBLANK('Report Data'!F1334)," ",'Report Data'!F1334)</f>
        <v>0.57073800322321344</v>
      </c>
      <c r="G1334" s="9">
        <f>IF(ISBLANK('Report Data'!G1334)," ",'Report Data'!G1334)</f>
        <v>0.57113145804237975</v>
      </c>
    </row>
    <row r="1335" spans="1:7">
      <c r="A1335" s="9" t="str">
        <f>IF('INTERIM REPORT'!B1335=" "," ",IF('Report Data'!A1335="",'INTERIM REPORT'!A1334,'Report Data'!A1335))</f>
        <v>All Vermont Community Hospitals (Rollup)</v>
      </c>
      <c r="B1335" s="9" t="str">
        <f>IF(ISBLANK('Report Data'!B1335)," ",'Report Data'!B1335)</f>
        <v>[Cap_Cost_pct_of_Total_Expense_Metric] Capital Cost % of Total Expense</v>
      </c>
      <c r="C1335" s="9">
        <f>IF(ISBLANK('Report Data'!C1335)," ",'Report Data'!C1335)</f>
        <v>4.6944560599267361E-2</v>
      </c>
      <c r="D1335" s="9">
        <f>IF(ISBLANK('Report Data'!D1335)," ",'Report Data'!D1335)</f>
        <v>5.0977474924486232E-2</v>
      </c>
      <c r="E1335" s="9">
        <f>IF(ISBLANK('Report Data'!E1335)," ",'Report Data'!E1335)</f>
        <v>4.8721817772861567E-2</v>
      </c>
      <c r="F1335" s="9">
        <f>IF(ISBLANK('Report Data'!F1335)," ",'Report Data'!F1335)</f>
        <v>4.6100727585142477E-2</v>
      </c>
      <c r="G1335" s="9">
        <f>IF(ISBLANK('Report Data'!G1335)," ",'Report Data'!G1335)</f>
        <v>4.7464530321271722E-2</v>
      </c>
    </row>
    <row r="1336" spans="1:7">
      <c r="A1336" s="9" t="str">
        <f>IF('INTERIM REPORT'!B1336=" "," ",IF('Report Data'!A1336="",'INTERIM REPORT'!A1335,'Report Data'!A1336))</f>
        <v>All Vermont Community Hospitals (Rollup)</v>
      </c>
      <c r="B1336" s="9" t="str">
        <f>IF(ISBLANK('Report Data'!B1336)," ",'Report Data'!B1336)</f>
        <v>[Cap_Cost_per_Adj_Admits_Metric] Capital Cost per Adjusted Admission</v>
      </c>
      <c r="C1336" s="9">
        <f>IF(ISBLANK('Report Data'!C1336)," ",'Report Data'!C1336)</f>
        <v>755.70017420485715</v>
      </c>
      <c r="D1336" s="9">
        <f>IF(ISBLANK('Report Data'!D1336)," ",'Report Data'!D1336)</f>
        <v>972.7655513176727</v>
      </c>
      <c r="E1336" s="9">
        <f>IF(ISBLANK('Report Data'!E1336)," ",'Report Data'!E1336)</f>
        <v>751.46953001136376</v>
      </c>
      <c r="F1336" s="9">
        <f>IF(ISBLANK('Report Data'!F1336)," ",'Report Data'!F1336)</f>
        <v>61.410721634337762</v>
      </c>
      <c r="G1336" s="9">
        <f>IF(ISBLANK('Report Data'!G1336)," ",'Report Data'!G1336)</f>
        <v>196.62468009571978</v>
      </c>
    </row>
    <row r="1337" spans="1:7">
      <c r="A1337" s="9" t="str">
        <f>IF('INTERIM REPORT'!B1337=" "," ",IF('Report Data'!A1337="",'INTERIM REPORT'!A1336,'Report Data'!A1337))</f>
        <v>All Vermont Community Hospitals (Rollup)</v>
      </c>
      <c r="B1337" s="9" t="str">
        <f>IF(ISBLANK('Report Data'!B1337)," ",'Report Data'!B1337)</f>
        <v>[Contractual_Allowance_pct_Metric] Contractual Allowance %</v>
      </c>
      <c r="C1337" s="9">
        <f>IF(ISBLANK('Report Data'!C1337)," ",'Report Data'!C1337)</f>
        <v>0.59601556409688128</v>
      </c>
      <c r="D1337" s="9">
        <f>IF(ISBLANK('Report Data'!D1337)," ",'Report Data'!D1337)</f>
        <v>0.61457852694386839</v>
      </c>
      <c r="E1337" s="9">
        <f>IF(ISBLANK('Report Data'!E1337)," ",'Report Data'!E1337)</f>
        <v>0.62283668586013474</v>
      </c>
      <c r="F1337" s="9">
        <f>IF(ISBLANK('Report Data'!F1337)," ",'Report Data'!F1337)</f>
        <v>0.6180077783690362</v>
      </c>
      <c r="G1337" s="9">
        <f>IF(ISBLANK('Report Data'!G1337)," ",'Report Data'!G1337)</f>
        <v>0.61541469681100691</v>
      </c>
    </row>
    <row r="1338" spans="1:7">
      <c r="A1338" s="9" t="str">
        <f>IF('INTERIM REPORT'!B1338=" "," ",IF('Report Data'!A1338="",'INTERIM REPORT'!A1337,'Report Data'!A1338))</f>
        <v>All Vermont Community Hospitals (Rollup)</v>
      </c>
      <c r="B1338" s="9" t="str">
        <f>IF(ISBLANK('Report Data'!B1338)," ",'Report Data'!B1338)</f>
        <v>[Current_Ratio_Metric] Current Ratio</v>
      </c>
      <c r="C1338" s="9">
        <f>IF(ISBLANK('Report Data'!C1338)," ",'Report Data'!C1338)</f>
        <v>3.8200851471027817</v>
      </c>
      <c r="D1338" s="9">
        <f>IF(ISBLANK('Report Data'!D1338)," ",'Report Data'!D1338)</f>
        <v>2.8838967230063108</v>
      </c>
      <c r="E1338" s="9">
        <f>IF(ISBLANK('Report Data'!E1338)," ",'Report Data'!E1338)</f>
        <v>3.7729635235983046</v>
      </c>
      <c r="F1338" s="9">
        <f>IF(ISBLANK('Report Data'!F1338)," ",'Report Data'!F1338)</f>
        <v>3.2959990492388633</v>
      </c>
      <c r="G1338" s="9">
        <f>IF(ISBLANK('Report Data'!G1338)," ",'Report Data'!G1338)</f>
        <v>4.35874229092334</v>
      </c>
    </row>
    <row r="1339" spans="1:7">
      <c r="A1339" s="9" t="str">
        <f>IF('INTERIM REPORT'!B1339=" "," ",IF('Report Data'!A1339="",'INTERIM REPORT'!A1338,'Report Data'!A1339))</f>
        <v>All Vermont Community Hospitals (Rollup)</v>
      </c>
      <c r="B1339" s="9" t="str">
        <f>IF(ISBLANK('Report Data'!B1339)," ",'Report Data'!B1339)</f>
        <v>[Days_Payable_metric] Days Payable</v>
      </c>
      <c r="C1339" s="9">
        <f>IF(ISBLANK('Report Data'!C1339)," ",'Report Data'!C1339)</f>
        <v>56.097691181744871</v>
      </c>
      <c r="D1339" s="9">
        <f>IF(ISBLANK('Report Data'!D1339)," ",'Report Data'!D1339)</f>
        <v>90.552418975276439</v>
      </c>
      <c r="E1339" s="9">
        <f>IF(ISBLANK('Report Data'!E1339)," ",'Report Data'!E1339)</f>
        <v>58.454168834433737</v>
      </c>
      <c r="F1339" s="9">
        <f>IF(ISBLANK('Report Data'!F1339)," ",'Report Data'!F1339)</f>
        <v>78.125437324537714</v>
      </c>
      <c r="G1339" s="9">
        <f>IF(ISBLANK('Report Data'!G1339)," ",'Report Data'!G1339)</f>
        <v>53.743901460336488</v>
      </c>
    </row>
    <row r="1340" spans="1:7">
      <c r="A1340" s="9" t="str">
        <f>IF('INTERIM REPORT'!B1340=" "," ",IF('Report Data'!A1340="",'INTERIM REPORT'!A1339,'Report Data'!A1340))</f>
        <v>All Vermont Community Hospitals (Rollup)</v>
      </c>
      <c r="B1340" s="9" t="str">
        <f>IF(ISBLANK('Report Data'!B1340)," ",'Report Data'!B1340)</f>
        <v>[Days_Receivable_Metric] Days Receivable</v>
      </c>
      <c r="C1340" s="9">
        <f>IF(ISBLANK('Report Data'!C1340)," ",'Report Data'!C1340)</f>
        <v>46.224892882958486</v>
      </c>
      <c r="D1340" s="9">
        <f>IF(ISBLANK('Report Data'!D1340)," ",'Report Data'!D1340)</f>
        <v>50.232112568572994</v>
      </c>
      <c r="E1340" s="9">
        <f>IF(ISBLANK('Report Data'!E1340)," ",'Report Data'!E1340)</f>
        <v>45.674859576688604</v>
      </c>
      <c r="F1340" s="9">
        <f>IF(ISBLANK('Report Data'!F1340)," ",'Report Data'!F1340)</f>
        <v>52.687535106558038</v>
      </c>
      <c r="G1340" s="9">
        <f>IF(ISBLANK('Report Data'!G1340)," ",'Report Data'!G1340)</f>
        <v>44.043632404850747</v>
      </c>
    </row>
    <row r="1341" spans="1:7">
      <c r="A1341" s="9" t="str">
        <f>IF('INTERIM REPORT'!B1341=" "," ",IF('Report Data'!A1341="",'INTERIM REPORT'!A1340,'Report Data'!A1341))</f>
        <v>All Vermont Community Hospitals (Rollup)</v>
      </c>
      <c r="B1341" s="9" t="str">
        <f>IF(ISBLANK('Report Data'!B1341)," ",'Report Data'!B1341)</f>
        <v>[Days_Cash_on_Hand_Metric] Days Cash on Hand</v>
      </c>
      <c r="C1341" s="9">
        <f>IF(ISBLANK('Report Data'!C1341)," ",'Report Data'!C1341)</f>
        <v>154.73360326425407</v>
      </c>
      <c r="D1341" s="9">
        <f>IF(ISBLANK('Report Data'!D1341)," ",'Report Data'!D1341)</f>
        <v>197.72599084540511</v>
      </c>
      <c r="E1341" s="9">
        <f>IF(ISBLANK('Report Data'!E1341)," ",'Report Data'!E1341)</f>
        <v>165.22317070700646</v>
      </c>
      <c r="F1341" s="9">
        <f>IF(ISBLANK('Report Data'!F1341)," ",'Report Data'!F1341)</f>
        <v>196.20323574346608</v>
      </c>
      <c r="G1341" s="9">
        <f>IF(ISBLANK('Report Data'!G1341)," ",'Report Data'!G1341)</f>
        <v>176.1036698557954</v>
      </c>
    </row>
    <row r="1342" spans="1:7">
      <c r="A1342" s="9" t="str">
        <f>IF('INTERIM REPORT'!B1342=" "," ",IF('Report Data'!A1342="",'INTERIM REPORT'!A1341,'Report Data'!A1342))</f>
        <v>All Vermont Community Hospitals (Rollup)</v>
      </c>
      <c r="B1342" s="9" t="str">
        <f>IF(ISBLANK('Report Data'!B1342)," ",'Report Data'!B1342)</f>
        <v>[Cash_Flow_Margin_Metric] Cash Flow Margin</v>
      </c>
      <c r="C1342" s="9">
        <f>IF(ISBLANK('Report Data'!C1342)," ",'Report Data'!C1342)</f>
        <v>5.3821625479235365E-2</v>
      </c>
      <c r="D1342" s="9">
        <f>IF(ISBLANK('Report Data'!D1342)," ",'Report Data'!D1342)</f>
        <v>5.1537681574640351E-2</v>
      </c>
      <c r="E1342" s="9">
        <f>IF(ISBLANK('Report Data'!E1342)," ",'Report Data'!E1342)</f>
        <v>6.486672742580353E-2</v>
      </c>
      <c r="F1342" s="9">
        <f>IF(ISBLANK('Report Data'!F1342)," ",'Report Data'!F1342)</f>
        <v>7.2410177481633142E-2</v>
      </c>
      <c r="G1342" s="9">
        <f>IF(ISBLANK('Report Data'!G1342)," ",'Report Data'!G1342)</f>
        <v>6.9301199905021066E-2</v>
      </c>
    </row>
    <row r="1343" spans="1:7">
      <c r="A1343" s="9" t="str">
        <f>IF('INTERIM REPORT'!B1343=" "," ",IF('Report Data'!A1343="",'INTERIM REPORT'!A1342,'Report Data'!A1343))</f>
        <v>All Vermont Community Hospitals (Rollup)</v>
      </c>
      <c r="B1343" s="9" t="str">
        <f>IF(ISBLANK('Report Data'!B1343)," ",'Report Data'!B1343)</f>
        <v>[Cash_to_Long_Term_Debt_Metric] Cash to Long Term Debt</v>
      </c>
      <c r="C1343" s="9">
        <f>IF(ISBLANK('Report Data'!C1343)," ",'Report Data'!C1343)</f>
        <v>1.8207368429520174</v>
      </c>
      <c r="D1343" s="9">
        <f>IF(ISBLANK('Report Data'!D1343)," ",'Report Data'!D1343)</f>
        <v>2.2118896222203235</v>
      </c>
      <c r="E1343" s="9">
        <f>IF(ISBLANK('Report Data'!E1343)," ",'Report Data'!E1343)</f>
        <v>2.1200537819487897</v>
      </c>
      <c r="F1343" s="9">
        <f>IF(ISBLANK('Report Data'!F1343)," ",'Report Data'!F1343)</f>
        <v>2.5352860089839719</v>
      </c>
      <c r="G1343" s="9">
        <f>IF(ISBLANK('Report Data'!G1343)," ",'Report Data'!G1343)</f>
        <v>2.4674676102362234</v>
      </c>
    </row>
    <row r="1344" spans="1:7">
      <c r="A1344" s="9" t="str">
        <f>IF('INTERIM REPORT'!B1344=" "," ",IF('Report Data'!A1344="",'INTERIM REPORT'!A1343,'Report Data'!A1344))</f>
        <v>All Vermont Community Hospitals (Rollup)</v>
      </c>
      <c r="B1344" s="9" t="str">
        <f>IF(ISBLANK('Report Data'!B1344)," ",'Report Data'!B1344)</f>
        <v>[Cash_Flow_to_Total_Debt_Metric] Cash Flow to Total Debt</v>
      </c>
      <c r="C1344" s="9">
        <f>IF(ISBLANK('Report Data'!C1344)," ",'Report Data'!C1344)</f>
        <v>0.24021980154406389</v>
      </c>
      <c r="D1344" s="9">
        <f>IF(ISBLANK('Report Data'!D1344)," ",'Report Data'!D1344)</f>
        <v>0.18234607133410152</v>
      </c>
      <c r="E1344" s="9">
        <f>IF(ISBLANK('Report Data'!E1344)," ",'Report Data'!E1344)</f>
        <v>0.28131065330892219</v>
      </c>
      <c r="F1344" s="9">
        <f>IF(ISBLANK('Report Data'!F1344)," ",'Report Data'!F1344)</f>
        <v>0.38120699355336518</v>
      </c>
      <c r="G1344" s="9">
        <f>IF(ISBLANK('Report Data'!G1344)," ",'Report Data'!G1344)</f>
        <v>0.27527192612916307</v>
      </c>
    </row>
    <row r="1345" spans="1:7">
      <c r="A1345" s="9" t="str">
        <f>IF('INTERIM REPORT'!B1345=" "," ",IF('Report Data'!A1345="",'INTERIM REPORT'!A1344,'Report Data'!A1345))</f>
        <v>All Vermont Community Hospitals (Rollup)</v>
      </c>
      <c r="B1345" s="9" t="str">
        <f>IF(ISBLANK('Report Data'!B1345)," ",'Report Data'!B1345)</f>
        <v>[Gross_Price_per_Discharge_Metric] Gross Price per Discharge</v>
      </c>
      <c r="C1345" s="9">
        <f>IF(ISBLANK('Report Data'!C1345)," ",'Report Data'!C1345)</f>
        <v>28262.586565463855</v>
      </c>
      <c r="D1345" s="9">
        <f>IF(ISBLANK('Report Data'!D1345)," ",'Report Data'!D1345)</f>
        <v>30845.779096732349</v>
      </c>
      <c r="E1345" s="9">
        <f>IF(ISBLANK('Report Data'!E1345)," ",'Report Data'!E1345)</f>
        <v>201599.55017626315</v>
      </c>
      <c r="F1345" s="9">
        <f>IF(ISBLANK('Report Data'!F1345)," ",'Report Data'!F1345)</f>
        <v>31360.831386846992</v>
      </c>
      <c r="G1345" s="9">
        <f>IF(ISBLANK('Report Data'!G1345)," ",'Report Data'!G1345)</f>
        <v>32656.612403314444</v>
      </c>
    </row>
    <row r="1346" spans="1:7">
      <c r="A1346" s="9" t="str">
        <f>IF('INTERIM REPORT'!B1346=" "," ",IF('Report Data'!A1346="",'INTERIM REPORT'!A1345,'Report Data'!A1346))</f>
        <v>All Vermont Community Hospitals (Rollup)</v>
      </c>
      <c r="B1346" s="9" t="str">
        <f>IF(ISBLANK('Report Data'!B1346)," ",'Report Data'!B1346)</f>
        <v>[Gross_Price_per_Visit_Metric] Gross Price per Visit</v>
      </c>
      <c r="C1346" s="9">
        <f>IF(ISBLANK('Report Data'!C1346)," ",'Report Data'!C1346)</f>
        <v>2010.6177783851695</v>
      </c>
      <c r="D1346" s="9">
        <f>IF(ISBLANK('Report Data'!D1346)," ",'Report Data'!D1346)</f>
        <v>2235.4212381725702</v>
      </c>
      <c r="E1346" s="9">
        <f>IF(ISBLANK('Report Data'!E1346)," ",'Report Data'!E1346)</f>
        <v>52611.895398673769</v>
      </c>
      <c r="F1346" s="9">
        <f>IF(ISBLANK('Report Data'!F1346)," ",'Report Data'!F1346)</f>
        <v>3129.0746961217865</v>
      </c>
      <c r="G1346" s="9">
        <f>IF(ISBLANK('Report Data'!G1346)," ",'Report Data'!G1346)</f>
        <v>3082.1781661677733</v>
      </c>
    </row>
    <row r="1347" spans="1:7">
      <c r="A1347" s="9" t="str">
        <f>IF('INTERIM REPORT'!B1347=" "," ",IF('Report Data'!A1347="",'INTERIM REPORT'!A1346,'Report Data'!A1347))</f>
        <v>All Vermont Community Hospitals (Rollup)</v>
      </c>
      <c r="B1347" s="9" t="str">
        <f>IF(ISBLANK('Report Data'!B1347)," ",'Report Data'!B1347)</f>
        <v>[Gross_Rev_per_Adj_Admits_Metric] Gross Revenue per Adj Admission</v>
      </c>
      <c r="C1347" s="9">
        <f>IF(ISBLANK('Report Data'!C1347)," ",'Report Data'!C1347)</f>
        <v>32367.239910736993</v>
      </c>
      <c r="D1347" s="9">
        <f>IF(ISBLANK('Report Data'!D1347)," ",'Report Data'!D1347)</f>
        <v>35292.680957557641</v>
      </c>
      <c r="E1347" s="9">
        <f>IF(ISBLANK('Report Data'!E1347)," ",'Report Data'!E1347)</f>
        <v>31923.801084010836</v>
      </c>
      <c r="F1347" s="9">
        <f>IF(ISBLANK('Report Data'!F1347)," ",'Report Data'!F1347)</f>
        <v>2646.95766001625</v>
      </c>
      <c r="G1347" s="9">
        <f>IF(ISBLANK('Report Data'!G1347)," ",'Report Data'!G1347)</f>
        <v>8630.7804912861502</v>
      </c>
    </row>
    <row r="1348" spans="1:7">
      <c r="A1348" s="9" t="str">
        <f>IF('INTERIM REPORT'!B1348=" "," ",IF('Report Data'!A1348="",'INTERIM REPORT'!A1347,'Report Data'!A1348))</f>
        <v>All Vermont Community Hospitals (Rollup)</v>
      </c>
      <c r="B1348" s="9" t="str">
        <f>IF(ISBLANK('Report Data'!B1348)," ",'Report Data'!B1348)</f>
        <v>[Net_Rev_per_Adj_Admits_Metric] Net Revenue per Adjusted Admission</v>
      </c>
      <c r="C1348" s="9">
        <f>IF(ISBLANK('Report Data'!C1348)," ",'Report Data'!C1348)</f>
        <v>13379.461844839961</v>
      </c>
      <c r="D1348" s="9">
        <f>IF(ISBLANK('Report Data'!D1348)," ",'Report Data'!D1348)</f>
        <v>13951.586979419202</v>
      </c>
      <c r="E1348" s="9">
        <f>IF(ISBLANK('Report Data'!E1348)," ",'Report Data'!E1348)</f>
        <v>12310.223484258759</v>
      </c>
      <c r="F1348" s="9">
        <f>IF(ISBLANK('Report Data'!F1348)," ",'Report Data'!F1348)</f>
        <v>1033.7088674489137</v>
      </c>
      <c r="G1348" s="9">
        <f>IF(ISBLANK('Report Data'!G1348)," ",'Report Data'!G1348)</f>
        <v>3387.600807957203</v>
      </c>
    </row>
    <row r="1349" spans="1:7">
      <c r="A1349" s="9" t="str">
        <f>IF('INTERIM REPORT'!B1349=" "," ",IF('Report Data'!A1349="",'INTERIM REPORT'!A1348,'Report Data'!A1349))</f>
        <v>All Vermont Community Hospitals (Rollup)</v>
      </c>
      <c r="B1349" s="9" t="str">
        <f>IF(ISBLANK('Report Data'!B1349)," ",'Report Data'!B1349)</f>
        <v>[Medicare_Gross_Pct_Tot_Gross_Metric] Medicare Gross as % of Tot Gross Rev</v>
      </c>
      <c r="C1349" s="9">
        <f>IF(ISBLANK('Report Data'!C1349)," ",'Report Data'!C1349)</f>
        <v>0.4627916218890854</v>
      </c>
      <c r="D1349" s="9">
        <f>IF(ISBLANK('Report Data'!D1349)," ",'Report Data'!D1349)</f>
        <v>0.4588852662544452</v>
      </c>
      <c r="E1349" s="9">
        <f>IF(ISBLANK('Report Data'!E1349)," ",'Report Data'!E1349)</f>
        <v>0.4539933190165904</v>
      </c>
      <c r="F1349" s="9">
        <f>IF(ISBLANK('Report Data'!F1349)," ",'Report Data'!F1349)</f>
        <v>0.46176989083894204</v>
      </c>
      <c r="G1349" s="9">
        <f>IF(ISBLANK('Report Data'!G1349)," ",'Report Data'!G1349)</f>
        <v>0.45870281251631512</v>
      </c>
    </row>
    <row r="1350" spans="1:7">
      <c r="A1350" s="9" t="str">
        <f>IF('INTERIM REPORT'!B1350=" "," ",IF('Report Data'!A1350="",'INTERIM REPORT'!A1349,'Report Data'!A1350))</f>
        <v>All Vermont Community Hospitals (Rollup)</v>
      </c>
      <c r="B1350" s="9" t="str">
        <f>IF(ISBLANK('Report Data'!B1350)," ",'Report Data'!B1350)</f>
        <v>[Medicaid_Gross_Pct_Tot_Gross_Metric] Medicaid Gross as % of Tot Gross Rev</v>
      </c>
      <c r="C1350" s="9">
        <f>IF(ISBLANK('Report Data'!C1350)," ",'Report Data'!C1350)</f>
        <v>0.16214764469390205</v>
      </c>
      <c r="D1350" s="9">
        <f>IF(ISBLANK('Report Data'!D1350)," ",'Report Data'!D1350)</f>
        <v>0.16452422207629036</v>
      </c>
      <c r="E1350" s="9">
        <f>IF(ISBLANK('Report Data'!E1350)," ",'Report Data'!E1350)</f>
        <v>0.15822257131802417</v>
      </c>
      <c r="F1350" s="9">
        <f>IF(ISBLANK('Report Data'!F1350)," ",'Report Data'!F1350)</f>
        <v>0.16939700634486204</v>
      </c>
      <c r="G1350" s="9">
        <f>IF(ISBLANK('Report Data'!G1350)," ",'Report Data'!G1350)</f>
        <v>0.16400689102204993</v>
      </c>
    </row>
    <row r="1351" spans="1:7">
      <c r="A1351" s="9" t="str">
        <f>IF('INTERIM REPORT'!B1351=" "," ",IF('Report Data'!A1351="",'INTERIM REPORT'!A1350,'Report Data'!A1351))</f>
        <v>All Vermont Community Hospitals (Rollup)</v>
      </c>
      <c r="B1351" s="9" t="str">
        <f>IF(ISBLANK('Report Data'!B1351)," ",'Report Data'!B1351)</f>
        <v>[CommSelf_Gross_Pct_Tot_Gross_Metric] Comm/self Gross as % of Tot Gross Rev</v>
      </c>
      <c r="C1351" s="9">
        <f>IF(ISBLANK('Report Data'!C1351)," ",'Report Data'!C1351)</f>
        <v>0.37506073341701279</v>
      </c>
      <c r="D1351" s="9">
        <f>IF(ISBLANK('Report Data'!D1351)," ",'Report Data'!D1351)</f>
        <v>0.37659051166926399</v>
      </c>
      <c r="E1351" s="9">
        <f>IF(ISBLANK('Report Data'!E1351)," ",'Report Data'!E1351)</f>
        <v>0.38778410966538529</v>
      </c>
      <c r="F1351" s="9">
        <f>IF(ISBLANK('Report Data'!F1351)," ",'Report Data'!F1351)</f>
        <v>0.36883310281619586</v>
      </c>
      <c r="G1351" s="9">
        <f>IF(ISBLANK('Report Data'!G1351)," ",'Report Data'!G1351)</f>
        <v>0.37729029646163487</v>
      </c>
    </row>
    <row r="1352" spans="1:7">
      <c r="A1352" s="9" t="str">
        <f>IF('INTERIM REPORT'!B1352=" "," ",IF('Report Data'!A1352="",'INTERIM REPORT'!A1351,'Report Data'!A1352))</f>
        <v>All Vermont Community Hospitals (Rollup)</v>
      </c>
      <c r="B1352" s="9" t="str">
        <f>IF(ISBLANK('Report Data'!B1352)," ",'Report Data'!B1352)</f>
        <v>[Phys_Gross_Pct_Ttl_Gross_Metric] Physician Gross as % of Ttl Gross Rev</v>
      </c>
      <c r="C1352" s="9">
        <f>IF(ISBLANK('Report Data'!C1352)," ",'Report Data'!C1352)</f>
        <v>0</v>
      </c>
      <c r="D1352" s="9">
        <f>IF(ISBLANK('Report Data'!D1352)," ",'Report Data'!D1352)</f>
        <v>0</v>
      </c>
      <c r="E1352" s="9">
        <f>IF(ISBLANK('Report Data'!E1352)," ",'Report Data'!E1352)</f>
        <v>0</v>
      </c>
      <c r="F1352" s="9">
        <f>IF(ISBLANK('Report Data'!F1352)," ",'Report Data'!F1352)</f>
        <v>0</v>
      </c>
      <c r="G1352" s="9">
        <f>IF(ISBLANK('Report Data'!G1352)," ",'Report Data'!G1352)</f>
        <v>0</v>
      </c>
    </row>
    <row r="1353" spans="1:7">
      <c r="A1353" s="9" t="str">
        <f>IF('INTERIM REPORT'!B1353=" "," ",IF('Report Data'!A1353="",'INTERIM REPORT'!A1352,'Report Data'!A1353))</f>
        <v>All Vermont Community Hospitals (Rollup)</v>
      </c>
      <c r="B1353" s="9" t="str">
        <f>IF(ISBLANK('Report Data'!B1353)," ",'Report Data'!B1353)</f>
        <v>[Medicare_Pct_Net_Rev_Metric] Medicare % of Net Rev (less dispr)</v>
      </c>
      <c r="C1353" s="9">
        <f>IF(ISBLANK('Report Data'!C1353)," ",'Report Data'!C1353)</f>
        <v>0.34964054913107367</v>
      </c>
      <c r="D1353" s="9">
        <f>IF(ISBLANK('Report Data'!D1353)," ",'Report Data'!D1353)</f>
        <v>0.34574942913910689</v>
      </c>
      <c r="E1353" s="9">
        <f>IF(ISBLANK('Report Data'!E1353)," ",'Report Data'!E1353)</f>
        <v>0.33860151824328122</v>
      </c>
      <c r="F1353" s="9">
        <f>IF(ISBLANK('Report Data'!F1353)," ",'Report Data'!F1353)</f>
        <v>0.34348201571414544</v>
      </c>
      <c r="G1353" s="9">
        <f>IF(ISBLANK('Report Data'!G1353)," ",'Report Data'!G1353)</f>
        <v>0.33649325833813298</v>
      </c>
    </row>
    <row r="1354" spans="1:7">
      <c r="A1354" s="9" t="str">
        <f>IF('INTERIM REPORT'!B1354=" "," ",IF('Report Data'!A1354="",'INTERIM REPORT'!A1353,'Report Data'!A1354))</f>
        <v>All Vermont Community Hospitals (Rollup)</v>
      </c>
      <c r="B1354" s="9" t="str">
        <f>IF(ISBLANK('Report Data'!B1354)," ",'Report Data'!B1354)</f>
        <v>[Medicaid_Pct_Net_Rev_Metric] Medicaid % of Net Rev (less dispr)</v>
      </c>
      <c r="C1354" s="9">
        <f>IF(ISBLANK('Report Data'!C1354)," ",'Report Data'!C1354)</f>
        <v>0.10635245242075415</v>
      </c>
      <c r="D1354" s="9">
        <f>IF(ISBLANK('Report Data'!D1354)," ",'Report Data'!D1354)</f>
        <v>0.11699131005700249</v>
      </c>
      <c r="E1354" s="9">
        <f>IF(ISBLANK('Report Data'!E1354)," ",'Report Data'!E1354)</f>
        <v>0.10651549789292528</v>
      </c>
      <c r="F1354" s="9">
        <f>IF(ISBLANK('Report Data'!F1354)," ",'Report Data'!F1354)</f>
        <v>0.12021594980000601</v>
      </c>
      <c r="G1354" s="9">
        <f>IF(ISBLANK('Report Data'!G1354)," ",'Report Data'!G1354)</f>
        <v>0.11657622624823534</v>
      </c>
    </row>
    <row r="1355" spans="1:7">
      <c r="A1355" s="9" t="str">
        <f>IF('INTERIM REPORT'!B1355=" "," ",IF('Report Data'!A1355="",'INTERIM REPORT'!A1354,'Report Data'!A1355))</f>
        <v>All Vermont Community Hospitals (Rollup)</v>
      </c>
      <c r="B1355" s="9" t="str">
        <f>IF(ISBLANK('Report Data'!B1355)," ",'Report Data'!B1355)</f>
        <v>[CommSelf_Pct_Net_Rev_Metric] Comm/self % of Net Rev (less dispr)</v>
      </c>
      <c r="C1355" s="9">
        <f>IF(ISBLANK('Report Data'!C1355)," ",'Report Data'!C1355)</f>
        <v>0.54400699844817235</v>
      </c>
      <c r="D1355" s="9">
        <f>IF(ISBLANK('Report Data'!D1355)," ",'Report Data'!D1355)</f>
        <v>0.53725926080389075</v>
      </c>
      <c r="E1355" s="9">
        <f>IF(ISBLANK('Report Data'!E1355)," ",'Report Data'!E1355)</f>
        <v>0.5548829838637932</v>
      </c>
      <c r="F1355" s="9">
        <f>IF(ISBLANK('Report Data'!F1355)," ",'Report Data'!F1355)</f>
        <v>0.53630203448584857</v>
      </c>
      <c r="G1355" s="9">
        <f>IF(ISBLANK('Report Data'!G1355)," ",'Report Data'!G1355)</f>
        <v>0.5469305154136318</v>
      </c>
    </row>
    <row r="1356" spans="1:7">
      <c r="A1356" s="9" t="str">
        <f>IF('INTERIM REPORT'!B1356=" "," ",IF('Report Data'!A1356="",'INTERIM REPORT'!A1355,'Report Data'!A1356))</f>
        <v>All Vermont Community Hospitals (Rollup)</v>
      </c>
      <c r="B1356" s="9" t="str">
        <f>IF(ISBLANK('Report Data'!B1356)," ",'Report Data'!B1356)</f>
        <v>[Phys_Pct_Net_Rev_Metric] Physician % of Net Rev</v>
      </c>
      <c r="C1356" s="9">
        <f>IF(ISBLANK('Report Data'!C1356)," ",'Report Data'!C1356)</f>
        <v>0</v>
      </c>
      <c r="D1356" s="9">
        <f>IF(ISBLANK('Report Data'!D1356)," ",'Report Data'!D1356)</f>
        <v>0</v>
      </c>
      <c r="E1356" s="9">
        <f>IF(ISBLANK('Report Data'!E1356)," ",'Report Data'!E1356)</f>
        <v>0</v>
      </c>
      <c r="F1356" s="9">
        <f>IF(ISBLANK('Report Data'!F1356)," ",'Report Data'!F1356)</f>
        <v>0</v>
      </c>
      <c r="G1356" s="9">
        <f>IF(ISBLANK('Report Data'!G1356)," ",'Report Data'!G1356)</f>
        <v>0</v>
      </c>
    </row>
    <row r="1357" spans="1:7">
      <c r="A1357" s="9" t="str">
        <f>IF('INTERIM REPORT'!B1357=" "," ",IF('Report Data'!A1357="",'INTERIM REPORT'!A1356,'Report Data'!A1357))</f>
        <v>All Vermont Community Hospitals (Rollup)</v>
      </c>
      <c r="B1357" s="9" t="str">
        <f>IF(ISBLANK('Report Data'!B1357)," ",'Report Data'!B1357)</f>
        <v>[Free_Care_Gross_Metric] Free Care (Gross Revenue)</v>
      </c>
      <c r="C1357" s="9">
        <f>IF(ISBLANK('Report Data'!C1357)," ",'Report Data'!C1357)</f>
        <v>-45031466.55671712</v>
      </c>
      <c r="D1357" s="9">
        <f>IF(ISBLANK('Report Data'!D1357)," ",'Report Data'!D1357)</f>
        <v>-41654999.18</v>
      </c>
      <c r="E1357" s="9">
        <f>IF(ISBLANK('Report Data'!E1357)," ",'Report Data'!E1357)</f>
        <v>-53330044.028949402</v>
      </c>
      <c r="F1357" s="9">
        <f>IF(ISBLANK('Report Data'!F1357)," ",'Report Data'!F1357)</f>
        <v>-33784499.210000001</v>
      </c>
      <c r="G1357" s="9">
        <f>IF(ISBLANK('Report Data'!G1357)," ",'Report Data'!G1357)</f>
        <v>-50649961.787757285</v>
      </c>
    </row>
    <row r="1358" spans="1:7">
      <c r="A1358" s="9" t="str">
        <f>IF('INTERIM REPORT'!B1358=" "," ",IF('Report Data'!A1358="",'INTERIM REPORT'!A1357,'Report Data'!A1358))</f>
        <v xml:space="preserve"> </v>
      </c>
      <c r="B1358" s="9" t="str">
        <f>IF(ISBLANK('Report Data'!B1358)," ",'Report Data'!B1358)</f>
        <v xml:space="preserve"> </v>
      </c>
      <c r="C1358" s="9" t="str">
        <f>IF(ISBLANK('Report Data'!C1358)," ",'Report Data'!C1358)</f>
        <v xml:space="preserve"> </v>
      </c>
      <c r="D1358" s="9" t="str">
        <f>IF(ISBLANK('Report Data'!D1358)," ",'Report Data'!D1358)</f>
        <v xml:space="preserve"> </v>
      </c>
      <c r="E1358" s="9" t="str">
        <f>IF(ISBLANK('Report Data'!E1358)," ",'Report Data'!E1358)</f>
        <v xml:space="preserve"> </v>
      </c>
      <c r="F1358" s="9" t="str">
        <f>IF(ISBLANK('Report Data'!F1358)," ",'Report Data'!F1358)</f>
        <v xml:space="preserve"> </v>
      </c>
      <c r="G1358" s="9" t="str">
        <f>IF(ISBLANK('Report Data'!G1358)," ",'Report Data'!G1358)</f>
        <v xml:space="preserve"> </v>
      </c>
    </row>
    <row r="1359" spans="1:7">
      <c r="A1359" s="9" t="str">
        <f>IF('INTERIM REPORT'!B1359=" "," ",IF('Report Data'!A1359="",'INTERIM REPORT'!A1358,'Report Data'!A1359))</f>
        <v xml:space="preserve"> </v>
      </c>
      <c r="B1359" s="9" t="str">
        <f>IF(ISBLANK('Report Data'!B1359)," ",'Report Data'!B1359)</f>
        <v xml:space="preserve"> </v>
      </c>
      <c r="C1359" s="9" t="str">
        <f>IF(ISBLANK('Report Data'!C1359)," ",'Report Data'!C1359)</f>
        <v xml:space="preserve"> </v>
      </c>
      <c r="D1359" s="9" t="str">
        <f>IF(ISBLANK('Report Data'!D1359)," ",'Report Data'!D1359)</f>
        <v xml:space="preserve"> </v>
      </c>
      <c r="E1359" s="9" t="str">
        <f>IF(ISBLANK('Report Data'!E1359)," ",'Report Data'!E1359)</f>
        <v xml:space="preserve"> </v>
      </c>
      <c r="F1359" s="9" t="str">
        <f>IF(ISBLANK('Report Data'!F1359)," ",'Report Data'!F1359)</f>
        <v xml:space="preserve"> </v>
      </c>
      <c r="G1359" s="9" t="str">
        <f>IF(ISBLANK('Report Data'!G1359)," ",'Report Data'!G1359)</f>
        <v xml:space="preserve"> </v>
      </c>
    </row>
    <row r="1360" spans="1:7">
      <c r="A1360" s="9" t="str">
        <f>IF('INTERIM REPORT'!B1360=" "," ",IF('Report Data'!A1360="",'INTERIM REPORT'!A1359,'Report Data'!A1360))</f>
        <v xml:space="preserve"> </v>
      </c>
      <c r="B1360" s="9" t="str">
        <f>IF(ISBLANK('Report Data'!B1360)," ",'Report Data'!B1360)</f>
        <v xml:space="preserve"> </v>
      </c>
      <c r="C1360" s="9" t="str">
        <f>IF(ISBLANK('Report Data'!C1360)," ",'Report Data'!C1360)</f>
        <v xml:space="preserve"> </v>
      </c>
      <c r="D1360" s="9" t="str">
        <f>IF(ISBLANK('Report Data'!D1360)," ",'Report Data'!D1360)</f>
        <v xml:space="preserve"> </v>
      </c>
      <c r="E1360" s="9" t="str">
        <f>IF(ISBLANK('Report Data'!E1360)," ",'Report Data'!E1360)</f>
        <v xml:space="preserve"> </v>
      </c>
      <c r="F1360" s="9" t="str">
        <f>IF(ISBLANK('Report Data'!F1360)," ",'Report Data'!F1360)</f>
        <v xml:space="preserve"> </v>
      </c>
      <c r="G1360" s="9" t="str">
        <f>IF(ISBLANK('Report Data'!G1360)," ",'Report Data'!G1360)</f>
        <v xml:space="preserve"> </v>
      </c>
    </row>
    <row r="1361" spans="1:7">
      <c r="A1361" s="9" t="str">
        <f>IF('INTERIM REPORT'!B1361=" "," ",IF('Report Data'!A1361="",'INTERIM REPORT'!A1360,'Report Data'!A1361))</f>
        <v xml:space="preserve"> </v>
      </c>
      <c r="B1361" s="9" t="str">
        <f>IF(ISBLANK('Report Data'!B1361)," ",'Report Data'!B1361)</f>
        <v xml:space="preserve"> </v>
      </c>
      <c r="C1361" s="9" t="str">
        <f>IF(ISBLANK('Report Data'!C1361)," ",'Report Data'!C1361)</f>
        <v xml:space="preserve"> </v>
      </c>
      <c r="D1361" s="9" t="str">
        <f>IF(ISBLANK('Report Data'!D1361)," ",'Report Data'!D1361)</f>
        <v xml:space="preserve"> </v>
      </c>
      <c r="E1361" s="9" t="str">
        <f>IF(ISBLANK('Report Data'!E1361)," ",'Report Data'!E1361)</f>
        <v xml:space="preserve"> </v>
      </c>
      <c r="F1361" s="9" t="str">
        <f>IF(ISBLANK('Report Data'!F1361)," ",'Report Data'!F1361)</f>
        <v xml:space="preserve"> </v>
      </c>
      <c r="G1361" s="9" t="str">
        <f>IF(ISBLANK('Report Data'!G1361)," ",'Report Data'!G1361)</f>
        <v xml:space="preserve"> </v>
      </c>
    </row>
    <row r="1362" spans="1:7">
      <c r="A1362" s="9" t="str">
        <f>IF('INTERIM REPORT'!B1362=" "," ",IF('Report Data'!A1362="",'INTERIM REPORT'!A1361,'Report Data'!A1362))</f>
        <v xml:space="preserve"> </v>
      </c>
      <c r="B1362" s="9" t="str">
        <f>IF(ISBLANK('Report Data'!B1362)," ",'Report Data'!B1362)</f>
        <v xml:space="preserve"> </v>
      </c>
      <c r="C1362" s="9" t="str">
        <f>IF(ISBLANK('Report Data'!C1362)," ",'Report Data'!C1362)</f>
        <v xml:space="preserve"> </v>
      </c>
      <c r="D1362" s="9" t="str">
        <f>IF(ISBLANK('Report Data'!D1362)," ",'Report Data'!D1362)</f>
        <v xml:space="preserve"> </v>
      </c>
      <c r="E1362" s="9" t="str">
        <f>IF(ISBLANK('Report Data'!E1362)," ",'Report Data'!E1362)</f>
        <v xml:space="preserve"> </v>
      </c>
      <c r="F1362" s="9" t="str">
        <f>IF(ISBLANK('Report Data'!F1362)," ",'Report Data'!F1362)</f>
        <v xml:space="preserve"> </v>
      </c>
      <c r="G1362" s="9" t="str">
        <f>IF(ISBLANK('Report Data'!G1362)," ",'Report Data'!G1362)</f>
        <v xml:space="preserve"> </v>
      </c>
    </row>
    <row r="1363" spans="1:7">
      <c r="A1363" s="9" t="str">
        <f>IF('INTERIM REPORT'!B1363=" "," ",IF('Report Data'!A1363="",'INTERIM REPORT'!A1362,'Report Data'!A1363))</f>
        <v xml:space="preserve"> </v>
      </c>
      <c r="B1363" s="9" t="str">
        <f>IF(ISBLANK('Report Data'!B1363)," ",'Report Data'!B1363)</f>
        <v xml:space="preserve"> </v>
      </c>
      <c r="C1363" s="9" t="str">
        <f>IF(ISBLANK('Report Data'!C1363)," ",'Report Data'!C1363)</f>
        <v xml:space="preserve"> </v>
      </c>
      <c r="D1363" s="9" t="str">
        <f>IF(ISBLANK('Report Data'!D1363)," ",'Report Data'!D1363)</f>
        <v xml:space="preserve"> </v>
      </c>
      <c r="E1363" s="9" t="str">
        <f>IF(ISBLANK('Report Data'!E1363)," ",'Report Data'!E1363)</f>
        <v xml:space="preserve"> </v>
      </c>
      <c r="F1363" s="9" t="str">
        <f>IF(ISBLANK('Report Data'!F1363)," ",'Report Data'!F1363)</f>
        <v xml:space="preserve"> </v>
      </c>
      <c r="G1363" s="9" t="str">
        <f>IF(ISBLANK('Report Data'!G1363)," ",'Report Data'!G1363)</f>
        <v xml:space="preserve"> </v>
      </c>
    </row>
    <row r="1364" spans="1:7">
      <c r="A1364" s="9" t="str">
        <f>IF('INTERIM REPORT'!B1364=" "," ",IF('Report Data'!A1364="",'INTERIM REPORT'!A1363,'Report Data'!A1364))</f>
        <v xml:space="preserve"> </v>
      </c>
      <c r="B1364" s="9" t="str">
        <f>IF(ISBLANK('Report Data'!B1364)," ",'Report Data'!B1364)</f>
        <v xml:space="preserve"> </v>
      </c>
      <c r="C1364" s="9" t="str">
        <f>IF(ISBLANK('Report Data'!C1364)," ",'Report Data'!C1364)</f>
        <v xml:space="preserve"> </v>
      </c>
      <c r="D1364" s="9" t="str">
        <f>IF(ISBLANK('Report Data'!D1364)," ",'Report Data'!D1364)</f>
        <v xml:space="preserve"> </v>
      </c>
      <c r="E1364" s="9" t="str">
        <f>IF(ISBLANK('Report Data'!E1364)," ",'Report Data'!E1364)</f>
        <v xml:space="preserve"> </v>
      </c>
      <c r="F1364" s="9" t="str">
        <f>IF(ISBLANK('Report Data'!F1364)," ",'Report Data'!F1364)</f>
        <v xml:space="preserve"> </v>
      </c>
      <c r="G1364" s="9" t="str">
        <f>IF(ISBLANK('Report Data'!G1364)," ",'Report Data'!G1364)</f>
        <v xml:space="preserve"> </v>
      </c>
    </row>
    <row r="1365" spans="1:7">
      <c r="A1365" s="9" t="str">
        <f>IF('INTERIM REPORT'!B1365=" "," ",IF('Report Data'!A1365="",'INTERIM REPORT'!A1364,'Report Data'!A1365))</f>
        <v xml:space="preserve"> </v>
      </c>
      <c r="B1365" s="9" t="str">
        <f>IF(ISBLANK('Report Data'!B1365)," ",'Report Data'!B1365)</f>
        <v xml:space="preserve"> </v>
      </c>
      <c r="C1365" s="9" t="str">
        <f>IF(ISBLANK('Report Data'!C1365)," ",'Report Data'!C1365)</f>
        <v xml:space="preserve"> </v>
      </c>
      <c r="D1365" s="9" t="str">
        <f>IF(ISBLANK('Report Data'!D1365)," ",'Report Data'!D1365)</f>
        <v xml:space="preserve"> </v>
      </c>
      <c r="E1365" s="9" t="str">
        <f>IF(ISBLANK('Report Data'!E1365)," ",'Report Data'!E1365)</f>
        <v xml:space="preserve"> </v>
      </c>
      <c r="F1365" s="9" t="str">
        <f>IF(ISBLANK('Report Data'!F1365)," ",'Report Data'!F1365)</f>
        <v xml:space="preserve"> </v>
      </c>
      <c r="G1365" s="9" t="str">
        <f>IF(ISBLANK('Report Data'!G1365)," ",'Report Data'!G1365)</f>
        <v xml:space="preserve"> </v>
      </c>
    </row>
    <row r="1366" spans="1:7">
      <c r="A1366" s="9" t="str">
        <f>IF('INTERIM REPORT'!B1366=" "," ",IF('Report Data'!A1366="",'INTERIM REPORT'!A1365,'Report Data'!A1366))</f>
        <v xml:space="preserve"> </v>
      </c>
      <c r="B1366" s="9" t="str">
        <f>IF(ISBLANK('Report Data'!B1366)," ",'Report Data'!B1366)</f>
        <v xml:space="preserve"> </v>
      </c>
      <c r="C1366" s="9" t="str">
        <f>IF(ISBLANK('Report Data'!C1366)," ",'Report Data'!C1366)</f>
        <v xml:space="preserve"> </v>
      </c>
      <c r="D1366" s="9" t="str">
        <f>IF(ISBLANK('Report Data'!D1366)," ",'Report Data'!D1366)</f>
        <v xml:space="preserve"> </v>
      </c>
      <c r="E1366" s="9" t="str">
        <f>IF(ISBLANK('Report Data'!E1366)," ",'Report Data'!E1366)</f>
        <v xml:space="preserve"> </v>
      </c>
      <c r="F1366" s="9" t="str">
        <f>IF(ISBLANK('Report Data'!F1366)," ",'Report Data'!F1366)</f>
        <v xml:space="preserve"> </v>
      </c>
      <c r="G1366" s="9" t="str">
        <f>IF(ISBLANK('Report Data'!G1366)," ",'Report Data'!G1366)</f>
        <v xml:space="preserve"> </v>
      </c>
    </row>
    <row r="1367" spans="1:7">
      <c r="A1367" s="9" t="str">
        <f>IF('INTERIM REPORT'!B1367=" "," ",IF('Report Data'!A1367="",'INTERIM REPORT'!A1366,'Report Data'!A1367))</f>
        <v xml:space="preserve"> </v>
      </c>
      <c r="B1367" s="9" t="str">
        <f>IF(ISBLANK('Report Data'!B1367)," ",'Report Data'!B1367)</f>
        <v xml:space="preserve"> </v>
      </c>
      <c r="C1367" s="9" t="str">
        <f>IF(ISBLANK('Report Data'!C1367)," ",'Report Data'!C1367)</f>
        <v xml:space="preserve"> </v>
      </c>
      <c r="D1367" s="9" t="str">
        <f>IF(ISBLANK('Report Data'!D1367)," ",'Report Data'!D1367)</f>
        <v xml:space="preserve"> </v>
      </c>
      <c r="E1367" s="9" t="str">
        <f>IF(ISBLANK('Report Data'!E1367)," ",'Report Data'!E1367)</f>
        <v xml:space="preserve"> </v>
      </c>
      <c r="F1367" s="9" t="str">
        <f>IF(ISBLANK('Report Data'!F1367)," ",'Report Data'!F1367)</f>
        <v xml:space="preserve"> </v>
      </c>
      <c r="G1367" s="9" t="str">
        <f>IF(ISBLANK('Report Data'!G1367)," ",'Report Data'!G1367)</f>
        <v xml:space="preserve"> </v>
      </c>
    </row>
    <row r="1368" spans="1:7">
      <c r="A1368" s="9" t="str">
        <f>IF('INTERIM REPORT'!B1368=" "," ",IF('Report Data'!A1368="",'INTERIM REPORT'!A1367,'Report Data'!A1368))</f>
        <v xml:space="preserve"> </v>
      </c>
      <c r="B1368" s="9" t="str">
        <f>IF(ISBLANK('Report Data'!B1368)," ",'Report Data'!B1368)</f>
        <v xml:space="preserve"> </v>
      </c>
      <c r="C1368" s="9" t="str">
        <f>IF(ISBLANK('Report Data'!C1368)," ",'Report Data'!C1368)</f>
        <v xml:space="preserve"> </v>
      </c>
      <c r="D1368" s="9" t="str">
        <f>IF(ISBLANK('Report Data'!D1368)," ",'Report Data'!D1368)</f>
        <v xml:space="preserve"> </v>
      </c>
      <c r="E1368" s="9" t="str">
        <f>IF(ISBLANK('Report Data'!E1368)," ",'Report Data'!E1368)</f>
        <v xml:space="preserve"> </v>
      </c>
      <c r="F1368" s="9" t="str">
        <f>IF(ISBLANK('Report Data'!F1368)," ",'Report Data'!F1368)</f>
        <v xml:space="preserve"> </v>
      </c>
      <c r="G1368" s="9" t="str">
        <f>IF(ISBLANK('Report Data'!G1368)," ",'Report Data'!G1368)</f>
        <v xml:space="preserve"> </v>
      </c>
    </row>
    <row r="1369" spans="1:7">
      <c r="A1369" s="9" t="str">
        <f>IF('INTERIM REPORT'!B1369=" "," ",IF('Report Data'!A1369="",'INTERIM REPORT'!A1368,'Report Data'!A1369))</f>
        <v xml:space="preserve"> </v>
      </c>
      <c r="B1369" s="9" t="str">
        <f>IF(ISBLANK('Report Data'!B1369)," ",'Report Data'!B1369)</f>
        <v xml:space="preserve"> </v>
      </c>
      <c r="C1369" s="9" t="str">
        <f>IF(ISBLANK('Report Data'!C1369)," ",'Report Data'!C1369)</f>
        <v xml:space="preserve"> </v>
      </c>
      <c r="D1369" s="9" t="str">
        <f>IF(ISBLANK('Report Data'!D1369)," ",'Report Data'!D1369)</f>
        <v xml:space="preserve"> </v>
      </c>
      <c r="E1369" s="9" t="str">
        <f>IF(ISBLANK('Report Data'!E1369)," ",'Report Data'!E1369)</f>
        <v xml:space="preserve"> </v>
      </c>
      <c r="F1369" s="9" t="str">
        <f>IF(ISBLANK('Report Data'!F1369)," ",'Report Data'!F1369)</f>
        <v xml:space="preserve"> </v>
      </c>
      <c r="G1369" s="9" t="str">
        <f>IF(ISBLANK('Report Data'!G1369)," ",'Report Data'!G1369)</f>
        <v xml:space="preserve"> </v>
      </c>
    </row>
    <row r="1370" spans="1:7">
      <c r="A1370" s="9" t="str">
        <f>IF('INTERIM REPORT'!B1370=" "," ",IF('Report Data'!A1370="",'INTERIM REPORT'!A1369,'Report Data'!A1370))</f>
        <v xml:space="preserve"> </v>
      </c>
      <c r="B1370" s="9" t="str">
        <f>IF(ISBLANK('Report Data'!B1370)," ",'Report Data'!B1370)</f>
        <v xml:space="preserve"> </v>
      </c>
      <c r="C1370" s="9" t="str">
        <f>IF(ISBLANK('Report Data'!C1370)," ",'Report Data'!C1370)</f>
        <v xml:space="preserve"> </v>
      </c>
      <c r="D1370" s="9" t="str">
        <f>IF(ISBLANK('Report Data'!D1370)," ",'Report Data'!D1370)</f>
        <v xml:space="preserve"> </v>
      </c>
      <c r="E1370" s="9" t="str">
        <f>IF(ISBLANK('Report Data'!E1370)," ",'Report Data'!E1370)</f>
        <v xml:space="preserve"> </v>
      </c>
      <c r="F1370" s="9" t="str">
        <f>IF(ISBLANK('Report Data'!F1370)," ",'Report Data'!F1370)</f>
        <v xml:space="preserve"> </v>
      </c>
      <c r="G1370" s="9" t="str">
        <f>IF(ISBLANK('Report Data'!G1370)," ",'Report Data'!G1370)</f>
        <v xml:space="preserve"> </v>
      </c>
    </row>
    <row r="1371" spans="1:7">
      <c r="A1371" s="9" t="str">
        <f>IF('INTERIM REPORT'!B1371=" "," ",IF('Report Data'!A1371="",'INTERIM REPORT'!A1370,'Report Data'!A1371))</f>
        <v xml:space="preserve"> </v>
      </c>
      <c r="B1371" s="9" t="str">
        <f>IF(ISBLANK('Report Data'!B1371)," ",'Report Data'!B1371)</f>
        <v xml:space="preserve"> </v>
      </c>
      <c r="C1371" s="9" t="str">
        <f>IF(ISBLANK('Report Data'!C1371)," ",'Report Data'!C1371)</f>
        <v xml:space="preserve"> </v>
      </c>
      <c r="D1371" s="9" t="str">
        <f>IF(ISBLANK('Report Data'!D1371)," ",'Report Data'!D1371)</f>
        <v xml:space="preserve"> </v>
      </c>
      <c r="E1371" s="9" t="str">
        <f>IF(ISBLANK('Report Data'!E1371)," ",'Report Data'!E1371)</f>
        <v xml:space="preserve"> </v>
      </c>
      <c r="F1371" s="9" t="str">
        <f>IF(ISBLANK('Report Data'!F1371)," ",'Report Data'!F1371)</f>
        <v xml:space="preserve"> </v>
      </c>
      <c r="G1371" s="9" t="str">
        <f>IF(ISBLANK('Report Data'!G1371)," ",'Report Data'!G1371)</f>
        <v xml:space="preserve"> </v>
      </c>
    </row>
    <row r="1372" spans="1:7">
      <c r="A1372" s="9" t="str">
        <f>IF('INTERIM REPORT'!B1372=" "," ",IF('Report Data'!A1372="",'INTERIM REPORT'!A1371,'Report Data'!A1372))</f>
        <v xml:space="preserve"> </v>
      </c>
      <c r="B1372" s="9" t="str">
        <f>IF(ISBLANK('Report Data'!B1372)," ",'Report Data'!B1372)</f>
        <v xml:space="preserve"> </v>
      </c>
      <c r="C1372" s="9" t="str">
        <f>IF(ISBLANK('Report Data'!C1372)," ",'Report Data'!C1372)</f>
        <v xml:space="preserve"> </v>
      </c>
      <c r="D1372" s="9" t="str">
        <f>IF(ISBLANK('Report Data'!D1372)," ",'Report Data'!D1372)</f>
        <v xml:space="preserve"> </v>
      </c>
      <c r="E1372" s="9" t="str">
        <f>IF(ISBLANK('Report Data'!E1372)," ",'Report Data'!E1372)</f>
        <v xml:space="preserve"> </v>
      </c>
      <c r="F1372" s="9" t="str">
        <f>IF(ISBLANK('Report Data'!F1372)," ",'Report Data'!F1372)</f>
        <v xml:space="preserve"> </v>
      </c>
      <c r="G1372" s="9" t="str">
        <f>IF(ISBLANK('Report Data'!G1372)," ",'Report Data'!G1372)</f>
        <v xml:space="preserve"> </v>
      </c>
    </row>
    <row r="1373" spans="1:7">
      <c r="A1373" s="9" t="str">
        <f>IF('INTERIM REPORT'!B1373=" "," ",IF('Report Data'!A1373="",'INTERIM REPORT'!A1372,'Report Data'!A1373))</f>
        <v xml:space="preserve"> </v>
      </c>
      <c r="B1373" s="9" t="str">
        <f>IF(ISBLANK('Report Data'!B1373)," ",'Report Data'!B1373)</f>
        <v xml:space="preserve"> </v>
      </c>
      <c r="C1373" s="9" t="str">
        <f>IF(ISBLANK('Report Data'!C1373)," ",'Report Data'!C1373)</f>
        <v xml:space="preserve"> </v>
      </c>
      <c r="D1373" s="9" t="str">
        <f>IF(ISBLANK('Report Data'!D1373)," ",'Report Data'!D1373)</f>
        <v xml:space="preserve"> </v>
      </c>
      <c r="E1373" s="9" t="str">
        <f>IF(ISBLANK('Report Data'!E1373)," ",'Report Data'!E1373)</f>
        <v xml:space="preserve"> </v>
      </c>
      <c r="F1373" s="9" t="str">
        <f>IF(ISBLANK('Report Data'!F1373)," ",'Report Data'!F1373)</f>
        <v xml:space="preserve"> </v>
      </c>
      <c r="G1373" s="9" t="str">
        <f>IF(ISBLANK('Report Data'!G1373)," ",'Report Data'!G1373)</f>
        <v xml:space="preserve"> </v>
      </c>
    </row>
    <row r="1374" spans="1:7">
      <c r="A1374" s="9" t="str">
        <f>IF('INTERIM REPORT'!B1374=" "," ",IF('Report Data'!A1374="",'INTERIM REPORT'!A1373,'Report Data'!A1374))</f>
        <v xml:space="preserve"> </v>
      </c>
      <c r="B1374" s="9" t="str">
        <f>IF(ISBLANK('Report Data'!B1374)," ",'Report Data'!B1374)</f>
        <v xml:space="preserve"> </v>
      </c>
      <c r="C1374" s="9" t="str">
        <f>IF(ISBLANK('Report Data'!C1374)," ",'Report Data'!C1374)</f>
        <v xml:space="preserve"> </v>
      </c>
      <c r="D1374" s="9" t="str">
        <f>IF(ISBLANK('Report Data'!D1374)," ",'Report Data'!D1374)</f>
        <v xml:space="preserve"> </v>
      </c>
      <c r="E1374" s="9" t="str">
        <f>IF(ISBLANK('Report Data'!E1374)," ",'Report Data'!E1374)</f>
        <v xml:space="preserve"> </v>
      </c>
      <c r="F1374" s="9" t="str">
        <f>IF(ISBLANK('Report Data'!F1374)," ",'Report Data'!F1374)</f>
        <v xml:space="preserve"> </v>
      </c>
      <c r="G1374" s="9" t="str">
        <f>IF(ISBLANK('Report Data'!G1374)," ",'Report Data'!G1374)</f>
        <v xml:space="preserve"> </v>
      </c>
    </row>
    <row r="1375" spans="1:7">
      <c r="A1375" s="9" t="str">
        <f>IF('INTERIM REPORT'!B1375=" "," ",IF('Report Data'!A1375="",'INTERIM REPORT'!A1374,'Report Data'!A1375))</f>
        <v xml:space="preserve"> </v>
      </c>
      <c r="B1375" s="9" t="str">
        <f>IF(ISBLANK('Report Data'!B1375)," ",'Report Data'!B1375)</f>
        <v xml:space="preserve"> </v>
      </c>
      <c r="C1375" s="9" t="str">
        <f>IF(ISBLANK('Report Data'!C1375)," ",'Report Data'!C1375)</f>
        <v xml:space="preserve"> </v>
      </c>
      <c r="D1375" s="9" t="str">
        <f>IF(ISBLANK('Report Data'!D1375)," ",'Report Data'!D1375)</f>
        <v xml:space="preserve"> </v>
      </c>
      <c r="E1375" s="9" t="str">
        <f>IF(ISBLANK('Report Data'!E1375)," ",'Report Data'!E1375)</f>
        <v xml:space="preserve"> </v>
      </c>
      <c r="F1375" s="9" t="str">
        <f>IF(ISBLANK('Report Data'!F1375)," ",'Report Data'!F1375)</f>
        <v xml:space="preserve"> </v>
      </c>
      <c r="G1375" s="9" t="str">
        <f>IF(ISBLANK('Report Data'!G1375)," ",'Report Data'!G1375)</f>
        <v xml:space="preserve"> </v>
      </c>
    </row>
    <row r="1376" spans="1:7">
      <c r="A1376" s="9" t="str">
        <f>IF('INTERIM REPORT'!B1376=" "," ",IF('Report Data'!A1376="",'INTERIM REPORT'!A1375,'Report Data'!A1376))</f>
        <v xml:space="preserve"> </v>
      </c>
      <c r="B1376" s="9" t="str">
        <f>IF(ISBLANK('Report Data'!B1376)," ",'Report Data'!B1376)</f>
        <v xml:space="preserve"> </v>
      </c>
      <c r="C1376" s="9" t="str">
        <f>IF(ISBLANK('Report Data'!C1376)," ",'Report Data'!C1376)</f>
        <v xml:space="preserve"> </v>
      </c>
      <c r="D1376" s="9" t="str">
        <f>IF(ISBLANK('Report Data'!D1376)," ",'Report Data'!D1376)</f>
        <v xml:space="preserve"> </v>
      </c>
      <c r="E1376" s="9" t="str">
        <f>IF(ISBLANK('Report Data'!E1376)," ",'Report Data'!E1376)</f>
        <v xml:space="preserve"> </v>
      </c>
      <c r="F1376" s="9" t="str">
        <f>IF(ISBLANK('Report Data'!F1376)," ",'Report Data'!F1376)</f>
        <v xml:space="preserve"> </v>
      </c>
      <c r="G1376" s="9" t="str">
        <f>IF(ISBLANK('Report Data'!G1376)," ",'Report Data'!G1376)</f>
        <v xml:space="preserve"> </v>
      </c>
    </row>
    <row r="1377" spans="1:7">
      <c r="A1377" s="9" t="str">
        <f>IF('INTERIM REPORT'!B1377=" "," ",IF('Report Data'!A1377="",'INTERIM REPORT'!A1376,'Report Data'!A1377))</f>
        <v xml:space="preserve"> </v>
      </c>
      <c r="B1377" s="9" t="str">
        <f>IF(ISBLANK('Report Data'!B1377)," ",'Report Data'!B1377)</f>
        <v xml:space="preserve"> </v>
      </c>
      <c r="C1377" s="9" t="str">
        <f>IF(ISBLANK('Report Data'!C1377)," ",'Report Data'!C1377)</f>
        <v xml:space="preserve"> </v>
      </c>
      <c r="D1377" s="9" t="str">
        <f>IF(ISBLANK('Report Data'!D1377)," ",'Report Data'!D1377)</f>
        <v xml:space="preserve"> </v>
      </c>
      <c r="E1377" s="9" t="str">
        <f>IF(ISBLANK('Report Data'!E1377)," ",'Report Data'!E1377)</f>
        <v xml:space="preserve"> </v>
      </c>
      <c r="F1377" s="9" t="str">
        <f>IF(ISBLANK('Report Data'!F1377)," ",'Report Data'!F1377)</f>
        <v xml:space="preserve"> </v>
      </c>
      <c r="G1377" s="9" t="str">
        <f>IF(ISBLANK('Report Data'!G1377)," ",'Report Data'!G1377)</f>
        <v xml:space="preserve"> </v>
      </c>
    </row>
    <row r="1378" spans="1:7">
      <c r="A1378" s="9" t="str">
        <f>IF('INTERIM REPORT'!B1378=" "," ",IF('Report Data'!A1378="",'INTERIM REPORT'!A1377,'Report Data'!A1378))</f>
        <v xml:space="preserve"> </v>
      </c>
      <c r="B1378" s="9" t="str">
        <f>IF(ISBLANK('Report Data'!B1378)," ",'Report Data'!B1378)</f>
        <v xml:space="preserve"> </v>
      </c>
      <c r="C1378" s="9" t="str">
        <f>IF(ISBLANK('Report Data'!C1378)," ",'Report Data'!C1378)</f>
        <v xml:space="preserve"> </v>
      </c>
      <c r="D1378" s="9" t="str">
        <f>IF(ISBLANK('Report Data'!D1378)," ",'Report Data'!D1378)</f>
        <v xml:space="preserve"> </v>
      </c>
      <c r="E1378" s="9" t="str">
        <f>IF(ISBLANK('Report Data'!E1378)," ",'Report Data'!E1378)</f>
        <v xml:space="preserve"> </v>
      </c>
      <c r="F1378" s="9" t="str">
        <f>IF(ISBLANK('Report Data'!F1378)," ",'Report Data'!F1378)</f>
        <v xml:space="preserve"> </v>
      </c>
      <c r="G1378" s="9" t="str">
        <f>IF(ISBLANK('Report Data'!G1378)," ",'Report Data'!G1378)</f>
        <v xml:space="preserve"> </v>
      </c>
    </row>
    <row r="1379" spans="1:7">
      <c r="A1379" s="9" t="str">
        <f>IF('INTERIM REPORT'!B1379=" "," ",IF('Report Data'!A1379="",'INTERIM REPORT'!A1378,'Report Data'!A1379))</f>
        <v xml:space="preserve"> </v>
      </c>
      <c r="B1379" s="9" t="str">
        <f>IF(ISBLANK('Report Data'!B1379)," ",'Report Data'!B1379)</f>
        <v xml:space="preserve"> </v>
      </c>
      <c r="C1379" s="9" t="str">
        <f>IF(ISBLANK('Report Data'!C1379)," ",'Report Data'!C1379)</f>
        <v xml:space="preserve"> </v>
      </c>
      <c r="D1379" s="9" t="str">
        <f>IF(ISBLANK('Report Data'!D1379)," ",'Report Data'!D1379)</f>
        <v xml:space="preserve"> </v>
      </c>
      <c r="E1379" s="9" t="str">
        <f>IF(ISBLANK('Report Data'!E1379)," ",'Report Data'!E1379)</f>
        <v xml:space="preserve"> </v>
      </c>
      <c r="F1379" s="9" t="str">
        <f>IF(ISBLANK('Report Data'!F1379)," ",'Report Data'!F1379)</f>
        <v xml:space="preserve"> </v>
      </c>
      <c r="G1379" s="9" t="str">
        <f>IF(ISBLANK('Report Data'!G1379)," ",'Report Data'!G1379)</f>
        <v xml:space="preserve"> </v>
      </c>
    </row>
    <row r="1380" spans="1:7">
      <c r="A1380" s="9" t="str">
        <f>IF('INTERIM REPORT'!B1380=" "," ",IF('Report Data'!A1380="",'INTERIM REPORT'!A1379,'Report Data'!A1380))</f>
        <v xml:space="preserve"> </v>
      </c>
      <c r="B1380" s="9" t="str">
        <f>IF(ISBLANK('Report Data'!B1380)," ",'Report Data'!B1380)</f>
        <v xml:space="preserve"> </v>
      </c>
      <c r="C1380" s="9" t="str">
        <f>IF(ISBLANK('Report Data'!C1380)," ",'Report Data'!C1380)</f>
        <v xml:space="preserve"> </v>
      </c>
      <c r="D1380" s="9" t="str">
        <f>IF(ISBLANK('Report Data'!D1380)," ",'Report Data'!D1380)</f>
        <v xml:space="preserve"> </v>
      </c>
      <c r="E1380" s="9" t="str">
        <f>IF(ISBLANK('Report Data'!E1380)," ",'Report Data'!E1380)</f>
        <v xml:space="preserve"> </v>
      </c>
      <c r="F1380" s="9" t="str">
        <f>IF(ISBLANK('Report Data'!F1380)," ",'Report Data'!F1380)</f>
        <v xml:space="preserve"> </v>
      </c>
      <c r="G1380" s="9" t="str">
        <f>IF(ISBLANK('Report Data'!G1380)," ",'Report Data'!G1380)</f>
        <v xml:space="preserve"> </v>
      </c>
    </row>
    <row r="1381" spans="1:7">
      <c r="A1381" s="9" t="str">
        <f>IF('INTERIM REPORT'!B1381=" "," ",IF('Report Data'!A1381="",'INTERIM REPORT'!A1380,'Report Data'!A1381))</f>
        <v xml:space="preserve"> </v>
      </c>
      <c r="B1381" s="9" t="str">
        <f>IF(ISBLANK('Report Data'!B1381)," ",'Report Data'!B1381)</f>
        <v xml:space="preserve"> </v>
      </c>
      <c r="C1381" s="9" t="str">
        <f>IF(ISBLANK('Report Data'!C1381)," ",'Report Data'!C1381)</f>
        <v xml:space="preserve"> </v>
      </c>
      <c r="D1381" s="9" t="str">
        <f>IF(ISBLANK('Report Data'!D1381)," ",'Report Data'!D1381)</f>
        <v xml:space="preserve"> </v>
      </c>
      <c r="E1381" s="9" t="str">
        <f>IF(ISBLANK('Report Data'!E1381)," ",'Report Data'!E1381)</f>
        <v xml:space="preserve"> </v>
      </c>
      <c r="F1381" s="9" t="str">
        <f>IF(ISBLANK('Report Data'!F1381)," ",'Report Data'!F1381)</f>
        <v xml:space="preserve"> </v>
      </c>
      <c r="G1381" s="9" t="str">
        <f>IF(ISBLANK('Report Data'!G1381)," ",'Report Data'!G1381)</f>
        <v xml:space="preserve"> </v>
      </c>
    </row>
    <row r="1382" spans="1:7">
      <c r="A1382" s="9" t="str">
        <f>IF('INTERIM REPORT'!B1382=" "," ",IF('Report Data'!A1382="",'INTERIM REPORT'!A1381,'Report Data'!A1382))</f>
        <v xml:space="preserve"> </v>
      </c>
      <c r="B1382" s="9" t="str">
        <f>IF(ISBLANK('Report Data'!B1382)," ",'Report Data'!B1382)</f>
        <v xml:space="preserve"> </v>
      </c>
      <c r="C1382" s="9" t="str">
        <f>IF(ISBLANK('Report Data'!C1382)," ",'Report Data'!C1382)</f>
        <v xml:space="preserve"> </v>
      </c>
      <c r="D1382" s="9" t="str">
        <f>IF(ISBLANK('Report Data'!D1382)," ",'Report Data'!D1382)</f>
        <v xml:space="preserve"> </v>
      </c>
      <c r="E1382" s="9" t="str">
        <f>IF(ISBLANK('Report Data'!E1382)," ",'Report Data'!E1382)</f>
        <v xml:space="preserve"> </v>
      </c>
      <c r="F1382" s="9" t="str">
        <f>IF(ISBLANK('Report Data'!F1382)," ",'Report Data'!F1382)</f>
        <v xml:space="preserve"> </v>
      </c>
      <c r="G1382" s="9" t="str">
        <f>IF(ISBLANK('Report Data'!G1382)," ",'Report Data'!G1382)</f>
        <v xml:space="preserve"> </v>
      </c>
    </row>
    <row r="1383" spans="1:7">
      <c r="A1383" s="9" t="str">
        <f>IF('INTERIM REPORT'!B1383=" "," ",IF('Report Data'!A1383="",'INTERIM REPORT'!A1382,'Report Data'!A1383))</f>
        <v xml:space="preserve"> </v>
      </c>
      <c r="B1383" s="9" t="str">
        <f>IF(ISBLANK('Report Data'!B1383)," ",'Report Data'!B1383)</f>
        <v xml:space="preserve"> </v>
      </c>
      <c r="C1383" s="9" t="str">
        <f>IF(ISBLANK('Report Data'!C1383)," ",'Report Data'!C1383)</f>
        <v xml:space="preserve"> </v>
      </c>
      <c r="D1383" s="9" t="str">
        <f>IF(ISBLANK('Report Data'!D1383)," ",'Report Data'!D1383)</f>
        <v xml:space="preserve"> </v>
      </c>
      <c r="E1383" s="9" t="str">
        <f>IF(ISBLANK('Report Data'!E1383)," ",'Report Data'!E1383)</f>
        <v xml:space="preserve"> </v>
      </c>
      <c r="F1383" s="9" t="str">
        <f>IF(ISBLANK('Report Data'!F1383)," ",'Report Data'!F1383)</f>
        <v xml:space="preserve"> </v>
      </c>
      <c r="G1383" s="9" t="str">
        <f>IF(ISBLANK('Report Data'!G1383)," ",'Report Data'!G1383)</f>
        <v xml:space="preserve"> </v>
      </c>
    </row>
    <row r="1384" spans="1:7">
      <c r="A1384" s="9" t="str">
        <f>IF('INTERIM REPORT'!B1384=" "," ",IF('Report Data'!A1384="",'INTERIM REPORT'!A1383,'Report Data'!A1384))</f>
        <v xml:space="preserve"> </v>
      </c>
      <c r="B1384" s="9" t="str">
        <f>IF(ISBLANK('Report Data'!B1384)," ",'Report Data'!B1384)</f>
        <v xml:space="preserve"> </v>
      </c>
      <c r="C1384" s="9" t="str">
        <f>IF(ISBLANK('Report Data'!C1384)," ",'Report Data'!C1384)</f>
        <v xml:space="preserve"> </v>
      </c>
      <c r="D1384" s="9" t="str">
        <f>IF(ISBLANK('Report Data'!D1384)," ",'Report Data'!D1384)</f>
        <v xml:space="preserve"> </v>
      </c>
      <c r="E1384" s="9" t="str">
        <f>IF(ISBLANK('Report Data'!E1384)," ",'Report Data'!E1384)</f>
        <v xml:space="preserve"> </v>
      </c>
      <c r="F1384" s="9" t="str">
        <f>IF(ISBLANK('Report Data'!F1384)," ",'Report Data'!F1384)</f>
        <v xml:space="preserve"> </v>
      </c>
      <c r="G1384" s="9" t="str">
        <f>IF(ISBLANK('Report Data'!G1384)," ",'Report Data'!G1384)</f>
        <v xml:space="preserve"> </v>
      </c>
    </row>
    <row r="1385" spans="1:7">
      <c r="A1385" s="9" t="str">
        <f>IF('INTERIM REPORT'!B1385=" "," ",IF('Report Data'!A1385="",'INTERIM REPORT'!A1384,'Report Data'!A1385))</f>
        <v xml:space="preserve"> </v>
      </c>
      <c r="B1385" s="9" t="str">
        <f>IF(ISBLANK('Report Data'!B1385)," ",'Report Data'!B1385)</f>
        <v xml:space="preserve"> </v>
      </c>
      <c r="C1385" s="9" t="str">
        <f>IF(ISBLANK('Report Data'!C1385)," ",'Report Data'!C1385)</f>
        <v xml:space="preserve"> </v>
      </c>
      <c r="D1385" s="9" t="str">
        <f>IF(ISBLANK('Report Data'!D1385)," ",'Report Data'!D1385)</f>
        <v xml:space="preserve"> </v>
      </c>
      <c r="E1385" s="9" t="str">
        <f>IF(ISBLANK('Report Data'!E1385)," ",'Report Data'!E1385)</f>
        <v xml:space="preserve"> </v>
      </c>
      <c r="F1385" s="9" t="str">
        <f>IF(ISBLANK('Report Data'!F1385)," ",'Report Data'!F1385)</f>
        <v xml:space="preserve"> </v>
      </c>
      <c r="G1385" s="9" t="str">
        <f>IF(ISBLANK('Report Data'!G1385)," ",'Report Data'!G1385)</f>
        <v xml:space="preserve"> </v>
      </c>
    </row>
    <row r="1386" spans="1:7">
      <c r="A1386" s="9" t="str">
        <f>IF('INTERIM REPORT'!B1386=" "," ",IF('Report Data'!A1386="",'INTERIM REPORT'!A1385,'Report Data'!A1386))</f>
        <v xml:space="preserve"> </v>
      </c>
      <c r="B1386" s="9" t="str">
        <f>IF(ISBLANK('Report Data'!B1386)," ",'Report Data'!B1386)</f>
        <v xml:space="preserve"> </v>
      </c>
      <c r="C1386" s="9" t="str">
        <f>IF(ISBLANK('Report Data'!C1386)," ",'Report Data'!C1386)</f>
        <v xml:space="preserve"> </v>
      </c>
      <c r="D1386" s="9" t="str">
        <f>IF(ISBLANK('Report Data'!D1386)," ",'Report Data'!D1386)</f>
        <v xml:space="preserve"> </v>
      </c>
      <c r="E1386" s="9" t="str">
        <f>IF(ISBLANK('Report Data'!E1386)," ",'Report Data'!E1386)</f>
        <v xml:space="preserve"> </v>
      </c>
      <c r="F1386" s="9" t="str">
        <f>IF(ISBLANK('Report Data'!F1386)," ",'Report Data'!F1386)</f>
        <v xml:space="preserve"> </v>
      </c>
      <c r="G1386" s="9" t="str">
        <f>IF(ISBLANK('Report Data'!G1386)," ",'Report Data'!G1386)</f>
        <v xml:space="preserve"> </v>
      </c>
    </row>
    <row r="1387" spans="1:7">
      <c r="A1387" s="9" t="str">
        <f>IF('INTERIM REPORT'!B1387=" "," ",IF('Report Data'!A1387="",'INTERIM REPORT'!A1386,'Report Data'!A1387))</f>
        <v xml:space="preserve"> </v>
      </c>
      <c r="B1387" s="9" t="str">
        <f>IF(ISBLANK('Report Data'!B1387)," ",'Report Data'!B1387)</f>
        <v xml:space="preserve"> </v>
      </c>
      <c r="C1387" s="9" t="str">
        <f>IF(ISBLANK('Report Data'!C1387)," ",'Report Data'!C1387)</f>
        <v xml:space="preserve"> </v>
      </c>
      <c r="D1387" s="9" t="str">
        <f>IF(ISBLANK('Report Data'!D1387)," ",'Report Data'!D1387)</f>
        <v xml:space="preserve"> </v>
      </c>
      <c r="E1387" s="9" t="str">
        <f>IF(ISBLANK('Report Data'!E1387)," ",'Report Data'!E1387)</f>
        <v xml:space="preserve"> </v>
      </c>
      <c r="F1387" s="9" t="str">
        <f>IF(ISBLANK('Report Data'!F1387)," ",'Report Data'!F1387)</f>
        <v xml:space="preserve"> </v>
      </c>
      <c r="G1387" s="9" t="str">
        <f>IF(ISBLANK('Report Data'!G1387)," ",'Report Data'!G1387)</f>
        <v xml:space="preserve"> </v>
      </c>
    </row>
    <row r="1388" spans="1:7">
      <c r="A1388" s="9" t="str">
        <f>IF('INTERIM REPORT'!B1388=" "," ",IF('Report Data'!A1388="",'INTERIM REPORT'!A1387,'Report Data'!A1388))</f>
        <v xml:space="preserve"> </v>
      </c>
      <c r="B1388" s="9" t="str">
        <f>IF(ISBLANK('Report Data'!B1388)," ",'Report Data'!B1388)</f>
        <v xml:space="preserve"> </v>
      </c>
      <c r="C1388" s="9" t="str">
        <f>IF(ISBLANK('Report Data'!C1388)," ",'Report Data'!C1388)</f>
        <v xml:space="preserve"> </v>
      </c>
      <c r="D1388" s="9" t="str">
        <f>IF(ISBLANK('Report Data'!D1388)," ",'Report Data'!D1388)</f>
        <v xml:space="preserve"> </v>
      </c>
      <c r="E1388" s="9" t="str">
        <f>IF(ISBLANK('Report Data'!E1388)," ",'Report Data'!E1388)</f>
        <v xml:space="preserve"> </v>
      </c>
      <c r="F1388" s="9" t="str">
        <f>IF(ISBLANK('Report Data'!F1388)," ",'Report Data'!F1388)</f>
        <v xml:space="preserve"> </v>
      </c>
      <c r="G1388" s="9" t="str">
        <f>IF(ISBLANK('Report Data'!G1388)," ",'Report Data'!G1388)</f>
        <v xml:space="preserve"> </v>
      </c>
    </row>
    <row r="1389" spans="1:7">
      <c r="A1389" s="9" t="str">
        <f>IF('INTERIM REPORT'!B1389=" "," ",IF('Report Data'!A1389="",'INTERIM REPORT'!A1388,'Report Data'!A1389))</f>
        <v xml:space="preserve"> </v>
      </c>
      <c r="B1389" s="9" t="str">
        <f>IF(ISBLANK('Report Data'!B1389)," ",'Report Data'!B1389)</f>
        <v xml:space="preserve"> </v>
      </c>
      <c r="C1389" s="9" t="str">
        <f>IF(ISBLANK('Report Data'!C1389)," ",'Report Data'!C1389)</f>
        <v xml:space="preserve"> </v>
      </c>
      <c r="D1389" s="9" t="str">
        <f>IF(ISBLANK('Report Data'!D1389)," ",'Report Data'!D1389)</f>
        <v xml:space="preserve"> </v>
      </c>
      <c r="E1389" s="9" t="str">
        <f>IF(ISBLANK('Report Data'!E1389)," ",'Report Data'!E1389)</f>
        <v xml:space="preserve"> </v>
      </c>
      <c r="F1389" s="9" t="str">
        <f>IF(ISBLANK('Report Data'!F1389)," ",'Report Data'!F1389)</f>
        <v xml:space="preserve"> </v>
      </c>
      <c r="G1389" s="9" t="str">
        <f>IF(ISBLANK('Report Data'!G1389)," ",'Report Data'!G1389)</f>
        <v xml:space="preserve"> </v>
      </c>
    </row>
    <row r="1390" spans="1:7">
      <c r="A1390" s="9" t="str">
        <f>IF('INTERIM REPORT'!B1390=" "," ",IF('Report Data'!A1390="",'INTERIM REPORT'!A1389,'Report Data'!A1390))</f>
        <v xml:space="preserve"> </v>
      </c>
      <c r="B1390" s="9" t="str">
        <f>IF(ISBLANK('Report Data'!B1390)," ",'Report Data'!B1390)</f>
        <v xml:space="preserve"> </v>
      </c>
      <c r="C1390" s="9" t="str">
        <f>IF(ISBLANK('Report Data'!C1390)," ",'Report Data'!C1390)</f>
        <v xml:space="preserve"> </v>
      </c>
      <c r="D1390" s="9" t="str">
        <f>IF(ISBLANK('Report Data'!D1390)," ",'Report Data'!D1390)</f>
        <v xml:space="preserve"> </v>
      </c>
      <c r="E1390" s="9" t="str">
        <f>IF(ISBLANK('Report Data'!E1390)," ",'Report Data'!E1390)</f>
        <v xml:space="preserve"> </v>
      </c>
      <c r="F1390" s="9" t="str">
        <f>IF(ISBLANK('Report Data'!F1390)," ",'Report Data'!F1390)</f>
        <v xml:space="preserve"> </v>
      </c>
      <c r="G1390" s="9" t="str">
        <f>IF(ISBLANK('Report Data'!G1390)," ",'Report Data'!G1390)</f>
        <v xml:space="preserve"> </v>
      </c>
    </row>
    <row r="1391" spans="1:7">
      <c r="A1391" s="9" t="str">
        <f>IF('INTERIM REPORT'!B1391=" "," ",IF('Report Data'!A1391="",'INTERIM REPORT'!A1390,'Report Data'!A1391))</f>
        <v xml:space="preserve"> </v>
      </c>
      <c r="B1391" s="9" t="str">
        <f>IF(ISBLANK('Report Data'!B1391)," ",'Report Data'!B1391)</f>
        <v xml:space="preserve"> </v>
      </c>
      <c r="C1391" s="9" t="str">
        <f>IF(ISBLANK('Report Data'!C1391)," ",'Report Data'!C1391)</f>
        <v xml:space="preserve"> </v>
      </c>
      <c r="D1391" s="9" t="str">
        <f>IF(ISBLANK('Report Data'!D1391)," ",'Report Data'!D1391)</f>
        <v xml:space="preserve"> </v>
      </c>
      <c r="E1391" s="9" t="str">
        <f>IF(ISBLANK('Report Data'!E1391)," ",'Report Data'!E1391)</f>
        <v xml:space="preserve"> </v>
      </c>
      <c r="F1391" s="9" t="str">
        <f>IF(ISBLANK('Report Data'!F1391)," ",'Report Data'!F1391)</f>
        <v xml:space="preserve"> </v>
      </c>
      <c r="G1391" s="9" t="str">
        <f>IF(ISBLANK('Report Data'!G1391)," ",'Report Data'!G1391)</f>
        <v xml:space="preserve"> </v>
      </c>
    </row>
    <row r="1392" spans="1:7">
      <c r="A1392" s="9" t="str">
        <f>IF('INTERIM REPORT'!B1392=" "," ",IF('Report Data'!A1392="",'INTERIM REPORT'!A1391,'Report Data'!A1392))</f>
        <v xml:space="preserve"> </v>
      </c>
      <c r="B1392" s="9" t="str">
        <f>IF(ISBLANK('Report Data'!B1392)," ",'Report Data'!B1392)</f>
        <v xml:space="preserve"> </v>
      </c>
      <c r="C1392" s="9" t="str">
        <f>IF(ISBLANK('Report Data'!C1392)," ",'Report Data'!C1392)</f>
        <v xml:space="preserve"> </v>
      </c>
      <c r="D1392" s="9" t="str">
        <f>IF(ISBLANK('Report Data'!D1392)," ",'Report Data'!D1392)</f>
        <v xml:space="preserve"> </v>
      </c>
      <c r="E1392" s="9" t="str">
        <f>IF(ISBLANK('Report Data'!E1392)," ",'Report Data'!E1392)</f>
        <v xml:space="preserve"> </v>
      </c>
      <c r="F1392" s="9" t="str">
        <f>IF(ISBLANK('Report Data'!F1392)," ",'Report Data'!F1392)</f>
        <v xml:space="preserve"> </v>
      </c>
      <c r="G1392" s="9" t="str">
        <f>IF(ISBLANK('Report Data'!G1392)," ",'Report Data'!G1392)</f>
        <v xml:space="preserve"> </v>
      </c>
    </row>
    <row r="1393" spans="1:7">
      <c r="A1393" s="9" t="str">
        <f>IF('INTERIM REPORT'!B1393=" "," ",IF('Report Data'!A1393="",'INTERIM REPORT'!A1392,'Report Data'!A1393))</f>
        <v xml:space="preserve"> </v>
      </c>
      <c r="B1393" s="9" t="str">
        <f>IF(ISBLANK('Report Data'!B1393)," ",'Report Data'!B1393)</f>
        <v xml:space="preserve"> </v>
      </c>
      <c r="C1393" s="9" t="str">
        <f>IF(ISBLANK('Report Data'!C1393)," ",'Report Data'!C1393)</f>
        <v xml:space="preserve"> </v>
      </c>
      <c r="D1393" s="9" t="str">
        <f>IF(ISBLANK('Report Data'!D1393)," ",'Report Data'!D1393)</f>
        <v xml:space="preserve"> </v>
      </c>
      <c r="E1393" s="9" t="str">
        <f>IF(ISBLANK('Report Data'!E1393)," ",'Report Data'!E1393)</f>
        <v xml:space="preserve"> </v>
      </c>
      <c r="F1393" s="9" t="str">
        <f>IF(ISBLANK('Report Data'!F1393)," ",'Report Data'!F1393)</f>
        <v xml:space="preserve"> </v>
      </c>
      <c r="G1393" s="9" t="str">
        <f>IF(ISBLANK('Report Data'!G1393)," ",'Report Data'!G1393)</f>
        <v xml:space="preserve"> </v>
      </c>
    </row>
    <row r="1394" spans="1:7">
      <c r="A1394" s="9" t="str">
        <f>IF('INTERIM REPORT'!B1394=" "," ",IF('Report Data'!A1394="",'INTERIM REPORT'!A1393,'Report Data'!A1394))</f>
        <v xml:space="preserve"> </v>
      </c>
      <c r="B1394" s="9" t="str">
        <f>IF(ISBLANK('Report Data'!B1394)," ",'Report Data'!B1394)</f>
        <v xml:space="preserve"> </v>
      </c>
      <c r="C1394" s="9" t="str">
        <f>IF(ISBLANK('Report Data'!C1394)," ",'Report Data'!C1394)</f>
        <v xml:space="preserve"> </v>
      </c>
      <c r="D1394" s="9" t="str">
        <f>IF(ISBLANK('Report Data'!D1394)," ",'Report Data'!D1394)</f>
        <v xml:space="preserve"> </v>
      </c>
      <c r="E1394" s="9" t="str">
        <f>IF(ISBLANK('Report Data'!E1394)," ",'Report Data'!E1394)</f>
        <v xml:space="preserve"> </v>
      </c>
      <c r="F1394" s="9" t="str">
        <f>IF(ISBLANK('Report Data'!F1394)," ",'Report Data'!F1394)</f>
        <v xml:space="preserve"> </v>
      </c>
      <c r="G1394" s="9" t="str">
        <f>IF(ISBLANK('Report Data'!G1394)," ",'Report Data'!G1394)</f>
        <v xml:space="preserve"> </v>
      </c>
    </row>
    <row r="1395" spans="1:7">
      <c r="A1395" s="9" t="str">
        <f>IF('INTERIM REPORT'!B1395=" "," ",IF('Report Data'!A1395="",'INTERIM REPORT'!A1394,'Report Data'!A1395))</f>
        <v xml:space="preserve"> </v>
      </c>
      <c r="B1395" s="9" t="str">
        <f>IF(ISBLANK('Report Data'!B1395)," ",'Report Data'!B1395)</f>
        <v xml:space="preserve"> </v>
      </c>
      <c r="C1395" s="9" t="str">
        <f>IF(ISBLANK('Report Data'!C1395)," ",'Report Data'!C1395)</f>
        <v xml:space="preserve"> </v>
      </c>
      <c r="D1395" s="9" t="str">
        <f>IF(ISBLANK('Report Data'!D1395)," ",'Report Data'!D1395)</f>
        <v xml:space="preserve"> </v>
      </c>
      <c r="E1395" s="9" t="str">
        <f>IF(ISBLANK('Report Data'!E1395)," ",'Report Data'!E1395)</f>
        <v xml:space="preserve"> </v>
      </c>
      <c r="F1395" s="9" t="str">
        <f>IF(ISBLANK('Report Data'!F1395)," ",'Report Data'!F1395)</f>
        <v xml:space="preserve"> </v>
      </c>
      <c r="G1395" s="9" t="str">
        <f>IF(ISBLANK('Report Data'!G1395)," ",'Report Data'!G1395)</f>
        <v xml:space="preserve"> </v>
      </c>
    </row>
    <row r="1396" spans="1:7">
      <c r="A1396" s="9" t="str">
        <f>IF('INTERIM REPORT'!B1396=" "," ",IF('Report Data'!A1396="",'INTERIM REPORT'!A1395,'Report Data'!A1396))</f>
        <v xml:space="preserve"> </v>
      </c>
      <c r="B1396" s="9" t="str">
        <f>IF(ISBLANK('Report Data'!B1396)," ",'Report Data'!B1396)</f>
        <v xml:space="preserve"> </v>
      </c>
      <c r="C1396" s="9" t="str">
        <f>IF(ISBLANK('Report Data'!C1396)," ",'Report Data'!C1396)</f>
        <v xml:space="preserve"> </v>
      </c>
      <c r="D1396" s="9" t="str">
        <f>IF(ISBLANK('Report Data'!D1396)," ",'Report Data'!D1396)</f>
        <v xml:space="preserve"> </v>
      </c>
      <c r="E1396" s="9" t="str">
        <f>IF(ISBLANK('Report Data'!E1396)," ",'Report Data'!E1396)</f>
        <v xml:space="preserve"> </v>
      </c>
      <c r="F1396" s="9" t="str">
        <f>IF(ISBLANK('Report Data'!F1396)," ",'Report Data'!F1396)</f>
        <v xml:space="preserve"> </v>
      </c>
      <c r="G1396" s="9" t="str">
        <f>IF(ISBLANK('Report Data'!G1396)," ",'Report Data'!G1396)</f>
        <v xml:space="preserve"> </v>
      </c>
    </row>
    <row r="1397" spans="1:7">
      <c r="A1397" s="9" t="str">
        <f>IF('INTERIM REPORT'!B1397=" "," ",IF('Report Data'!A1397="",'INTERIM REPORT'!A1396,'Report Data'!A1397))</f>
        <v xml:space="preserve"> </v>
      </c>
      <c r="B1397" s="9" t="str">
        <f>IF(ISBLANK('Report Data'!B1397)," ",'Report Data'!B1397)</f>
        <v xml:space="preserve"> </v>
      </c>
      <c r="C1397" s="9" t="str">
        <f>IF(ISBLANK('Report Data'!C1397)," ",'Report Data'!C1397)</f>
        <v xml:space="preserve"> </v>
      </c>
      <c r="D1397" s="9" t="str">
        <f>IF(ISBLANK('Report Data'!D1397)," ",'Report Data'!D1397)</f>
        <v xml:space="preserve"> </v>
      </c>
      <c r="E1397" s="9" t="str">
        <f>IF(ISBLANK('Report Data'!E1397)," ",'Report Data'!E1397)</f>
        <v xml:space="preserve"> </v>
      </c>
      <c r="F1397" s="9" t="str">
        <f>IF(ISBLANK('Report Data'!F1397)," ",'Report Data'!F1397)</f>
        <v xml:space="preserve"> </v>
      </c>
      <c r="G1397" s="9" t="str">
        <f>IF(ISBLANK('Report Data'!G1397)," ",'Report Data'!G1397)</f>
        <v xml:space="preserve"> </v>
      </c>
    </row>
    <row r="1398" spans="1:7">
      <c r="A1398" s="9" t="str">
        <f>IF('INTERIM REPORT'!B1398=" "," ",IF('Report Data'!A1398="",'INTERIM REPORT'!A1397,'Report Data'!A1398))</f>
        <v xml:space="preserve"> </v>
      </c>
      <c r="B1398" s="9" t="str">
        <f>IF(ISBLANK('Report Data'!B1398)," ",'Report Data'!B1398)</f>
        <v xml:space="preserve"> </v>
      </c>
      <c r="C1398" s="9" t="str">
        <f>IF(ISBLANK('Report Data'!C1398)," ",'Report Data'!C1398)</f>
        <v xml:space="preserve"> </v>
      </c>
      <c r="D1398" s="9" t="str">
        <f>IF(ISBLANK('Report Data'!D1398)," ",'Report Data'!D1398)</f>
        <v xml:space="preserve"> </v>
      </c>
      <c r="E1398" s="9" t="str">
        <f>IF(ISBLANK('Report Data'!E1398)," ",'Report Data'!E1398)</f>
        <v xml:space="preserve"> </v>
      </c>
      <c r="F1398" s="9" t="str">
        <f>IF(ISBLANK('Report Data'!F1398)," ",'Report Data'!F1398)</f>
        <v xml:space="preserve"> </v>
      </c>
      <c r="G1398" s="9" t="str">
        <f>IF(ISBLANK('Report Data'!G1398)," ",'Report Data'!G1398)</f>
        <v xml:space="preserve"> </v>
      </c>
    </row>
    <row r="1399" spans="1:7">
      <c r="A1399" s="9" t="str">
        <f>IF('INTERIM REPORT'!B1399=" "," ",IF('Report Data'!A1399="",'INTERIM REPORT'!A1398,'Report Data'!A1399))</f>
        <v xml:space="preserve"> </v>
      </c>
      <c r="B1399" s="9" t="str">
        <f>IF(ISBLANK('Report Data'!B1399)," ",'Report Data'!B1399)</f>
        <v xml:space="preserve"> </v>
      </c>
      <c r="C1399" s="9" t="str">
        <f>IF(ISBLANK('Report Data'!C1399)," ",'Report Data'!C1399)</f>
        <v xml:space="preserve"> </v>
      </c>
      <c r="D1399" s="9" t="str">
        <f>IF(ISBLANK('Report Data'!D1399)," ",'Report Data'!D1399)</f>
        <v xml:space="preserve"> </v>
      </c>
      <c r="E1399" s="9" t="str">
        <f>IF(ISBLANK('Report Data'!E1399)," ",'Report Data'!E1399)</f>
        <v xml:space="preserve"> </v>
      </c>
      <c r="F1399" s="9" t="str">
        <f>IF(ISBLANK('Report Data'!F1399)," ",'Report Data'!F1399)</f>
        <v xml:space="preserve"> </v>
      </c>
      <c r="G1399" s="9" t="str">
        <f>IF(ISBLANK('Report Data'!G1399)," ",'Report Data'!G1399)</f>
        <v xml:space="preserve"> </v>
      </c>
    </row>
    <row r="1400" spans="1:7">
      <c r="A1400" s="9" t="str">
        <f>IF('INTERIM REPORT'!B1400=" "," ",IF('Report Data'!A1400="",'INTERIM REPORT'!A1399,'Report Data'!A1400))</f>
        <v xml:space="preserve"> </v>
      </c>
      <c r="B1400" s="9" t="str">
        <f>IF(ISBLANK('Report Data'!B1400)," ",'Report Data'!B1400)</f>
        <v xml:space="preserve"> </v>
      </c>
      <c r="C1400" s="9" t="str">
        <f>IF(ISBLANK('Report Data'!C1400)," ",'Report Data'!C1400)</f>
        <v xml:space="preserve"> </v>
      </c>
      <c r="D1400" s="9" t="str">
        <f>IF(ISBLANK('Report Data'!D1400)," ",'Report Data'!D1400)</f>
        <v xml:space="preserve"> </v>
      </c>
      <c r="E1400" s="9" t="str">
        <f>IF(ISBLANK('Report Data'!E1400)," ",'Report Data'!E1400)</f>
        <v xml:space="preserve"> </v>
      </c>
      <c r="F1400" s="9" t="str">
        <f>IF(ISBLANK('Report Data'!F1400)," ",'Report Data'!F1400)</f>
        <v xml:space="preserve"> </v>
      </c>
      <c r="G1400" s="9" t="str">
        <f>IF(ISBLANK('Report Data'!G1400)," ",'Report Data'!G1400)</f>
        <v xml:space="preserve"> </v>
      </c>
    </row>
    <row r="1401" spans="1:7">
      <c r="A1401" s="9" t="str">
        <f>IF('INTERIM REPORT'!B1401=" "," ",IF('Report Data'!A1401="",'INTERIM REPORT'!A1400,'Report Data'!A1401))</f>
        <v xml:space="preserve"> </v>
      </c>
      <c r="B1401" s="9" t="str">
        <f>IF(ISBLANK('Report Data'!B1401)," ",'Report Data'!B1401)</f>
        <v xml:space="preserve"> </v>
      </c>
      <c r="C1401" s="9" t="str">
        <f>IF(ISBLANK('Report Data'!C1401)," ",'Report Data'!C1401)</f>
        <v xml:space="preserve"> </v>
      </c>
      <c r="D1401" s="9" t="str">
        <f>IF(ISBLANK('Report Data'!D1401)," ",'Report Data'!D1401)</f>
        <v xml:space="preserve"> </v>
      </c>
      <c r="E1401" s="9" t="str">
        <f>IF(ISBLANK('Report Data'!E1401)," ",'Report Data'!E1401)</f>
        <v xml:space="preserve"> </v>
      </c>
      <c r="F1401" s="9" t="str">
        <f>IF(ISBLANK('Report Data'!F1401)," ",'Report Data'!F1401)</f>
        <v xml:space="preserve"> </v>
      </c>
      <c r="G1401" s="9" t="str">
        <f>IF(ISBLANK('Report Data'!G1401)," ",'Report Data'!G1401)</f>
        <v xml:space="preserve"> </v>
      </c>
    </row>
    <row r="1402" spans="1:7">
      <c r="A1402" s="9" t="str">
        <f>IF('INTERIM REPORT'!B1402=" "," ",IF('Report Data'!A1402="",'INTERIM REPORT'!A1401,'Report Data'!A1402))</f>
        <v xml:space="preserve"> </v>
      </c>
      <c r="B1402" s="9" t="str">
        <f>IF(ISBLANK('Report Data'!B1402)," ",'Report Data'!B1402)</f>
        <v xml:space="preserve"> </v>
      </c>
      <c r="C1402" s="9" t="str">
        <f>IF(ISBLANK('Report Data'!C1402)," ",'Report Data'!C1402)</f>
        <v xml:space="preserve"> </v>
      </c>
      <c r="D1402" s="9" t="str">
        <f>IF(ISBLANK('Report Data'!D1402)," ",'Report Data'!D1402)</f>
        <v xml:space="preserve"> </v>
      </c>
      <c r="E1402" s="9" t="str">
        <f>IF(ISBLANK('Report Data'!E1402)," ",'Report Data'!E1402)</f>
        <v xml:space="preserve"> </v>
      </c>
      <c r="F1402" s="9" t="str">
        <f>IF(ISBLANK('Report Data'!F1402)," ",'Report Data'!F1402)</f>
        <v xml:space="preserve"> </v>
      </c>
      <c r="G1402" s="9" t="str">
        <f>IF(ISBLANK('Report Data'!G1402)," ",'Report Data'!G1402)</f>
        <v xml:space="preserve"> </v>
      </c>
    </row>
    <row r="1403" spans="1:7">
      <c r="A1403" s="9" t="str">
        <f>IF('INTERIM REPORT'!B1403=" "," ",IF('Report Data'!A1403="",'INTERIM REPORT'!A1402,'Report Data'!A1403))</f>
        <v xml:space="preserve"> </v>
      </c>
      <c r="B1403" s="9" t="str">
        <f>IF(ISBLANK('Report Data'!B1403)," ",'Report Data'!B1403)</f>
        <v xml:space="preserve"> </v>
      </c>
      <c r="C1403" s="9" t="str">
        <f>IF(ISBLANK('Report Data'!C1403)," ",'Report Data'!C1403)</f>
        <v xml:space="preserve"> </v>
      </c>
      <c r="D1403" s="9" t="str">
        <f>IF(ISBLANK('Report Data'!D1403)," ",'Report Data'!D1403)</f>
        <v xml:space="preserve"> </v>
      </c>
      <c r="E1403" s="9" t="str">
        <f>IF(ISBLANK('Report Data'!E1403)," ",'Report Data'!E1403)</f>
        <v xml:space="preserve"> </v>
      </c>
      <c r="F1403" s="9" t="str">
        <f>IF(ISBLANK('Report Data'!F1403)," ",'Report Data'!F1403)</f>
        <v xml:space="preserve"> </v>
      </c>
      <c r="G1403" s="9" t="str">
        <f>IF(ISBLANK('Report Data'!G1403)," ",'Report Data'!G1403)</f>
        <v xml:space="preserve"> </v>
      </c>
    </row>
    <row r="1404" spans="1:7">
      <c r="A1404" s="9" t="str">
        <f>IF('INTERIM REPORT'!B1404=" "," ",IF('Report Data'!A1404="",'INTERIM REPORT'!A1403,'Report Data'!A1404))</f>
        <v xml:space="preserve"> </v>
      </c>
      <c r="B1404" s="9" t="str">
        <f>IF(ISBLANK('Report Data'!B1404)," ",'Report Data'!B1404)</f>
        <v xml:space="preserve"> </v>
      </c>
      <c r="C1404" s="9" t="str">
        <f>IF(ISBLANK('Report Data'!C1404)," ",'Report Data'!C1404)</f>
        <v xml:space="preserve"> </v>
      </c>
      <c r="D1404" s="9" t="str">
        <f>IF(ISBLANK('Report Data'!D1404)," ",'Report Data'!D1404)</f>
        <v xml:space="preserve"> </v>
      </c>
      <c r="E1404" s="9" t="str">
        <f>IF(ISBLANK('Report Data'!E1404)," ",'Report Data'!E1404)</f>
        <v xml:space="preserve"> </v>
      </c>
      <c r="F1404" s="9" t="str">
        <f>IF(ISBLANK('Report Data'!F1404)," ",'Report Data'!F1404)</f>
        <v xml:space="preserve"> </v>
      </c>
      <c r="G1404" s="9" t="str">
        <f>IF(ISBLANK('Report Data'!G1404)," ",'Report Data'!G1404)</f>
        <v xml:space="preserve"> </v>
      </c>
    </row>
    <row r="1405" spans="1:7">
      <c r="A1405" s="9" t="str">
        <f>IF('INTERIM REPORT'!B1405=" "," ",IF('Report Data'!A1405="",'INTERIM REPORT'!A1404,'Report Data'!A1405))</f>
        <v xml:space="preserve"> </v>
      </c>
      <c r="B1405" s="9" t="str">
        <f>IF(ISBLANK('Report Data'!B1405)," ",'Report Data'!B1405)</f>
        <v xml:space="preserve"> </v>
      </c>
      <c r="C1405" s="9" t="str">
        <f>IF(ISBLANK('Report Data'!C1405)," ",'Report Data'!C1405)</f>
        <v xml:space="preserve"> </v>
      </c>
      <c r="D1405" s="9" t="str">
        <f>IF(ISBLANK('Report Data'!D1405)," ",'Report Data'!D1405)</f>
        <v xml:space="preserve"> </v>
      </c>
      <c r="E1405" s="9" t="str">
        <f>IF(ISBLANK('Report Data'!E1405)," ",'Report Data'!E1405)</f>
        <v xml:space="preserve"> </v>
      </c>
      <c r="F1405" s="9" t="str">
        <f>IF(ISBLANK('Report Data'!F1405)," ",'Report Data'!F1405)</f>
        <v xml:space="preserve"> </v>
      </c>
      <c r="G1405" s="9" t="str">
        <f>IF(ISBLANK('Report Data'!G1405)," ",'Report Data'!G1405)</f>
        <v xml:space="preserve"> </v>
      </c>
    </row>
    <row r="1406" spans="1:7">
      <c r="A1406" s="9" t="str">
        <f>IF('INTERIM REPORT'!B1406=" "," ",IF('Report Data'!A1406="",'INTERIM REPORT'!A1405,'Report Data'!A1406))</f>
        <v xml:space="preserve"> </v>
      </c>
      <c r="B1406" s="9" t="str">
        <f>IF(ISBLANK('Report Data'!B1406)," ",'Report Data'!B1406)</f>
        <v xml:space="preserve"> </v>
      </c>
      <c r="C1406" s="9" t="str">
        <f>IF(ISBLANK('Report Data'!C1406)," ",'Report Data'!C1406)</f>
        <v xml:space="preserve"> </v>
      </c>
      <c r="D1406" s="9" t="str">
        <f>IF(ISBLANK('Report Data'!D1406)," ",'Report Data'!D1406)</f>
        <v xml:space="preserve"> </v>
      </c>
      <c r="E1406" s="9" t="str">
        <f>IF(ISBLANK('Report Data'!E1406)," ",'Report Data'!E1406)</f>
        <v xml:space="preserve"> </v>
      </c>
      <c r="F1406" s="9" t="str">
        <f>IF(ISBLANK('Report Data'!F1406)," ",'Report Data'!F1406)</f>
        <v xml:space="preserve"> </v>
      </c>
      <c r="G1406" s="9" t="str">
        <f>IF(ISBLANK('Report Data'!G1406)," ",'Report Data'!G1406)</f>
        <v xml:space="preserve"> </v>
      </c>
    </row>
    <row r="1407" spans="1:7">
      <c r="A1407" s="9" t="str">
        <f>IF('INTERIM REPORT'!B1407=" "," ",IF('Report Data'!A1407="",'INTERIM REPORT'!A1406,'Report Data'!A1407))</f>
        <v xml:space="preserve"> </v>
      </c>
      <c r="B1407" s="9" t="str">
        <f>IF(ISBLANK('Report Data'!B1407)," ",'Report Data'!B1407)</f>
        <v xml:space="preserve"> </v>
      </c>
      <c r="C1407" s="9" t="str">
        <f>IF(ISBLANK('Report Data'!C1407)," ",'Report Data'!C1407)</f>
        <v xml:space="preserve"> </v>
      </c>
      <c r="D1407" s="9" t="str">
        <f>IF(ISBLANK('Report Data'!D1407)," ",'Report Data'!D1407)</f>
        <v xml:space="preserve"> </v>
      </c>
      <c r="E1407" s="9" t="str">
        <f>IF(ISBLANK('Report Data'!E1407)," ",'Report Data'!E1407)</f>
        <v xml:space="preserve"> </v>
      </c>
      <c r="F1407" s="9" t="str">
        <f>IF(ISBLANK('Report Data'!F1407)," ",'Report Data'!F1407)</f>
        <v xml:space="preserve"> </v>
      </c>
      <c r="G1407" s="9" t="str">
        <f>IF(ISBLANK('Report Data'!G1407)," ",'Report Data'!G1407)</f>
        <v xml:space="preserve"> </v>
      </c>
    </row>
    <row r="1408" spans="1:7">
      <c r="A1408" s="9" t="str">
        <f>IF('INTERIM REPORT'!B1408=" "," ",IF('Report Data'!A1408="",'INTERIM REPORT'!A1407,'Report Data'!A1408))</f>
        <v xml:space="preserve"> </v>
      </c>
      <c r="B1408" s="9" t="str">
        <f>IF(ISBLANK('Report Data'!B1408)," ",'Report Data'!B1408)</f>
        <v xml:space="preserve"> </v>
      </c>
      <c r="C1408" s="9" t="str">
        <f>IF(ISBLANK('Report Data'!C1408)," ",'Report Data'!C1408)</f>
        <v xml:space="preserve"> </v>
      </c>
      <c r="D1408" s="9" t="str">
        <f>IF(ISBLANK('Report Data'!D1408)," ",'Report Data'!D1408)</f>
        <v xml:space="preserve"> </v>
      </c>
      <c r="E1408" s="9" t="str">
        <f>IF(ISBLANK('Report Data'!E1408)," ",'Report Data'!E1408)</f>
        <v xml:space="preserve"> </v>
      </c>
      <c r="F1408" s="9" t="str">
        <f>IF(ISBLANK('Report Data'!F1408)," ",'Report Data'!F1408)</f>
        <v xml:space="preserve"> </v>
      </c>
      <c r="G1408" s="9" t="str">
        <f>IF(ISBLANK('Report Data'!G1408)," ",'Report Data'!G1408)</f>
        <v xml:space="preserve"> </v>
      </c>
    </row>
    <row r="1409" spans="1:7">
      <c r="A1409" s="9" t="str">
        <f>IF('INTERIM REPORT'!B1409=" "," ",IF('Report Data'!A1409="",'INTERIM REPORT'!A1408,'Report Data'!A1409))</f>
        <v xml:space="preserve"> </v>
      </c>
      <c r="B1409" s="9" t="str">
        <f>IF(ISBLANK('Report Data'!B1409)," ",'Report Data'!B1409)</f>
        <v xml:space="preserve"> </v>
      </c>
      <c r="C1409" s="9" t="str">
        <f>IF(ISBLANK('Report Data'!C1409)," ",'Report Data'!C1409)</f>
        <v xml:space="preserve"> </v>
      </c>
      <c r="D1409" s="9" t="str">
        <f>IF(ISBLANK('Report Data'!D1409)," ",'Report Data'!D1409)</f>
        <v xml:space="preserve"> </v>
      </c>
      <c r="E1409" s="9" t="str">
        <f>IF(ISBLANK('Report Data'!E1409)," ",'Report Data'!E1409)</f>
        <v xml:space="preserve"> </v>
      </c>
      <c r="F1409" s="9" t="str">
        <f>IF(ISBLANK('Report Data'!F1409)," ",'Report Data'!F1409)</f>
        <v xml:space="preserve"> </v>
      </c>
      <c r="G1409" s="9" t="str">
        <f>IF(ISBLANK('Report Data'!G1409)," ",'Report Data'!G1409)</f>
        <v xml:space="preserve"> </v>
      </c>
    </row>
    <row r="1410" spans="1:7">
      <c r="A1410" s="9" t="str">
        <f>IF('INTERIM REPORT'!B1410=" "," ",IF('Report Data'!A1410="",'INTERIM REPORT'!A1409,'Report Data'!A1410))</f>
        <v xml:space="preserve"> </v>
      </c>
      <c r="B1410" s="9" t="str">
        <f>IF(ISBLANK('Report Data'!B1410)," ",'Report Data'!B1410)</f>
        <v xml:space="preserve"> </v>
      </c>
      <c r="C1410" s="9" t="str">
        <f>IF(ISBLANK('Report Data'!C1410)," ",'Report Data'!C1410)</f>
        <v xml:space="preserve"> </v>
      </c>
      <c r="D1410" s="9" t="str">
        <f>IF(ISBLANK('Report Data'!D1410)," ",'Report Data'!D1410)</f>
        <v xml:space="preserve"> </v>
      </c>
      <c r="E1410" s="9" t="str">
        <f>IF(ISBLANK('Report Data'!E1410)," ",'Report Data'!E1410)</f>
        <v xml:space="preserve"> </v>
      </c>
      <c r="F1410" s="9" t="str">
        <f>IF(ISBLANK('Report Data'!F1410)," ",'Report Data'!F1410)</f>
        <v xml:space="preserve"> </v>
      </c>
      <c r="G1410" s="9" t="str">
        <f>IF(ISBLANK('Report Data'!G1410)," ",'Report Data'!G1410)</f>
        <v xml:space="preserve"> </v>
      </c>
    </row>
    <row r="1411" spans="1:7">
      <c r="A1411" s="9" t="str">
        <f>IF('INTERIM REPORT'!B1411=" "," ",IF('Report Data'!A1411="",'INTERIM REPORT'!A1410,'Report Data'!A1411))</f>
        <v xml:space="preserve"> </v>
      </c>
      <c r="B1411" s="9" t="str">
        <f>IF(ISBLANK('Report Data'!B1411)," ",'Report Data'!B1411)</f>
        <v xml:space="preserve"> </v>
      </c>
      <c r="C1411" s="9" t="str">
        <f>IF(ISBLANK('Report Data'!C1411)," ",'Report Data'!C1411)</f>
        <v xml:space="preserve"> </v>
      </c>
      <c r="D1411" s="9" t="str">
        <f>IF(ISBLANK('Report Data'!D1411)," ",'Report Data'!D1411)</f>
        <v xml:space="preserve"> </v>
      </c>
      <c r="E1411" s="9" t="str">
        <f>IF(ISBLANK('Report Data'!E1411)," ",'Report Data'!E1411)</f>
        <v xml:space="preserve"> </v>
      </c>
      <c r="F1411" s="9" t="str">
        <f>IF(ISBLANK('Report Data'!F1411)," ",'Report Data'!F1411)</f>
        <v xml:space="preserve"> </v>
      </c>
      <c r="G1411" s="9" t="str">
        <f>IF(ISBLANK('Report Data'!G1411)," ",'Report Data'!G1411)</f>
        <v xml:space="preserve"> </v>
      </c>
    </row>
    <row r="1412" spans="1:7">
      <c r="A1412" s="9" t="str">
        <f>IF('INTERIM REPORT'!B1412=" "," ",IF('Report Data'!A1412="",'INTERIM REPORT'!A1411,'Report Data'!A1412))</f>
        <v xml:space="preserve"> </v>
      </c>
      <c r="B1412" s="9" t="str">
        <f>IF(ISBLANK('Report Data'!B1412)," ",'Report Data'!B1412)</f>
        <v xml:space="preserve"> </v>
      </c>
      <c r="C1412" s="9" t="str">
        <f>IF(ISBLANK('Report Data'!C1412)," ",'Report Data'!C1412)</f>
        <v xml:space="preserve"> </v>
      </c>
      <c r="D1412" s="9" t="str">
        <f>IF(ISBLANK('Report Data'!D1412)," ",'Report Data'!D1412)</f>
        <v xml:space="preserve"> </v>
      </c>
      <c r="E1412" s="9" t="str">
        <f>IF(ISBLANK('Report Data'!E1412)," ",'Report Data'!E1412)</f>
        <v xml:space="preserve"> </v>
      </c>
      <c r="F1412" s="9" t="str">
        <f>IF(ISBLANK('Report Data'!F1412)," ",'Report Data'!F1412)</f>
        <v xml:space="preserve"> </v>
      </c>
      <c r="G1412" s="9" t="str">
        <f>IF(ISBLANK('Report Data'!G1412)," ",'Report Data'!G1412)</f>
        <v xml:space="preserve"> </v>
      </c>
    </row>
    <row r="1413" spans="1:7">
      <c r="A1413" s="9" t="str">
        <f>IF('INTERIM REPORT'!B1413=" "," ",IF('Report Data'!A1413="",'INTERIM REPORT'!A1412,'Report Data'!A1413))</f>
        <v xml:space="preserve"> </v>
      </c>
      <c r="B1413" s="9" t="str">
        <f>IF(ISBLANK('Report Data'!B1413)," ",'Report Data'!B1413)</f>
        <v xml:space="preserve"> </v>
      </c>
      <c r="C1413" s="9" t="str">
        <f>IF(ISBLANK('Report Data'!C1413)," ",'Report Data'!C1413)</f>
        <v xml:space="preserve"> </v>
      </c>
      <c r="D1413" s="9" t="str">
        <f>IF(ISBLANK('Report Data'!D1413)," ",'Report Data'!D1413)</f>
        <v xml:space="preserve"> </v>
      </c>
      <c r="E1413" s="9" t="str">
        <f>IF(ISBLANK('Report Data'!E1413)," ",'Report Data'!E1413)</f>
        <v xml:space="preserve"> </v>
      </c>
      <c r="F1413" s="9" t="str">
        <f>IF(ISBLANK('Report Data'!F1413)," ",'Report Data'!F1413)</f>
        <v xml:space="preserve"> </v>
      </c>
      <c r="G1413" s="9" t="str">
        <f>IF(ISBLANK('Report Data'!G1413)," ",'Report Data'!G1413)</f>
        <v xml:space="preserve"> </v>
      </c>
    </row>
    <row r="1414" spans="1:7">
      <c r="A1414" s="9" t="str">
        <f>IF('INTERIM REPORT'!B1414=" "," ",IF('Report Data'!A1414="",'INTERIM REPORT'!A1413,'Report Data'!A1414))</f>
        <v xml:space="preserve"> </v>
      </c>
      <c r="B1414" s="9" t="str">
        <f>IF(ISBLANK('Report Data'!B1414)," ",'Report Data'!B1414)</f>
        <v xml:space="preserve"> </v>
      </c>
      <c r="C1414" s="9" t="str">
        <f>IF(ISBLANK('Report Data'!C1414)," ",'Report Data'!C1414)</f>
        <v xml:space="preserve"> </v>
      </c>
      <c r="D1414" s="9" t="str">
        <f>IF(ISBLANK('Report Data'!D1414)," ",'Report Data'!D1414)</f>
        <v xml:space="preserve"> </v>
      </c>
      <c r="E1414" s="9" t="str">
        <f>IF(ISBLANK('Report Data'!E1414)," ",'Report Data'!E1414)</f>
        <v xml:space="preserve"> </v>
      </c>
      <c r="F1414" s="9" t="str">
        <f>IF(ISBLANK('Report Data'!F1414)," ",'Report Data'!F1414)</f>
        <v xml:space="preserve"> </v>
      </c>
      <c r="G1414" s="9" t="str">
        <f>IF(ISBLANK('Report Data'!G1414)," ",'Report Data'!G1414)</f>
        <v xml:space="preserve"> </v>
      </c>
    </row>
    <row r="1415" spans="1:7">
      <c r="A1415" s="9" t="str">
        <f>IF('INTERIM REPORT'!B1415=" "," ",IF('Report Data'!A1415="",'INTERIM REPORT'!A1414,'Report Data'!A1415))</f>
        <v xml:space="preserve"> </v>
      </c>
      <c r="B1415" s="9" t="str">
        <f>IF(ISBLANK('Report Data'!B1415)," ",'Report Data'!B1415)</f>
        <v xml:space="preserve"> </v>
      </c>
      <c r="C1415" s="9" t="str">
        <f>IF(ISBLANK('Report Data'!C1415)," ",'Report Data'!C1415)</f>
        <v xml:space="preserve"> </v>
      </c>
      <c r="D1415" s="9" t="str">
        <f>IF(ISBLANK('Report Data'!D1415)," ",'Report Data'!D1415)</f>
        <v xml:space="preserve"> </v>
      </c>
      <c r="E1415" s="9" t="str">
        <f>IF(ISBLANK('Report Data'!E1415)," ",'Report Data'!E1415)</f>
        <v xml:space="preserve"> </v>
      </c>
      <c r="F1415" s="9" t="str">
        <f>IF(ISBLANK('Report Data'!F1415)," ",'Report Data'!F1415)</f>
        <v xml:space="preserve"> </v>
      </c>
      <c r="G1415" s="9" t="str">
        <f>IF(ISBLANK('Report Data'!G1415)," ",'Report Data'!G1415)</f>
        <v xml:space="preserve"> </v>
      </c>
    </row>
    <row r="1416" spans="1:7">
      <c r="A1416" s="9" t="str">
        <f>IF('INTERIM REPORT'!B1416=" "," ",IF('Report Data'!A1416="",'INTERIM REPORT'!A1415,'Report Data'!A1416))</f>
        <v xml:space="preserve"> </v>
      </c>
      <c r="B1416" s="9" t="str">
        <f>IF(ISBLANK('Report Data'!B1416)," ",'Report Data'!B1416)</f>
        <v xml:space="preserve"> </v>
      </c>
      <c r="C1416" s="9" t="str">
        <f>IF(ISBLANK('Report Data'!C1416)," ",'Report Data'!C1416)</f>
        <v xml:space="preserve"> </v>
      </c>
      <c r="D1416" s="9" t="str">
        <f>IF(ISBLANK('Report Data'!D1416)," ",'Report Data'!D1416)</f>
        <v xml:space="preserve"> </v>
      </c>
      <c r="E1416" s="9" t="str">
        <f>IF(ISBLANK('Report Data'!E1416)," ",'Report Data'!E1416)</f>
        <v xml:space="preserve"> </v>
      </c>
      <c r="F1416" s="9" t="str">
        <f>IF(ISBLANK('Report Data'!F1416)," ",'Report Data'!F1416)</f>
        <v xml:space="preserve"> </v>
      </c>
      <c r="G1416" s="9" t="str">
        <f>IF(ISBLANK('Report Data'!G1416)," ",'Report Data'!G1416)</f>
        <v xml:space="preserve"> </v>
      </c>
    </row>
    <row r="1417" spans="1:7">
      <c r="A1417" s="9" t="str">
        <f>IF('INTERIM REPORT'!B1417=" "," ",IF('Report Data'!A1417="",'INTERIM REPORT'!A1416,'Report Data'!A1417))</f>
        <v xml:space="preserve"> </v>
      </c>
      <c r="B1417" s="9" t="str">
        <f>IF(ISBLANK('Report Data'!B1417)," ",'Report Data'!B1417)</f>
        <v xml:space="preserve"> </v>
      </c>
      <c r="C1417" s="9" t="str">
        <f>IF(ISBLANK('Report Data'!C1417)," ",'Report Data'!C1417)</f>
        <v xml:space="preserve"> </v>
      </c>
      <c r="D1417" s="9" t="str">
        <f>IF(ISBLANK('Report Data'!D1417)," ",'Report Data'!D1417)</f>
        <v xml:space="preserve"> </v>
      </c>
      <c r="E1417" s="9" t="str">
        <f>IF(ISBLANK('Report Data'!E1417)," ",'Report Data'!E1417)</f>
        <v xml:space="preserve"> </v>
      </c>
      <c r="F1417" s="9" t="str">
        <f>IF(ISBLANK('Report Data'!F1417)," ",'Report Data'!F1417)</f>
        <v xml:space="preserve"> </v>
      </c>
      <c r="G1417" s="9" t="str">
        <f>IF(ISBLANK('Report Data'!G1417)," ",'Report Data'!G1417)</f>
        <v xml:space="preserve"> </v>
      </c>
    </row>
    <row r="1418" spans="1:7">
      <c r="A1418" s="9" t="str">
        <f>IF('INTERIM REPORT'!B1418=" "," ",IF('Report Data'!A1418="",'INTERIM REPORT'!A1417,'Report Data'!A1418))</f>
        <v xml:space="preserve"> </v>
      </c>
      <c r="B1418" s="9" t="str">
        <f>IF(ISBLANK('Report Data'!B1418)," ",'Report Data'!B1418)</f>
        <v xml:space="preserve"> </v>
      </c>
      <c r="C1418" s="9" t="str">
        <f>IF(ISBLANK('Report Data'!C1418)," ",'Report Data'!C1418)</f>
        <v xml:space="preserve"> </v>
      </c>
      <c r="D1418" s="9" t="str">
        <f>IF(ISBLANK('Report Data'!D1418)," ",'Report Data'!D1418)</f>
        <v xml:space="preserve"> </v>
      </c>
      <c r="E1418" s="9" t="str">
        <f>IF(ISBLANK('Report Data'!E1418)," ",'Report Data'!E1418)</f>
        <v xml:space="preserve"> </v>
      </c>
      <c r="F1418" s="9" t="str">
        <f>IF(ISBLANK('Report Data'!F1418)," ",'Report Data'!F1418)</f>
        <v xml:space="preserve"> </v>
      </c>
      <c r="G1418" s="9" t="str">
        <f>IF(ISBLANK('Report Data'!G1418)," ",'Report Data'!G1418)</f>
        <v xml:space="preserve"> </v>
      </c>
    </row>
    <row r="1419" spans="1:7">
      <c r="A1419" s="9" t="str">
        <f>IF('INTERIM REPORT'!B1419=" "," ",IF('Report Data'!A1419="",'INTERIM REPORT'!A1418,'Report Data'!A1419))</f>
        <v xml:space="preserve"> </v>
      </c>
      <c r="B1419" s="9" t="str">
        <f>IF(ISBLANK('Report Data'!B1419)," ",'Report Data'!B1419)</f>
        <v xml:space="preserve"> </v>
      </c>
      <c r="C1419" s="9" t="str">
        <f>IF(ISBLANK('Report Data'!C1419)," ",'Report Data'!C1419)</f>
        <v xml:space="preserve"> </v>
      </c>
      <c r="D1419" s="9" t="str">
        <f>IF(ISBLANK('Report Data'!D1419)," ",'Report Data'!D1419)</f>
        <v xml:space="preserve"> </v>
      </c>
      <c r="E1419" s="9" t="str">
        <f>IF(ISBLANK('Report Data'!E1419)," ",'Report Data'!E1419)</f>
        <v xml:space="preserve"> </v>
      </c>
      <c r="F1419" s="9" t="str">
        <f>IF(ISBLANK('Report Data'!F1419)," ",'Report Data'!F1419)</f>
        <v xml:space="preserve"> </v>
      </c>
      <c r="G1419" s="9" t="str">
        <f>IF(ISBLANK('Report Data'!G1419)," ",'Report Data'!G1419)</f>
        <v xml:space="preserve"> </v>
      </c>
    </row>
    <row r="1420" spans="1:7">
      <c r="A1420" s="9" t="str">
        <f>IF('INTERIM REPORT'!B1420=" "," ",IF('Report Data'!A1420="",'INTERIM REPORT'!A1419,'Report Data'!A1420))</f>
        <v xml:space="preserve"> </v>
      </c>
      <c r="B1420" s="9" t="str">
        <f>IF(ISBLANK('Report Data'!B1420)," ",'Report Data'!B1420)</f>
        <v xml:space="preserve"> </v>
      </c>
      <c r="C1420" s="9" t="str">
        <f>IF(ISBLANK('Report Data'!C1420)," ",'Report Data'!C1420)</f>
        <v xml:space="preserve"> </v>
      </c>
      <c r="D1420" s="9" t="str">
        <f>IF(ISBLANK('Report Data'!D1420)," ",'Report Data'!D1420)</f>
        <v xml:space="preserve"> </v>
      </c>
      <c r="E1420" s="9" t="str">
        <f>IF(ISBLANK('Report Data'!E1420)," ",'Report Data'!E1420)</f>
        <v xml:space="preserve"> </v>
      </c>
      <c r="F1420" s="9" t="str">
        <f>IF(ISBLANK('Report Data'!F1420)," ",'Report Data'!F1420)</f>
        <v xml:space="preserve"> </v>
      </c>
      <c r="G1420" s="9" t="str">
        <f>IF(ISBLANK('Report Data'!G1420)," ",'Report Data'!G1420)</f>
        <v xml:space="preserve"> </v>
      </c>
    </row>
    <row r="1421" spans="1:7">
      <c r="A1421" s="9" t="str">
        <f>IF('INTERIM REPORT'!B1421=" "," ",IF('Report Data'!A1421="",'INTERIM REPORT'!A1420,'Report Data'!A1421))</f>
        <v xml:space="preserve"> </v>
      </c>
      <c r="B1421" s="9" t="str">
        <f>IF(ISBLANK('Report Data'!B1421)," ",'Report Data'!B1421)</f>
        <v xml:space="preserve"> </v>
      </c>
      <c r="C1421" s="9" t="str">
        <f>IF(ISBLANK('Report Data'!C1421)," ",'Report Data'!C1421)</f>
        <v xml:space="preserve"> </v>
      </c>
      <c r="D1421" s="9" t="str">
        <f>IF(ISBLANK('Report Data'!D1421)," ",'Report Data'!D1421)</f>
        <v xml:space="preserve"> </v>
      </c>
      <c r="E1421" s="9" t="str">
        <f>IF(ISBLANK('Report Data'!E1421)," ",'Report Data'!E1421)</f>
        <v xml:space="preserve"> </v>
      </c>
      <c r="F1421" s="9" t="str">
        <f>IF(ISBLANK('Report Data'!F1421)," ",'Report Data'!F1421)</f>
        <v xml:space="preserve"> </v>
      </c>
      <c r="G1421" s="9" t="str">
        <f>IF(ISBLANK('Report Data'!G1421)," ",'Report Data'!G1421)</f>
        <v xml:space="preserve"> </v>
      </c>
    </row>
    <row r="1422" spans="1:7">
      <c r="A1422" s="9" t="str">
        <f>IF('INTERIM REPORT'!B1422=" "," ",IF('Report Data'!A1422="",'INTERIM REPORT'!A1421,'Report Data'!A1422))</f>
        <v xml:space="preserve"> </v>
      </c>
      <c r="B1422" s="9" t="str">
        <f>IF(ISBLANK('Report Data'!B1422)," ",'Report Data'!B1422)</f>
        <v xml:space="preserve"> </v>
      </c>
      <c r="C1422" s="9" t="str">
        <f>IF(ISBLANK('Report Data'!C1422)," ",'Report Data'!C1422)</f>
        <v xml:space="preserve"> </v>
      </c>
      <c r="D1422" s="9" t="str">
        <f>IF(ISBLANK('Report Data'!D1422)," ",'Report Data'!D1422)</f>
        <v xml:space="preserve"> </v>
      </c>
      <c r="E1422" s="9" t="str">
        <f>IF(ISBLANK('Report Data'!E1422)," ",'Report Data'!E1422)</f>
        <v xml:space="preserve"> </v>
      </c>
      <c r="F1422" s="9" t="str">
        <f>IF(ISBLANK('Report Data'!F1422)," ",'Report Data'!F1422)</f>
        <v xml:space="preserve"> </v>
      </c>
      <c r="G1422" s="9" t="str">
        <f>IF(ISBLANK('Report Data'!G1422)," ",'Report Data'!G1422)</f>
        <v xml:space="preserve"> </v>
      </c>
    </row>
    <row r="1423" spans="1:7">
      <c r="A1423" s="9" t="str">
        <f>IF('INTERIM REPORT'!B1423=" "," ",IF('Report Data'!A1423="",'INTERIM REPORT'!A1422,'Report Data'!A1423))</f>
        <v xml:space="preserve"> </v>
      </c>
      <c r="B1423" s="9" t="str">
        <f>IF(ISBLANK('Report Data'!B1423)," ",'Report Data'!B1423)</f>
        <v xml:space="preserve"> </v>
      </c>
      <c r="C1423" s="9" t="str">
        <f>IF(ISBLANK('Report Data'!C1423)," ",'Report Data'!C1423)</f>
        <v xml:space="preserve"> </v>
      </c>
      <c r="D1423" s="9" t="str">
        <f>IF(ISBLANK('Report Data'!D1423)," ",'Report Data'!D1423)</f>
        <v xml:space="preserve"> </v>
      </c>
      <c r="E1423" s="9" t="str">
        <f>IF(ISBLANK('Report Data'!E1423)," ",'Report Data'!E1423)</f>
        <v xml:space="preserve"> </v>
      </c>
      <c r="F1423" s="9" t="str">
        <f>IF(ISBLANK('Report Data'!F1423)," ",'Report Data'!F1423)</f>
        <v xml:space="preserve"> </v>
      </c>
      <c r="G1423" s="9" t="str">
        <f>IF(ISBLANK('Report Data'!G1423)," ",'Report Data'!G1423)</f>
        <v xml:space="preserve"> </v>
      </c>
    </row>
    <row r="1424" spans="1:7">
      <c r="A1424" s="9" t="str">
        <f>IF('INTERIM REPORT'!B1424=" "," ",IF('Report Data'!A1424="",'INTERIM REPORT'!A1423,'Report Data'!A1424))</f>
        <v xml:space="preserve"> </v>
      </c>
      <c r="B1424" s="9" t="str">
        <f>IF(ISBLANK('Report Data'!B1424)," ",'Report Data'!B1424)</f>
        <v xml:space="preserve"> </v>
      </c>
      <c r="C1424" s="9" t="str">
        <f>IF(ISBLANK('Report Data'!C1424)," ",'Report Data'!C1424)</f>
        <v xml:space="preserve"> </v>
      </c>
      <c r="D1424" s="9" t="str">
        <f>IF(ISBLANK('Report Data'!D1424)," ",'Report Data'!D1424)</f>
        <v xml:space="preserve"> </v>
      </c>
      <c r="E1424" s="9" t="str">
        <f>IF(ISBLANK('Report Data'!E1424)," ",'Report Data'!E1424)</f>
        <v xml:space="preserve"> </v>
      </c>
      <c r="F1424" s="9" t="str">
        <f>IF(ISBLANK('Report Data'!F1424)," ",'Report Data'!F1424)</f>
        <v xml:space="preserve"> </v>
      </c>
      <c r="G1424" s="9" t="str">
        <f>IF(ISBLANK('Report Data'!G1424)," ",'Report Data'!G1424)</f>
        <v xml:space="preserve"> </v>
      </c>
    </row>
    <row r="1425" spans="1:7">
      <c r="A1425" s="9" t="str">
        <f>IF('INTERIM REPORT'!B1425=" "," ",IF('Report Data'!A1425="",'INTERIM REPORT'!A1424,'Report Data'!A1425))</f>
        <v xml:space="preserve"> </v>
      </c>
      <c r="B1425" s="9" t="str">
        <f>IF(ISBLANK('Report Data'!B1425)," ",'Report Data'!B1425)</f>
        <v xml:space="preserve"> </v>
      </c>
      <c r="C1425" s="9" t="str">
        <f>IF(ISBLANK('Report Data'!C1425)," ",'Report Data'!C1425)</f>
        <v xml:space="preserve"> </v>
      </c>
      <c r="D1425" s="9" t="str">
        <f>IF(ISBLANK('Report Data'!D1425)," ",'Report Data'!D1425)</f>
        <v xml:space="preserve"> </v>
      </c>
      <c r="E1425" s="9" t="str">
        <f>IF(ISBLANK('Report Data'!E1425)," ",'Report Data'!E1425)</f>
        <v xml:space="preserve"> </v>
      </c>
      <c r="F1425" s="9" t="str">
        <f>IF(ISBLANK('Report Data'!F1425)," ",'Report Data'!F1425)</f>
        <v xml:space="preserve"> </v>
      </c>
      <c r="G1425" s="9" t="str">
        <f>IF(ISBLANK('Report Data'!G1425)," ",'Report Data'!G1425)</f>
        <v xml:space="preserve"> </v>
      </c>
    </row>
    <row r="1426" spans="1:7">
      <c r="A1426" s="9" t="str">
        <f>IF('INTERIM REPORT'!B1426=" "," ",IF('Report Data'!A1426="",'INTERIM REPORT'!A1425,'Report Data'!A1426))</f>
        <v xml:space="preserve"> </v>
      </c>
      <c r="B1426" s="9" t="str">
        <f>IF(ISBLANK('Report Data'!B1426)," ",'Report Data'!B1426)</f>
        <v xml:space="preserve"> </v>
      </c>
      <c r="C1426" s="9" t="str">
        <f>IF(ISBLANK('Report Data'!C1426)," ",'Report Data'!C1426)</f>
        <v xml:space="preserve"> </v>
      </c>
      <c r="D1426" s="9" t="str">
        <f>IF(ISBLANK('Report Data'!D1426)," ",'Report Data'!D1426)</f>
        <v xml:space="preserve"> </v>
      </c>
      <c r="E1426" s="9" t="str">
        <f>IF(ISBLANK('Report Data'!E1426)," ",'Report Data'!E1426)</f>
        <v xml:space="preserve"> </v>
      </c>
      <c r="F1426" s="9" t="str">
        <f>IF(ISBLANK('Report Data'!F1426)," ",'Report Data'!F1426)</f>
        <v xml:space="preserve"> </v>
      </c>
      <c r="G1426" s="9" t="str">
        <f>IF(ISBLANK('Report Data'!G1426)," ",'Report Data'!G1426)</f>
        <v xml:space="preserve"> </v>
      </c>
    </row>
    <row r="1427" spans="1:7">
      <c r="A1427" s="9" t="str">
        <f>IF('INTERIM REPORT'!B1427=" "," ",IF('Report Data'!A1427="",'INTERIM REPORT'!A1426,'Report Data'!A1427))</f>
        <v xml:space="preserve"> </v>
      </c>
      <c r="B1427" s="9" t="str">
        <f>IF(ISBLANK('Report Data'!B1427)," ",'Report Data'!B1427)</f>
        <v xml:space="preserve"> </v>
      </c>
      <c r="C1427" s="9" t="str">
        <f>IF(ISBLANK('Report Data'!C1427)," ",'Report Data'!C1427)</f>
        <v xml:space="preserve"> </v>
      </c>
      <c r="D1427" s="9" t="str">
        <f>IF(ISBLANK('Report Data'!D1427)," ",'Report Data'!D1427)</f>
        <v xml:space="preserve"> </v>
      </c>
      <c r="E1427" s="9" t="str">
        <f>IF(ISBLANK('Report Data'!E1427)," ",'Report Data'!E1427)</f>
        <v xml:space="preserve"> </v>
      </c>
      <c r="F1427" s="9" t="str">
        <f>IF(ISBLANK('Report Data'!F1427)," ",'Report Data'!F1427)</f>
        <v xml:space="preserve"> </v>
      </c>
      <c r="G1427" s="9" t="str">
        <f>IF(ISBLANK('Report Data'!G1427)," ",'Report Data'!G1427)</f>
        <v xml:space="preserve"> </v>
      </c>
    </row>
    <row r="1428" spans="1:7">
      <c r="A1428" s="9" t="str">
        <f>IF('INTERIM REPORT'!B1428=" "," ",IF('Report Data'!A1428="",'INTERIM REPORT'!A1427,'Report Data'!A1428))</f>
        <v xml:space="preserve"> </v>
      </c>
      <c r="B1428" s="9" t="str">
        <f>IF(ISBLANK('Report Data'!B1428)," ",'Report Data'!B1428)</f>
        <v xml:space="preserve"> </v>
      </c>
      <c r="C1428" s="9" t="str">
        <f>IF(ISBLANK('Report Data'!C1428)," ",'Report Data'!C1428)</f>
        <v xml:space="preserve"> </v>
      </c>
      <c r="D1428" s="9" t="str">
        <f>IF(ISBLANK('Report Data'!D1428)," ",'Report Data'!D1428)</f>
        <v xml:space="preserve"> </v>
      </c>
      <c r="E1428" s="9" t="str">
        <f>IF(ISBLANK('Report Data'!E1428)," ",'Report Data'!E1428)</f>
        <v xml:space="preserve"> </v>
      </c>
      <c r="F1428" s="9" t="str">
        <f>IF(ISBLANK('Report Data'!F1428)," ",'Report Data'!F1428)</f>
        <v xml:space="preserve"> </v>
      </c>
      <c r="G1428" s="9" t="str">
        <f>IF(ISBLANK('Report Data'!G1428)," ",'Report Data'!G1428)</f>
        <v xml:space="preserve"> </v>
      </c>
    </row>
    <row r="1429" spans="1:7">
      <c r="A1429" s="9" t="str">
        <f>IF('INTERIM REPORT'!B1429=" "," ",IF('Report Data'!A1429="",'INTERIM REPORT'!A1428,'Report Data'!A1429))</f>
        <v xml:space="preserve"> </v>
      </c>
      <c r="B1429" s="9" t="str">
        <f>IF(ISBLANK('Report Data'!B1429)," ",'Report Data'!B1429)</f>
        <v xml:space="preserve"> </v>
      </c>
      <c r="C1429" s="9" t="str">
        <f>IF(ISBLANK('Report Data'!C1429)," ",'Report Data'!C1429)</f>
        <v xml:space="preserve"> </v>
      </c>
      <c r="D1429" s="9" t="str">
        <f>IF(ISBLANK('Report Data'!D1429)," ",'Report Data'!D1429)</f>
        <v xml:space="preserve"> </v>
      </c>
      <c r="E1429" s="9" t="str">
        <f>IF(ISBLANK('Report Data'!E1429)," ",'Report Data'!E1429)</f>
        <v xml:space="preserve"> </v>
      </c>
      <c r="F1429" s="9" t="str">
        <f>IF(ISBLANK('Report Data'!F1429)," ",'Report Data'!F1429)</f>
        <v xml:space="preserve"> </v>
      </c>
      <c r="G1429" s="9" t="str">
        <f>IF(ISBLANK('Report Data'!G1429)," ",'Report Data'!G1429)</f>
        <v xml:space="preserve"> </v>
      </c>
    </row>
    <row r="1430" spans="1:7">
      <c r="A1430" s="9" t="str">
        <f>IF('INTERIM REPORT'!B1430=" "," ",IF('Report Data'!A1430="",'INTERIM REPORT'!A1429,'Report Data'!A1430))</f>
        <v xml:space="preserve"> </v>
      </c>
      <c r="B1430" s="9" t="str">
        <f>IF(ISBLANK('Report Data'!B1430)," ",'Report Data'!B1430)</f>
        <v xml:space="preserve"> </v>
      </c>
      <c r="C1430" s="9" t="str">
        <f>IF(ISBLANK('Report Data'!C1430)," ",'Report Data'!C1430)</f>
        <v xml:space="preserve"> </v>
      </c>
      <c r="D1430" s="9" t="str">
        <f>IF(ISBLANK('Report Data'!D1430)," ",'Report Data'!D1430)</f>
        <v xml:space="preserve"> </v>
      </c>
      <c r="E1430" s="9" t="str">
        <f>IF(ISBLANK('Report Data'!E1430)," ",'Report Data'!E1430)</f>
        <v xml:space="preserve"> </v>
      </c>
      <c r="F1430" s="9" t="str">
        <f>IF(ISBLANK('Report Data'!F1430)," ",'Report Data'!F1430)</f>
        <v xml:space="preserve"> </v>
      </c>
      <c r="G1430" s="9" t="str">
        <f>IF(ISBLANK('Report Data'!G1430)," ",'Report Data'!G1430)</f>
        <v xml:space="preserve"> </v>
      </c>
    </row>
    <row r="1431" spans="1:7">
      <c r="A1431" s="9" t="str">
        <f>IF('INTERIM REPORT'!B1431=" "," ",IF('Report Data'!A1431="",'INTERIM REPORT'!A1430,'Report Data'!A1431))</f>
        <v xml:space="preserve"> </v>
      </c>
      <c r="B1431" s="9" t="str">
        <f>IF(ISBLANK('Report Data'!B1431)," ",'Report Data'!B1431)</f>
        <v xml:space="preserve"> </v>
      </c>
      <c r="C1431" s="9" t="str">
        <f>IF(ISBLANK('Report Data'!C1431)," ",'Report Data'!C1431)</f>
        <v xml:space="preserve"> </v>
      </c>
      <c r="D1431" s="9" t="str">
        <f>IF(ISBLANK('Report Data'!D1431)," ",'Report Data'!D1431)</f>
        <v xml:space="preserve"> </v>
      </c>
      <c r="E1431" s="9" t="str">
        <f>IF(ISBLANK('Report Data'!E1431)," ",'Report Data'!E1431)</f>
        <v xml:space="preserve"> </v>
      </c>
      <c r="F1431" s="9" t="str">
        <f>IF(ISBLANK('Report Data'!F1431)," ",'Report Data'!F1431)</f>
        <v xml:space="preserve"> </v>
      </c>
      <c r="G1431" s="9" t="str">
        <f>IF(ISBLANK('Report Data'!G1431)," ",'Report Data'!G1431)</f>
        <v xml:space="preserve"> </v>
      </c>
    </row>
    <row r="1432" spans="1:7">
      <c r="A1432" s="9" t="str">
        <f>IF('INTERIM REPORT'!B1432=" "," ",IF('Report Data'!A1432="",'INTERIM REPORT'!A1431,'Report Data'!A1432))</f>
        <v xml:space="preserve"> </v>
      </c>
      <c r="B1432" s="9" t="str">
        <f>IF(ISBLANK('Report Data'!B1432)," ",'Report Data'!B1432)</f>
        <v xml:space="preserve"> </v>
      </c>
      <c r="C1432" s="9" t="str">
        <f>IF(ISBLANK('Report Data'!C1432)," ",'Report Data'!C1432)</f>
        <v xml:space="preserve"> </v>
      </c>
      <c r="D1432" s="9" t="str">
        <f>IF(ISBLANK('Report Data'!D1432)," ",'Report Data'!D1432)</f>
        <v xml:space="preserve"> </v>
      </c>
      <c r="E1432" s="9" t="str">
        <f>IF(ISBLANK('Report Data'!E1432)," ",'Report Data'!E1432)</f>
        <v xml:space="preserve"> </v>
      </c>
      <c r="F1432" s="9" t="str">
        <f>IF(ISBLANK('Report Data'!F1432)," ",'Report Data'!F1432)</f>
        <v xml:space="preserve"> </v>
      </c>
      <c r="G1432" s="9" t="str">
        <f>IF(ISBLANK('Report Data'!G1432)," ",'Report Data'!G1432)</f>
        <v xml:space="preserve"> </v>
      </c>
    </row>
    <row r="1433" spans="1:7">
      <c r="A1433" s="9" t="str">
        <f>IF('INTERIM REPORT'!B1433=" "," ",IF('Report Data'!A1433="",'INTERIM REPORT'!A1432,'Report Data'!A1433))</f>
        <v xml:space="preserve"> </v>
      </c>
      <c r="B1433" s="9" t="str">
        <f>IF(ISBLANK('Report Data'!B1433)," ",'Report Data'!B1433)</f>
        <v xml:space="preserve"> </v>
      </c>
      <c r="C1433" s="9" t="str">
        <f>IF(ISBLANK('Report Data'!C1433)," ",'Report Data'!C1433)</f>
        <v xml:space="preserve"> </v>
      </c>
      <c r="D1433" s="9" t="str">
        <f>IF(ISBLANK('Report Data'!D1433)," ",'Report Data'!D1433)</f>
        <v xml:space="preserve"> </v>
      </c>
      <c r="E1433" s="9" t="str">
        <f>IF(ISBLANK('Report Data'!E1433)," ",'Report Data'!E1433)</f>
        <v xml:space="preserve"> </v>
      </c>
      <c r="F1433" s="9" t="str">
        <f>IF(ISBLANK('Report Data'!F1433)," ",'Report Data'!F1433)</f>
        <v xml:space="preserve"> </v>
      </c>
      <c r="G1433" s="9" t="str">
        <f>IF(ISBLANK('Report Data'!G1433)," ",'Report Data'!G1433)</f>
        <v xml:space="preserve"> </v>
      </c>
    </row>
    <row r="1434" spans="1:7">
      <c r="A1434" s="9" t="str">
        <f>IF('INTERIM REPORT'!B1434=" "," ",IF('Report Data'!A1434="",'INTERIM REPORT'!A1433,'Report Data'!A1434))</f>
        <v xml:space="preserve"> </v>
      </c>
      <c r="B1434" s="9" t="str">
        <f>IF(ISBLANK('Report Data'!B1434)," ",'Report Data'!B1434)</f>
        <v xml:space="preserve"> </v>
      </c>
      <c r="C1434" s="9" t="str">
        <f>IF(ISBLANK('Report Data'!C1434)," ",'Report Data'!C1434)</f>
        <v xml:space="preserve"> </v>
      </c>
      <c r="D1434" s="9" t="str">
        <f>IF(ISBLANK('Report Data'!D1434)," ",'Report Data'!D1434)</f>
        <v xml:space="preserve"> </v>
      </c>
      <c r="E1434" s="9" t="str">
        <f>IF(ISBLANK('Report Data'!E1434)," ",'Report Data'!E1434)</f>
        <v xml:space="preserve"> </v>
      </c>
      <c r="F1434" s="9" t="str">
        <f>IF(ISBLANK('Report Data'!F1434)," ",'Report Data'!F1434)</f>
        <v xml:space="preserve"> </v>
      </c>
      <c r="G1434" s="9" t="str">
        <f>IF(ISBLANK('Report Data'!G1434)," ",'Report Data'!G1434)</f>
        <v xml:space="preserve"> </v>
      </c>
    </row>
    <row r="1435" spans="1:7">
      <c r="A1435" s="9" t="str">
        <f>IF('INTERIM REPORT'!B1435=" "," ",IF('Report Data'!A1435="",'INTERIM REPORT'!A1434,'Report Data'!A1435))</f>
        <v xml:space="preserve"> </v>
      </c>
      <c r="B1435" s="9" t="str">
        <f>IF(ISBLANK('Report Data'!B1435)," ",'Report Data'!B1435)</f>
        <v xml:space="preserve"> </v>
      </c>
      <c r="C1435" s="9" t="str">
        <f>IF(ISBLANK('Report Data'!C1435)," ",'Report Data'!C1435)</f>
        <v xml:space="preserve"> </v>
      </c>
      <c r="D1435" s="9" t="str">
        <f>IF(ISBLANK('Report Data'!D1435)," ",'Report Data'!D1435)</f>
        <v xml:space="preserve"> </v>
      </c>
      <c r="E1435" s="9" t="str">
        <f>IF(ISBLANK('Report Data'!E1435)," ",'Report Data'!E1435)</f>
        <v xml:space="preserve"> </v>
      </c>
      <c r="F1435" s="9" t="str">
        <f>IF(ISBLANK('Report Data'!F1435)," ",'Report Data'!F1435)</f>
        <v xml:space="preserve"> </v>
      </c>
      <c r="G1435" s="9" t="str">
        <f>IF(ISBLANK('Report Data'!G1435)," ",'Report Data'!G1435)</f>
        <v xml:space="preserve"> </v>
      </c>
    </row>
    <row r="1436" spans="1:7">
      <c r="A1436" s="9" t="str">
        <f>IF('INTERIM REPORT'!B1436=" "," ",IF('Report Data'!A1436="",'INTERIM REPORT'!A1435,'Report Data'!A1436))</f>
        <v xml:space="preserve"> </v>
      </c>
      <c r="B1436" s="9" t="str">
        <f>IF(ISBLANK('Report Data'!B1436)," ",'Report Data'!B1436)</f>
        <v xml:space="preserve"> </v>
      </c>
      <c r="C1436" s="9" t="str">
        <f>IF(ISBLANK('Report Data'!C1436)," ",'Report Data'!C1436)</f>
        <v xml:space="preserve"> </v>
      </c>
      <c r="D1436" s="9" t="str">
        <f>IF(ISBLANK('Report Data'!D1436)," ",'Report Data'!D1436)</f>
        <v xml:space="preserve"> </v>
      </c>
      <c r="E1436" s="9" t="str">
        <f>IF(ISBLANK('Report Data'!E1436)," ",'Report Data'!E1436)</f>
        <v xml:space="preserve"> </v>
      </c>
      <c r="F1436" s="9" t="str">
        <f>IF(ISBLANK('Report Data'!F1436)," ",'Report Data'!F1436)</f>
        <v xml:space="preserve"> </v>
      </c>
      <c r="G1436" s="9" t="str">
        <f>IF(ISBLANK('Report Data'!G1436)," ",'Report Data'!G1436)</f>
        <v xml:space="preserve"> </v>
      </c>
    </row>
    <row r="1437" spans="1:7">
      <c r="A1437" s="9" t="str">
        <f>IF('INTERIM REPORT'!B1437=" "," ",IF('Report Data'!A1437="",'INTERIM REPORT'!A1436,'Report Data'!A1437))</f>
        <v xml:space="preserve"> </v>
      </c>
      <c r="B1437" s="9" t="str">
        <f>IF(ISBLANK('Report Data'!B1437)," ",'Report Data'!B1437)</f>
        <v xml:space="preserve"> </v>
      </c>
      <c r="C1437" s="9" t="str">
        <f>IF(ISBLANK('Report Data'!C1437)," ",'Report Data'!C1437)</f>
        <v xml:space="preserve"> </v>
      </c>
      <c r="D1437" s="9" t="str">
        <f>IF(ISBLANK('Report Data'!D1437)," ",'Report Data'!D1437)</f>
        <v xml:space="preserve"> </v>
      </c>
      <c r="E1437" s="9" t="str">
        <f>IF(ISBLANK('Report Data'!E1437)," ",'Report Data'!E1437)</f>
        <v xml:space="preserve"> </v>
      </c>
      <c r="F1437" s="9" t="str">
        <f>IF(ISBLANK('Report Data'!F1437)," ",'Report Data'!F1437)</f>
        <v xml:space="preserve"> </v>
      </c>
      <c r="G1437" s="9" t="str">
        <f>IF(ISBLANK('Report Data'!G1437)," ",'Report Data'!G1437)</f>
        <v xml:space="preserve"> </v>
      </c>
    </row>
    <row r="1438" spans="1:7">
      <c r="A1438" s="9" t="str">
        <f>IF('INTERIM REPORT'!B1438=" "," ",IF('Report Data'!A1438="",'INTERIM REPORT'!A1437,'Report Data'!A1438))</f>
        <v xml:space="preserve"> </v>
      </c>
      <c r="B1438" s="9" t="str">
        <f>IF(ISBLANK('Report Data'!B1438)," ",'Report Data'!B1438)</f>
        <v xml:space="preserve"> </v>
      </c>
      <c r="C1438" s="9" t="str">
        <f>IF(ISBLANK('Report Data'!C1438)," ",'Report Data'!C1438)</f>
        <v xml:space="preserve"> </v>
      </c>
      <c r="D1438" s="9" t="str">
        <f>IF(ISBLANK('Report Data'!D1438)," ",'Report Data'!D1438)</f>
        <v xml:space="preserve"> </v>
      </c>
      <c r="E1438" s="9" t="str">
        <f>IF(ISBLANK('Report Data'!E1438)," ",'Report Data'!E1438)</f>
        <v xml:space="preserve"> </v>
      </c>
      <c r="F1438" s="9" t="str">
        <f>IF(ISBLANK('Report Data'!F1438)," ",'Report Data'!F1438)</f>
        <v xml:space="preserve"> </v>
      </c>
      <c r="G1438" s="9" t="str">
        <f>IF(ISBLANK('Report Data'!G1438)," ",'Report Data'!G1438)</f>
        <v xml:space="preserve"> </v>
      </c>
    </row>
    <row r="1439" spans="1:7">
      <c r="A1439" s="9" t="str">
        <f>IF('INTERIM REPORT'!B1439=" "," ",IF('Report Data'!A1439="",'INTERIM REPORT'!A1438,'Report Data'!A1439))</f>
        <v xml:space="preserve"> </v>
      </c>
      <c r="B1439" s="9" t="str">
        <f>IF(ISBLANK('Report Data'!B1439)," ",'Report Data'!B1439)</f>
        <v xml:space="preserve"> </v>
      </c>
      <c r="C1439" s="9" t="str">
        <f>IF(ISBLANK('Report Data'!C1439)," ",'Report Data'!C1439)</f>
        <v xml:space="preserve"> </v>
      </c>
      <c r="D1439" s="9" t="str">
        <f>IF(ISBLANK('Report Data'!D1439)," ",'Report Data'!D1439)</f>
        <v xml:space="preserve"> </v>
      </c>
      <c r="E1439" s="9" t="str">
        <f>IF(ISBLANK('Report Data'!E1439)," ",'Report Data'!E1439)</f>
        <v xml:space="preserve"> </v>
      </c>
      <c r="F1439" s="9" t="str">
        <f>IF(ISBLANK('Report Data'!F1439)," ",'Report Data'!F1439)</f>
        <v xml:space="preserve"> </v>
      </c>
      <c r="G1439" s="9" t="str">
        <f>IF(ISBLANK('Report Data'!G1439)," ",'Report Data'!G1439)</f>
        <v xml:space="preserve"> </v>
      </c>
    </row>
    <row r="1440" spans="1:7">
      <c r="A1440" s="9" t="str">
        <f>IF('INTERIM REPORT'!B1440=" "," ",IF('Report Data'!A1440="",'INTERIM REPORT'!A1439,'Report Data'!A1440))</f>
        <v xml:space="preserve"> </v>
      </c>
      <c r="B1440" s="9" t="str">
        <f>IF(ISBLANK('Report Data'!B1440)," ",'Report Data'!B1440)</f>
        <v xml:space="preserve"> </v>
      </c>
      <c r="C1440" s="9" t="str">
        <f>IF(ISBLANK('Report Data'!C1440)," ",'Report Data'!C1440)</f>
        <v xml:space="preserve"> </v>
      </c>
      <c r="D1440" s="9" t="str">
        <f>IF(ISBLANK('Report Data'!D1440)," ",'Report Data'!D1440)</f>
        <v xml:space="preserve"> </v>
      </c>
      <c r="E1440" s="9" t="str">
        <f>IF(ISBLANK('Report Data'!E1440)," ",'Report Data'!E1440)</f>
        <v xml:space="preserve"> </v>
      </c>
      <c r="F1440" s="9" t="str">
        <f>IF(ISBLANK('Report Data'!F1440)," ",'Report Data'!F1440)</f>
        <v xml:space="preserve"> </v>
      </c>
      <c r="G1440" s="9" t="str">
        <f>IF(ISBLANK('Report Data'!G1440)," ",'Report Data'!G1440)</f>
        <v xml:space="preserve"> </v>
      </c>
    </row>
    <row r="1441" spans="1:7">
      <c r="A1441" s="9" t="str">
        <f>IF('INTERIM REPORT'!B1441=" "," ",IF('Report Data'!A1441="",'INTERIM REPORT'!A1440,'Report Data'!A1441))</f>
        <v xml:space="preserve"> </v>
      </c>
      <c r="B1441" s="9" t="str">
        <f>IF(ISBLANK('Report Data'!B1441)," ",'Report Data'!B1441)</f>
        <v xml:space="preserve"> </v>
      </c>
      <c r="C1441" s="9" t="str">
        <f>IF(ISBLANK('Report Data'!C1441)," ",'Report Data'!C1441)</f>
        <v xml:space="preserve"> </v>
      </c>
      <c r="D1441" s="9" t="str">
        <f>IF(ISBLANK('Report Data'!D1441)," ",'Report Data'!D1441)</f>
        <v xml:space="preserve"> </v>
      </c>
      <c r="E1441" s="9" t="str">
        <f>IF(ISBLANK('Report Data'!E1441)," ",'Report Data'!E1441)</f>
        <v xml:space="preserve"> </v>
      </c>
      <c r="F1441" s="9" t="str">
        <f>IF(ISBLANK('Report Data'!F1441)," ",'Report Data'!F1441)</f>
        <v xml:space="preserve"> </v>
      </c>
      <c r="G1441" s="9" t="str">
        <f>IF(ISBLANK('Report Data'!G1441)," ",'Report Data'!G1441)</f>
        <v xml:space="preserve"> </v>
      </c>
    </row>
    <row r="1442" spans="1:7">
      <c r="A1442" s="9" t="str">
        <f>IF('INTERIM REPORT'!B1442=" "," ",IF('Report Data'!A1442="",'INTERIM REPORT'!A1441,'Report Data'!A1442))</f>
        <v xml:space="preserve"> </v>
      </c>
      <c r="B1442" s="9" t="str">
        <f>IF(ISBLANK('Report Data'!B1442)," ",'Report Data'!B1442)</f>
        <v xml:space="preserve"> </v>
      </c>
      <c r="C1442" s="9" t="str">
        <f>IF(ISBLANK('Report Data'!C1442)," ",'Report Data'!C1442)</f>
        <v xml:space="preserve"> </v>
      </c>
      <c r="D1442" s="9" t="str">
        <f>IF(ISBLANK('Report Data'!D1442)," ",'Report Data'!D1442)</f>
        <v xml:space="preserve"> </v>
      </c>
      <c r="E1442" s="9" t="str">
        <f>IF(ISBLANK('Report Data'!E1442)," ",'Report Data'!E1442)</f>
        <v xml:space="preserve"> </v>
      </c>
      <c r="F1442" s="9" t="str">
        <f>IF(ISBLANK('Report Data'!F1442)," ",'Report Data'!F1442)</f>
        <v xml:space="preserve"> </v>
      </c>
      <c r="G1442" s="9" t="str">
        <f>IF(ISBLANK('Report Data'!G1442)," ",'Report Data'!G1442)</f>
        <v xml:space="preserve"> </v>
      </c>
    </row>
    <row r="1443" spans="1:7">
      <c r="A1443" s="9" t="str">
        <f>IF('INTERIM REPORT'!B1443=" "," ",IF('Report Data'!A1443="",'INTERIM REPORT'!A1442,'Report Data'!A1443))</f>
        <v xml:space="preserve"> </v>
      </c>
      <c r="B1443" s="9" t="str">
        <f>IF(ISBLANK('Report Data'!B1443)," ",'Report Data'!B1443)</f>
        <v xml:space="preserve"> </v>
      </c>
      <c r="C1443" s="9" t="str">
        <f>IF(ISBLANK('Report Data'!C1443)," ",'Report Data'!C1443)</f>
        <v xml:space="preserve"> </v>
      </c>
      <c r="D1443" s="9" t="str">
        <f>IF(ISBLANK('Report Data'!D1443)," ",'Report Data'!D1443)</f>
        <v xml:space="preserve"> </v>
      </c>
      <c r="E1443" s="9" t="str">
        <f>IF(ISBLANK('Report Data'!E1443)," ",'Report Data'!E1443)</f>
        <v xml:space="preserve"> </v>
      </c>
      <c r="F1443" s="9" t="str">
        <f>IF(ISBLANK('Report Data'!F1443)," ",'Report Data'!F1443)</f>
        <v xml:space="preserve"> </v>
      </c>
      <c r="G1443" s="9" t="str">
        <f>IF(ISBLANK('Report Data'!G1443)," ",'Report Data'!G1443)</f>
        <v xml:space="preserve"> </v>
      </c>
    </row>
    <row r="1444" spans="1:7">
      <c r="A1444" s="9" t="str">
        <f>IF('INTERIM REPORT'!B1444=" "," ",IF('Report Data'!A1444="",'INTERIM REPORT'!A1443,'Report Data'!A1444))</f>
        <v xml:space="preserve"> </v>
      </c>
      <c r="B1444" s="9" t="str">
        <f>IF(ISBLANK('Report Data'!B1444)," ",'Report Data'!B1444)</f>
        <v xml:space="preserve"> </v>
      </c>
      <c r="C1444" s="9" t="str">
        <f>IF(ISBLANK('Report Data'!C1444)," ",'Report Data'!C1444)</f>
        <v xml:space="preserve"> </v>
      </c>
      <c r="D1444" s="9" t="str">
        <f>IF(ISBLANK('Report Data'!D1444)," ",'Report Data'!D1444)</f>
        <v xml:space="preserve"> </v>
      </c>
      <c r="E1444" s="9" t="str">
        <f>IF(ISBLANK('Report Data'!E1444)," ",'Report Data'!E1444)</f>
        <v xml:space="preserve"> </v>
      </c>
      <c r="F1444" s="9" t="str">
        <f>IF(ISBLANK('Report Data'!F1444)," ",'Report Data'!F1444)</f>
        <v xml:space="preserve"> </v>
      </c>
      <c r="G1444" s="9" t="str">
        <f>IF(ISBLANK('Report Data'!G1444)," ",'Report Data'!G1444)</f>
        <v xml:space="preserve"> </v>
      </c>
    </row>
    <row r="1445" spans="1:7">
      <c r="A1445" s="9" t="str">
        <f>IF('INTERIM REPORT'!B1445=" "," ",IF('Report Data'!A1445="",'INTERIM REPORT'!A1444,'Report Data'!A1445))</f>
        <v xml:space="preserve"> </v>
      </c>
      <c r="B1445" s="9" t="str">
        <f>IF(ISBLANK('Report Data'!B1445)," ",'Report Data'!B1445)</f>
        <v xml:space="preserve"> </v>
      </c>
      <c r="C1445" s="9" t="str">
        <f>IF(ISBLANK('Report Data'!C1445)," ",'Report Data'!C1445)</f>
        <v xml:space="preserve"> </v>
      </c>
      <c r="D1445" s="9" t="str">
        <f>IF(ISBLANK('Report Data'!D1445)," ",'Report Data'!D1445)</f>
        <v xml:space="preserve"> </v>
      </c>
      <c r="E1445" s="9" t="str">
        <f>IF(ISBLANK('Report Data'!E1445)," ",'Report Data'!E1445)</f>
        <v xml:space="preserve"> </v>
      </c>
      <c r="F1445" s="9" t="str">
        <f>IF(ISBLANK('Report Data'!F1445)," ",'Report Data'!F1445)</f>
        <v xml:space="preserve"> </v>
      </c>
      <c r="G1445" s="9" t="str">
        <f>IF(ISBLANK('Report Data'!G1445)," ",'Report Data'!G1445)</f>
        <v xml:space="preserve"> </v>
      </c>
    </row>
    <row r="1446" spans="1:7">
      <c r="A1446" s="9" t="str">
        <f>IF('INTERIM REPORT'!B1446=" "," ",IF('Report Data'!A1446="",'INTERIM REPORT'!A1445,'Report Data'!A1446))</f>
        <v xml:space="preserve"> </v>
      </c>
      <c r="B1446" s="9" t="str">
        <f>IF(ISBLANK('Report Data'!B1446)," ",'Report Data'!B1446)</f>
        <v xml:space="preserve"> </v>
      </c>
      <c r="C1446" s="9" t="str">
        <f>IF(ISBLANK('Report Data'!C1446)," ",'Report Data'!C1446)</f>
        <v xml:space="preserve"> </v>
      </c>
      <c r="D1446" s="9" t="str">
        <f>IF(ISBLANK('Report Data'!D1446)," ",'Report Data'!D1446)</f>
        <v xml:space="preserve"> </v>
      </c>
      <c r="E1446" s="9" t="str">
        <f>IF(ISBLANK('Report Data'!E1446)," ",'Report Data'!E1446)</f>
        <v xml:space="preserve"> </v>
      </c>
      <c r="F1446" s="9" t="str">
        <f>IF(ISBLANK('Report Data'!F1446)," ",'Report Data'!F1446)</f>
        <v xml:space="preserve"> </v>
      </c>
      <c r="G1446" s="9" t="str">
        <f>IF(ISBLANK('Report Data'!G1446)," ",'Report Data'!G1446)</f>
        <v xml:space="preserve"> </v>
      </c>
    </row>
    <row r="1447" spans="1:7">
      <c r="A1447" s="9" t="str">
        <f>IF('INTERIM REPORT'!B1447=" "," ",IF('Report Data'!A1447="",'INTERIM REPORT'!A1446,'Report Data'!A1447))</f>
        <v xml:space="preserve"> </v>
      </c>
      <c r="B1447" s="9" t="str">
        <f>IF(ISBLANK('Report Data'!B1447)," ",'Report Data'!B1447)</f>
        <v xml:space="preserve"> </v>
      </c>
      <c r="C1447" s="9" t="str">
        <f>IF(ISBLANK('Report Data'!C1447)," ",'Report Data'!C1447)</f>
        <v xml:space="preserve"> </v>
      </c>
      <c r="D1447" s="9" t="str">
        <f>IF(ISBLANK('Report Data'!D1447)," ",'Report Data'!D1447)</f>
        <v xml:space="preserve"> </v>
      </c>
      <c r="E1447" s="9" t="str">
        <f>IF(ISBLANK('Report Data'!E1447)," ",'Report Data'!E1447)</f>
        <v xml:space="preserve"> </v>
      </c>
      <c r="F1447" s="9" t="str">
        <f>IF(ISBLANK('Report Data'!F1447)," ",'Report Data'!F1447)</f>
        <v xml:space="preserve"> </v>
      </c>
      <c r="G1447" s="9" t="str">
        <f>IF(ISBLANK('Report Data'!G1447)," ",'Report Data'!G1447)</f>
        <v xml:space="preserve"> </v>
      </c>
    </row>
    <row r="1448" spans="1:7">
      <c r="A1448" s="9" t="str">
        <f>IF('INTERIM REPORT'!B1448=" "," ",IF('Report Data'!A1448="",'INTERIM REPORT'!A1447,'Report Data'!A1448))</f>
        <v xml:space="preserve"> </v>
      </c>
      <c r="B1448" s="9" t="str">
        <f>IF(ISBLANK('Report Data'!B1448)," ",'Report Data'!B1448)</f>
        <v xml:space="preserve"> </v>
      </c>
      <c r="C1448" s="9" t="str">
        <f>IF(ISBLANK('Report Data'!C1448)," ",'Report Data'!C1448)</f>
        <v xml:space="preserve"> </v>
      </c>
      <c r="D1448" s="9" t="str">
        <f>IF(ISBLANK('Report Data'!D1448)," ",'Report Data'!D1448)</f>
        <v xml:space="preserve"> </v>
      </c>
      <c r="E1448" s="9" t="str">
        <f>IF(ISBLANK('Report Data'!E1448)," ",'Report Data'!E1448)</f>
        <v xml:space="preserve"> </v>
      </c>
      <c r="F1448" s="9" t="str">
        <f>IF(ISBLANK('Report Data'!F1448)," ",'Report Data'!F1448)</f>
        <v xml:space="preserve"> </v>
      </c>
      <c r="G1448" s="9" t="str">
        <f>IF(ISBLANK('Report Data'!G1448)," ",'Report Data'!G1448)</f>
        <v xml:space="preserve"> </v>
      </c>
    </row>
    <row r="1449" spans="1:7">
      <c r="A1449" s="9" t="str">
        <f>IF('INTERIM REPORT'!B1449=" "," ",IF('Report Data'!A1449="",'INTERIM REPORT'!A1448,'Report Data'!A1449))</f>
        <v xml:space="preserve"> </v>
      </c>
      <c r="B1449" s="9" t="str">
        <f>IF(ISBLANK('Report Data'!B1449)," ",'Report Data'!B1449)</f>
        <v xml:space="preserve"> </v>
      </c>
      <c r="C1449" s="9" t="str">
        <f>IF(ISBLANK('Report Data'!C1449)," ",'Report Data'!C1449)</f>
        <v xml:space="preserve"> </v>
      </c>
      <c r="D1449" s="9" t="str">
        <f>IF(ISBLANK('Report Data'!D1449)," ",'Report Data'!D1449)</f>
        <v xml:space="preserve"> </v>
      </c>
      <c r="E1449" s="9" t="str">
        <f>IF(ISBLANK('Report Data'!E1449)," ",'Report Data'!E1449)</f>
        <v xml:space="preserve"> </v>
      </c>
      <c r="F1449" s="9" t="str">
        <f>IF(ISBLANK('Report Data'!F1449)," ",'Report Data'!F1449)</f>
        <v xml:space="preserve"> </v>
      </c>
      <c r="G1449" s="9" t="str">
        <f>IF(ISBLANK('Report Data'!G1449)," ",'Report Data'!G1449)</f>
        <v xml:space="preserve"> </v>
      </c>
    </row>
    <row r="1450" spans="1:7">
      <c r="A1450" s="9" t="str">
        <f>IF('INTERIM REPORT'!B1450=" "," ",IF('Report Data'!A1450="",'INTERIM REPORT'!A1449,'Report Data'!A1450))</f>
        <v xml:space="preserve"> </v>
      </c>
      <c r="B1450" s="9" t="str">
        <f>IF(ISBLANK('Report Data'!B1450)," ",'Report Data'!B1450)</f>
        <v xml:space="preserve"> </v>
      </c>
      <c r="C1450" s="9" t="str">
        <f>IF(ISBLANK('Report Data'!C1450)," ",'Report Data'!C1450)</f>
        <v xml:space="preserve"> </v>
      </c>
      <c r="D1450" s="9" t="str">
        <f>IF(ISBLANK('Report Data'!D1450)," ",'Report Data'!D1450)</f>
        <v xml:space="preserve"> </v>
      </c>
      <c r="E1450" s="9" t="str">
        <f>IF(ISBLANK('Report Data'!E1450)," ",'Report Data'!E1450)</f>
        <v xml:space="preserve"> </v>
      </c>
      <c r="F1450" s="9" t="str">
        <f>IF(ISBLANK('Report Data'!F1450)," ",'Report Data'!F1450)</f>
        <v xml:space="preserve"> </v>
      </c>
      <c r="G1450" s="9" t="str">
        <f>IF(ISBLANK('Report Data'!G1450)," ",'Report Data'!G1450)</f>
        <v xml:space="preserve"> </v>
      </c>
    </row>
    <row r="1451" spans="1:7">
      <c r="A1451" s="9" t="str">
        <f>IF('INTERIM REPORT'!B1451=" "," ",IF('Report Data'!A1451="",'INTERIM REPORT'!A1450,'Report Data'!A1451))</f>
        <v xml:space="preserve"> </v>
      </c>
      <c r="B1451" s="9" t="str">
        <f>IF(ISBLANK('Report Data'!B1451)," ",'Report Data'!B1451)</f>
        <v xml:space="preserve"> </v>
      </c>
      <c r="C1451" s="9" t="str">
        <f>IF(ISBLANK('Report Data'!C1451)," ",'Report Data'!C1451)</f>
        <v xml:space="preserve"> </v>
      </c>
      <c r="D1451" s="9" t="str">
        <f>IF(ISBLANK('Report Data'!D1451)," ",'Report Data'!D1451)</f>
        <v xml:space="preserve"> </v>
      </c>
      <c r="E1451" s="9" t="str">
        <f>IF(ISBLANK('Report Data'!E1451)," ",'Report Data'!E1451)</f>
        <v xml:space="preserve"> </v>
      </c>
      <c r="F1451" s="9" t="str">
        <f>IF(ISBLANK('Report Data'!F1451)," ",'Report Data'!F1451)</f>
        <v xml:space="preserve"> </v>
      </c>
      <c r="G1451" s="9" t="str">
        <f>IF(ISBLANK('Report Data'!G1451)," ",'Report Data'!G1451)</f>
        <v xml:space="preserve"> </v>
      </c>
    </row>
    <row r="1452" spans="1:7">
      <c r="A1452" s="9" t="str">
        <f>IF('INTERIM REPORT'!B1452=" "," ",IF('Report Data'!A1452="",'INTERIM REPORT'!A1451,'Report Data'!A1452))</f>
        <v xml:space="preserve"> </v>
      </c>
      <c r="B1452" s="9" t="str">
        <f>IF(ISBLANK('Report Data'!B1452)," ",'Report Data'!B1452)</f>
        <v xml:space="preserve"> </v>
      </c>
      <c r="C1452" s="9" t="str">
        <f>IF(ISBLANK('Report Data'!C1452)," ",'Report Data'!C1452)</f>
        <v xml:space="preserve"> </v>
      </c>
      <c r="D1452" s="9" t="str">
        <f>IF(ISBLANK('Report Data'!D1452)," ",'Report Data'!D1452)</f>
        <v xml:space="preserve"> </v>
      </c>
      <c r="E1452" s="9" t="str">
        <f>IF(ISBLANK('Report Data'!E1452)," ",'Report Data'!E1452)</f>
        <v xml:space="preserve"> </v>
      </c>
      <c r="F1452" s="9" t="str">
        <f>IF(ISBLANK('Report Data'!F1452)," ",'Report Data'!F1452)</f>
        <v xml:space="preserve"> </v>
      </c>
      <c r="G1452" s="9" t="str">
        <f>IF(ISBLANK('Report Data'!G1452)," ",'Report Data'!G1452)</f>
        <v xml:space="preserve"> </v>
      </c>
    </row>
    <row r="1453" spans="1:7">
      <c r="A1453" s="9" t="str">
        <f>IF('INTERIM REPORT'!B1453=" "," ",IF('Report Data'!A1453="",'INTERIM REPORT'!A1452,'Report Data'!A1453))</f>
        <v xml:space="preserve"> </v>
      </c>
      <c r="B1453" s="9" t="str">
        <f>IF(ISBLANK('Report Data'!B1453)," ",'Report Data'!B1453)</f>
        <v xml:space="preserve"> </v>
      </c>
      <c r="C1453" s="9" t="str">
        <f>IF(ISBLANK('Report Data'!C1453)," ",'Report Data'!C1453)</f>
        <v xml:space="preserve"> </v>
      </c>
      <c r="D1453" s="9" t="str">
        <f>IF(ISBLANK('Report Data'!D1453)," ",'Report Data'!D1453)</f>
        <v xml:space="preserve"> </v>
      </c>
      <c r="E1453" s="9" t="str">
        <f>IF(ISBLANK('Report Data'!E1453)," ",'Report Data'!E1453)</f>
        <v xml:space="preserve"> </v>
      </c>
      <c r="F1453" s="9" t="str">
        <f>IF(ISBLANK('Report Data'!F1453)," ",'Report Data'!F1453)</f>
        <v xml:space="preserve"> </v>
      </c>
      <c r="G1453" s="9" t="str">
        <f>IF(ISBLANK('Report Data'!G1453)," ",'Report Data'!G1453)</f>
        <v xml:space="preserve"> </v>
      </c>
    </row>
    <row r="1454" spans="1:7">
      <c r="A1454" s="9" t="str">
        <f>IF('INTERIM REPORT'!B1454=" "," ",IF('Report Data'!A1454="",'INTERIM REPORT'!A1453,'Report Data'!A1454))</f>
        <v xml:space="preserve"> </v>
      </c>
      <c r="B1454" s="9" t="str">
        <f>IF(ISBLANK('Report Data'!B1454)," ",'Report Data'!B1454)</f>
        <v xml:space="preserve"> </v>
      </c>
      <c r="C1454" s="9" t="str">
        <f>IF(ISBLANK('Report Data'!C1454)," ",'Report Data'!C1454)</f>
        <v xml:space="preserve"> </v>
      </c>
      <c r="D1454" s="9" t="str">
        <f>IF(ISBLANK('Report Data'!D1454)," ",'Report Data'!D1454)</f>
        <v xml:space="preserve"> </v>
      </c>
      <c r="E1454" s="9" t="str">
        <f>IF(ISBLANK('Report Data'!E1454)," ",'Report Data'!E1454)</f>
        <v xml:space="preserve"> </v>
      </c>
      <c r="F1454" s="9" t="str">
        <f>IF(ISBLANK('Report Data'!F1454)," ",'Report Data'!F1454)</f>
        <v xml:space="preserve"> </v>
      </c>
      <c r="G1454" s="9" t="str">
        <f>IF(ISBLANK('Report Data'!G1454)," ",'Report Data'!G1454)</f>
        <v xml:space="preserve"> </v>
      </c>
    </row>
    <row r="1455" spans="1:7">
      <c r="A1455" s="9" t="str">
        <f>IF('INTERIM REPORT'!B1455=" "," ",IF('Report Data'!A1455="",'INTERIM REPORT'!A1454,'Report Data'!A1455))</f>
        <v xml:space="preserve"> </v>
      </c>
      <c r="B1455" s="9" t="str">
        <f>IF(ISBLANK('Report Data'!B1455)," ",'Report Data'!B1455)</f>
        <v xml:space="preserve"> </v>
      </c>
      <c r="C1455" s="9" t="str">
        <f>IF(ISBLANK('Report Data'!C1455)," ",'Report Data'!C1455)</f>
        <v xml:space="preserve"> </v>
      </c>
      <c r="D1455" s="9" t="str">
        <f>IF(ISBLANK('Report Data'!D1455)," ",'Report Data'!D1455)</f>
        <v xml:space="preserve"> </v>
      </c>
      <c r="E1455" s="9" t="str">
        <f>IF(ISBLANK('Report Data'!E1455)," ",'Report Data'!E1455)</f>
        <v xml:space="preserve"> </v>
      </c>
      <c r="F1455" s="9" t="str">
        <f>IF(ISBLANK('Report Data'!F1455)," ",'Report Data'!F1455)</f>
        <v xml:space="preserve"> </v>
      </c>
      <c r="G1455" s="9" t="str">
        <f>IF(ISBLANK('Report Data'!G1455)," ",'Report Data'!G1455)</f>
        <v xml:space="preserve"> </v>
      </c>
    </row>
    <row r="1456" spans="1:7">
      <c r="A1456" s="9" t="str">
        <f>IF('INTERIM REPORT'!B1456=" "," ",IF('Report Data'!A1456="",'INTERIM REPORT'!A1455,'Report Data'!A1456))</f>
        <v xml:space="preserve"> </v>
      </c>
      <c r="B1456" s="9" t="str">
        <f>IF(ISBLANK('Report Data'!B1456)," ",'Report Data'!B1456)</f>
        <v xml:space="preserve"> </v>
      </c>
      <c r="C1456" s="9" t="str">
        <f>IF(ISBLANK('Report Data'!C1456)," ",'Report Data'!C1456)</f>
        <v xml:space="preserve"> </v>
      </c>
      <c r="D1456" s="9" t="str">
        <f>IF(ISBLANK('Report Data'!D1456)," ",'Report Data'!D1456)</f>
        <v xml:space="preserve"> </v>
      </c>
      <c r="E1456" s="9" t="str">
        <f>IF(ISBLANK('Report Data'!E1456)," ",'Report Data'!E1456)</f>
        <v xml:space="preserve"> </v>
      </c>
      <c r="F1456" s="9" t="str">
        <f>IF(ISBLANK('Report Data'!F1456)," ",'Report Data'!F1456)</f>
        <v xml:space="preserve"> </v>
      </c>
      <c r="G1456" s="9" t="str">
        <f>IF(ISBLANK('Report Data'!G1456)," ",'Report Data'!G1456)</f>
        <v xml:space="preserve"> </v>
      </c>
    </row>
    <row r="1457" spans="1:7">
      <c r="A1457" s="9" t="str">
        <f>IF('INTERIM REPORT'!B1457=" "," ",IF('Report Data'!A1457="",'INTERIM REPORT'!A1456,'Report Data'!A1457))</f>
        <v xml:space="preserve"> </v>
      </c>
      <c r="B1457" s="9" t="str">
        <f>IF(ISBLANK('Report Data'!B1457)," ",'Report Data'!B1457)</f>
        <v xml:space="preserve"> </v>
      </c>
      <c r="C1457" s="9" t="str">
        <f>IF(ISBLANK('Report Data'!C1457)," ",'Report Data'!C1457)</f>
        <v xml:space="preserve"> </v>
      </c>
      <c r="D1457" s="9" t="str">
        <f>IF(ISBLANK('Report Data'!D1457)," ",'Report Data'!D1457)</f>
        <v xml:space="preserve"> </v>
      </c>
      <c r="E1457" s="9" t="str">
        <f>IF(ISBLANK('Report Data'!E1457)," ",'Report Data'!E1457)</f>
        <v xml:space="preserve"> </v>
      </c>
      <c r="F1457" s="9" t="str">
        <f>IF(ISBLANK('Report Data'!F1457)," ",'Report Data'!F1457)</f>
        <v xml:space="preserve"> </v>
      </c>
      <c r="G1457" s="9" t="str">
        <f>IF(ISBLANK('Report Data'!G1457)," ",'Report Data'!G1457)</f>
        <v xml:space="preserve"> </v>
      </c>
    </row>
    <row r="1458" spans="1:7">
      <c r="A1458" s="9" t="str">
        <f>IF('INTERIM REPORT'!B1458=" "," ",IF('Report Data'!A1458="",'INTERIM REPORT'!A1457,'Report Data'!A1458))</f>
        <v xml:space="preserve"> </v>
      </c>
      <c r="B1458" s="9" t="str">
        <f>IF(ISBLANK('Report Data'!B1458)," ",'Report Data'!B1458)</f>
        <v xml:space="preserve"> </v>
      </c>
      <c r="C1458" s="9" t="str">
        <f>IF(ISBLANK('Report Data'!C1458)," ",'Report Data'!C1458)</f>
        <v xml:space="preserve"> </v>
      </c>
      <c r="D1458" s="9" t="str">
        <f>IF(ISBLANK('Report Data'!D1458)," ",'Report Data'!D1458)</f>
        <v xml:space="preserve"> </v>
      </c>
      <c r="E1458" s="9" t="str">
        <f>IF(ISBLANK('Report Data'!E1458)," ",'Report Data'!E1458)</f>
        <v xml:space="preserve"> </v>
      </c>
      <c r="F1458" s="9" t="str">
        <f>IF(ISBLANK('Report Data'!F1458)," ",'Report Data'!F1458)</f>
        <v xml:space="preserve"> </v>
      </c>
      <c r="G1458" s="9" t="str">
        <f>IF(ISBLANK('Report Data'!G1458)," ",'Report Data'!G1458)</f>
        <v xml:space="preserve"> </v>
      </c>
    </row>
    <row r="1459" spans="1:7">
      <c r="A1459" s="9" t="str">
        <f>IF('INTERIM REPORT'!B1459=" "," ",IF('Report Data'!A1459="",'INTERIM REPORT'!A1458,'Report Data'!A1459))</f>
        <v xml:space="preserve"> </v>
      </c>
      <c r="B1459" s="9" t="str">
        <f>IF(ISBLANK('Report Data'!B1459)," ",'Report Data'!B1459)</f>
        <v xml:space="preserve"> </v>
      </c>
      <c r="C1459" s="9" t="str">
        <f>IF(ISBLANK('Report Data'!C1459)," ",'Report Data'!C1459)</f>
        <v xml:space="preserve"> </v>
      </c>
      <c r="D1459" s="9" t="str">
        <f>IF(ISBLANK('Report Data'!D1459)," ",'Report Data'!D1459)</f>
        <v xml:space="preserve"> </v>
      </c>
      <c r="E1459" s="9" t="str">
        <f>IF(ISBLANK('Report Data'!E1459)," ",'Report Data'!E1459)</f>
        <v xml:space="preserve"> </v>
      </c>
      <c r="F1459" s="9" t="str">
        <f>IF(ISBLANK('Report Data'!F1459)," ",'Report Data'!F1459)</f>
        <v xml:space="preserve"> </v>
      </c>
      <c r="G1459" s="9" t="str">
        <f>IF(ISBLANK('Report Data'!G1459)," ",'Report Data'!G1459)</f>
        <v xml:space="preserve"> </v>
      </c>
    </row>
    <row r="1460" spans="1:7">
      <c r="A1460" s="9" t="str">
        <f>IF('INTERIM REPORT'!B1460=" "," ",IF('Report Data'!A1460="",'INTERIM REPORT'!A1459,'Report Data'!A1460))</f>
        <v xml:space="preserve"> </v>
      </c>
      <c r="B1460" s="9" t="str">
        <f>IF(ISBLANK('Report Data'!B1460)," ",'Report Data'!B1460)</f>
        <v xml:space="preserve"> </v>
      </c>
      <c r="C1460" s="9" t="str">
        <f>IF(ISBLANK('Report Data'!C1460)," ",'Report Data'!C1460)</f>
        <v xml:space="preserve"> </v>
      </c>
      <c r="D1460" s="9" t="str">
        <f>IF(ISBLANK('Report Data'!D1460)," ",'Report Data'!D1460)</f>
        <v xml:space="preserve"> </v>
      </c>
      <c r="E1460" s="9" t="str">
        <f>IF(ISBLANK('Report Data'!E1460)," ",'Report Data'!E1460)</f>
        <v xml:space="preserve"> </v>
      </c>
      <c r="F1460" s="9" t="str">
        <f>IF(ISBLANK('Report Data'!F1460)," ",'Report Data'!F1460)</f>
        <v xml:space="preserve"> </v>
      </c>
      <c r="G1460" s="9" t="str">
        <f>IF(ISBLANK('Report Data'!G1460)," ",'Report Data'!G1460)</f>
        <v xml:space="preserve"> </v>
      </c>
    </row>
    <row r="1461" spans="1:7">
      <c r="A1461" s="9" t="str">
        <f>IF('INTERIM REPORT'!B1461=" "," ",IF('Report Data'!A1461="",'INTERIM REPORT'!A1460,'Report Data'!A1461))</f>
        <v xml:space="preserve"> </v>
      </c>
      <c r="B1461" s="9" t="str">
        <f>IF(ISBLANK('Report Data'!B1461)," ",'Report Data'!B1461)</f>
        <v xml:space="preserve"> </v>
      </c>
      <c r="C1461" s="9" t="str">
        <f>IF(ISBLANK('Report Data'!C1461)," ",'Report Data'!C1461)</f>
        <v xml:space="preserve"> </v>
      </c>
      <c r="D1461" s="9" t="str">
        <f>IF(ISBLANK('Report Data'!D1461)," ",'Report Data'!D1461)</f>
        <v xml:space="preserve"> </v>
      </c>
      <c r="E1461" s="9" t="str">
        <f>IF(ISBLANK('Report Data'!E1461)," ",'Report Data'!E1461)</f>
        <v xml:space="preserve"> </v>
      </c>
      <c r="F1461" s="9" t="str">
        <f>IF(ISBLANK('Report Data'!F1461)," ",'Report Data'!F1461)</f>
        <v xml:space="preserve"> </v>
      </c>
      <c r="G1461" s="9" t="str">
        <f>IF(ISBLANK('Report Data'!G1461)," ",'Report Data'!G1461)</f>
        <v xml:space="preserve"> </v>
      </c>
    </row>
    <row r="1462" spans="1:7">
      <c r="A1462" s="9" t="str">
        <f>IF('INTERIM REPORT'!B1462=" "," ",IF('Report Data'!A1462="",'INTERIM REPORT'!A1461,'Report Data'!A1462))</f>
        <v xml:space="preserve"> </v>
      </c>
      <c r="B1462" s="9" t="str">
        <f>IF(ISBLANK('Report Data'!B1462)," ",'Report Data'!B1462)</f>
        <v xml:space="preserve"> </v>
      </c>
      <c r="C1462" s="9" t="str">
        <f>IF(ISBLANK('Report Data'!C1462)," ",'Report Data'!C1462)</f>
        <v xml:space="preserve"> </v>
      </c>
      <c r="D1462" s="9" t="str">
        <f>IF(ISBLANK('Report Data'!D1462)," ",'Report Data'!D1462)</f>
        <v xml:space="preserve"> </v>
      </c>
      <c r="E1462" s="9" t="str">
        <f>IF(ISBLANK('Report Data'!E1462)," ",'Report Data'!E1462)</f>
        <v xml:space="preserve"> </v>
      </c>
      <c r="F1462" s="9" t="str">
        <f>IF(ISBLANK('Report Data'!F1462)," ",'Report Data'!F1462)</f>
        <v xml:space="preserve"> </v>
      </c>
      <c r="G1462" s="9" t="str">
        <f>IF(ISBLANK('Report Data'!G1462)," ",'Report Data'!G1462)</f>
        <v xml:space="preserve"> </v>
      </c>
    </row>
    <row r="1463" spans="1:7">
      <c r="A1463" s="9" t="str">
        <f>IF('INTERIM REPORT'!B1463=" "," ",IF('Report Data'!A1463="",'INTERIM REPORT'!A1462,'Report Data'!A1463))</f>
        <v xml:space="preserve"> </v>
      </c>
      <c r="B1463" s="9" t="str">
        <f>IF(ISBLANK('Report Data'!B1463)," ",'Report Data'!B1463)</f>
        <v xml:space="preserve"> </v>
      </c>
      <c r="C1463" s="9" t="str">
        <f>IF(ISBLANK('Report Data'!C1463)," ",'Report Data'!C1463)</f>
        <v xml:space="preserve"> </v>
      </c>
      <c r="D1463" s="9" t="str">
        <f>IF(ISBLANK('Report Data'!D1463)," ",'Report Data'!D1463)</f>
        <v xml:space="preserve"> </v>
      </c>
      <c r="E1463" s="9" t="str">
        <f>IF(ISBLANK('Report Data'!E1463)," ",'Report Data'!E1463)</f>
        <v xml:space="preserve"> </v>
      </c>
      <c r="F1463" s="9" t="str">
        <f>IF(ISBLANK('Report Data'!F1463)," ",'Report Data'!F1463)</f>
        <v xml:space="preserve"> </v>
      </c>
      <c r="G1463" s="9" t="str">
        <f>IF(ISBLANK('Report Data'!G1463)," ",'Report Data'!G1463)</f>
        <v xml:space="preserve"> </v>
      </c>
    </row>
    <row r="1464" spans="1:7">
      <c r="A1464" s="9" t="str">
        <f>IF('INTERIM REPORT'!B1464=" "," ",IF('Report Data'!A1464="",'INTERIM REPORT'!A1463,'Report Data'!A1464))</f>
        <v xml:space="preserve"> </v>
      </c>
      <c r="B1464" s="9" t="str">
        <f>IF(ISBLANK('Report Data'!B1464)," ",'Report Data'!B1464)</f>
        <v xml:space="preserve"> </v>
      </c>
      <c r="C1464" s="9" t="str">
        <f>IF(ISBLANK('Report Data'!C1464)," ",'Report Data'!C1464)</f>
        <v xml:space="preserve"> </v>
      </c>
      <c r="D1464" s="9" t="str">
        <f>IF(ISBLANK('Report Data'!D1464)," ",'Report Data'!D1464)</f>
        <v xml:space="preserve"> </v>
      </c>
      <c r="E1464" s="9" t="str">
        <f>IF(ISBLANK('Report Data'!E1464)," ",'Report Data'!E1464)</f>
        <v xml:space="preserve"> </v>
      </c>
      <c r="F1464" s="9" t="str">
        <f>IF(ISBLANK('Report Data'!F1464)," ",'Report Data'!F1464)</f>
        <v xml:space="preserve"> </v>
      </c>
      <c r="G1464" s="9" t="str">
        <f>IF(ISBLANK('Report Data'!G1464)," ",'Report Data'!G1464)</f>
        <v xml:space="preserve"> </v>
      </c>
    </row>
    <row r="1465" spans="1:7">
      <c r="A1465" s="9" t="str">
        <f>IF('INTERIM REPORT'!B1465=" "," ",IF('Report Data'!A1465="",'INTERIM REPORT'!A1464,'Report Data'!A1465))</f>
        <v xml:space="preserve"> </v>
      </c>
      <c r="B1465" s="9" t="str">
        <f>IF(ISBLANK('Report Data'!B1465)," ",'Report Data'!B1465)</f>
        <v xml:space="preserve"> </v>
      </c>
      <c r="C1465" s="9" t="str">
        <f>IF(ISBLANK('Report Data'!C1465)," ",'Report Data'!C1465)</f>
        <v xml:space="preserve"> </v>
      </c>
      <c r="D1465" s="9" t="str">
        <f>IF(ISBLANK('Report Data'!D1465)," ",'Report Data'!D1465)</f>
        <v xml:space="preserve"> </v>
      </c>
      <c r="E1465" s="9" t="str">
        <f>IF(ISBLANK('Report Data'!E1465)," ",'Report Data'!E1465)</f>
        <v xml:space="preserve"> </v>
      </c>
      <c r="F1465" s="9" t="str">
        <f>IF(ISBLANK('Report Data'!F1465)," ",'Report Data'!F1465)</f>
        <v xml:space="preserve"> </v>
      </c>
      <c r="G1465" s="9" t="str">
        <f>IF(ISBLANK('Report Data'!G1465)," ",'Report Data'!G1465)</f>
        <v xml:space="preserve"> </v>
      </c>
    </row>
    <row r="1466" spans="1:7">
      <c r="A1466" s="9" t="str">
        <f>IF('INTERIM REPORT'!B1466=" "," ",IF('Report Data'!A1466="",'INTERIM REPORT'!A1465,'Report Data'!A1466))</f>
        <v xml:space="preserve"> </v>
      </c>
      <c r="B1466" s="9" t="str">
        <f>IF(ISBLANK('Report Data'!B1466)," ",'Report Data'!B1466)</f>
        <v xml:space="preserve"> </v>
      </c>
      <c r="C1466" s="9" t="str">
        <f>IF(ISBLANK('Report Data'!C1466)," ",'Report Data'!C1466)</f>
        <v xml:space="preserve"> </v>
      </c>
      <c r="D1466" s="9" t="str">
        <f>IF(ISBLANK('Report Data'!D1466)," ",'Report Data'!D1466)</f>
        <v xml:space="preserve"> </v>
      </c>
      <c r="E1466" s="9" t="str">
        <f>IF(ISBLANK('Report Data'!E1466)," ",'Report Data'!E1466)</f>
        <v xml:space="preserve"> </v>
      </c>
      <c r="F1466" s="9" t="str">
        <f>IF(ISBLANK('Report Data'!F1466)," ",'Report Data'!F1466)</f>
        <v xml:space="preserve"> </v>
      </c>
      <c r="G1466" s="9" t="str">
        <f>IF(ISBLANK('Report Data'!G1466)," ",'Report Data'!G1466)</f>
        <v xml:space="preserve"> </v>
      </c>
    </row>
    <row r="1467" spans="1:7">
      <c r="A1467" s="9" t="str">
        <f>IF('INTERIM REPORT'!B1467=" "," ",IF('Report Data'!A1467="",'INTERIM REPORT'!A1466,'Report Data'!A1467))</f>
        <v xml:space="preserve"> </v>
      </c>
      <c r="B1467" s="9" t="str">
        <f>IF(ISBLANK('Report Data'!B1467)," ",'Report Data'!B1467)</f>
        <v xml:space="preserve"> </v>
      </c>
      <c r="C1467" s="9" t="str">
        <f>IF(ISBLANK('Report Data'!C1467)," ",'Report Data'!C1467)</f>
        <v xml:space="preserve"> </v>
      </c>
      <c r="D1467" s="9" t="str">
        <f>IF(ISBLANK('Report Data'!D1467)," ",'Report Data'!D1467)</f>
        <v xml:space="preserve"> </v>
      </c>
      <c r="E1467" s="9" t="str">
        <f>IF(ISBLANK('Report Data'!E1467)," ",'Report Data'!E1467)</f>
        <v xml:space="preserve"> </v>
      </c>
      <c r="F1467" s="9" t="str">
        <f>IF(ISBLANK('Report Data'!F1467)," ",'Report Data'!F1467)</f>
        <v xml:space="preserve"> </v>
      </c>
      <c r="G1467" s="9" t="str">
        <f>IF(ISBLANK('Report Data'!G1467)," ",'Report Data'!G1467)</f>
        <v xml:space="preserve"> </v>
      </c>
    </row>
    <row r="1468" spans="1:7">
      <c r="A1468" s="9" t="str">
        <f>IF('INTERIM REPORT'!B1468=" "," ",IF('Report Data'!A1468="",'INTERIM REPORT'!A1467,'Report Data'!A1468))</f>
        <v xml:space="preserve"> </v>
      </c>
      <c r="B1468" s="9" t="str">
        <f>IF(ISBLANK('Report Data'!B1468)," ",'Report Data'!B1468)</f>
        <v xml:space="preserve"> </v>
      </c>
      <c r="C1468" s="9" t="str">
        <f>IF(ISBLANK('Report Data'!C1468)," ",'Report Data'!C1468)</f>
        <v xml:space="preserve"> </v>
      </c>
      <c r="D1468" s="9" t="str">
        <f>IF(ISBLANK('Report Data'!D1468)," ",'Report Data'!D1468)</f>
        <v xml:space="preserve"> </v>
      </c>
      <c r="E1468" s="9" t="str">
        <f>IF(ISBLANK('Report Data'!E1468)," ",'Report Data'!E1468)</f>
        <v xml:space="preserve"> </v>
      </c>
      <c r="F1468" s="9" t="str">
        <f>IF(ISBLANK('Report Data'!F1468)," ",'Report Data'!F1468)</f>
        <v xml:space="preserve"> </v>
      </c>
      <c r="G1468" s="9" t="str">
        <f>IF(ISBLANK('Report Data'!G1468)," ",'Report Data'!G1468)</f>
        <v xml:space="preserve"> </v>
      </c>
    </row>
    <row r="1469" spans="1:7">
      <c r="A1469" s="9" t="str">
        <f>IF('INTERIM REPORT'!B1469=" "," ",IF('Report Data'!A1469="",'INTERIM REPORT'!A1468,'Report Data'!A1469))</f>
        <v xml:space="preserve"> </v>
      </c>
      <c r="B1469" s="9" t="str">
        <f>IF(ISBLANK('Report Data'!B1469)," ",'Report Data'!B1469)</f>
        <v xml:space="preserve"> </v>
      </c>
      <c r="C1469" s="9" t="str">
        <f>IF(ISBLANK('Report Data'!C1469)," ",'Report Data'!C1469)</f>
        <v xml:space="preserve"> </v>
      </c>
      <c r="D1469" s="9" t="str">
        <f>IF(ISBLANK('Report Data'!D1469)," ",'Report Data'!D1469)</f>
        <v xml:space="preserve"> </v>
      </c>
      <c r="E1469" s="9" t="str">
        <f>IF(ISBLANK('Report Data'!E1469)," ",'Report Data'!E1469)</f>
        <v xml:space="preserve"> </v>
      </c>
      <c r="F1469" s="9" t="str">
        <f>IF(ISBLANK('Report Data'!F1469)," ",'Report Data'!F1469)</f>
        <v xml:space="preserve"> </v>
      </c>
      <c r="G1469" s="9" t="str">
        <f>IF(ISBLANK('Report Data'!G1469)," ",'Report Data'!G1469)</f>
        <v xml:space="preserve"> </v>
      </c>
    </row>
    <row r="1470" spans="1:7">
      <c r="A1470" s="9" t="str">
        <f>IF('INTERIM REPORT'!B1470=" "," ",IF('Report Data'!A1470="",'INTERIM REPORT'!A1469,'Report Data'!A1470))</f>
        <v xml:space="preserve"> </v>
      </c>
      <c r="B1470" s="9" t="str">
        <f>IF(ISBLANK('Report Data'!B1470)," ",'Report Data'!B1470)</f>
        <v xml:space="preserve"> </v>
      </c>
      <c r="C1470" s="9" t="str">
        <f>IF(ISBLANK('Report Data'!C1470)," ",'Report Data'!C1470)</f>
        <v xml:space="preserve"> </v>
      </c>
      <c r="D1470" s="9" t="str">
        <f>IF(ISBLANK('Report Data'!D1470)," ",'Report Data'!D1470)</f>
        <v xml:space="preserve"> </v>
      </c>
      <c r="E1470" s="9" t="str">
        <f>IF(ISBLANK('Report Data'!E1470)," ",'Report Data'!E1470)</f>
        <v xml:space="preserve"> </v>
      </c>
      <c r="F1470" s="9" t="str">
        <f>IF(ISBLANK('Report Data'!F1470)," ",'Report Data'!F1470)</f>
        <v xml:space="preserve"> </v>
      </c>
      <c r="G1470" s="9" t="str">
        <f>IF(ISBLANK('Report Data'!G1470)," ",'Report Data'!G1470)</f>
        <v xml:space="preserve"> </v>
      </c>
    </row>
    <row r="1471" spans="1:7">
      <c r="A1471" s="9" t="str">
        <f>IF('INTERIM REPORT'!B1471=" "," ",IF('Report Data'!A1471="",'INTERIM REPORT'!A1470,'Report Data'!A1471))</f>
        <v xml:space="preserve"> </v>
      </c>
      <c r="B1471" s="9" t="str">
        <f>IF(ISBLANK('Report Data'!B1471)," ",'Report Data'!B1471)</f>
        <v xml:space="preserve"> </v>
      </c>
      <c r="C1471" s="9" t="str">
        <f>IF(ISBLANK('Report Data'!C1471)," ",'Report Data'!C1471)</f>
        <v xml:space="preserve"> </v>
      </c>
      <c r="D1471" s="9" t="str">
        <f>IF(ISBLANK('Report Data'!D1471)," ",'Report Data'!D1471)</f>
        <v xml:space="preserve"> </v>
      </c>
      <c r="E1471" s="9" t="str">
        <f>IF(ISBLANK('Report Data'!E1471)," ",'Report Data'!E1471)</f>
        <v xml:space="preserve"> </v>
      </c>
      <c r="F1471" s="9" t="str">
        <f>IF(ISBLANK('Report Data'!F1471)," ",'Report Data'!F1471)</f>
        <v xml:space="preserve"> </v>
      </c>
      <c r="G1471" s="9" t="str">
        <f>IF(ISBLANK('Report Data'!G1471)," ",'Report Data'!G1471)</f>
        <v xml:space="preserve"> </v>
      </c>
    </row>
    <row r="1472" spans="1:7">
      <c r="A1472" s="9" t="str">
        <f>IF('INTERIM REPORT'!B1472=" "," ",IF('Report Data'!A1472="",'INTERIM REPORT'!A1471,'Report Data'!A1472))</f>
        <v xml:space="preserve"> </v>
      </c>
      <c r="B1472" s="9" t="str">
        <f>IF(ISBLANK('Report Data'!B1472)," ",'Report Data'!B1472)</f>
        <v xml:space="preserve"> </v>
      </c>
      <c r="C1472" s="9" t="str">
        <f>IF(ISBLANK('Report Data'!C1472)," ",'Report Data'!C1472)</f>
        <v xml:space="preserve"> </v>
      </c>
      <c r="D1472" s="9" t="str">
        <f>IF(ISBLANK('Report Data'!D1472)," ",'Report Data'!D1472)</f>
        <v xml:space="preserve"> </v>
      </c>
      <c r="E1472" s="9" t="str">
        <f>IF(ISBLANK('Report Data'!E1472)," ",'Report Data'!E1472)</f>
        <v xml:space="preserve"> </v>
      </c>
      <c r="F1472" s="9" t="str">
        <f>IF(ISBLANK('Report Data'!F1472)," ",'Report Data'!F1472)</f>
        <v xml:space="preserve"> </v>
      </c>
      <c r="G1472" s="9" t="str">
        <f>IF(ISBLANK('Report Data'!G1472)," ",'Report Data'!G1472)</f>
        <v xml:space="preserve"> </v>
      </c>
    </row>
    <row r="1473" spans="1:7">
      <c r="A1473" s="9" t="str">
        <f>IF('INTERIM REPORT'!B1473=" "," ",IF('Report Data'!A1473="",'INTERIM REPORT'!A1472,'Report Data'!A1473))</f>
        <v xml:space="preserve"> </v>
      </c>
      <c r="B1473" s="9" t="str">
        <f>IF(ISBLANK('Report Data'!B1473)," ",'Report Data'!B1473)</f>
        <v xml:space="preserve"> </v>
      </c>
      <c r="C1473" s="9" t="str">
        <f>IF(ISBLANK('Report Data'!C1473)," ",'Report Data'!C1473)</f>
        <v xml:space="preserve"> </v>
      </c>
      <c r="D1473" s="9" t="str">
        <f>IF(ISBLANK('Report Data'!D1473)," ",'Report Data'!D1473)</f>
        <v xml:space="preserve"> </v>
      </c>
      <c r="E1473" s="9" t="str">
        <f>IF(ISBLANK('Report Data'!E1473)," ",'Report Data'!E1473)</f>
        <v xml:space="preserve"> </v>
      </c>
      <c r="F1473" s="9" t="str">
        <f>IF(ISBLANK('Report Data'!F1473)," ",'Report Data'!F1473)</f>
        <v xml:space="preserve"> </v>
      </c>
      <c r="G1473" s="9" t="str">
        <f>IF(ISBLANK('Report Data'!G1473)," ",'Report Data'!G1473)</f>
        <v xml:space="preserve"> </v>
      </c>
    </row>
    <row r="1474" spans="1:7">
      <c r="A1474" s="9" t="str">
        <f>IF('INTERIM REPORT'!B1474=" "," ",IF('Report Data'!A1474="",'INTERIM REPORT'!A1473,'Report Data'!A1474))</f>
        <v xml:space="preserve"> </v>
      </c>
      <c r="B1474" s="9" t="str">
        <f>IF(ISBLANK('Report Data'!B1474)," ",'Report Data'!B1474)</f>
        <v xml:space="preserve"> </v>
      </c>
      <c r="C1474" s="9" t="str">
        <f>IF(ISBLANK('Report Data'!C1474)," ",'Report Data'!C1474)</f>
        <v xml:space="preserve"> </v>
      </c>
      <c r="D1474" s="9" t="str">
        <f>IF(ISBLANK('Report Data'!D1474)," ",'Report Data'!D1474)</f>
        <v xml:space="preserve"> </v>
      </c>
      <c r="E1474" s="9" t="str">
        <f>IF(ISBLANK('Report Data'!E1474)," ",'Report Data'!E1474)</f>
        <v xml:space="preserve"> </v>
      </c>
      <c r="F1474" s="9" t="str">
        <f>IF(ISBLANK('Report Data'!F1474)," ",'Report Data'!F1474)</f>
        <v xml:space="preserve"> </v>
      </c>
      <c r="G1474" s="9" t="str">
        <f>IF(ISBLANK('Report Data'!G1474)," ",'Report Data'!G1474)</f>
        <v xml:space="preserve"> </v>
      </c>
    </row>
    <row r="1475" spans="1:7">
      <c r="A1475" s="9" t="str">
        <f>IF('INTERIM REPORT'!B1475=" "," ",IF('Report Data'!A1475="",'INTERIM REPORT'!A1474,'Report Data'!A1475))</f>
        <v xml:space="preserve"> </v>
      </c>
      <c r="B1475" s="9" t="str">
        <f>IF(ISBLANK('Report Data'!B1475)," ",'Report Data'!B1475)</f>
        <v xml:space="preserve"> </v>
      </c>
      <c r="C1475" s="9" t="str">
        <f>IF(ISBLANK('Report Data'!C1475)," ",'Report Data'!C1475)</f>
        <v xml:space="preserve"> </v>
      </c>
      <c r="D1475" s="9" t="str">
        <f>IF(ISBLANK('Report Data'!D1475)," ",'Report Data'!D1475)</f>
        <v xml:space="preserve"> </v>
      </c>
      <c r="E1475" s="9" t="str">
        <f>IF(ISBLANK('Report Data'!E1475)," ",'Report Data'!E1475)</f>
        <v xml:space="preserve"> </v>
      </c>
      <c r="F1475" s="9" t="str">
        <f>IF(ISBLANK('Report Data'!F1475)," ",'Report Data'!F1475)</f>
        <v xml:space="preserve"> </v>
      </c>
      <c r="G1475" s="9" t="str">
        <f>IF(ISBLANK('Report Data'!G1475)," ",'Report Data'!G1475)</f>
        <v xml:space="preserve"> </v>
      </c>
    </row>
    <row r="1476" spans="1:7">
      <c r="A1476" s="9" t="str">
        <f>IF('INTERIM REPORT'!B1476=" "," ",IF('Report Data'!A1476="",'INTERIM REPORT'!A1475,'Report Data'!A1476))</f>
        <v xml:space="preserve"> </v>
      </c>
      <c r="B1476" s="9" t="str">
        <f>IF(ISBLANK('Report Data'!B1476)," ",'Report Data'!B1476)</f>
        <v xml:space="preserve"> </v>
      </c>
      <c r="C1476" s="9" t="str">
        <f>IF(ISBLANK('Report Data'!C1476)," ",'Report Data'!C1476)</f>
        <v xml:space="preserve"> </v>
      </c>
      <c r="D1476" s="9" t="str">
        <f>IF(ISBLANK('Report Data'!D1476)," ",'Report Data'!D1476)</f>
        <v xml:space="preserve"> </v>
      </c>
      <c r="E1476" s="9" t="str">
        <f>IF(ISBLANK('Report Data'!E1476)," ",'Report Data'!E1476)</f>
        <v xml:space="preserve"> </v>
      </c>
      <c r="F1476" s="9" t="str">
        <f>IF(ISBLANK('Report Data'!F1476)," ",'Report Data'!F1476)</f>
        <v xml:space="preserve"> </v>
      </c>
      <c r="G1476" s="9" t="str">
        <f>IF(ISBLANK('Report Data'!G1476)," ",'Report Data'!G1476)</f>
        <v xml:space="preserve"> </v>
      </c>
    </row>
    <row r="1477" spans="1:7">
      <c r="A1477" s="9" t="str">
        <f>IF('INTERIM REPORT'!B1477=" "," ",IF('Report Data'!A1477="",'INTERIM REPORT'!A1476,'Report Data'!A1477))</f>
        <v xml:space="preserve"> </v>
      </c>
      <c r="B1477" s="9" t="str">
        <f>IF(ISBLANK('Report Data'!B1477)," ",'Report Data'!B1477)</f>
        <v xml:space="preserve"> </v>
      </c>
      <c r="C1477" s="9" t="str">
        <f>IF(ISBLANK('Report Data'!C1477)," ",'Report Data'!C1477)</f>
        <v xml:space="preserve"> </v>
      </c>
      <c r="D1477" s="9" t="str">
        <f>IF(ISBLANK('Report Data'!D1477)," ",'Report Data'!D1477)</f>
        <v xml:space="preserve"> </v>
      </c>
      <c r="E1477" s="9" t="str">
        <f>IF(ISBLANK('Report Data'!E1477)," ",'Report Data'!E1477)</f>
        <v xml:space="preserve"> </v>
      </c>
      <c r="F1477" s="9" t="str">
        <f>IF(ISBLANK('Report Data'!F1477)," ",'Report Data'!F1477)</f>
        <v xml:space="preserve"> </v>
      </c>
      <c r="G1477" s="9" t="str">
        <f>IF(ISBLANK('Report Data'!G1477)," ",'Report Data'!G1477)</f>
        <v xml:space="preserve"> </v>
      </c>
    </row>
    <row r="1478" spans="1:7">
      <c r="A1478" s="9" t="str">
        <f>IF('INTERIM REPORT'!B1478=" "," ",IF('Report Data'!A1478="",'INTERIM REPORT'!A1477,'Report Data'!A1478))</f>
        <v xml:space="preserve"> </v>
      </c>
      <c r="B1478" s="9" t="str">
        <f>IF(ISBLANK('Report Data'!B1478)," ",'Report Data'!B1478)</f>
        <v xml:space="preserve"> </v>
      </c>
      <c r="C1478" s="9" t="str">
        <f>IF(ISBLANK('Report Data'!C1478)," ",'Report Data'!C1478)</f>
        <v xml:space="preserve"> </v>
      </c>
      <c r="D1478" s="9" t="str">
        <f>IF(ISBLANK('Report Data'!D1478)," ",'Report Data'!D1478)</f>
        <v xml:space="preserve"> </v>
      </c>
      <c r="E1478" s="9" t="str">
        <f>IF(ISBLANK('Report Data'!E1478)," ",'Report Data'!E1478)</f>
        <v xml:space="preserve"> </v>
      </c>
      <c r="F1478" s="9" t="str">
        <f>IF(ISBLANK('Report Data'!F1478)," ",'Report Data'!F1478)</f>
        <v xml:space="preserve"> </v>
      </c>
      <c r="G1478" s="9" t="str">
        <f>IF(ISBLANK('Report Data'!G1478)," ",'Report Data'!G1478)</f>
        <v xml:space="preserve"> </v>
      </c>
    </row>
    <row r="1479" spans="1:7">
      <c r="A1479" s="9" t="str">
        <f>IF('INTERIM REPORT'!B1479=" "," ",IF('Report Data'!A1479="",'INTERIM REPORT'!A1478,'Report Data'!A1479))</f>
        <v xml:space="preserve"> </v>
      </c>
      <c r="B1479" s="9" t="str">
        <f>IF(ISBLANK('Report Data'!B1479)," ",'Report Data'!B1479)</f>
        <v xml:space="preserve"> </v>
      </c>
      <c r="C1479" s="9" t="str">
        <f>IF(ISBLANK('Report Data'!C1479)," ",'Report Data'!C1479)</f>
        <v xml:space="preserve"> </v>
      </c>
      <c r="D1479" s="9" t="str">
        <f>IF(ISBLANK('Report Data'!D1479)," ",'Report Data'!D1479)</f>
        <v xml:space="preserve"> </v>
      </c>
      <c r="E1479" s="9" t="str">
        <f>IF(ISBLANK('Report Data'!E1479)," ",'Report Data'!E1479)</f>
        <v xml:space="preserve"> </v>
      </c>
      <c r="F1479" s="9" t="str">
        <f>IF(ISBLANK('Report Data'!F1479)," ",'Report Data'!F1479)</f>
        <v xml:space="preserve"> </v>
      </c>
      <c r="G1479" s="9" t="str">
        <f>IF(ISBLANK('Report Data'!G1479)," ",'Report Data'!G1479)</f>
        <v xml:space="preserve"> </v>
      </c>
    </row>
    <row r="1480" spans="1:7">
      <c r="A1480" s="9" t="str">
        <f>IF('INTERIM REPORT'!B1480=" "," ",IF('Report Data'!A1480="",'INTERIM REPORT'!A1479,'Report Data'!A1480))</f>
        <v xml:space="preserve"> </v>
      </c>
      <c r="B1480" s="9" t="str">
        <f>IF(ISBLANK('Report Data'!B1480)," ",'Report Data'!B1480)</f>
        <v xml:space="preserve"> </v>
      </c>
      <c r="C1480" s="9" t="str">
        <f>IF(ISBLANK('Report Data'!C1480)," ",'Report Data'!C1480)</f>
        <v xml:space="preserve"> </v>
      </c>
      <c r="D1480" s="9" t="str">
        <f>IF(ISBLANK('Report Data'!D1480)," ",'Report Data'!D1480)</f>
        <v xml:space="preserve"> </v>
      </c>
      <c r="E1480" s="9" t="str">
        <f>IF(ISBLANK('Report Data'!E1480)," ",'Report Data'!E1480)</f>
        <v xml:space="preserve"> </v>
      </c>
      <c r="F1480" s="9" t="str">
        <f>IF(ISBLANK('Report Data'!F1480)," ",'Report Data'!F1480)</f>
        <v xml:space="preserve"> </v>
      </c>
      <c r="G1480" s="9" t="str">
        <f>IF(ISBLANK('Report Data'!G1480)," ",'Report Data'!G1480)</f>
        <v xml:space="preserve"> </v>
      </c>
    </row>
    <row r="1481" spans="1:7">
      <c r="A1481" s="9" t="str">
        <f>IF('INTERIM REPORT'!B1481=" "," ",IF('Report Data'!A1481="",'INTERIM REPORT'!A1480,'Report Data'!A1481))</f>
        <v xml:space="preserve"> </v>
      </c>
      <c r="B1481" s="9" t="str">
        <f>IF(ISBLANK('Report Data'!B1481)," ",'Report Data'!B1481)</f>
        <v xml:space="preserve"> </v>
      </c>
      <c r="C1481" s="9" t="str">
        <f>IF(ISBLANK('Report Data'!C1481)," ",'Report Data'!C1481)</f>
        <v xml:space="preserve"> </v>
      </c>
      <c r="D1481" s="9" t="str">
        <f>IF(ISBLANK('Report Data'!D1481)," ",'Report Data'!D1481)</f>
        <v xml:space="preserve"> </v>
      </c>
      <c r="E1481" s="9" t="str">
        <f>IF(ISBLANK('Report Data'!E1481)," ",'Report Data'!E1481)</f>
        <v xml:space="preserve"> </v>
      </c>
      <c r="F1481" s="9" t="str">
        <f>IF(ISBLANK('Report Data'!F1481)," ",'Report Data'!F1481)</f>
        <v xml:space="preserve"> </v>
      </c>
      <c r="G1481" s="9" t="str">
        <f>IF(ISBLANK('Report Data'!G1481)," ",'Report Data'!G1481)</f>
        <v xml:space="preserve"> </v>
      </c>
    </row>
    <row r="1482" spans="1:7">
      <c r="A1482" s="9" t="str">
        <f>IF('INTERIM REPORT'!B1482=" "," ",IF('Report Data'!A1482="",'INTERIM REPORT'!A1481,'Report Data'!A1482))</f>
        <v xml:space="preserve"> </v>
      </c>
      <c r="B1482" s="9" t="str">
        <f>IF(ISBLANK('Report Data'!B1482)," ",'Report Data'!B1482)</f>
        <v xml:space="preserve"> </v>
      </c>
      <c r="C1482" s="9" t="str">
        <f>IF(ISBLANK('Report Data'!C1482)," ",'Report Data'!C1482)</f>
        <v xml:space="preserve"> </v>
      </c>
      <c r="D1482" s="9" t="str">
        <f>IF(ISBLANK('Report Data'!D1482)," ",'Report Data'!D1482)</f>
        <v xml:space="preserve"> </v>
      </c>
      <c r="E1482" s="9" t="str">
        <f>IF(ISBLANK('Report Data'!E1482)," ",'Report Data'!E1482)</f>
        <v xml:space="preserve"> </v>
      </c>
      <c r="F1482" s="9" t="str">
        <f>IF(ISBLANK('Report Data'!F1482)," ",'Report Data'!F1482)</f>
        <v xml:space="preserve"> </v>
      </c>
      <c r="G1482" s="9" t="str">
        <f>IF(ISBLANK('Report Data'!G1482)," ",'Report Data'!G1482)</f>
        <v xml:space="preserve"> </v>
      </c>
    </row>
    <row r="1483" spans="1:7">
      <c r="A1483" s="9" t="str">
        <f>IF('INTERIM REPORT'!B1483=" "," ",IF('Report Data'!A1483="",'INTERIM REPORT'!A1482,'Report Data'!A1483))</f>
        <v xml:space="preserve"> </v>
      </c>
      <c r="B1483" s="9" t="str">
        <f>IF(ISBLANK('Report Data'!B1483)," ",'Report Data'!B1483)</f>
        <v xml:space="preserve"> </v>
      </c>
      <c r="C1483" s="9" t="str">
        <f>IF(ISBLANK('Report Data'!C1483)," ",'Report Data'!C1483)</f>
        <v xml:space="preserve"> </v>
      </c>
      <c r="D1483" s="9" t="str">
        <f>IF(ISBLANK('Report Data'!D1483)," ",'Report Data'!D1483)</f>
        <v xml:space="preserve"> </v>
      </c>
      <c r="E1483" s="9" t="str">
        <f>IF(ISBLANK('Report Data'!E1483)," ",'Report Data'!E1483)</f>
        <v xml:space="preserve"> </v>
      </c>
      <c r="F1483" s="9" t="str">
        <f>IF(ISBLANK('Report Data'!F1483)," ",'Report Data'!F1483)</f>
        <v xml:space="preserve"> </v>
      </c>
      <c r="G1483" s="9" t="str">
        <f>IF(ISBLANK('Report Data'!G1483)," ",'Report Data'!G1483)</f>
        <v xml:space="preserve"> </v>
      </c>
    </row>
    <row r="1484" spans="1:7">
      <c r="A1484" s="9" t="str">
        <f>IF('INTERIM REPORT'!B1484=" "," ",IF('Report Data'!A1484="",'INTERIM REPORT'!A1483,'Report Data'!A1484))</f>
        <v xml:space="preserve"> </v>
      </c>
      <c r="B1484" s="9" t="str">
        <f>IF(ISBLANK('Report Data'!B1484)," ",'Report Data'!B1484)</f>
        <v xml:space="preserve"> </v>
      </c>
      <c r="C1484" s="9" t="str">
        <f>IF(ISBLANK('Report Data'!C1484)," ",'Report Data'!C1484)</f>
        <v xml:space="preserve"> </v>
      </c>
      <c r="D1484" s="9" t="str">
        <f>IF(ISBLANK('Report Data'!D1484)," ",'Report Data'!D1484)</f>
        <v xml:space="preserve"> </v>
      </c>
      <c r="E1484" s="9" t="str">
        <f>IF(ISBLANK('Report Data'!E1484)," ",'Report Data'!E1484)</f>
        <v xml:space="preserve"> </v>
      </c>
      <c r="F1484" s="9" t="str">
        <f>IF(ISBLANK('Report Data'!F1484)," ",'Report Data'!F1484)</f>
        <v xml:space="preserve"> </v>
      </c>
      <c r="G1484" s="9" t="str">
        <f>IF(ISBLANK('Report Data'!G1484)," ",'Report Data'!G1484)</f>
        <v xml:space="preserve"> </v>
      </c>
    </row>
    <row r="1485" spans="1:7">
      <c r="A1485" s="9" t="str">
        <f>IF('INTERIM REPORT'!B1485=" "," ",IF('Report Data'!A1485="",'INTERIM REPORT'!A1484,'Report Data'!A1485))</f>
        <v xml:space="preserve"> </v>
      </c>
      <c r="B1485" s="9" t="str">
        <f>IF(ISBLANK('Report Data'!B1485)," ",'Report Data'!B1485)</f>
        <v xml:space="preserve"> </v>
      </c>
      <c r="C1485" s="9" t="str">
        <f>IF(ISBLANK('Report Data'!C1485)," ",'Report Data'!C1485)</f>
        <v xml:space="preserve"> </v>
      </c>
      <c r="D1485" s="9" t="str">
        <f>IF(ISBLANK('Report Data'!D1485)," ",'Report Data'!D1485)</f>
        <v xml:space="preserve"> </v>
      </c>
      <c r="E1485" s="9" t="str">
        <f>IF(ISBLANK('Report Data'!E1485)," ",'Report Data'!E1485)</f>
        <v xml:space="preserve"> </v>
      </c>
      <c r="F1485" s="9" t="str">
        <f>IF(ISBLANK('Report Data'!F1485)," ",'Report Data'!F1485)</f>
        <v xml:space="preserve"> </v>
      </c>
      <c r="G1485" s="9" t="str">
        <f>IF(ISBLANK('Report Data'!G1485)," ",'Report Data'!G1485)</f>
        <v xml:space="preserve"> </v>
      </c>
    </row>
    <row r="1486" spans="1:7">
      <c r="A1486" s="9" t="str">
        <f>IF('INTERIM REPORT'!B1486=" "," ",IF('Report Data'!A1486="",'INTERIM REPORT'!A1485,'Report Data'!A1486))</f>
        <v xml:space="preserve"> </v>
      </c>
      <c r="B1486" s="9" t="str">
        <f>IF(ISBLANK('Report Data'!B1486)," ",'Report Data'!B1486)</f>
        <v xml:space="preserve"> </v>
      </c>
      <c r="C1486" s="9" t="str">
        <f>IF(ISBLANK('Report Data'!C1486)," ",'Report Data'!C1486)</f>
        <v xml:space="preserve"> </v>
      </c>
      <c r="D1486" s="9" t="str">
        <f>IF(ISBLANK('Report Data'!D1486)," ",'Report Data'!D1486)</f>
        <v xml:space="preserve"> </v>
      </c>
      <c r="E1486" s="9" t="str">
        <f>IF(ISBLANK('Report Data'!E1486)," ",'Report Data'!E1486)</f>
        <v xml:space="preserve"> </v>
      </c>
      <c r="F1486" s="9" t="str">
        <f>IF(ISBLANK('Report Data'!F1486)," ",'Report Data'!F1486)</f>
        <v xml:space="preserve"> </v>
      </c>
      <c r="G1486" s="9" t="str">
        <f>IF(ISBLANK('Report Data'!G1486)," ",'Report Data'!G1486)</f>
        <v xml:space="preserve"> </v>
      </c>
    </row>
    <row r="1487" spans="1:7">
      <c r="A1487" s="9" t="str">
        <f>IF('INTERIM REPORT'!B1487=" "," ",IF('Report Data'!A1487="",'INTERIM REPORT'!A1486,'Report Data'!A1487))</f>
        <v xml:space="preserve"> </v>
      </c>
      <c r="B1487" s="9" t="str">
        <f>IF(ISBLANK('Report Data'!B1487)," ",'Report Data'!B1487)</f>
        <v xml:space="preserve"> </v>
      </c>
      <c r="C1487" s="9" t="str">
        <f>IF(ISBLANK('Report Data'!C1487)," ",'Report Data'!C1487)</f>
        <v xml:space="preserve"> </v>
      </c>
      <c r="D1487" s="9" t="str">
        <f>IF(ISBLANK('Report Data'!D1487)," ",'Report Data'!D1487)</f>
        <v xml:space="preserve"> </v>
      </c>
      <c r="E1487" s="9" t="str">
        <f>IF(ISBLANK('Report Data'!E1487)," ",'Report Data'!E1487)</f>
        <v xml:space="preserve"> </v>
      </c>
      <c r="F1487" s="9" t="str">
        <f>IF(ISBLANK('Report Data'!F1487)," ",'Report Data'!F1487)</f>
        <v xml:space="preserve"> </v>
      </c>
      <c r="G1487" s="9" t="str">
        <f>IF(ISBLANK('Report Data'!G1487)," ",'Report Data'!G1487)</f>
        <v xml:space="preserve"> </v>
      </c>
    </row>
    <row r="1488" spans="1:7">
      <c r="A1488" s="9" t="str">
        <f>IF('INTERIM REPORT'!B1488=" "," ",IF('Report Data'!A1488="",'INTERIM REPORT'!A1487,'Report Data'!A1488))</f>
        <v xml:space="preserve"> </v>
      </c>
      <c r="B1488" s="9" t="str">
        <f>IF(ISBLANK('Report Data'!B1488)," ",'Report Data'!B1488)</f>
        <v xml:space="preserve"> </v>
      </c>
      <c r="C1488" s="9" t="str">
        <f>IF(ISBLANK('Report Data'!C1488)," ",'Report Data'!C1488)</f>
        <v xml:space="preserve"> </v>
      </c>
      <c r="D1488" s="9" t="str">
        <f>IF(ISBLANK('Report Data'!D1488)," ",'Report Data'!D1488)</f>
        <v xml:space="preserve"> </v>
      </c>
      <c r="E1488" s="9" t="str">
        <f>IF(ISBLANK('Report Data'!E1488)," ",'Report Data'!E1488)</f>
        <v xml:space="preserve"> </v>
      </c>
      <c r="F1488" s="9" t="str">
        <f>IF(ISBLANK('Report Data'!F1488)," ",'Report Data'!F1488)</f>
        <v xml:space="preserve"> </v>
      </c>
      <c r="G1488" s="9" t="str">
        <f>IF(ISBLANK('Report Data'!G1488)," ",'Report Data'!G1488)</f>
        <v xml:space="preserve"> </v>
      </c>
    </row>
    <row r="1489" spans="1:7">
      <c r="A1489" s="9" t="str">
        <f>IF('INTERIM REPORT'!B1489=" "," ",IF('Report Data'!A1489="",'INTERIM REPORT'!A1488,'Report Data'!A1489))</f>
        <v xml:space="preserve"> </v>
      </c>
      <c r="B1489" s="9" t="str">
        <f>IF(ISBLANK('Report Data'!B1489)," ",'Report Data'!B1489)</f>
        <v xml:space="preserve"> </v>
      </c>
      <c r="C1489" s="9" t="str">
        <f>IF(ISBLANK('Report Data'!C1489)," ",'Report Data'!C1489)</f>
        <v xml:space="preserve"> </v>
      </c>
      <c r="D1489" s="9" t="str">
        <f>IF(ISBLANK('Report Data'!D1489)," ",'Report Data'!D1489)</f>
        <v xml:space="preserve"> </v>
      </c>
      <c r="E1489" s="9" t="str">
        <f>IF(ISBLANK('Report Data'!E1489)," ",'Report Data'!E1489)</f>
        <v xml:space="preserve"> </v>
      </c>
      <c r="F1489" s="9" t="str">
        <f>IF(ISBLANK('Report Data'!F1489)," ",'Report Data'!F1489)</f>
        <v xml:space="preserve"> </v>
      </c>
      <c r="G1489" s="9" t="str">
        <f>IF(ISBLANK('Report Data'!G1489)," ",'Report Data'!G1489)</f>
        <v xml:space="preserve"> </v>
      </c>
    </row>
    <row r="1490" spans="1:7">
      <c r="A1490" s="9" t="str">
        <f>IF('INTERIM REPORT'!B1490=" "," ",IF('Report Data'!A1490="",'INTERIM REPORT'!A1489,'Report Data'!A1490))</f>
        <v xml:space="preserve"> </v>
      </c>
      <c r="B1490" s="9" t="str">
        <f>IF(ISBLANK('Report Data'!B1490)," ",'Report Data'!B1490)</f>
        <v xml:space="preserve"> </v>
      </c>
      <c r="C1490" s="9" t="str">
        <f>IF(ISBLANK('Report Data'!C1490)," ",'Report Data'!C1490)</f>
        <v xml:space="preserve"> </v>
      </c>
      <c r="D1490" s="9" t="str">
        <f>IF(ISBLANK('Report Data'!D1490)," ",'Report Data'!D1490)</f>
        <v xml:space="preserve"> </v>
      </c>
      <c r="E1490" s="9" t="str">
        <f>IF(ISBLANK('Report Data'!E1490)," ",'Report Data'!E1490)</f>
        <v xml:space="preserve"> </v>
      </c>
      <c r="F1490" s="9" t="str">
        <f>IF(ISBLANK('Report Data'!F1490)," ",'Report Data'!F1490)</f>
        <v xml:space="preserve"> </v>
      </c>
      <c r="G1490" s="9" t="str">
        <f>IF(ISBLANK('Report Data'!G1490)," ",'Report Data'!G1490)</f>
        <v xml:space="preserve"> </v>
      </c>
    </row>
    <row r="1491" spans="1:7">
      <c r="A1491" s="9" t="str">
        <f>IF('INTERIM REPORT'!B1491=" "," ",IF('Report Data'!A1491="",'INTERIM REPORT'!A1490,'Report Data'!A1491))</f>
        <v xml:space="preserve"> </v>
      </c>
      <c r="B1491" s="9" t="str">
        <f>IF(ISBLANK('Report Data'!B1491)," ",'Report Data'!B1491)</f>
        <v xml:space="preserve"> </v>
      </c>
      <c r="C1491" s="9" t="str">
        <f>IF(ISBLANK('Report Data'!C1491)," ",'Report Data'!C1491)</f>
        <v xml:space="preserve"> </v>
      </c>
      <c r="D1491" s="9" t="str">
        <f>IF(ISBLANK('Report Data'!D1491)," ",'Report Data'!D1491)</f>
        <v xml:space="preserve"> </v>
      </c>
      <c r="E1491" s="9" t="str">
        <f>IF(ISBLANK('Report Data'!E1491)," ",'Report Data'!E1491)</f>
        <v xml:space="preserve"> </v>
      </c>
      <c r="F1491" s="9" t="str">
        <f>IF(ISBLANK('Report Data'!F1491)," ",'Report Data'!F1491)</f>
        <v xml:space="preserve"> </v>
      </c>
      <c r="G1491" s="9" t="str">
        <f>IF(ISBLANK('Report Data'!G1491)," ",'Report Data'!G1491)</f>
        <v xml:space="preserve"> </v>
      </c>
    </row>
    <row r="1492" spans="1:7">
      <c r="A1492" s="9" t="str">
        <f>IF('INTERIM REPORT'!B1492=" "," ",IF('Report Data'!A1492="",'INTERIM REPORT'!A1491,'Report Data'!A1492))</f>
        <v xml:space="preserve"> </v>
      </c>
      <c r="B1492" s="9" t="str">
        <f>IF(ISBLANK('Report Data'!B1492)," ",'Report Data'!B1492)</f>
        <v xml:space="preserve"> </v>
      </c>
      <c r="C1492" s="9" t="str">
        <f>IF(ISBLANK('Report Data'!C1492)," ",'Report Data'!C1492)</f>
        <v xml:space="preserve"> </v>
      </c>
      <c r="D1492" s="9" t="str">
        <f>IF(ISBLANK('Report Data'!D1492)," ",'Report Data'!D1492)</f>
        <v xml:space="preserve"> </v>
      </c>
      <c r="E1492" s="9" t="str">
        <f>IF(ISBLANK('Report Data'!E1492)," ",'Report Data'!E1492)</f>
        <v xml:space="preserve"> </v>
      </c>
      <c r="F1492" s="9" t="str">
        <f>IF(ISBLANK('Report Data'!F1492)," ",'Report Data'!F1492)</f>
        <v xml:space="preserve"> </v>
      </c>
      <c r="G1492" s="9" t="str">
        <f>IF(ISBLANK('Report Data'!G1492)," ",'Report Data'!G1492)</f>
        <v xml:space="preserve"> </v>
      </c>
    </row>
    <row r="1493" spans="1:7">
      <c r="A1493" s="9" t="str">
        <f>IF('INTERIM REPORT'!B1493=" "," ",IF('Report Data'!A1493="",'INTERIM REPORT'!A1492,'Report Data'!A1493))</f>
        <v xml:space="preserve"> </v>
      </c>
      <c r="B1493" s="9" t="str">
        <f>IF(ISBLANK('Report Data'!B1493)," ",'Report Data'!B1493)</f>
        <v xml:space="preserve"> </v>
      </c>
      <c r="C1493" s="9" t="str">
        <f>IF(ISBLANK('Report Data'!C1493)," ",'Report Data'!C1493)</f>
        <v xml:space="preserve"> </v>
      </c>
      <c r="D1493" s="9" t="str">
        <f>IF(ISBLANK('Report Data'!D1493)," ",'Report Data'!D1493)</f>
        <v xml:space="preserve"> </v>
      </c>
      <c r="E1493" s="9" t="str">
        <f>IF(ISBLANK('Report Data'!E1493)," ",'Report Data'!E1493)</f>
        <v xml:space="preserve"> </v>
      </c>
      <c r="F1493" s="9" t="str">
        <f>IF(ISBLANK('Report Data'!F1493)," ",'Report Data'!F1493)</f>
        <v xml:space="preserve"> </v>
      </c>
      <c r="G1493" s="9" t="str">
        <f>IF(ISBLANK('Report Data'!G1493)," ",'Report Data'!G1493)</f>
        <v xml:space="preserve"> </v>
      </c>
    </row>
    <row r="1494" spans="1:7">
      <c r="A1494" s="9" t="str">
        <f>IF('INTERIM REPORT'!B1494=" "," ",IF('Report Data'!A1494="",'INTERIM REPORT'!A1493,'Report Data'!A1494))</f>
        <v xml:space="preserve"> </v>
      </c>
      <c r="B1494" s="9" t="str">
        <f>IF(ISBLANK('Report Data'!B1494)," ",'Report Data'!B1494)</f>
        <v xml:space="preserve"> </v>
      </c>
      <c r="C1494" s="9" t="str">
        <f>IF(ISBLANK('Report Data'!C1494)," ",'Report Data'!C1494)</f>
        <v xml:space="preserve"> </v>
      </c>
      <c r="D1494" s="9" t="str">
        <f>IF(ISBLANK('Report Data'!D1494)," ",'Report Data'!D1494)</f>
        <v xml:space="preserve"> </v>
      </c>
      <c r="E1494" s="9" t="str">
        <f>IF(ISBLANK('Report Data'!E1494)," ",'Report Data'!E1494)</f>
        <v xml:space="preserve"> </v>
      </c>
      <c r="F1494" s="9" t="str">
        <f>IF(ISBLANK('Report Data'!F1494)," ",'Report Data'!F1494)</f>
        <v xml:space="preserve"> </v>
      </c>
      <c r="G1494" s="9" t="str">
        <f>IF(ISBLANK('Report Data'!G1494)," ",'Report Data'!G1494)</f>
        <v xml:space="preserve"> </v>
      </c>
    </row>
    <row r="1495" spans="1:7">
      <c r="A1495" s="9" t="str">
        <f>IF('INTERIM REPORT'!B1495=" "," ",IF('Report Data'!A1495="",'INTERIM REPORT'!A1494,'Report Data'!A1495))</f>
        <v xml:space="preserve"> </v>
      </c>
      <c r="B1495" s="9" t="str">
        <f>IF(ISBLANK('Report Data'!B1495)," ",'Report Data'!B1495)</f>
        <v xml:space="preserve"> </v>
      </c>
      <c r="C1495" s="9" t="str">
        <f>IF(ISBLANK('Report Data'!C1495)," ",'Report Data'!C1495)</f>
        <v xml:space="preserve"> </v>
      </c>
      <c r="D1495" s="9" t="str">
        <f>IF(ISBLANK('Report Data'!D1495)," ",'Report Data'!D1495)</f>
        <v xml:space="preserve"> </v>
      </c>
      <c r="E1495" s="9" t="str">
        <f>IF(ISBLANK('Report Data'!E1495)," ",'Report Data'!E1495)</f>
        <v xml:space="preserve"> </v>
      </c>
      <c r="F1495" s="9" t="str">
        <f>IF(ISBLANK('Report Data'!F1495)," ",'Report Data'!F1495)</f>
        <v xml:space="preserve"> </v>
      </c>
      <c r="G1495" s="9" t="str">
        <f>IF(ISBLANK('Report Data'!G1495)," ",'Report Data'!G1495)</f>
        <v xml:space="preserve"> </v>
      </c>
    </row>
    <row r="1496" spans="1:7">
      <c r="A1496" s="9" t="str">
        <f>IF('INTERIM REPORT'!B1496=" "," ",IF('Report Data'!A1496="",'INTERIM REPORT'!A1495,'Report Data'!A1496))</f>
        <v xml:space="preserve"> </v>
      </c>
      <c r="B1496" s="9" t="str">
        <f>IF(ISBLANK('Report Data'!B1496)," ",'Report Data'!B1496)</f>
        <v xml:space="preserve"> </v>
      </c>
      <c r="C1496" s="9" t="str">
        <f>IF(ISBLANK('Report Data'!C1496)," ",'Report Data'!C1496)</f>
        <v xml:space="preserve"> </v>
      </c>
      <c r="D1496" s="9" t="str">
        <f>IF(ISBLANK('Report Data'!D1496)," ",'Report Data'!D1496)</f>
        <v xml:space="preserve"> </v>
      </c>
      <c r="E1496" s="9" t="str">
        <f>IF(ISBLANK('Report Data'!E1496)," ",'Report Data'!E1496)</f>
        <v xml:space="preserve"> </v>
      </c>
      <c r="F1496" s="9" t="str">
        <f>IF(ISBLANK('Report Data'!F1496)," ",'Report Data'!F1496)</f>
        <v xml:space="preserve"> </v>
      </c>
      <c r="G1496" s="9" t="str">
        <f>IF(ISBLANK('Report Data'!G1496)," ",'Report Data'!G1496)</f>
        <v xml:space="preserve"> </v>
      </c>
    </row>
    <row r="1497" spans="1:7">
      <c r="A1497" s="9" t="str">
        <f>IF('INTERIM REPORT'!B1497=" "," ",IF('Report Data'!A1497="",'INTERIM REPORT'!A1496,'Report Data'!A1497))</f>
        <v xml:space="preserve"> </v>
      </c>
      <c r="B1497" s="9" t="str">
        <f>IF(ISBLANK('Report Data'!B1497)," ",'Report Data'!B1497)</f>
        <v xml:space="preserve"> </v>
      </c>
      <c r="C1497" s="9" t="str">
        <f>IF(ISBLANK('Report Data'!C1497)," ",'Report Data'!C1497)</f>
        <v xml:space="preserve"> </v>
      </c>
      <c r="D1497" s="9" t="str">
        <f>IF(ISBLANK('Report Data'!D1497)," ",'Report Data'!D1497)</f>
        <v xml:space="preserve"> </v>
      </c>
      <c r="E1497" s="9" t="str">
        <f>IF(ISBLANK('Report Data'!E1497)," ",'Report Data'!E1497)</f>
        <v xml:space="preserve"> </v>
      </c>
      <c r="F1497" s="9" t="str">
        <f>IF(ISBLANK('Report Data'!F1497)," ",'Report Data'!F1497)</f>
        <v xml:space="preserve"> </v>
      </c>
      <c r="G1497" s="9" t="str">
        <f>IF(ISBLANK('Report Data'!G1497)," ",'Report Data'!G1497)</f>
        <v xml:space="preserve"> </v>
      </c>
    </row>
    <row r="1498" spans="1:7">
      <c r="A1498" s="9" t="str">
        <f>IF('INTERIM REPORT'!B1498=" "," ",IF('Report Data'!A1498="",'INTERIM REPORT'!A1497,'Report Data'!A1498))</f>
        <v xml:space="preserve"> </v>
      </c>
      <c r="B1498" s="9" t="str">
        <f>IF(ISBLANK('Report Data'!B1498)," ",'Report Data'!B1498)</f>
        <v xml:space="preserve"> </v>
      </c>
      <c r="C1498" s="9" t="str">
        <f>IF(ISBLANK('Report Data'!C1498)," ",'Report Data'!C1498)</f>
        <v xml:space="preserve"> </v>
      </c>
      <c r="D1498" s="9" t="str">
        <f>IF(ISBLANK('Report Data'!D1498)," ",'Report Data'!D1498)</f>
        <v xml:space="preserve"> </v>
      </c>
      <c r="E1498" s="9" t="str">
        <f>IF(ISBLANK('Report Data'!E1498)," ",'Report Data'!E1498)</f>
        <v xml:space="preserve"> </v>
      </c>
      <c r="F1498" s="9" t="str">
        <f>IF(ISBLANK('Report Data'!F1498)," ",'Report Data'!F1498)</f>
        <v xml:space="preserve"> </v>
      </c>
      <c r="G1498" s="9" t="str">
        <f>IF(ISBLANK('Report Data'!G1498)," ",'Report Data'!G1498)</f>
        <v xml:space="preserve"> </v>
      </c>
    </row>
    <row r="1499" spans="1:7">
      <c r="A1499" s="9" t="str">
        <f>IF('INTERIM REPORT'!B1499=" "," ",IF('Report Data'!A1499="",'INTERIM REPORT'!A1498,'Report Data'!A1499))</f>
        <v xml:space="preserve"> </v>
      </c>
      <c r="B1499" s="9" t="str">
        <f>IF(ISBLANK('Report Data'!B1499)," ",'Report Data'!B1499)</f>
        <v xml:space="preserve"> </v>
      </c>
      <c r="C1499" s="9" t="str">
        <f>IF(ISBLANK('Report Data'!C1499)," ",'Report Data'!C1499)</f>
        <v xml:space="preserve"> </v>
      </c>
      <c r="D1499" s="9" t="str">
        <f>IF(ISBLANK('Report Data'!D1499)," ",'Report Data'!D1499)</f>
        <v xml:space="preserve"> </v>
      </c>
      <c r="E1499" s="9" t="str">
        <f>IF(ISBLANK('Report Data'!E1499)," ",'Report Data'!E1499)</f>
        <v xml:space="preserve"> </v>
      </c>
      <c r="F1499" s="9" t="str">
        <f>IF(ISBLANK('Report Data'!F1499)," ",'Report Data'!F1499)</f>
        <v xml:space="preserve"> </v>
      </c>
      <c r="G1499" s="9" t="str">
        <f>IF(ISBLANK('Report Data'!G1499)," ",'Report Data'!G1499)</f>
        <v xml:space="preserve"> </v>
      </c>
    </row>
    <row r="1500" spans="1:7">
      <c r="A1500" s="9" t="str">
        <f>IF('INTERIM REPORT'!B1500=" "," ",IF('Report Data'!A1500="",'INTERIM REPORT'!A1499,'Report Data'!A1500))</f>
        <v xml:space="preserve"> </v>
      </c>
      <c r="B1500" s="9" t="str">
        <f>IF(ISBLANK('Report Data'!B1500)," ",'Report Data'!B1500)</f>
        <v xml:space="preserve"> </v>
      </c>
      <c r="C1500" s="9" t="str">
        <f>IF(ISBLANK('Report Data'!C1500)," ",'Report Data'!C1500)</f>
        <v xml:space="preserve"> </v>
      </c>
      <c r="D1500" s="9" t="str">
        <f>IF(ISBLANK('Report Data'!D1500)," ",'Report Data'!D1500)</f>
        <v xml:space="preserve"> </v>
      </c>
      <c r="E1500" s="9" t="str">
        <f>IF(ISBLANK('Report Data'!E1500)," ",'Report Data'!E1500)</f>
        <v xml:space="preserve"> </v>
      </c>
      <c r="F1500" s="9" t="str">
        <f>IF(ISBLANK('Report Data'!F1500)," ",'Report Data'!F1500)</f>
        <v xml:space="preserve"> </v>
      </c>
      <c r="G1500" s="9" t="str">
        <f>IF(ISBLANK('Report Data'!G1500)," ",'Report Data'!G1500)</f>
        <v xml:space="preserve"> </v>
      </c>
    </row>
    <row r="1501" spans="1:7">
      <c r="A1501" s="9" t="str">
        <f>IF('INTERIM REPORT'!B1501=" "," ",IF('Report Data'!A1501="",'INTERIM REPORT'!A1500,'Report Data'!A1501))</f>
        <v xml:space="preserve"> </v>
      </c>
      <c r="B1501" s="9" t="str">
        <f>IF(ISBLANK('Report Data'!B1501)," ",'Report Data'!B1501)</f>
        <v xml:space="preserve"> </v>
      </c>
      <c r="C1501" s="9" t="str">
        <f>IF(ISBLANK('Report Data'!C1501)," ",'Report Data'!C1501)</f>
        <v xml:space="preserve"> </v>
      </c>
      <c r="D1501" s="9" t="str">
        <f>IF(ISBLANK('Report Data'!D1501)," ",'Report Data'!D1501)</f>
        <v xml:space="preserve"> </v>
      </c>
      <c r="E1501" s="9" t="str">
        <f>IF(ISBLANK('Report Data'!E1501)," ",'Report Data'!E1501)</f>
        <v xml:space="preserve"> </v>
      </c>
      <c r="F1501" s="9" t="str">
        <f>IF(ISBLANK('Report Data'!F1501)," ",'Report Data'!F1501)</f>
        <v xml:space="preserve"> </v>
      </c>
      <c r="G1501" s="9" t="str">
        <f>IF(ISBLANK('Report Data'!G1501)," ",'Report Data'!G1501)</f>
        <v xml:space="preserve"> </v>
      </c>
    </row>
    <row r="1502" spans="1:7">
      <c r="A1502" s="9" t="str">
        <f>IF('INTERIM REPORT'!B1502=" "," ",IF('Report Data'!A1502="",'INTERIM REPORT'!A1501,'Report Data'!A1502))</f>
        <v xml:space="preserve"> </v>
      </c>
      <c r="B1502" s="9" t="str">
        <f>IF(ISBLANK('Report Data'!B1502)," ",'Report Data'!B1502)</f>
        <v xml:space="preserve"> </v>
      </c>
      <c r="C1502" s="9" t="str">
        <f>IF(ISBLANK('Report Data'!C1502)," ",'Report Data'!C1502)</f>
        <v xml:space="preserve"> </v>
      </c>
      <c r="D1502" s="9" t="str">
        <f>IF(ISBLANK('Report Data'!D1502)," ",'Report Data'!D1502)</f>
        <v xml:space="preserve"> </v>
      </c>
      <c r="E1502" s="9" t="str">
        <f>IF(ISBLANK('Report Data'!E1502)," ",'Report Data'!E1502)</f>
        <v xml:space="preserve"> </v>
      </c>
      <c r="F1502" s="9" t="str">
        <f>IF(ISBLANK('Report Data'!F1502)," ",'Report Data'!F1502)</f>
        <v xml:space="preserve"> </v>
      </c>
      <c r="G1502" s="9" t="str">
        <f>IF(ISBLANK('Report Data'!G1502)," ",'Report Data'!G1502)</f>
        <v xml:space="preserve"> </v>
      </c>
    </row>
    <row r="1503" spans="1:7">
      <c r="A1503" s="9" t="str">
        <f>IF('INTERIM REPORT'!B1503=" "," ",IF('Report Data'!A1503="",'INTERIM REPORT'!A1502,'Report Data'!A1503))</f>
        <v xml:space="preserve"> </v>
      </c>
      <c r="B1503" s="9" t="str">
        <f>IF(ISBLANK('Report Data'!B1503)," ",'Report Data'!B1503)</f>
        <v xml:space="preserve"> </v>
      </c>
      <c r="C1503" s="9" t="str">
        <f>IF(ISBLANK('Report Data'!C1503)," ",'Report Data'!C1503)</f>
        <v xml:space="preserve"> </v>
      </c>
      <c r="D1503" s="9" t="str">
        <f>IF(ISBLANK('Report Data'!D1503)," ",'Report Data'!D1503)</f>
        <v xml:space="preserve"> </v>
      </c>
      <c r="E1503" s="9" t="str">
        <f>IF(ISBLANK('Report Data'!E1503)," ",'Report Data'!E1503)</f>
        <v xml:space="preserve"> </v>
      </c>
      <c r="F1503" s="9" t="str">
        <f>IF(ISBLANK('Report Data'!F1503)," ",'Report Data'!F1503)</f>
        <v xml:space="preserve"> </v>
      </c>
      <c r="G1503" s="9" t="str">
        <f>IF(ISBLANK('Report Data'!G1503)," ",'Report Data'!G1503)</f>
        <v xml:space="preserve"> </v>
      </c>
    </row>
    <row r="1504" spans="1:7">
      <c r="A1504" s="9" t="str">
        <f>IF('INTERIM REPORT'!B1504=" "," ",IF('Report Data'!A1504="",'INTERIM REPORT'!A1503,'Report Data'!A1504))</f>
        <v xml:space="preserve"> </v>
      </c>
      <c r="B1504" s="9" t="str">
        <f>IF(ISBLANK('Report Data'!B1504)," ",'Report Data'!B1504)</f>
        <v xml:space="preserve"> </v>
      </c>
      <c r="C1504" s="9" t="str">
        <f>IF(ISBLANK('Report Data'!C1504)," ",'Report Data'!C1504)</f>
        <v xml:space="preserve"> </v>
      </c>
      <c r="D1504" s="9" t="str">
        <f>IF(ISBLANK('Report Data'!D1504)," ",'Report Data'!D1504)</f>
        <v xml:space="preserve"> </v>
      </c>
      <c r="E1504" s="9" t="str">
        <f>IF(ISBLANK('Report Data'!E1504)," ",'Report Data'!E1504)</f>
        <v xml:space="preserve"> </v>
      </c>
      <c r="F1504" s="9" t="str">
        <f>IF(ISBLANK('Report Data'!F1504)," ",'Report Data'!F1504)</f>
        <v xml:space="preserve"> </v>
      </c>
      <c r="G1504" s="9" t="str">
        <f>IF(ISBLANK('Report Data'!G1504)," ",'Report Data'!G1504)</f>
        <v xml:space="preserve"> </v>
      </c>
    </row>
    <row r="1505" spans="1:7">
      <c r="A1505" s="9" t="str">
        <f>IF('INTERIM REPORT'!B1505=" "," ",IF('Report Data'!A1505="",'INTERIM REPORT'!A1504,'Report Data'!A1505))</f>
        <v xml:space="preserve"> </v>
      </c>
      <c r="B1505" s="9" t="str">
        <f>IF(ISBLANK('Report Data'!B1505)," ",'Report Data'!B1505)</f>
        <v xml:space="preserve"> </v>
      </c>
      <c r="C1505" s="9" t="str">
        <f>IF(ISBLANK('Report Data'!C1505)," ",'Report Data'!C1505)</f>
        <v xml:space="preserve"> </v>
      </c>
      <c r="D1505" s="9" t="str">
        <f>IF(ISBLANK('Report Data'!D1505)," ",'Report Data'!D1505)</f>
        <v xml:space="preserve"> </v>
      </c>
      <c r="E1505" s="9" t="str">
        <f>IF(ISBLANK('Report Data'!E1505)," ",'Report Data'!E1505)</f>
        <v xml:space="preserve"> </v>
      </c>
      <c r="F1505" s="9" t="str">
        <f>IF(ISBLANK('Report Data'!F1505)," ",'Report Data'!F1505)</f>
        <v xml:space="preserve"> </v>
      </c>
      <c r="G1505" s="9" t="str">
        <f>IF(ISBLANK('Report Data'!G1505)," ",'Report Data'!G1505)</f>
        <v xml:space="preserve"> </v>
      </c>
    </row>
    <row r="1506" spans="1:7">
      <c r="A1506" s="9" t="str">
        <f>IF('INTERIM REPORT'!B1506=" "," ",IF('Report Data'!A1506="",'INTERIM REPORT'!A1505,'Report Data'!A1506))</f>
        <v xml:space="preserve"> </v>
      </c>
      <c r="B1506" s="9" t="str">
        <f>IF(ISBLANK('Report Data'!B1506)," ",'Report Data'!B1506)</f>
        <v xml:space="preserve"> </v>
      </c>
      <c r="C1506" s="9" t="str">
        <f>IF(ISBLANK('Report Data'!C1506)," ",'Report Data'!C1506)</f>
        <v xml:space="preserve"> </v>
      </c>
      <c r="D1506" s="9" t="str">
        <f>IF(ISBLANK('Report Data'!D1506)," ",'Report Data'!D1506)</f>
        <v xml:space="preserve"> </v>
      </c>
      <c r="E1506" s="9" t="str">
        <f>IF(ISBLANK('Report Data'!E1506)," ",'Report Data'!E1506)</f>
        <v xml:space="preserve"> </v>
      </c>
      <c r="F1506" s="9" t="str">
        <f>IF(ISBLANK('Report Data'!F1506)," ",'Report Data'!F1506)</f>
        <v xml:space="preserve"> </v>
      </c>
      <c r="G1506" s="9" t="str">
        <f>IF(ISBLANK('Report Data'!G1506)," ",'Report Data'!G1506)</f>
        <v xml:space="preserve"> </v>
      </c>
    </row>
    <row r="1507" spans="1:7">
      <c r="A1507" s="9" t="str">
        <f>IF('INTERIM REPORT'!B1507=" "," ",IF('Report Data'!A1507="",'INTERIM REPORT'!A1506,'Report Data'!A1507))</f>
        <v xml:space="preserve"> </v>
      </c>
      <c r="B1507" s="9" t="str">
        <f>IF(ISBLANK('Report Data'!B1507)," ",'Report Data'!B1507)</f>
        <v xml:space="preserve"> </v>
      </c>
      <c r="C1507" s="9" t="str">
        <f>IF(ISBLANK('Report Data'!C1507)," ",'Report Data'!C1507)</f>
        <v xml:space="preserve"> </v>
      </c>
      <c r="D1507" s="9" t="str">
        <f>IF(ISBLANK('Report Data'!D1507)," ",'Report Data'!D1507)</f>
        <v xml:space="preserve"> </v>
      </c>
      <c r="E1507" s="9" t="str">
        <f>IF(ISBLANK('Report Data'!E1507)," ",'Report Data'!E1507)</f>
        <v xml:space="preserve"> </v>
      </c>
      <c r="F1507" s="9" t="str">
        <f>IF(ISBLANK('Report Data'!F1507)," ",'Report Data'!F1507)</f>
        <v xml:space="preserve"> </v>
      </c>
      <c r="G1507" s="9" t="str">
        <f>IF(ISBLANK('Report Data'!G1507)," ",'Report Data'!G1507)</f>
        <v xml:space="preserve"> </v>
      </c>
    </row>
    <row r="1508" spans="1:7">
      <c r="A1508" s="9" t="str">
        <f>IF('INTERIM REPORT'!B1508=" "," ",IF('Report Data'!A1508="",'INTERIM REPORT'!A1507,'Report Data'!A1508))</f>
        <v xml:space="preserve"> </v>
      </c>
      <c r="B1508" s="9" t="str">
        <f>IF(ISBLANK('Report Data'!B1508)," ",'Report Data'!B1508)</f>
        <v xml:space="preserve"> </v>
      </c>
      <c r="C1508" s="9" t="str">
        <f>IF(ISBLANK('Report Data'!C1508)," ",'Report Data'!C1508)</f>
        <v xml:space="preserve"> </v>
      </c>
      <c r="D1508" s="9" t="str">
        <f>IF(ISBLANK('Report Data'!D1508)," ",'Report Data'!D1508)</f>
        <v xml:space="preserve"> </v>
      </c>
      <c r="E1508" s="9" t="str">
        <f>IF(ISBLANK('Report Data'!E1508)," ",'Report Data'!E1508)</f>
        <v xml:space="preserve"> </v>
      </c>
      <c r="F1508" s="9" t="str">
        <f>IF(ISBLANK('Report Data'!F1508)," ",'Report Data'!F1508)</f>
        <v xml:space="preserve"> </v>
      </c>
      <c r="G1508" s="9" t="str">
        <f>IF(ISBLANK('Report Data'!G1508)," ",'Report Data'!G1508)</f>
        <v xml:space="preserve"> </v>
      </c>
    </row>
    <row r="1509" spans="1:7">
      <c r="A1509" s="9" t="str">
        <f>IF('INTERIM REPORT'!B1509=" "," ",IF('Report Data'!A1509="",'INTERIM REPORT'!A1508,'Report Data'!A1509))</f>
        <v xml:space="preserve"> </v>
      </c>
      <c r="B1509" s="9" t="str">
        <f>IF(ISBLANK('Report Data'!B1509)," ",'Report Data'!B1509)</f>
        <v xml:space="preserve"> </v>
      </c>
      <c r="C1509" s="9" t="str">
        <f>IF(ISBLANK('Report Data'!C1509)," ",'Report Data'!C1509)</f>
        <v xml:space="preserve"> </v>
      </c>
      <c r="D1509" s="9" t="str">
        <f>IF(ISBLANK('Report Data'!D1509)," ",'Report Data'!D1509)</f>
        <v xml:space="preserve"> </v>
      </c>
      <c r="E1509" s="9" t="str">
        <f>IF(ISBLANK('Report Data'!E1509)," ",'Report Data'!E1509)</f>
        <v xml:space="preserve"> </v>
      </c>
      <c r="F1509" s="9" t="str">
        <f>IF(ISBLANK('Report Data'!F1509)," ",'Report Data'!F1509)</f>
        <v xml:space="preserve"> </v>
      </c>
      <c r="G1509" s="9" t="str">
        <f>IF(ISBLANK('Report Data'!G1509)," ",'Report Data'!G1509)</f>
        <v xml:space="preserve"> </v>
      </c>
    </row>
    <row r="1510" spans="1:7">
      <c r="A1510" s="9" t="str">
        <f>IF('INTERIM REPORT'!B1510=" "," ",IF('Report Data'!A1510="",'INTERIM REPORT'!A1509,'Report Data'!A1510))</f>
        <v xml:space="preserve"> </v>
      </c>
      <c r="B1510" s="9" t="str">
        <f>IF(ISBLANK('Report Data'!B1510)," ",'Report Data'!B1510)</f>
        <v xml:space="preserve"> </v>
      </c>
      <c r="C1510" s="9" t="str">
        <f>IF(ISBLANK('Report Data'!C1510)," ",'Report Data'!C1510)</f>
        <v xml:space="preserve"> </v>
      </c>
      <c r="D1510" s="9" t="str">
        <f>IF(ISBLANK('Report Data'!D1510)," ",'Report Data'!D1510)</f>
        <v xml:space="preserve"> </v>
      </c>
      <c r="E1510" s="9" t="str">
        <f>IF(ISBLANK('Report Data'!E1510)," ",'Report Data'!E1510)</f>
        <v xml:space="preserve"> </v>
      </c>
      <c r="F1510" s="9" t="str">
        <f>IF(ISBLANK('Report Data'!F1510)," ",'Report Data'!F1510)</f>
        <v xml:space="preserve"> </v>
      </c>
      <c r="G1510" s="9" t="str">
        <f>IF(ISBLANK('Report Data'!G1510)," ",'Report Data'!G1510)</f>
        <v xml:space="preserve"> </v>
      </c>
    </row>
    <row r="1511" spans="1:7">
      <c r="A1511" s="9" t="str">
        <f>IF('INTERIM REPORT'!B1511=" "," ",IF('Report Data'!A1511="",'INTERIM REPORT'!A1510,'Report Data'!A1511))</f>
        <v xml:space="preserve"> </v>
      </c>
      <c r="B1511" s="9" t="str">
        <f>IF(ISBLANK('Report Data'!B1511)," ",'Report Data'!B1511)</f>
        <v xml:space="preserve"> </v>
      </c>
      <c r="C1511" s="9" t="str">
        <f>IF(ISBLANK('Report Data'!C1511)," ",'Report Data'!C1511)</f>
        <v xml:space="preserve"> </v>
      </c>
      <c r="D1511" s="9" t="str">
        <f>IF(ISBLANK('Report Data'!D1511)," ",'Report Data'!D1511)</f>
        <v xml:space="preserve"> </v>
      </c>
      <c r="E1511" s="9" t="str">
        <f>IF(ISBLANK('Report Data'!E1511)," ",'Report Data'!E1511)</f>
        <v xml:space="preserve"> </v>
      </c>
      <c r="F1511" s="9" t="str">
        <f>IF(ISBLANK('Report Data'!F1511)," ",'Report Data'!F1511)</f>
        <v xml:space="preserve"> </v>
      </c>
      <c r="G1511" s="9" t="str">
        <f>IF(ISBLANK('Report Data'!G1511)," ",'Report Data'!G1511)</f>
        <v xml:space="preserve"> </v>
      </c>
    </row>
    <row r="1512" spans="1:7">
      <c r="A1512" s="9" t="str">
        <f>IF('INTERIM REPORT'!B1512=" "," ",IF('Report Data'!A1512="",'INTERIM REPORT'!A1511,'Report Data'!A1512))</f>
        <v xml:space="preserve"> </v>
      </c>
      <c r="B1512" s="9" t="str">
        <f>IF(ISBLANK('Report Data'!B1512)," ",'Report Data'!B1512)</f>
        <v xml:space="preserve"> </v>
      </c>
      <c r="C1512" s="9" t="str">
        <f>IF(ISBLANK('Report Data'!C1512)," ",'Report Data'!C1512)</f>
        <v xml:space="preserve"> </v>
      </c>
      <c r="D1512" s="9" t="str">
        <f>IF(ISBLANK('Report Data'!D1512)," ",'Report Data'!D1512)</f>
        <v xml:space="preserve"> </v>
      </c>
      <c r="E1512" s="9" t="str">
        <f>IF(ISBLANK('Report Data'!E1512)," ",'Report Data'!E1512)</f>
        <v xml:space="preserve"> </v>
      </c>
      <c r="F1512" s="9" t="str">
        <f>IF(ISBLANK('Report Data'!F1512)," ",'Report Data'!F1512)</f>
        <v xml:space="preserve"> </v>
      </c>
      <c r="G1512" s="9" t="str">
        <f>IF(ISBLANK('Report Data'!G1512)," ",'Report Data'!G1512)</f>
        <v xml:space="preserve"> </v>
      </c>
    </row>
    <row r="1513" spans="1:7">
      <c r="A1513" s="9" t="str">
        <f>IF('INTERIM REPORT'!B1513=" "," ",IF('Report Data'!A1513="",'INTERIM REPORT'!A1512,'Report Data'!A1513))</f>
        <v xml:space="preserve"> </v>
      </c>
      <c r="B1513" s="9" t="str">
        <f>IF(ISBLANK('Report Data'!B1513)," ",'Report Data'!B1513)</f>
        <v xml:space="preserve"> </v>
      </c>
      <c r="C1513" s="9" t="str">
        <f>IF(ISBLANK('Report Data'!C1513)," ",'Report Data'!C1513)</f>
        <v xml:space="preserve"> </v>
      </c>
      <c r="D1513" s="9" t="str">
        <f>IF(ISBLANK('Report Data'!D1513)," ",'Report Data'!D1513)</f>
        <v xml:space="preserve"> </v>
      </c>
      <c r="E1513" s="9" t="str">
        <f>IF(ISBLANK('Report Data'!E1513)," ",'Report Data'!E1513)</f>
        <v xml:space="preserve"> </v>
      </c>
      <c r="F1513" s="9" t="str">
        <f>IF(ISBLANK('Report Data'!F1513)," ",'Report Data'!F1513)</f>
        <v xml:space="preserve"> </v>
      </c>
      <c r="G1513" s="9" t="str">
        <f>IF(ISBLANK('Report Data'!G1513)," ",'Report Data'!G1513)</f>
        <v xml:space="preserve"> </v>
      </c>
    </row>
    <row r="1514" spans="1:7">
      <c r="A1514" s="9" t="str">
        <f>IF('INTERIM REPORT'!B1514=" "," ",IF('Report Data'!A1514="",'INTERIM REPORT'!A1513,'Report Data'!A1514))</f>
        <v xml:space="preserve"> </v>
      </c>
      <c r="B1514" s="9" t="str">
        <f>IF(ISBLANK('Report Data'!B1514)," ",'Report Data'!B1514)</f>
        <v xml:space="preserve"> </v>
      </c>
      <c r="C1514" s="9" t="str">
        <f>IF(ISBLANK('Report Data'!C1514)," ",'Report Data'!C1514)</f>
        <v xml:space="preserve"> </v>
      </c>
      <c r="D1514" s="9" t="str">
        <f>IF(ISBLANK('Report Data'!D1514)," ",'Report Data'!D1514)</f>
        <v xml:space="preserve"> </v>
      </c>
      <c r="E1514" s="9" t="str">
        <f>IF(ISBLANK('Report Data'!E1514)," ",'Report Data'!E1514)</f>
        <v xml:space="preserve"> </v>
      </c>
      <c r="F1514" s="9" t="str">
        <f>IF(ISBLANK('Report Data'!F1514)," ",'Report Data'!F1514)</f>
        <v xml:space="preserve"> </v>
      </c>
      <c r="G1514" s="9" t="str">
        <f>IF(ISBLANK('Report Data'!G1514)," ",'Report Data'!G1514)</f>
        <v xml:space="preserve"> </v>
      </c>
    </row>
    <row r="1515" spans="1:7">
      <c r="A1515" s="9" t="str">
        <f>IF('INTERIM REPORT'!B1515=" "," ",IF('Report Data'!A1515="",'INTERIM REPORT'!A1514,'Report Data'!A1515))</f>
        <v xml:space="preserve"> </v>
      </c>
      <c r="B1515" s="9" t="str">
        <f>IF(ISBLANK('Report Data'!B1515)," ",'Report Data'!B1515)</f>
        <v xml:space="preserve"> </v>
      </c>
      <c r="C1515" s="9" t="str">
        <f>IF(ISBLANK('Report Data'!C1515)," ",'Report Data'!C1515)</f>
        <v xml:space="preserve"> </v>
      </c>
      <c r="D1515" s="9" t="str">
        <f>IF(ISBLANK('Report Data'!D1515)," ",'Report Data'!D1515)</f>
        <v xml:space="preserve"> </v>
      </c>
      <c r="E1515" s="9" t="str">
        <f>IF(ISBLANK('Report Data'!E1515)," ",'Report Data'!E1515)</f>
        <v xml:space="preserve"> </v>
      </c>
      <c r="F1515" s="9" t="str">
        <f>IF(ISBLANK('Report Data'!F1515)," ",'Report Data'!F1515)</f>
        <v xml:space="preserve"> </v>
      </c>
      <c r="G1515" s="9" t="str">
        <f>IF(ISBLANK('Report Data'!G1515)," ",'Report Data'!G1515)</f>
        <v xml:space="preserve"> </v>
      </c>
    </row>
    <row r="1516" spans="1:7">
      <c r="A1516" s="9" t="str">
        <f>IF('INTERIM REPORT'!B1516=" "," ",IF('Report Data'!A1516="",'INTERIM REPORT'!A1515,'Report Data'!A1516))</f>
        <v xml:space="preserve"> </v>
      </c>
      <c r="B1516" s="9" t="str">
        <f>IF(ISBLANK('Report Data'!B1516)," ",'Report Data'!B1516)</f>
        <v xml:space="preserve"> </v>
      </c>
      <c r="C1516" s="9" t="str">
        <f>IF(ISBLANK('Report Data'!C1516)," ",'Report Data'!C1516)</f>
        <v xml:space="preserve"> </v>
      </c>
      <c r="D1516" s="9" t="str">
        <f>IF(ISBLANK('Report Data'!D1516)," ",'Report Data'!D1516)</f>
        <v xml:space="preserve"> </v>
      </c>
      <c r="E1516" s="9" t="str">
        <f>IF(ISBLANK('Report Data'!E1516)," ",'Report Data'!E1516)</f>
        <v xml:space="preserve"> </v>
      </c>
      <c r="F1516" s="9" t="str">
        <f>IF(ISBLANK('Report Data'!F1516)," ",'Report Data'!F1516)</f>
        <v xml:space="preserve"> </v>
      </c>
      <c r="G1516" s="9" t="str">
        <f>IF(ISBLANK('Report Data'!G1516)," ",'Report Data'!G1516)</f>
        <v xml:space="preserve"> </v>
      </c>
    </row>
    <row r="1517" spans="1:7">
      <c r="A1517" s="9" t="str">
        <f>IF('INTERIM REPORT'!B1517=" "," ",IF('Report Data'!A1517="",'INTERIM REPORT'!A1516,'Report Data'!A1517))</f>
        <v xml:space="preserve"> </v>
      </c>
      <c r="B1517" s="9" t="str">
        <f>IF(ISBLANK('Report Data'!B1517)," ",'Report Data'!B1517)</f>
        <v xml:space="preserve"> </v>
      </c>
      <c r="C1517" s="9" t="str">
        <f>IF(ISBLANK('Report Data'!C1517)," ",'Report Data'!C1517)</f>
        <v xml:space="preserve"> </v>
      </c>
      <c r="D1517" s="9" t="str">
        <f>IF(ISBLANK('Report Data'!D1517)," ",'Report Data'!D1517)</f>
        <v xml:space="preserve"> </v>
      </c>
      <c r="E1517" s="9" t="str">
        <f>IF(ISBLANK('Report Data'!E1517)," ",'Report Data'!E1517)</f>
        <v xml:space="preserve"> </v>
      </c>
      <c r="F1517" s="9" t="str">
        <f>IF(ISBLANK('Report Data'!F1517)," ",'Report Data'!F1517)</f>
        <v xml:space="preserve"> </v>
      </c>
      <c r="G1517" s="9" t="str">
        <f>IF(ISBLANK('Report Data'!G1517)," ",'Report Data'!G1517)</f>
        <v xml:space="preserve"> </v>
      </c>
    </row>
    <row r="1518" spans="1:7">
      <c r="A1518" s="9" t="str">
        <f>IF('INTERIM REPORT'!B1518=" "," ",IF('Report Data'!A1518="",'INTERIM REPORT'!A1517,'Report Data'!A1518))</f>
        <v xml:space="preserve"> </v>
      </c>
      <c r="B1518" s="9" t="str">
        <f>IF(ISBLANK('Report Data'!B1518)," ",'Report Data'!B1518)</f>
        <v xml:space="preserve"> </v>
      </c>
      <c r="C1518" s="9" t="str">
        <f>IF(ISBLANK('Report Data'!C1518)," ",'Report Data'!C1518)</f>
        <v xml:space="preserve"> </v>
      </c>
      <c r="D1518" s="9" t="str">
        <f>IF(ISBLANK('Report Data'!D1518)," ",'Report Data'!D1518)</f>
        <v xml:space="preserve"> </v>
      </c>
      <c r="E1518" s="9" t="str">
        <f>IF(ISBLANK('Report Data'!E1518)," ",'Report Data'!E1518)</f>
        <v xml:space="preserve"> </v>
      </c>
      <c r="F1518" s="9" t="str">
        <f>IF(ISBLANK('Report Data'!F1518)," ",'Report Data'!F1518)</f>
        <v xml:space="preserve"> </v>
      </c>
      <c r="G1518" s="9" t="str">
        <f>IF(ISBLANK('Report Data'!G1518)," ",'Report Data'!G1518)</f>
        <v xml:space="preserve"> </v>
      </c>
    </row>
    <row r="1519" spans="1:7">
      <c r="A1519" s="9" t="str">
        <f>IF('INTERIM REPORT'!B1519=" "," ",IF('Report Data'!A1519="",'INTERIM REPORT'!A1518,'Report Data'!A1519))</f>
        <v xml:space="preserve"> </v>
      </c>
      <c r="B1519" s="9" t="str">
        <f>IF(ISBLANK('Report Data'!B1519)," ",'Report Data'!B1519)</f>
        <v xml:space="preserve"> </v>
      </c>
      <c r="C1519" s="9" t="str">
        <f>IF(ISBLANK('Report Data'!C1519)," ",'Report Data'!C1519)</f>
        <v xml:space="preserve"> </v>
      </c>
      <c r="D1519" s="9" t="str">
        <f>IF(ISBLANK('Report Data'!D1519)," ",'Report Data'!D1519)</f>
        <v xml:space="preserve"> </v>
      </c>
      <c r="E1519" s="9" t="str">
        <f>IF(ISBLANK('Report Data'!E1519)," ",'Report Data'!E1519)</f>
        <v xml:space="preserve"> </v>
      </c>
      <c r="F1519" s="9" t="str">
        <f>IF(ISBLANK('Report Data'!F1519)," ",'Report Data'!F1519)</f>
        <v xml:space="preserve"> </v>
      </c>
      <c r="G1519" s="9" t="str">
        <f>IF(ISBLANK('Report Data'!G1519)," ",'Report Data'!G1519)</f>
        <v xml:space="preserve"> </v>
      </c>
    </row>
    <row r="1520" spans="1:7">
      <c r="A1520" s="9" t="str">
        <f>IF('INTERIM REPORT'!B1520=" "," ",IF('Report Data'!A1520="",'INTERIM REPORT'!A1519,'Report Data'!A1520))</f>
        <v xml:space="preserve"> </v>
      </c>
      <c r="B1520" s="9" t="str">
        <f>IF(ISBLANK('Report Data'!B1520)," ",'Report Data'!B1520)</f>
        <v xml:space="preserve"> </v>
      </c>
      <c r="C1520" s="9" t="str">
        <f>IF(ISBLANK('Report Data'!C1520)," ",'Report Data'!C1520)</f>
        <v xml:space="preserve"> </v>
      </c>
      <c r="D1520" s="9" t="str">
        <f>IF(ISBLANK('Report Data'!D1520)," ",'Report Data'!D1520)</f>
        <v xml:space="preserve"> </v>
      </c>
      <c r="E1520" s="9" t="str">
        <f>IF(ISBLANK('Report Data'!E1520)," ",'Report Data'!E1520)</f>
        <v xml:space="preserve"> </v>
      </c>
      <c r="F1520" s="9" t="str">
        <f>IF(ISBLANK('Report Data'!F1520)," ",'Report Data'!F1520)</f>
        <v xml:space="preserve"> </v>
      </c>
      <c r="G1520" s="9" t="str">
        <f>IF(ISBLANK('Report Data'!G1520)," ",'Report Data'!G1520)</f>
        <v xml:space="preserve"> </v>
      </c>
    </row>
    <row r="1521" spans="1:7">
      <c r="A1521" s="9" t="str">
        <f>IF('INTERIM REPORT'!B1521=" "," ",IF('Report Data'!A1521="",'INTERIM REPORT'!A1520,'Report Data'!A1521))</f>
        <v xml:space="preserve"> </v>
      </c>
      <c r="B1521" s="9" t="str">
        <f>IF(ISBLANK('Report Data'!B1521)," ",'Report Data'!B1521)</f>
        <v xml:space="preserve"> </v>
      </c>
      <c r="C1521" s="9" t="str">
        <f>IF(ISBLANK('Report Data'!C1521)," ",'Report Data'!C1521)</f>
        <v xml:space="preserve"> </v>
      </c>
      <c r="D1521" s="9" t="str">
        <f>IF(ISBLANK('Report Data'!D1521)," ",'Report Data'!D1521)</f>
        <v xml:space="preserve"> </v>
      </c>
      <c r="E1521" s="9" t="str">
        <f>IF(ISBLANK('Report Data'!E1521)," ",'Report Data'!E1521)</f>
        <v xml:space="preserve"> </v>
      </c>
      <c r="F1521" s="9" t="str">
        <f>IF(ISBLANK('Report Data'!F1521)," ",'Report Data'!F1521)</f>
        <v xml:space="preserve"> </v>
      </c>
      <c r="G1521" s="9" t="str">
        <f>IF(ISBLANK('Report Data'!G1521)," ",'Report Data'!G1521)</f>
        <v xml:space="preserve"> </v>
      </c>
    </row>
    <row r="1522" spans="1:7">
      <c r="A1522" s="9" t="str">
        <f>IF('INTERIM REPORT'!B1522=" "," ",IF('Report Data'!A1522="",'INTERIM REPORT'!A1521,'Report Data'!A1522))</f>
        <v xml:space="preserve"> </v>
      </c>
      <c r="B1522" s="9" t="str">
        <f>IF(ISBLANK('Report Data'!B1522)," ",'Report Data'!B1522)</f>
        <v xml:space="preserve"> </v>
      </c>
      <c r="C1522" s="9" t="str">
        <f>IF(ISBLANK('Report Data'!C1522)," ",'Report Data'!C1522)</f>
        <v xml:space="preserve"> </v>
      </c>
      <c r="D1522" s="9" t="str">
        <f>IF(ISBLANK('Report Data'!D1522)," ",'Report Data'!D1522)</f>
        <v xml:space="preserve"> </v>
      </c>
      <c r="E1522" s="9" t="str">
        <f>IF(ISBLANK('Report Data'!E1522)," ",'Report Data'!E1522)</f>
        <v xml:space="preserve"> </v>
      </c>
      <c r="F1522" s="9" t="str">
        <f>IF(ISBLANK('Report Data'!F1522)," ",'Report Data'!F1522)</f>
        <v xml:space="preserve"> </v>
      </c>
      <c r="G1522" s="9" t="str">
        <f>IF(ISBLANK('Report Data'!G1522)," ",'Report Data'!G1522)</f>
        <v xml:space="preserve"> </v>
      </c>
    </row>
    <row r="1523" spans="1:7">
      <c r="A1523" s="9" t="str">
        <f>IF('INTERIM REPORT'!B1523=" "," ",IF('Report Data'!A1523="",'INTERIM REPORT'!A1522,'Report Data'!A1523))</f>
        <v xml:space="preserve"> </v>
      </c>
      <c r="B1523" s="9" t="str">
        <f>IF(ISBLANK('Report Data'!B1523)," ",'Report Data'!B1523)</f>
        <v xml:space="preserve"> </v>
      </c>
      <c r="C1523" s="9" t="str">
        <f>IF(ISBLANK('Report Data'!C1523)," ",'Report Data'!C1523)</f>
        <v xml:space="preserve"> </v>
      </c>
      <c r="D1523" s="9" t="str">
        <f>IF(ISBLANK('Report Data'!D1523)," ",'Report Data'!D1523)</f>
        <v xml:space="preserve"> </v>
      </c>
      <c r="E1523" s="9" t="str">
        <f>IF(ISBLANK('Report Data'!E1523)," ",'Report Data'!E1523)</f>
        <v xml:space="preserve"> </v>
      </c>
      <c r="F1523" s="9" t="str">
        <f>IF(ISBLANK('Report Data'!F1523)," ",'Report Data'!F1523)</f>
        <v xml:space="preserve"> </v>
      </c>
      <c r="G1523" s="9" t="str">
        <f>IF(ISBLANK('Report Data'!G1523)," ",'Report Data'!G1523)</f>
        <v xml:space="preserve"> </v>
      </c>
    </row>
    <row r="1524" spans="1:7">
      <c r="A1524" s="9" t="str">
        <f>IF('INTERIM REPORT'!B1524=" "," ",IF('Report Data'!A1524="",'INTERIM REPORT'!A1523,'Report Data'!A1524))</f>
        <v xml:space="preserve"> </v>
      </c>
      <c r="B1524" s="9" t="str">
        <f>IF(ISBLANK('Report Data'!B1524)," ",'Report Data'!B1524)</f>
        <v xml:space="preserve"> </v>
      </c>
      <c r="C1524" s="9" t="str">
        <f>IF(ISBLANK('Report Data'!C1524)," ",'Report Data'!C1524)</f>
        <v xml:space="preserve"> </v>
      </c>
      <c r="D1524" s="9" t="str">
        <f>IF(ISBLANK('Report Data'!D1524)," ",'Report Data'!D1524)</f>
        <v xml:space="preserve"> </v>
      </c>
      <c r="E1524" s="9" t="str">
        <f>IF(ISBLANK('Report Data'!E1524)," ",'Report Data'!E1524)</f>
        <v xml:space="preserve"> </v>
      </c>
      <c r="F1524" s="9" t="str">
        <f>IF(ISBLANK('Report Data'!F1524)," ",'Report Data'!F1524)</f>
        <v xml:space="preserve"> </v>
      </c>
      <c r="G1524" s="9" t="str">
        <f>IF(ISBLANK('Report Data'!G1524)," ",'Report Data'!G1524)</f>
        <v xml:space="preserve"> </v>
      </c>
    </row>
    <row r="1525" spans="1:7">
      <c r="A1525" s="9" t="str">
        <f>IF('INTERIM REPORT'!B1525=" "," ",IF('Report Data'!A1525="",'INTERIM REPORT'!A1524,'Report Data'!A1525))</f>
        <v xml:space="preserve"> </v>
      </c>
      <c r="B1525" s="9" t="str">
        <f>IF(ISBLANK('Report Data'!B1525)," ",'Report Data'!B1525)</f>
        <v xml:space="preserve"> </v>
      </c>
      <c r="C1525" s="9" t="str">
        <f>IF(ISBLANK('Report Data'!C1525)," ",'Report Data'!C1525)</f>
        <v xml:space="preserve"> </v>
      </c>
      <c r="D1525" s="9" t="str">
        <f>IF(ISBLANK('Report Data'!D1525)," ",'Report Data'!D1525)</f>
        <v xml:space="preserve"> </v>
      </c>
      <c r="E1525" s="9" t="str">
        <f>IF(ISBLANK('Report Data'!E1525)," ",'Report Data'!E1525)</f>
        <v xml:space="preserve"> </v>
      </c>
      <c r="F1525" s="9" t="str">
        <f>IF(ISBLANK('Report Data'!F1525)," ",'Report Data'!F1525)</f>
        <v xml:space="preserve"> </v>
      </c>
      <c r="G1525" s="9" t="str">
        <f>IF(ISBLANK('Report Data'!G1525)," ",'Report Data'!G1525)</f>
        <v xml:space="preserve"> </v>
      </c>
    </row>
    <row r="1526" spans="1:7">
      <c r="A1526" s="9" t="str">
        <f>IF('INTERIM REPORT'!B1526=" "," ",IF('Report Data'!A1526="",'INTERIM REPORT'!A1525,'Report Data'!A1526))</f>
        <v xml:space="preserve"> </v>
      </c>
      <c r="B1526" s="9" t="str">
        <f>IF(ISBLANK('Report Data'!B1526)," ",'Report Data'!B1526)</f>
        <v xml:space="preserve"> </v>
      </c>
      <c r="C1526" s="9" t="str">
        <f>IF(ISBLANK('Report Data'!C1526)," ",'Report Data'!C1526)</f>
        <v xml:space="preserve"> </v>
      </c>
      <c r="D1526" s="9" t="str">
        <f>IF(ISBLANK('Report Data'!D1526)," ",'Report Data'!D1526)</f>
        <v xml:space="preserve"> </v>
      </c>
      <c r="E1526" s="9" t="str">
        <f>IF(ISBLANK('Report Data'!E1526)," ",'Report Data'!E1526)</f>
        <v xml:space="preserve"> </v>
      </c>
      <c r="F1526" s="9" t="str">
        <f>IF(ISBLANK('Report Data'!F1526)," ",'Report Data'!F1526)</f>
        <v xml:space="preserve"> </v>
      </c>
      <c r="G1526" s="9" t="str">
        <f>IF(ISBLANK('Report Data'!G1526)," ",'Report Data'!G1526)</f>
        <v xml:space="preserve"> </v>
      </c>
    </row>
    <row r="1527" spans="1:7">
      <c r="A1527" s="9" t="str">
        <f>IF('INTERIM REPORT'!B1527=" "," ",IF('Report Data'!A1527="",'INTERIM REPORT'!A1526,'Report Data'!A1527))</f>
        <v xml:space="preserve"> </v>
      </c>
      <c r="B1527" s="9" t="str">
        <f>IF(ISBLANK('Report Data'!B1527)," ",'Report Data'!B1527)</f>
        <v xml:space="preserve"> </v>
      </c>
      <c r="C1527" s="9" t="str">
        <f>IF(ISBLANK('Report Data'!C1527)," ",'Report Data'!C1527)</f>
        <v xml:space="preserve"> </v>
      </c>
      <c r="D1527" s="9" t="str">
        <f>IF(ISBLANK('Report Data'!D1527)," ",'Report Data'!D1527)</f>
        <v xml:space="preserve"> </v>
      </c>
      <c r="E1527" s="9" t="str">
        <f>IF(ISBLANK('Report Data'!E1527)," ",'Report Data'!E1527)</f>
        <v xml:space="preserve"> </v>
      </c>
      <c r="F1527" s="9" t="str">
        <f>IF(ISBLANK('Report Data'!F1527)," ",'Report Data'!F1527)</f>
        <v xml:space="preserve"> </v>
      </c>
      <c r="G1527" s="9" t="str">
        <f>IF(ISBLANK('Report Data'!G1527)," ",'Report Data'!G1527)</f>
        <v xml:space="preserve"> </v>
      </c>
    </row>
    <row r="1528" spans="1:7">
      <c r="A1528" s="9" t="str">
        <f>IF('INTERIM REPORT'!B1528=" "," ",IF('Report Data'!A1528="",'INTERIM REPORT'!A1527,'Report Data'!A1528))</f>
        <v xml:space="preserve"> </v>
      </c>
      <c r="B1528" s="9" t="str">
        <f>IF(ISBLANK('Report Data'!B1528)," ",'Report Data'!B1528)</f>
        <v xml:space="preserve"> </v>
      </c>
      <c r="C1528" s="9" t="str">
        <f>IF(ISBLANK('Report Data'!C1528)," ",'Report Data'!C1528)</f>
        <v xml:space="preserve"> </v>
      </c>
      <c r="D1528" s="9" t="str">
        <f>IF(ISBLANK('Report Data'!D1528)," ",'Report Data'!D1528)</f>
        <v xml:space="preserve"> </v>
      </c>
      <c r="E1528" s="9" t="str">
        <f>IF(ISBLANK('Report Data'!E1528)," ",'Report Data'!E1528)</f>
        <v xml:space="preserve"> </v>
      </c>
      <c r="F1528" s="9" t="str">
        <f>IF(ISBLANK('Report Data'!F1528)," ",'Report Data'!F1528)</f>
        <v xml:space="preserve"> </v>
      </c>
      <c r="G1528" s="9" t="str">
        <f>IF(ISBLANK('Report Data'!G1528)," ",'Report Data'!G1528)</f>
        <v xml:space="preserve"> </v>
      </c>
    </row>
    <row r="1529" spans="1:7">
      <c r="A1529" s="9" t="str">
        <f>IF('INTERIM REPORT'!B1529=" "," ",IF('Report Data'!A1529="",'INTERIM REPORT'!A1528,'Report Data'!A1529))</f>
        <v xml:space="preserve"> </v>
      </c>
      <c r="B1529" s="9" t="str">
        <f>IF(ISBLANK('Report Data'!B1529)," ",'Report Data'!B1529)</f>
        <v xml:space="preserve"> </v>
      </c>
      <c r="C1529" s="9" t="str">
        <f>IF(ISBLANK('Report Data'!C1529)," ",'Report Data'!C1529)</f>
        <v xml:space="preserve"> </v>
      </c>
      <c r="D1529" s="9" t="str">
        <f>IF(ISBLANK('Report Data'!D1529)," ",'Report Data'!D1529)</f>
        <v xml:space="preserve"> </v>
      </c>
      <c r="E1529" s="9" t="str">
        <f>IF(ISBLANK('Report Data'!E1529)," ",'Report Data'!E1529)</f>
        <v xml:space="preserve"> </v>
      </c>
      <c r="F1529" s="9" t="str">
        <f>IF(ISBLANK('Report Data'!F1529)," ",'Report Data'!F1529)</f>
        <v xml:space="preserve"> </v>
      </c>
      <c r="G1529" s="9" t="str">
        <f>IF(ISBLANK('Report Data'!G1529)," ",'Report Data'!G1529)</f>
        <v xml:space="preserve"> </v>
      </c>
    </row>
    <row r="1530" spans="1:7">
      <c r="A1530" s="9" t="str">
        <f>IF('INTERIM REPORT'!B1530=" "," ",IF('Report Data'!A1530="",'INTERIM REPORT'!A1529,'Report Data'!A1530))</f>
        <v xml:space="preserve"> </v>
      </c>
      <c r="B1530" s="9" t="str">
        <f>IF(ISBLANK('Report Data'!B1530)," ",'Report Data'!B1530)</f>
        <v xml:space="preserve"> </v>
      </c>
      <c r="C1530" s="9" t="str">
        <f>IF(ISBLANK('Report Data'!C1530)," ",'Report Data'!C1530)</f>
        <v xml:space="preserve"> </v>
      </c>
      <c r="D1530" s="9" t="str">
        <f>IF(ISBLANK('Report Data'!D1530)," ",'Report Data'!D1530)</f>
        <v xml:space="preserve"> </v>
      </c>
      <c r="E1530" s="9" t="str">
        <f>IF(ISBLANK('Report Data'!E1530)," ",'Report Data'!E1530)</f>
        <v xml:space="preserve"> </v>
      </c>
      <c r="F1530" s="9" t="str">
        <f>IF(ISBLANK('Report Data'!F1530)," ",'Report Data'!F1530)</f>
        <v xml:space="preserve"> </v>
      </c>
      <c r="G1530" s="9" t="str">
        <f>IF(ISBLANK('Report Data'!G1530)," ",'Report Data'!G1530)</f>
        <v xml:space="preserve"> </v>
      </c>
    </row>
    <row r="1531" spans="1:7">
      <c r="A1531" s="9" t="str">
        <f>IF('INTERIM REPORT'!B1531=" "," ",IF('Report Data'!A1531="",'INTERIM REPORT'!A1530,'Report Data'!A1531))</f>
        <v xml:space="preserve"> </v>
      </c>
      <c r="B1531" s="9" t="str">
        <f>IF(ISBLANK('Report Data'!B1531)," ",'Report Data'!B1531)</f>
        <v xml:space="preserve"> </v>
      </c>
      <c r="C1531" s="9" t="str">
        <f>IF(ISBLANK('Report Data'!C1531)," ",'Report Data'!C1531)</f>
        <v xml:space="preserve"> </v>
      </c>
      <c r="D1531" s="9" t="str">
        <f>IF(ISBLANK('Report Data'!D1531)," ",'Report Data'!D1531)</f>
        <v xml:space="preserve"> </v>
      </c>
      <c r="E1531" s="9" t="str">
        <f>IF(ISBLANK('Report Data'!E1531)," ",'Report Data'!E1531)</f>
        <v xml:space="preserve"> </v>
      </c>
      <c r="F1531" s="9" t="str">
        <f>IF(ISBLANK('Report Data'!F1531)," ",'Report Data'!F1531)</f>
        <v xml:space="preserve"> </v>
      </c>
      <c r="G1531" s="9" t="str">
        <f>IF(ISBLANK('Report Data'!G1531)," ",'Report Data'!G1531)</f>
        <v xml:space="preserve"> </v>
      </c>
    </row>
    <row r="1532" spans="1:7">
      <c r="A1532" s="9" t="str">
        <f>IF('INTERIM REPORT'!B1532=" "," ",IF('Report Data'!A1532="",'INTERIM REPORT'!A1531,'Report Data'!A1532))</f>
        <v xml:space="preserve"> </v>
      </c>
      <c r="B1532" s="9" t="str">
        <f>IF(ISBLANK('Report Data'!B1532)," ",'Report Data'!B1532)</f>
        <v xml:space="preserve"> </v>
      </c>
      <c r="C1532" s="9" t="str">
        <f>IF(ISBLANK('Report Data'!C1532)," ",'Report Data'!C1532)</f>
        <v xml:space="preserve"> </v>
      </c>
      <c r="D1532" s="9" t="str">
        <f>IF(ISBLANK('Report Data'!D1532)," ",'Report Data'!D1532)</f>
        <v xml:space="preserve"> </v>
      </c>
      <c r="E1532" s="9" t="str">
        <f>IF(ISBLANK('Report Data'!E1532)," ",'Report Data'!E1532)</f>
        <v xml:space="preserve"> </v>
      </c>
      <c r="F1532" s="9" t="str">
        <f>IF(ISBLANK('Report Data'!F1532)," ",'Report Data'!F1532)</f>
        <v xml:space="preserve"> </v>
      </c>
      <c r="G1532" s="9" t="str">
        <f>IF(ISBLANK('Report Data'!G1532)," ",'Report Data'!G1532)</f>
        <v xml:space="preserve"> </v>
      </c>
    </row>
    <row r="1533" spans="1:7">
      <c r="A1533" s="9" t="str">
        <f>IF('INTERIM REPORT'!B1533=" "," ",IF('Report Data'!A1533="",'INTERIM REPORT'!A1532,'Report Data'!A1533))</f>
        <v xml:space="preserve"> </v>
      </c>
      <c r="B1533" s="9" t="str">
        <f>IF(ISBLANK('Report Data'!B1533)," ",'Report Data'!B1533)</f>
        <v xml:space="preserve"> </v>
      </c>
      <c r="C1533" s="9" t="str">
        <f>IF(ISBLANK('Report Data'!C1533)," ",'Report Data'!C1533)</f>
        <v xml:space="preserve"> </v>
      </c>
      <c r="D1533" s="9" t="str">
        <f>IF(ISBLANK('Report Data'!D1533)," ",'Report Data'!D1533)</f>
        <v xml:space="preserve"> </v>
      </c>
      <c r="E1533" s="9" t="str">
        <f>IF(ISBLANK('Report Data'!E1533)," ",'Report Data'!E1533)</f>
        <v xml:space="preserve"> </v>
      </c>
      <c r="F1533" s="9" t="str">
        <f>IF(ISBLANK('Report Data'!F1533)," ",'Report Data'!F1533)</f>
        <v xml:space="preserve"> </v>
      </c>
      <c r="G1533" s="9" t="str">
        <f>IF(ISBLANK('Report Data'!G1533)," ",'Report Data'!G1533)</f>
        <v xml:space="preserve"> </v>
      </c>
    </row>
    <row r="1534" spans="1:7">
      <c r="A1534" s="9" t="str">
        <f>IF('INTERIM REPORT'!B1534=" "," ",IF('Report Data'!A1534="",'INTERIM REPORT'!A1533,'Report Data'!A1534))</f>
        <v xml:space="preserve"> </v>
      </c>
      <c r="B1534" s="9" t="str">
        <f>IF(ISBLANK('Report Data'!B1534)," ",'Report Data'!B1534)</f>
        <v xml:space="preserve"> </v>
      </c>
      <c r="C1534" s="9" t="str">
        <f>IF(ISBLANK('Report Data'!C1534)," ",'Report Data'!C1534)</f>
        <v xml:space="preserve"> </v>
      </c>
      <c r="D1534" s="9" t="str">
        <f>IF(ISBLANK('Report Data'!D1534)," ",'Report Data'!D1534)</f>
        <v xml:space="preserve"> </v>
      </c>
      <c r="E1534" s="9" t="str">
        <f>IF(ISBLANK('Report Data'!E1534)," ",'Report Data'!E1534)</f>
        <v xml:space="preserve"> </v>
      </c>
      <c r="F1534" s="9" t="str">
        <f>IF(ISBLANK('Report Data'!F1534)," ",'Report Data'!F1534)</f>
        <v xml:space="preserve"> </v>
      </c>
      <c r="G1534" s="9" t="str">
        <f>IF(ISBLANK('Report Data'!G1534)," ",'Report Data'!G1534)</f>
        <v xml:space="preserve"> </v>
      </c>
    </row>
    <row r="1535" spans="1:7">
      <c r="A1535" s="9" t="str">
        <f>IF('INTERIM REPORT'!B1535=" "," ",IF('Report Data'!A1535="",'INTERIM REPORT'!A1534,'Report Data'!A1535))</f>
        <v xml:space="preserve"> </v>
      </c>
      <c r="B1535" s="9" t="str">
        <f>IF(ISBLANK('Report Data'!B1535)," ",'Report Data'!B1535)</f>
        <v xml:space="preserve"> </v>
      </c>
      <c r="C1535" s="9" t="str">
        <f>IF(ISBLANK('Report Data'!C1535)," ",'Report Data'!C1535)</f>
        <v xml:space="preserve"> </v>
      </c>
      <c r="D1535" s="9" t="str">
        <f>IF(ISBLANK('Report Data'!D1535)," ",'Report Data'!D1535)</f>
        <v xml:space="preserve"> </v>
      </c>
      <c r="E1535" s="9" t="str">
        <f>IF(ISBLANK('Report Data'!E1535)," ",'Report Data'!E1535)</f>
        <v xml:space="preserve"> </v>
      </c>
      <c r="F1535" s="9" t="str">
        <f>IF(ISBLANK('Report Data'!F1535)," ",'Report Data'!F1535)</f>
        <v xml:space="preserve"> </v>
      </c>
      <c r="G1535" s="9" t="str">
        <f>IF(ISBLANK('Report Data'!G1535)," ",'Report Data'!G1535)</f>
        <v xml:space="preserve"> </v>
      </c>
    </row>
    <row r="1536" spans="1:7">
      <c r="A1536" s="9" t="str">
        <f>IF('INTERIM REPORT'!B1536=" "," ",IF('Report Data'!A1536="",'INTERIM REPORT'!A1535,'Report Data'!A1536))</f>
        <v xml:space="preserve"> </v>
      </c>
      <c r="B1536" s="9" t="str">
        <f>IF(ISBLANK('Report Data'!B1536)," ",'Report Data'!B1536)</f>
        <v xml:space="preserve"> </v>
      </c>
      <c r="C1536" s="9" t="str">
        <f>IF(ISBLANK('Report Data'!C1536)," ",'Report Data'!C1536)</f>
        <v xml:space="preserve"> </v>
      </c>
      <c r="D1536" s="9" t="str">
        <f>IF(ISBLANK('Report Data'!D1536)," ",'Report Data'!D1536)</f>
        <v xml:space="preserve"> </v>
      </c>
      <c r="E1536" s="9" t="str">
        <f>IF(ISBLANK('Report Data'!E1536)," ",'Report Data'!E1536)</f>
        <v xml:space="preserve"> </v>
      </c>
      <c r="F1536" s="9" t="str">
        <f>IF(ISBLANK('Report Data'!F1536)," ",'Report Data'!F1536)</f>
        <v xml:space="preserve"> </v>
      </c>
      <c r="G1536" s="9" t="str">
        <f>IF(ISBLANK('Report Data'!G1536)," ",'Report Data'!G1536)</f>
        <v xml:space="preserve"> </v>
      </c>
    </row>
    <row r="1537" spans="1:7">
      <c r="A1537" s="9" t="str">
        <f>IF('INTERIM REPORT'!B1537=" "," ",IF('Report Data'!A1537="",'INTERIM REPORT'!A1536,'Report Data'!A1537))</f>
        <v xml:space="preserve"> </v>
      </c>
      <c r="B1537" s="9" t="str">
        <f>IF(ISBLANK('Report Data'!B1537)," ",'Report Data'!B1537)</f>
        <v xml:space="preserve"> </v>
      </c>
      <c r="C1537" s="9" t="str">
        <f>IF(ISBLANK('Report Data'!C1537)," ",'Report Data'!C1537)</f>
        <v xml:space="preserve"> </v>
      </c>
      <c r="D1537" s="9" t="str">
        <f>IF(ISBLANK('Report Data'!D1537)," ",'Report Data'!D1537)</f>
        <v xml:space="preserve"> </v>
      </c>
      <c r="E1537" s="9" t="str">
        <f>IF(ISBLANK('Report Data'!E1537)," ",'Report Data'!E1537)</f>
        <v xml:space="preserve"> </v>
      </c>
      <c r="F1537" s="9" t="str">
        <f>IF(ISBLANK('Report Data'!F1537)," ",'Report Data'!F1537)</f>
        <v xml:space="preserve"> </v>
      </c>
      <c r="G1537" s="9" t="str">
        <f>IF(ISBLANK('Report Data'!G1537)," ",'Report Data'!G1537)</f>
        <v xml:space="preserve"> </v>
      </c>
    </row>
    <row r="1538" spans="1:7">
      <c r="A1538" s="9" t="str">
        <f>IF('INTERIM REPORT'!B1538=" "," ",IF('Report Data'!A1538="",'INTERIM REPORT'!A1537,'Report Data'!A1538))</f>
        <v xml:space="preserve"> </v>
      </c>
      <c r="B1538" s="9" t="str">
        <f>IF(ISBLANK('Report Data'!B1538)," ",'Report Data'!B1538)</f>
        <v xml:space="preserve"> </v>
      </c>
      <c r="C1538" s="9" t="str">
        <f>IF(ISBLANK('Report Data'!C1538)," ",'Report Data'!C1538)</f>
        <v xml:space="preserve"> </v>
      </c>
      <c r="D1538" s="9" t="str">
        <f>IF(ISBLANK('Report Data'!D1538)," ",'Report Data'!D1538)</f>
        <v xml:space="preserve"> </v>
      </c>
      <c r="E1538" s="9" t="str">
        <f>IF(ISBLANK('Report Data'!E1538)," ",'Report Data'!E1538)</f>
        <v xml:space="preserve"> </v>
      </c>
      <c r="F1538" s="9" t="str">
        <f>IF(ISBLANK('Report Data'!F1538)," ",'Report Data'!F1538)</f>
        <v xml:space="preserve"> </v>
      </c>
      <c r="G1538" s="9" t="str">
        <f>IF(ISBLANK('Report Data'!G1538)," ",'Report Data'!G1538)</f>
        <v xml:space="preserve"> </v>
      </c>
    </row>
    <row r="1539" spans="1:7">
      <c r="A1539" s="9" t="str">
        <f>IF('INTERIM REPORT'!B1539=" "," ",IF('Report Data'!A1539="",'INTERIM REPORT'!A1538,'Report Data'!A1539))</f>
        <v xml:space="preserve"> </v>
      </c>
      <c r="B1539" s="9" t="str">
        <f>IF(ISBLANK('Report Data'!B1539)," ",'Report Data'!B1539)</f>
        <v xml:space="preserve"> </v>
      </c>
      <c r="C1539" s="9" t="str">
        <f>IF(ISBLANK('Report Data'!C1539)," ",'Report Data'!C1539)</f>
        <v xml:space="preserve"> </v>
      </c>
      <c r="D1539" s="9" t="str">
        <f>IF(ISBLANK('Report Data'!D1539)," ",'Report Data'!D1539)</f>
        <v xml:space="preserve"> </v>
      </c>
      <c r="E1539" s="9" t="str">
        <f>IF(ISBLANK('Report Data'!E1539)," ",'Report Data'!E1539)</f>
        <v xml:space="preserve"> </v>
      </c>
      <c r="F1539" s="9" t="str">
        <f>IF(ISBLANK('Report Data'!F1539)," ",'Report Data'!F1539)</f>
        <v xml:space="preserve"> </v>
      </c>
      <c r="G1539" s="9" t="str">
        <f>IF(ISBLANK('Report Data'!G1539)," ",'Report Data'!G1539)</f>
        <v xml:space="preserve"> </v>
      </c>
    </row>
    <row r="1540" spans="1:7">
      <c r="A1540" s="9" t="str">
        <f>IF('INTERIM REPORT'!B1540=" "," ",IF('Report Data'!A1540="",'INTERIM REPORT'!A1539,'Report Data'!A1540))</f>
        <v xml:space="preserve"> </v>
      </c>
      <c r="B1540" s="9" t="str">
        <f>IF(ISBLANK('Report Data'!B1540)," ",'Report Data'!B1540)</f>
        <v xml:space="preserve"> </v>
      </c>
      <c r="C1540" s="9" t="str">
        <f>IF(ISBLANK('Report Data'!C1540)," ",'Report Data'!C1540)</f>
        <v xml:space="preserve"> </v>
      </c>
      <c r="D1540" s="9" t="str">
        <f>IF(ISBLANK('Report Data'!D1540)," ",'Report Data'!D1540)</f>
        <v xml:space="preserve"> </v>
      </c>
      <c r="E1540" s="9" t="str">
        <f>IF(ISBLANK('Report Data'!E1540)," ",'Report Data'!E1540)</f>
        <v xml:space="preserve"> </v>
      </c>
      <c r="F1540" s="9" t="str">
        <f>IF(ISBLANK('Report Data'!F1540)," ",'Report Data'!F1540)</f>
        <v xml:space="preserve"> </v>
      </c>
      <c r="G1540" s="9" t="str">
        <f>IF(ISBLANK('Report Data'!G1540)," ",'Report Data'!G1540)</f>
        <v xml:space="preserve"> </v>
      </c>
    </row>
    <row r="1541" spans="1:7">
      <c r="A1541" s="9" t="str">
        <f>IF('INTERIM REPORT'!B1541=" "," ",IF('Report Data'!A1541="",'INTERIM REPORT'!A1540,'Report Data'!A1541))</f>
        <v xml:space="preserve"> </v>
      </c>
      <c r="B1541" s="9" t="str">
        <f>IF(ISBLANK('Report Data'!B1541)," ",'Report Data'!B1541)</f>
        <v xml:space="preserve"> </v>
      </c>
      <c r="C1541" s="9" t="str">
        <f>IF(ISBLANK('Report Data'!C1541)," ",'Report Data'!C1541)</f>
        <v xml:space="preserve"> </v>
      </c>
      <c r="D1541" s="9" t="str">
        <f>IF(ISBLANK('Report Data'!D1541)," ",'Report Data'!D1541)</f>
        <v xml:space="preserve"> </v>
      </c>
      <c r="E1541" s="9" t="str">
        <f>IF(ISBLANK('Report Data'!E1541)," ",'Report Data'!E1541)</f>
        <v xml:space="preserve"> </v>
      </c>
      <c r="F1541" s="9" t="str">
        <f>IF(ISBLANK('Report Data'!F1541)," ",'Report Data'!F1541)</f>
        <v xml:space="preserve"> </v>
      </c>
      <c r="G1541" s="9" t="str">
        <f>IF(ISBLANK('Report Data'!G1541)," ",'Report Data'!G1541)</f>
        <v xml:space="preserve"> </v>
      </c>
    </row>
    <row r="1542" spans="1:7">
      <c r="A1542" s="9" t="str">
        <f>IF('INTERIM REPORT'!B1542=" "," ",IF('Report Data'!A1542="",'INTERIM REPORT'!A1541,'Report Data'!A1542))</f>
        <v xml:space="preserve"> </v>
      </c>
      <c r="B1542" s="9" t="str">
        <f>IF(ISBLANK('Report Data'!B1542)," ",'Report Data'!B1542)</f>
        <v xml:space="preserve"> </v>
      </c>
      <c r="C1542" s="9" t="str">
        <f>IF(ISBLANK('Report Data'!C1542)," ",'Report Data'!C1542)</f>
        <v xml:space="preserve"> </v>
      </c>
      <c r="D1542" s="9" t="str">
        <f>IF(ISBLANK('Report Data'!D1542)," ",'Report Data'!D1542)</f>
        <v xml:space="preserve"> </v>
      </c>
      <c r="E1542" s="9" t="str">
        <f>IF(ISBLANK('Report Data'!E1542)," ",'Report Data'!E1542)</f>
        <v xml:space="preserve"> </v>
      </c>
      <c r="F1542" s="9" t="str">
        <f>IF(ISBLANK('Report Data'!F1542)," ",'Report Data'!F1542)</f>
        <v xml:space="preserve"> </v>
      </c>
      <c r="G1542" s="9" t="str">
        <f>IF(ISBLANK('Report Data'!G1542)," ",'Report Data'!G1542)</f>
        <v xml:space="preserve"> </v>
      </c>
    </row>
    <row r="1543" spans="1:7">
      <c r="A1543" s="9" t="str">
        <f>IF('INTERIM REPORT'!B1543=" "," ",IF('Report Data'!A1543="",'INTERIM REPORT'!A1542,'Report Data'!A1543))</f>
        <v xml:space="preserve"> </v>
      </c>
      <c r="B1543" s="9" t="str">
        <f>IF(ISBLANK('Report Data'!B1543)," ",'Report Data'!B1543)</f>
        <v xml:space="preserve"> </v>
      </c>
      <c r="C1543" s="9" t="str">
        <f>IF(ISBLANK('Report Data'!C1543)," ",'Report Data'!C1543)</f>
        <v xml:space="preserve"> </v>
      </c>
      <c r="D1543" s="9" t="str">
        <f>IF(ISBLANK('Report Data'!D1543)," ",'Report Data'!D1543)</f>
        <v xml:space="preserve"> </v>
      </c>
      <c r="E1543" s="9" t="str">
        <f>IF(ISBLANK('Report Data'!E1543)," ",'Report Data'!E1543)</f>
        <v xml:space="preserve"> </v>
      </c>
      <c r="F1543" s="9" t="str">
        <f>IF(ISBLANK('Report Data'!F1543)," ",'Report Data'!F1543)</f>
        <v xml:space="preserve"> </v>
      </c>
      <c r="G1543" s="9" t="str">
        <f>IF(ISBLANK('Report Data'!G1543)," ",'Report Data'!G1543)</f>
        <v xml:space="preserve"> </v>
      </c>
    </row>
    <row r="1544" spans="1:7">
      <c r="A1544" s="9" t="str">
        <f>IF('INTERIM REPORT'!B1544=" "," ",IF('Report Data'!A1544="",'INTERIM REPORT'!A1543,'Report Data'!A1544))</f>
        <v xml:space="preserve"> </v>
      </c>
      <c r="B1544" s="9" t="str">
        <f>IF(ISBLANK('Report Data'!B1544)," ",'Report Data'!B1544)</f>
        <v xml:space="preserve"> </v>
      </c>
      <c r="C1544" s="9" t="str">
        <f>IF(ISBLANK('Report Data'!C1544)," ",'Report Data'!C1544)</f>
        <v xml:space="preserve"> </v>
      </c>
      <c r="D1544" s="9" t="str">
        <f>IF(ISBLANK('Report Data'!D1544)," ",'Report Data'!D1544)</f>
        <v xml:space="preserve"> </v>
      </c>
      <c r="E1544" s="9" t="str">
        <f>IF(ISBLANK('Report Data'!E1544)," ",'Report Data'!E1544)</f>
        <v xml:space="preserve"> </v>
      </c>
      <c r="F1544" s="9" t="str">
        <f>IF(ISBLANK('Report Data'!F1544)," ",'Report Data'!F1544)</f>
        <v xml:space="preserve"> </v>
      </c>
      <c r="G1544" s="9" t="str">
        <f>IF(ISBLANK('Report Data'!G1544)," ",'Report Data'!G1544)</f>
        <v xml:space="preserve"> </v>
      </c>
    </row>
    <row r="1545" spans="1:7">
      <c r="A1545" s="9" t="str">
        <f>IF('INTERIM REPORT'!B1545=" "," ",IF('Report Data'!A1545="",'INTERIM REPORT'!A1544,'Report Data'!A1545))</f>
        <v xml:space="preserve"> </v>
      </c>
      <c r="B1545" s="9" t="str">
        <f>IF(ISBLANK('Report Data'!B1545)," ",'Report Data'!B1545)</f>
        <v xml:space="preserve"> </v>
      </c>
      <c r="C1545" s="9" t="str">
        <f>IF(ISBLANK('Report Data'!C1545)," ",'Report Data'!C1545)</f>
        <v xml:space="preserve"> </v>
      </c>
      <c r="D1545" s="9" t="str">
        <f>IF(ISBLANK('Report Data'!D1545)," ",'Report Data'!D1545)</f>
        <v xml:space="preserve"> </v>
      </c>
      <c r="E1545" s="9" t="str">
        <f>IF(ISBLANK('Report Data'!E1545)," ",'Report Data'!E1545)</f>
        <v xml:space="preserve"> </v>
      </c>
      <c r="F1545" s="9" t="str">
        <f>IF(ISBLANK('Report Data'!F1545)," ",'Report Data'!F1545)</f>
        <v xml:space="preserve"> </v>
      </c>
      <c r="G1545" s="9" t="str">
        <f>IF(ISBLANK('Report Data'!G1545)," ",'Report Data'!G1545)</f>
        <v xml:space="preserve"> </v>
      </c>
    </row>
    <row r="1546" spans="1:7">
      <c r="A1546" s="9" t="str">
        <f>IF('INTERIM REPORT'!B1546=" "," ",IF('Report Data'!A1546="",'INTERIM REPORT'!A1545,'Report Data'!A1546))</f>
        <v xml:space="preserve"> </v>
      </c>
      <c r="B1546" s="9" t="str">
        <f>IF(ISBLANK('Report Data'!B1546)," ",'Report Data'!B1546)</f>
        <v xml:space="preserve"> </v>
      </c>
      <c r="C1546" s="9" t="str">
        <f>IF(ISBLANK('Report Data'!C1546)," ",'Report Data'!C1546)</f>
        <v xml:space="preserve"> </v>
      </c>
      <c r="D1546" s="9" t="str">
        <f>IF(ISBLANK('Report Data'!D1546)," ",'Report Data'!D1546)</f>
        <v xml:space="preserve"> </v>
      </c>
      <c r="E1546" s="9" t="str">
        <f>IF(ISBLANK('Report Data'!E1546)," ",'Report Data'!E1546)</f>
        <v xml:space="preserve"> </v>
      </c>
      <c r="F1546" s="9" t="str">
        <f>IF(ISBLANK('Report Data'!F1546)," ",'Report Data'!F1546)</f>
        <v xml:space="preserve"> </v>
      </c>
      <c r="G1546" s="9" t="str">
        <f>IF(ISBLANK('Report Data'!G1546)," ",'Report Data'!G1546)</f>
        <v xml:space="preserve"> </v>
      </c>
    </row>
    <row r="1547" spans="1:7">
      <c r="A1547" s="9" t="str">
        <f>IF('INTERIM REPORT'!B1547=" "," ",IF('Report Data'!A1547="",'INTERIM REPORT'!A1546,'Report Data'!A1547))</f>
        <v xml:space="preserve"> </v>
      </c>
      <c r="B1547" s="9" t="str">
        <f>IF(ISBLANK('Report Data'!B1547)," ",'Report Data'!B1547)</f>
        <v xml:space="preserve"> </v>
      </c>
      <c r="C1547" s="9" t="str">
        <f>IF(ISBLANK('Report Data'!C1547)," ",'Report Data'!C1547)</f>
        <v xml:space="preserve"> </v>
      </c>
      <c r="D1547" s="9" t="str">
        <f>IF(ISBLANK('Report Data'!D1547)," ",'Report Data'!D1547)</f>
        <v xml:space="preserve"> </v>
      </c>
      <c r="E1547" s="9" t="str">
        <f>IF(ISBLANK('Report Data'!E1547)," ",'Report Data'!E1547)</f>
        <v xml:space="preserve"> </v>
      </c>
      <c r="F1547" s="9" t="str">
        <f>IF(ISBLANK('Report Data'!F1547)," ",'Report Data'!F1547)</f>
        <v xml:space="preserve"> </v>
      </c>
      <c r="G1547" s="9" t="str">
        <f>IF(ISBLANK('Report Data'!G1547)," ",'Report Data'!G1547)</f>
        <v xml:space="preserve"> </v>
      </c>
    </row>
    <row r="1548" spans="1:7">
      <c r="A1548" s="9" t="str">
        <f>IF('INTERIM REPORT'!B1548=" "," ",IF('Report Data'!A1548="",'INTERIM REPORT'!A1547,'Report Data'!A1548))</f>
        <v xml:space="preserve"> </v>
      </c>
      <c r="B1548" s="9" t="str">
        <f>IF(ISBLANK('Report Data'!B1548)," ",'Report Data'!B1548)</f>
        <v xml:space="preserve"> </v>
      </c>
      <c r="C1548" s="9" t="str">
        <f>IF(ISBLANK('Report Data'!C1548)," ",'Report Data'!C1548)</f>
        <v xml:space="preserve"> </v>
      </c>
      <c r="D1548" s="9" t="str">
        <f>IF(ISBLANK('Report Data'!D1548)," ",'Report Data'!D1548)</f>
        <v xml:space="preserve"> </v>
      </c>
      <c r="E1548" s="9" t="str">
        <f>IF(ISBLANK('Report Data'!E1548)," ",'Report Data'!E1548)</f>
        <v xml:space="preserve"> </v>
      </c>
      <c r="F1548" s="9" t="str">
        <f>IF(ISBLANK('Report Data'!F1548)," ",'Report Data'!F1548)</f>
        <v xml:space="preserve"> </v>
      </c>
      <c r="G1548" s="9" t="str">
        <f>IF(ISBLANK('Report Data'!G1548)," ",'Report Data'!G1548)</f>
        <v xml:space="preserve"> </v>
      </c>
    </row>
    <row r="1549" spans="1:7">
      <c r="A1549" s="9" t="str">
        <f>IF('INTERIM REPORT'!B1549=" "," ",IF('Report Data'!A1549="",'INTERIM REPORT'!A1548,'Report Data'!A1549))</f>
        <v xml:space="preserve"> </v>
      </c>
      <c r="B1549" s="9" t="str">
        <f>IF(ISBLANK('Report Data'!B1549)," ",'Report Data'!B1549)</f>
        <v xml:space="preserve"> </v>
      </c>
      <c r="C1549" s="9" t="str">
        <f>IF(ISBLANK('Report Data'!C1549)," ",'Report Data'!C1549)</f>
        <v xml:space="preserve"> </v>
      </c>
      <c r="D1549" s="9" t="str">
        <f>IF(ISBLANK('Report Data'!D1549)," ",'Report Data'!D1549)</f>
        <v xml:space="preserve"> </v>
      </c>
      <c r="E1549" s="9" t="str">
        <f>IF(ISBLANK('Report Data'!E1549)," ",'Report Data'!E1549)</f>
        <v xml:space="preserve"> </v>
      </c>
      <c r="F1549" s="9" t="str">
        <f>IF(ISBLANK('Report Data'!F1549)," ",'Report Data'!F1549)</f>
        <v xml:space="preserve"> </v>
      </c>
      <c r="G1549" s="9" t="str">
        <f>IF(ISBLANK('Report Data'!G1549)," ",'Report Data'!G1549)</f>
        <v xml:space="preserve"> </v>
      </c>
    </row>
    <row r="1550" spans="1:7">
      <c r="A1550" s="9" t="str">
        <f>IF('INTERIM REPORT'!B1550=" "," ",IF('Report Data'!A1550="",'INTERIM REPORT'!A1549,'Report Data'!A1550))</f>
        <v xml:space="preserve"> </v>
      </c>
      <c r="B1550" s="9" t="str">
        <f>IF(ISBLANK('Report Data'!B1550)," ",'Report Data'!B1550)</f>
        <v xml:space="preserve"> </v>
      </c>
      <c r="C1550" s="9" t="str">
        <f>IF(ISBLANK('Report Data'!C1550)," ",'Report Data'!C1550)</f>
        <v xml:space="preserve"> </v>
      </c>
      <c r="D1550" s="9" t="str">
        <f>IF(ISBLANK('Report Data'!D1550)," ",'Report Data'!D1550)</f>
        <v xml:space="preserve"> </v>
      </c>
      <c r="E1550" s="9" t="str">
        <f>IF(ISBLANK('Report Data'!E1550)," ",'Report Data'!E1550)</f>
        <v xml:space="preserve"> </v>
      </c>
      <c r="F1550" s="9" t="str">
        <f>IF(ISBLANK('Report Data'!F1550)," ",'Report Data'!F1550)</f>
        <v xml:space="preserve"> </v>
      </c>
      <c r="G1550" s="9" t="str">
        <f>IF(ISBLANK('Report Data'!G1550)," ",'Report Data'!G1550)</f>
        <v xml:space="preserve"> </v>
      </c>
    </row>
    <row r="1551" spans="1:7">
      <c r="A1551" s="9" t="str">
        <f>IF('INTERIM REPORT'!B1551=" "," ",IF('Report Data'!A1551="",'INTERIM REPORT'!A1550,'Report Data'!A1551))</f>
        <v xml:space="preserve"> </v>
      </c>
      <c r="B1551" s="9" t="str">
        <f>IF(ISBLANK('Report Data'!B1551)," ",'Report Data'!B1551)</f>
        <v xml:space="preserve"> </v>
      </c>
      <c r="C1551" s="9" t="str">
        <f>IF(ISBLANK('Report Data'!C1551)," ",'Report Data'!C1551)</f>
        <v xml:space="preserve"> </v>
      </c>
      <c r="D1551" s="9" t="str">
        <f>IF(ISBLANK('Report Data'!D1551)," ",'Report Data'!D1551)</f>
        <v xml:space="preserve"> </v>
      </c>
      <c r="E1551" s="9" t="str">
        <f>IF(ISBLANK('Report Data'!E1551)," ",'Report Data'!E1551)</f>
        <v xml:space="preserve"> </v>
      </c>
      <c r="F1551" s="9" t="str">
        <f>IF(ISBLANK('Report Data'!F1551)," ",'Report Data'!F1551)</f>
        <v xml:space="preserve"> </v>
      </c>
      <c r="G1551" s="9" t="str">
        <f>IF(ISBLANK('Report Data'!G1551)," ",'Report Data'!G1551)</f>
        <v xml:space="preserve"> </v>
      </c>
    </row>
    <row r="1552" spans="1:7">
      <c r="A1552" s="9" t="str">
        <f>IF('INTERIM REPORT'!B1552=" "," ",IF('Report Data'!A1552="",'INTERIM REPORT'!A1551,'Report Data'!A1552))</f>
        <v xml:space="preserve"> </v>
      </c>
      <c r="B1552" s="9" t="str">
        <f>IF(ISBLANK('Report Data'!B1552)," ",'Report Data'!B1552)</f>
        <v xml:space="preserve"> </v>
      </c>
      <c r="C1552" s="9" t="str">
        <f>IF(ISBLANK('Report Data'!C1552)," ",'Report Data'!C1552)</f>
        <v xml:space="preserve"> </v>
      </c>
      <c r="D1552" s="9" t="str">
        <f>IF(ISBLANK('Report Data'!D1552)," ",'Report Data'!D1552)</f>
        <v xml:space="preserve"> </v>
      </c>
      <c r="E1552" s="9" t="str">
        <f>IF(ISBLANK('Report Data'!E1552)," ",'Report Data'!E1552)</f>
        <v xml:space="preserve"> </v>
      </c>
      <c r="F1552" s="9" t="str">
        <f>IF(ISBLANK('Report Data'!F1552)," ",'Report Data'!F1552)</f>
        <v xml:space="preserve"> </v>
      </c>
      <c r="G1552" s="9" t="str">
        <f>IF(ISBLANK('Report Data'!G1552)," ",'Report Data'!G1552)</f>
        <v xml:space="preserve"> </v>
      </c>
    </row>
    <row r="1553" spans="1:7">
      <c r="A1553" s="9" t="str">
        <f>IF('INTERIM REPORT'!B1553=" "," ",IF('Report Data'!A1553="",'INTERIM REPORT'!A1552,'Report Data'!A1553))</f>
        <v xml:space="preserve"> </v>
      </c>
      <c r="B1553" s="9" t="str">
        <f>IF(ISBLANK('Report Data'!B1553)," ",'Report Data'!B1553)</f>
        <v xml:space="preserve"> </v>
      </c>
      <c r="C1553" s="9" t="str">
        <f>IF(ISBLANK('Report Data'!C1553)," ",'Report Data'!C1553)</f>
        <v xml:space="preserve"> </v>
      </c>
      <c r="D1553" s="9" t="str">
        <f>IF(ISBLANK('Report Data'!D1553)," ",'Report Data'!D1553)</f>
        <v xml:space="preserve"> </v>
      </c>
      <c r="E1553" s="9" t="str">
        <f>IF(ISBLANK('Report Data'!E1553)," ",'Report Data'!E1553)</f>
        <v xml:space="preserve"> </v>
      </c>
      <c r="F1553" s="9" t="str">
        <f>IF(ISBLANK('Report Data'!F1553)," ",'Report Data'!F1553)</f>
        <v xml:space="preserve"> </v>
      </c>
      <c r="G1553" s="9" t="str">
        <f>IF(ISBLANK('Report Data'!G1553)," ",'Report Data'!G1553)</f>
        <v xml:space="preserve"> </v>
      </c>
    </row>
    <row r="1554" spans="1:7">
      <c r="A1554" s="9" t="str">
        <f>IF('INTERIM REPORT'!B1554=" "," ",IF('Report Data'!A1554="",'INTERIM REPORT'!A1553,'Report Data'!A1554))</f>
        <v xml:space="preserve"> </v>
      </c>
      <c r="B1554" s="9" t="str">
        <f>IF(ISBLANK('Report Data'!B1554)," ",'Report Data'!B1554)</f>
        <v xml:space="preserve"> </v>
      </c>
      <c r="C1554" s="9" t="str">
        <f>IF(ISBLANK('Report Data'!C1554)," ",'Report Data'!C1554)</f>
        <v xml:space="preserve"> </v>
      </c>
      <c r="D1554" s="9" t="str">
        <f>IF(ISBLANK('Report Data'!D1554)," ",'Report Data'!D1554)</f>
        <v xml:space="preserve"> </v>
      </c>
      <c r="E1554" s="9" t="str">
        <f>IF(ISBLANK('Report Data'!E1554)," ",'Report Data'!E1554)</f>
        <v xml:space="preserve"> </v>
      </c>
      <c r="F1554" s="9" t="str">
        <f>IF(ISBLANK('Report Data'!F1554)," ",'Report Data'!F1554)</f>
        <v xml:space="preserve"> </v>
      </c>
      <c r="G1554" s="9" t="str">
        <f>IF(ISBLANK('Report Data'!G1554)," ",'Report Data'!G1554)</f>
        <v xml:space="preserve"> </v>
      </c>
    </row>
    <row r="1555" spans="1:7">
      <c r="A1555" s="9" t="str">
        <f>IF('INTERIM REPORT'!B1555=" "," ",IF('Report Data'!A1555="",'INTERIM REPORT'!A1554,'Report Data'!A1555))</f>
        <v xml:space="preserve"> </v>
      </c>
      <c r="B1555" s="9" t="str">
        <f>IF(ISBLANK('Report Data'!B1555)," ",'Report Data'!B1555)</f>
        <v xml:space="preserve"> </v>
      </c>
      <c r="C1555" s="9" t="str">
        <f>IF(ISBLANK('Report Data'!C1555)," ",'Report Data'!C1555)</f>
        <v xml:space="preserve"> </v>
      </c>
      <c r="D1555" s="9" t="str">
        <f>IF(ISBLANK('Report Data'!D1555)," ",'Report Data'!D1555)</f>
        <v xml:space="preserve"> </v>
      </c>
      <c r="E1555" s="9" t="str">
        <f>IF(ISBLANK('Report Data'!E1555)," ",'Report Data'!E1555)</f>
        <v xml:space="preserve"> </v>
      </c>
      <c r="F1555" s="9" t="str">
        <f>IF(ISBLANK('Report Data'!F1555)," ",'Report Data'!F1555)</f>
        <v xml:space="preserve"> </v>
      </c>
      <c r="G1555" s="9" t="str">
        <f>IF(ISBLANK('Report Data'!G1555)," ",'Report Data'!G1555)</f>
        <v xml:space="preserve"> </v>
      </c>
    </row>
    <row r="1556" spans="1:7">
      <c r="A1556" s="9" t="str">
        <f>IF('INTERIM REPORT'!B1556=" "," ",IF('Report Data'!A1556="",'INTERIM REPORT'!A1555,'Report Data'!A1556))</f>
        <v xml:space="preserve"> </v>
      </c>
      <c r="B1556" s="9" t="str">
        <f>IF(ISBLANK('Report Data'!B1556)," ",'Report Data'!B1556)</f>
        <v xml:space="preserve"> </v>
      </c>
      <c r="C1556" s="9" t="str">
        <f>IF(ISBLANK('Report Data'!C1556)," ",'Report Data'!C1556)</f>
        <v xml:space="preserve"> </v>
      </c>
      <c r="D1556" s="9" t="str">
        <f>IF(ISBLANK('Report Data'!D1556)," ",'Report Data'!D1556)</f>
        <v xml:space="preserve"> </v>
      </c>
      <c r="E1556" s="9" t="str">
        <f>IF(ISBLANK('Report Data'!E1556)," ",'Report Data'!E1556)</f>
        <v xml:space="preserve"> </v>
      </c>
      <c r="F1556" s="9" t="str">
        <f>IF(ISBLANK('Report Data'!F1556)," ",'Report Data'!F1556)</f>
        <v xml:space="preserve"> </v>
      </c>
      <c r="G1556" s="9" t="str">
        <f>IF(ISBLANK('Report Data'!G1556)," ",'Report Data'!G1556)</f>
        <v xml:space="preserve"> </v>
      </c>
    </row>
    <row r="1557" spans="1:7">
      <c r="A1557" s="9" t="str">
        <f>IF('INTERIM REPORT'!B1557=" "," ",IF('Report Data'!A1557="",'INTERIM REPORT'!A1556,'Report Data'!A1557))</f>
        <v xml:space="preserve"> </v>
      </c>
      <c r="B1557" s="9" t="str">
        <f>IF(ISBLANK('Report Data'!B1557)," ",'Report Data'!B1557)</f>
        <v xml:space="preserve"> </v>
      </c>
      <c r="C1557" s="9" t="str">
        <f>IF(ISBLANK('Report Data'!C1557)," ",'Report Data'!C1557)</f>
        <v xml:space="preserve"> </v>
      </c>
      <c r="D1557" s="9" t="str">
        <f>IF(ISBLANK('Report Data'!D1557)," ",'Report Data'!D1557)</f>
        <v xml:space="preserve"> </v>
      </c>
      <c r="E1557" s="9" t="str">
        <f>IF(ISBLANK('Report Data'!E1557)," ",'Report Data'!E1557)</f>
        <v xml:space="preserve"> </v>
      </c>
      <c r="F1557" s="9" t="str">
        <f>IF(ISBLANK('Report Data'!F1557)," ",'Report Data'!F1557)</f>
        <v xml:space="preserve"> </v>
      </c>
      <c r="G1557" s="9" t="str">
        <f>IF(ISBLANK('Report Data'!G1557)," ",'Report Data'!G1557)</f>
        <v xml:space="preserve"> </v>
      </c>
    </row>
    <row r="1558" spans="1:7">
      <c r="A1558" s="9" t="str">
        <f>IF('INTERIM REPORT'!B1558=" "," ",IF('Report Data'!A1558="",'INTERIM REPORT'!A1557,'Report Data'!A1558))</f>
        <v xml:space="preserve"> </v>
      </c>
      <c r="B1558" s="9" t="str">
        <f>IF(ISBLANK('Report Data'!B1558)," ",'Report Data'!B1558)</f>
        <v xml:space="preserve"> </v>
      </c>
      <c r="C1558" s="9" t="str">
        <f>IF(ISBLANK('Report Data'!C1558)," ",'Report Data'!C1558)</f>
        <v xml:space="preserve"> </v>
      </c>
      <c r="D1558" s="9" t="str">
        <f>IF(ISBLANK('Report Data'!D1558)," ",'Report Data'!D1558)</f>
        <v xml:space="preserve"> </v>
      </c>
      <c r="E1558" s="9" t="str">
        <f>IF(ISBLANK('Report Data'!E1558)," ",'Report Data'!E1558)</f>
        <v xml:space="preserve"> </v>
      </c>
      <c r="F1558" s="9" t="str">
        <f>IF(ISBLANK('Report Data'!F1558)," ",'Report Data'!F1558)</f>
        <v xml:space="preserve"> </v>
      </c>
      <c r="G1558" s="9" t="str">
        <f>IF(ISBLANK('Report Data'!G1558)," ",'Report Data'!G1558)</f>
        <v xml:space="preserve"> </v>
      </c>
    </row>
    <row r="1559" spans="1:7">
      <c r="A1559" s="9" t="str">
        <f>IF('INTERIM REPORT'!B1559=" "," ",IF('Report Data'!A1559="",'INTERIM REPORT'!A1558,'Report Data'!A1559))</f>
        <v xml:space="preserve"> </v>
      </c>
      <c r="B1559" s="9" t="str">
        <f>IF(ISBLANK('Report Data'!B1559)," ",'Report Data'!B1559)</f>
        <v xml:space="preserve"> </v>
      </c>
      <c r="C1559" s="9" t="str">
        <f>IF(ISBLANK('Report Data'!C1559)," ",'Report Data'!C1559)</f>
        <v xml:space="preserve"> </v>
      </c>
      <c r="D1559" s="9" t="str">
        <f>IF(ISBLANK('Report Data'!D1559)," ",'Report Data'!D1559)</f>
        <v xml:space="preserve"> </v>
      </c>
      <c r="E1559" s="9" t="str">
        <f>IF(ISBLANK('Report Data'!E1559)," ",'Report Data'!E1559)</f>
        <v xml:space="preserve"> </v>
      </c>
      <c r="F1559" s="9" t="str">
        <f>IF(ISBLANK('Report Data'!F1559)," ",'Report Data'!F1559)</f>
        <v xml:space="preserve"> </v>
      </c>
      <c r="G1559" s="9" t="str">
        <f>IF(ISBLANK('Report Data'!G1559)," ",'Report Data'!G1559)</f>
        <v xml:space="preserve"> </v>
      </c>
    </row>
    <row r="1560" spans="1:7">
      <c r="A1560" s="9" t="str">
        <f>IF('INTERIM REPORT'!B1560=" "," ",IF('Report Data'!A1560="",'INTERIM REPORT'!A1559,'Report Data'!A1560))</f>
        <v xml:space="preserve"> </v>
      </c>
      <c r="B1560" s="9" t="str">
        <f>IF(ISBLANK('Report Data'!B1560)," ",'Report Data'!B1560)</f>
        <v xml:space="preserve"> </v>
      </c>
      <c r="C1560" s="9" t="str">
        <f>IF(ISBLANK('Report Data'!C1560)," ",'Report Data'!C1560)</f>
        <v xml:space="preserve"> </v>
      </c>
      <c r="D1560" s="9" t="str">
        <f>IF(ISBLANK('Report Data'!D1560)," ",'Report Data'!D1560)</f>
        <v xml:space="preserve"> </v>
      </c>
      <c r="E1560" s="9" t="str">
        <f>IF(ISBLANK('Report Data'!E1560)," ",'Report Data'!E1560)</f>
        <v xml:space="preserve"> </v>
      </c>
      <c r="F1560" s="9" t="str">
        <f>IF(ISBLANK('Report Data'!F1560)," ",'Report Data'!F1560)</f>
        <v xml:space="preserve"> </v>
      </c>
      <c r="G1560" s="9" t="str">
        <f>IF(ISBLANK('Report Data'!G1560)," ",'Report Data'!G1560)</f>
        <v xml:space="preserve"> </v>
      </c>
    </row>
    <row r="1561" spans="1:7">
      <c r="A1561" s="9" t="str">
        <f>IF('INTERIM REPORT'!B1561=" "," ",IF('Report Data'!A1561="",'INTERIM REPORT'!A1560,'Report Data'!A1561))</f>
        <v xml:space="preserve"> </v>
      </c>
      <c r="B1561" s="9" t="str">
        <f>IF(ISBLANK('Report Data'!B1561)," ",'Report Data'!B1561)</f>
        <v xml:space="preserve"> </v>
      </c>
      <c r="C1561" s="9" t="str">
        <f>IF(ISBLANK('Report Data'!C1561)," ",'Report Data'!C1561)</f>
        <v xml:space="preserve"> </v>
      </c>
      <c r="D1561" s="9" t="str">
        <f>IF(ISBLANK('Report Data'!D1561)," ",'Report Data'!D1561)</f>
        <v xml:space="preserve"> </v>
      </c>
      <c r="E1561" s="9" t="str">
        <f>IF(ISBLANK('Report Data'!E1561)," ",'Report Data'!E1561)</f>
        <v xml:space="preserve"> </v>
      </c>
      <c r="F1561" s="9" t="str">
        <f>IF(ISBLANK('Report Data'!F1561)," ",'Report Data'!F1561)</f>
        <v xml:space="preserve"> </v>
      </c>
      <c r="G1561" s="9" t="str">
        <f>IF(ISBLANK('Report Data'!G1561)," ",'Report Data'!G1561)</f>
        <v xml:space="preserve"> </v>
      </c>
    </row>
    <row r="1562" spans="1:7">
      <c r="A1562" s="9" t="str">
        <f>IF('INTERIM REPORT'!B1562=" "," ",IF('Report Data'!A1562="",'INTERIM REPORT'!A1561,'Report Data'!A1562))</f>
        <v xml:space="preserve"> </v>
      </c>
      <c r="B1562" s="9" t="str">
        <f>IF(ISBLANK('Report Data'!B1562)," ",'Report Data'!B1562)</f>
        <v xml:space="preserve"> </v>
      </c>
      <c r="C1562" s="9" t="str">
        <f>IF(ISBLANK('Report Data'!C1562)," ",'Report Data'!C1562)</f>
        <v xml:space="preserve"> </v>
      </c>
      <c r="D1562" s="9" t="str">
        <f>IF(ISBLANK('Report Data'!D1562)," ",'Report Data'!D1562)</f>
        <v xml:space="preserve"> </v>
      </c>
      <c r="E1562" s="9" t="str">
        <f>IF(ISBLANK('Report Data'!E1562)," ",'Report Data'!E1562)</f>
        <v xml:space="preserve"> </v>
      </c>
      <c r="F1562" s="9" t="str">
        <f>IF(ISBLANK('Report Data'!F1562)," ",'Report Data'!F1562)</f>
        <v xml:space="preserve"> </v>
      </c>
      <c r="G1562" s="9" t="str">
        <f>IF(ISBLANK('Report Data'!G1562)," ",'Report Data'!G1562)</f>
        <v xml:space="preserve"> </v>
      </c>
    </row>
    <row r="1563" spans="1:7">
      <c r="A1563" s="9" t="str">
        <f>IF('INTERIM REPORT'!B1563=" "," ",IF('Report Data'!A1563="",'INTERIM REPORT'!A1562,'Report Data'!A1563))</f>
        <v xml:space="preserve"> </v>
      </c>
      <c r="B1563" s="9" t="str">
        <f>IF(ISBLANK('Report Data'!B1563)," ",'Report Data'!B1563)</f>
        <v xml:space="preserve"> </v>
      </c>
      <c r="C1563" s="9" t="str">
        <f>IF(ISBLANK('Report Data'!C1563)," ",'Report Data'!C1563)</f>
        <v xml:space="preserve"> </v>
      </c>
      <c r="D1563" s="9" t="str">
        <f>IF(ISBLANK('Report Data'!D1563)," ",'Report Data'!D1563)</f>
        <v xml:space="preserve"> </v>
      </c>
      <c r="E1563" s="9" t="str">
        <f>IF(ISBLANK('Report Data'!E1563)," ",'Report Data'!E1563)</f>
        <v xml:space="preserve"> </v>
      </c>
      <c r="F1563" s="9" t="str">
        <f>IF(ISBLANK('Report Data'!F1563)," ",'Report Data'!F1563)</f>
        <v xml:space="preserve"> </v>
      </c>
      <c r="G1563" s="9" t="str">
        <f>IF(ISBLANK('Report Data'!G1563)," ",'Report Data'!G1563)</f>
        <v xml:space="preserve"> </v>
      </c>
    </row>
    <row r="1564" spans="1:7">
      <c r="A1564" s="9" t="str">
        <f>IF('INTERIM REPORT'!B1564=" "," ",IF('Report Data'!A1564="",'INTERIM REPORT'!A1563,'Report Data'!A1564))</f>
        <v xml:space="preserve"> </v>
      </c>
      <c r="B1564" s="9" t="str">
        <f>IF(ISBLANK('Report Data'!B1564)," ",'Report Data'!B1564)</f>
        <v xml:space="preserve"> </v>
      </c>
      <c r="C1564" s="9" t="str">
        <f>IF(ISBLANK('Report Data'!C1564)," ",'Report Data'!C1564)</f>
        <v xml:space="preserve"> </v>
      </c>
      <c r="D1564" s="9" t="str">
        <f>IF(ISBLANK('Report Data'!D1564)," ",'Report Data'!D1564)</f>
        <v xml:space="preserve"> </v>
      </c>
      <c r="E1564" s="9" t="str">
        <f>IF(ISBLANK('Report Data'!E1564)," ",'Report Data'!E1564)</f>
        <v xml:space="preserve"> </v>
      </c>
      <c r="F1564" s="9" t="str">
        <f>IF(ISBLANK('Report Data'!F1564)," ",'Report Data'!F1564)</f>
        <v xml:space="preserve"> </v>
      </c>
      <c r="G1564" s="9" t="str">
        <f>IF(ISBLANK('Report Data'!G1564)," ",'Report Data'!G1564)</f>
        <v xml:space="preserve"> </v>
      </c>
    </row>
    <row r="1565" spans="1:7">
      <c r="A1565" s="9" t="str">
        <f>IF('INTERIM REPORT'!B1565=" "," ",IF('Report Data'!A1565="",'INTERIM REPORT'!A1564,'Report Data'!A1565))</f>
        <v xml:space="preserve"> </v>
      </c>
      <c r="B1565" s="9" t="str">
        <f>IF(ISBLANK('Report Data'!B1565)," ",'Report Data'!B1565)</f>
        <v xml:space="preserve"> </v>
      </c>
      <c r="C1565" s="9" t="str">
        <f>IF(ISBLANK('Report Data'!C1565)," ",'Report Data'!C1565)</f>
        <v xml:space="preserve"> </v>
      </c>
      <c r="D1565" s="9" t="str">
        <f>IF(ISBLANK('Report Data'!D1565)," ",'Report Data'!D1565)</f>
        <v xml:space="preserve"> </v>
      </c>
      <c r="E1565" s="9" t="str">
        <f>IF(ISBLANK('Report Data'!E1565)," ",'Report Data'!E1565)</f>
        <v xml:space="preserve"> </v>
      </c>
      <c r="F1565" s="9" t="str">
        <f>IF(ISBLANK('Report Data'!F1565)," ",'Report Data'!F1565)</f>
        <v xml:space="preserve"> </v>
      </c>
      <c r="G1565" s="9" t="str">
        <f>IF(ISBLANK('Report Data'!G1565)," ",'Report Data'!G1565)</f>
        <v xml:space="preserve"> </v>
      </c>
    </row>
    <row r="1566" spans="1:7">
      <c r="A1566" s="9" t="str">
        <f>IF('INTERIM REPORT'!B1566=" "," ",IF('Report Data'!A1566="",'INTERIM REPORT'!A1565,'Report Data'!A1566))</f>
        <v xml:space="preserve"> </v>
      </c>
      <c r="B1566" s="9" t="str">
        <f>IF(ISBLANK('Report Data'!B1566)," ",'Report Data'!B1566)</f>
        <v xml:space="preserve"> </v>
      </c>
      <c r="C1566" s="9" t="str">
        <f>IF(ISBLANK('Report Data'!C1566)," ",'Report Data'!C1566)</f>
        <v xml:space="preserve"> </v>
      </c>
      <c r="D1566" s="9" t="str">
        <f>IF(ISBLANK('Report Data'!D1566)," ",'Report Data'!D1566)</f>
        <v xml:space="preserve"> </v>
      </c>
      <c r="E1566" s="9" t="str">
        <f>IF(ISBLANK('Report Data'!E1566)," ",'Report Data'!E1566)</f>
        <v xml:space="preserve"> </v>
      </c>
      <c r="F1566" s="9" t="str">
        <f>IF(ISBLANK('Report Data'!F1566)," ",'Report Data'!F1566)</f>
        <v xml:space="preserve"> </v>
      </c>
      <c r="G1566" s="9" t="str">
        <f>IF(ISBLANK('Report Data'!G1566)," ",'Report Data'!G1566)</f>
        <v xml:space="preserve"> </v>
      </c>
    </row>
    <row r="1567" spans="1:7">
      <c r="A1567" s="9" t="str">
        <f>IF('INTERIM REPORT'!B1567=" "," ",IF('Report Data'!A1567="",'INTERIM REPORT'!A1566,'Report Data'!A1567))</f>
        <v xml:space="preserve"> </v>
      </c>
      <c r="B1567" s="9" t="str">
        <f>IF(ISBLANK('Report Data'!B1567)," ",'Report Data'!B1567)</f>
        <v xml:space="preserve"> </v>
      </c>
      <c r="C1567" s="9" t="str">
        <f>IF(ISBLANK('Report Data'!C1567)," ",'Report Data'!C1567)</f>
        <v xml:space="preserve"> </v>
      </c>
      <c r="D1567" s="9" t="str">
        <f>IF(ISBLANK('Report Data'!D1567)," ",'Report Data'!D1567)</f>
        <v xml:space="preserve"> </v>
      </c>
      <c r="E1567" s="9" t="str">
        <f>IF(ISBLANK('Report Data'!E1567)," ",'Report Data'!E1567)</f>
        <v xml:space="preserve"> </v>
      </c>
      <c r="F1567" s="9" t="str">
        <f>IF(ISBLANK('Report Data'!F1567)," ",'Report Data'!F1567)</f>
        <v xml:space="preserve"> </v>
      </c>
      <c r="G1567" s="9" t="str">
        <f>IF(ISBLANK('Report Data'!G1567)," ",'Report Data'!G1567)</f>
        <v xml:space="preserve"> </v>
      </c>
    </row>
    <row r="1568" spans="1:7">
      <c r="A1568" s="9" t="str">
        <f>IF('INTERIM REPORT'!B1568=" "," ",IF('Report Data'!A1568="",'INTERIM REPORT'!A1567,'Report Data'!A1568))</f>
        <v xml:space="preserve"> </v>
      </c>
      <c r="B1568" s="9" t="str">
        <f>IF(ISBLANK('Report Data'!B1568)," ",'Report Data'!B1568)</f>
        <v xml:space="preserve"> </v>
      </c>
      <c r="C1568" s="9" t="str">
        <f>IF(ISBLANK('Report Data'!C1568)," ",'Report Data'!C1568)</f>
        <v xml:space="preserve"> </v>
      </c>
      <c r="D1568" s="9" t="str">
        <f>IF(ISBLANK('Report Data'!D1568)," ",'Report Data'!D1568)</f>
        <v xml:space="preserve"> </v>
      </c>
      <c r="E1568" s="9" t="str">
        <f>IF(ISBLANK('Report Data'!E1568)," ",'Report Data'!E1568)</f>
        <v xml:space="preserve"> </v>
      </c>
      <c r="F1568" s="9" t="str">
        <f>IF(ISBLANK('Report Data'!F1568)," ",'Report Data'!F1568)</f>
        <v xml:space="preserve"> </v>
      </c>
      <c r="G1568" s="9" t="str">
        <f>IF(ISBLANK('Report Data'!G1568)," ",'Report Data'!G1568)</f>
        <v xml:space="preserve"> </v>
      </c>
    </row>
    <row r="1569" spans="1:7">
      <c r="A1569" s="9" t="str">
        <f>IF('INTERIM REPORT'!B1569=" "," ",IF('Report Data'!A1569="",'INTERIM REPORT'!A1568,'Report Data'!A1569))</f>
        <v xml:space="preserve"> </v>
      </c>
      <c r="B1569" s="9" t="str">
        <f>IF(ISBLANK('Report Data'!B1569)," ",'Report Data'!B1569)</f>
        <v xml:space="preserve"> </v>
      </c>
      <c r="C1569" s="9" t="str">
        <f>IF(ISBLANK('Report Data'!C1569)," ",'Report Data'!C1569)</f>
        <v xml:space="preserve"> </v>
      </c>
      <c r="D1569" s="9" t="str">
        <f>IF(ISBLANK('Report Data'!D1569)," ",'Report Data'!D1569)</f>
        <v xml:space="preserve"> </v>
      </c>
      <c r="E1569" s="9" t="str">
        <f>IF(ISBLANK('Report Data'!E1569)," ",'Report Data'!E1569)</f>
        <v xml:space="preserve"> </v>
      </c>
      <c r="F1569" s="9" t="str">
        <f>IF(ISBLANK('Report Data'!F1569)," ",'Report Data'!F1569)</f>
        <v xml:space="preserve"> </v>
      </c>
      <c r="G1569" s="9" t="str">
        <f>IF(ISBLANK('Report Data'!G1569)," ",'Report Data'!G1569)</f>
        <v xml:space="preserve"> </v>
      </c>
    </row>
    <row r="1570" spans="1:7">
      <c r="A1570" s="9" t="str">
        <f>IF('INTERIM REPORT'!B1570=" "," ",IF('Report Data'!A1570="",'INTERIM REPORT'!A1569,'Report Data'!A1570))</f>
        <v xml:space="preserve"> </v>
      </c>
      <c r="B1570" s="9" t="str">
        <f>IF(ISBLANK('Report Data'!B1570)," ",'Report Data'!B1570)</f>
        <v xml:space="preserve"> </v>
      </c>
      <c r="C1570" s="9" t="str">
        <f>IF(ISBLANK('Report Data'!C1570)," ",'Report Data'!C1570)</f>
        <v xml:space="preserve"> </v>
      </c>
      <c r="D1570" s="9" t="str">
        <f>IF(ISBLANK('Report Data'!D1570)," ",'Report Data'!D1570)</f>
        <v xml:space="preserve"> </v>
      </c>
      <c r="E1570" s="9" t="str">
        <f>IF(ISBLANK('Report Data'!E1570)," ",'Report Data'!E1570)</f>
        <v xml:space="preserve"> </v>
      </c>
      <c r="F1570" s="9" t="str">
        <f>IF(ISBLANK('Report Data'!F1570)," ",'Report Data'!F1570)</f>
        <v xml:space="preserve"> </v>
      </c>
      <c r="G1570" s="9" t="str">
        <f>IF(ISBLANK('Report Data'!G1570)," ",'Report Data'!G1570)</f>
        <v xml:space="preserve"> </v>
      </c>
    </row>
    <row r="1571" spans="1:7">
      <c r="A1571" s="9" t="str">
        <f>IF('INTERIM REPORT'!B1571=" "," ",IF('Report Data'!A1571="",'INTERIM REPORT'!A1570,'Report Data'!A1571))</f>
        <v xml:space="preserve"> </v>
      </c>
      <c r="B1571" s="9" t="str">
        <f>IF(ISBLANK('Report Data'!B1571)," ",'Report Data'!B1571)</f>
        <v xml:space="preserve"> </v>
      </c>
      <c r="C1571" s="9" t="str">
        <f>IF(ISBLANK('Report Data'!C1571)," ",'Report Data'!C1571)</f>
        <v xml:space="preserve"> </v>
      </c>
      <c r="D1571" s="9" t="str">
        <f>IF(ISBLANK('Report Data'!D1571)," ",'Report Data'!D1571)</f>
        <v xml:space="preserve"> </v>
      </c>
      <c r="E1571" s="9" t="str">
        <f>IF(ISBLANK('Report Data'!E1571)," ",'Report Data'!E1571)</f>
        <v xml:space="preserve"> </v>
      </c>
      <c r="F1571" s="9" t="str">
        <f>IF(ISBLANK('Report Data'!F1571)," ",'Report Data'!F1571)</f>
        <v xml:space="preserve"> </v>
      </c>
      <c r="G1571" s="9" t="str">
        <f>IF(ISBLANK('Report Data'!G1571)," ",'Report Data'!G1571)</f>
        <v xml:space="preserve"> </v>
      </c>
    </row>
    <row r="1572" spans="1:7">
      <c r="A1572" s="9" t="str">
        <f>IF('INTERIM REPORT'!B1572=" "," ",IF('Report Data'!A1572="",'INTERIM REPORT'!A1571,'Report Data'!A1572))</f>
        <v xml:space="preserve"> </v>
      </c>
      <c r="B1572" s="9" t="str">
        <f>IF(ISBLANK('Report Data'!B1572)," ",'Report Data'!B1572)</f>
        <v xml:space="preserve"> </v>
      </c>
      <c r="C1572" s="9" t="str">
        <f>IF(ISBLANK('Report Data'!C1572)," ",'Report Data'!C1572)</f>
        <v xml:space="preserve"> </v>
      </c>
      <c r="D1572" s="9" t="str">
        <f>IF(ISBLANK('Report Data'!D1572)," ",'Report Data'!D1572)</f>
        <v xml:space="preserve"> </v>
      </c>
      <c r="E1572" s="9" t="str">
        <f>IF(ISBLANK('Report Data'!E1572)," ",'Report Data'!E1572)</f>
        <v xml:space="preserve"> </v>
      </c>
      <c r="F1572" s="9" t="str">
        <f>IF(ISBLANK('Report Data'!F1572)," ",'Report Data'!F1572)</f>
        <v xml:space="preserve"> </v>
      </c>
      <c r="G1572" s="9" t="str">
        <f>IF(ISBLANK('Report Data'!G1572)," ",'Report Data'!G1572)</f>
        <v xml:space="preserve"> </v>
      </c>
    </row>
    <row r="1573" spans="1:7">
      <c r="A1573" s="9" t="str">
        <f>IF('INTERIM REPORT'!B1573=" "," ",IF('Report Data'!A1573="",'INTERIM REPORT'!A1572,'Report Data'!A1573))</f>
        <v xml:space="preserve"> </v>
      </c>
      <c r="B1573" s="9" t="str">
        <f>IF(ISBLANK('Report Data'!B1573)," ",'Report Data'!B1573)</f>
        <v xml:space="preserve"> </v>
      </c>
      <c r="C1573" s="9" t="str">
        <f>IF(ISBLANK('Report Data'!C1573)," ",'Report Data'!C1573)</f>
        <v xml:space="preserve"> </v>
      </c>
      <c r="D1573" s="9" t="str">
        <f>IF(ISBLANK('Report Data'!D1573)," ",'Report Data'!D1573)</f>
        <v xml:space="preserve"> </v>
      </c>
      <c r="E1573" s="9" t="str">
        <f>IF(ISBLANK('Report Data'!E1573)," ",'Report Data'!E1573)</f>
        <v xml:space="preserve"> </v>
      </c>
      <c r="F1573" s="9" t="str">
        <f>IF(ISBLANK('Report Data'!F1573)," ",'Report Data'!F1573)</f>
        <v xml:space="preserve"> </v>
      </c>
      <c r="G1573" s="9" t="str">
        <f>IF(ISBLANK('Report Data'!G1573)," ",'Report Data'!G1573)</f>
        <v xml:space="preserve"> </v>
      </c>
    </row>
    <row r="1574" spans="1:7">
      <c r="A1574" s="9" t="str">
        <f>IF('INTERIM REPORT'!B1574=" "," ",IF('Report Data'!A1574="",'INTERIM REPORT'!A1573,'Report Data'!A1574))</f>
        <v xml:space="preserve"> </v>
      </c>
      <c r="B1574" s="9" t="str">
        <f>IF(ISBLANK('Report Data'!B1574)," ",'Report Data'!B1574)</f>
        <v xml:space="preserve"> </v>
      </c>
      <c r="C1574" s="9" t="str">
        <f>IF(ISBLANK('Report Data'!C1574)," ",'Report Data'!C1574)</f>
        <v xml:space="preserve"> </v>
      </c>
      <c r="D1574" s="9" t="str">
        <f>IF(ISBLANK('Report Data'!D1574)," ",'Report Data'!D1574)</f>
        <v xml:space="preserve"> </v>
      </c>
      <c r="E1574" s="9" t="str">
        <f>IF(ISBLANK('Report Data'!E1574)," ",'Report Data'!E1574)</f>
        <v xml:space="preserve"> </v>
      </c>
      <c r="F1574" s="9" t="str">
        <f>IF(ISBLANK('Report Data'!F1574)," ",'Report Data'!F1574)</f>
        <v xml:space="preserve"> </v>
      </c>
      <c r="G1574" s="9" t="str">
        <f>IF(ISBLANK('Report Data'!G1574)," ",'Report Data'!G1574)</f>
        <v xml:space="preserve"> </v>
      </c>
    </row>
    <row r="1575" spans="1:7">
      <c r="A1575" s="9" t="str">
        <f>IF('INTERIM REPORT'!B1575=" "," ",IF('Report Data'!A1575="",'INTERIM REPORT'!A1574,'Report Data'!A1575))</f>
        <v xml:space="preserve"> </v>
      </c>
      <c r="B1575" s="9" t="str">
        <f>IF(ISBLANK('Report Data'!B1575)," ",'Report Data'!B1575)</f>
        <v xml:space="preserve"> </v>
      </c>
      <c r="C1575" s="9" t="str">
        <f>IF(ISBLANK('Report Data'!C1575)," ",'Report Data'!C1575)</f>
        <v xml:space="preserve"> </v>
      </c>
      <c r="D1575" s="9" t="str">
        <f>IF(ISBLANK('Report Data'!D1575)," ",'Report Data'!D1575)</f>
        <v xml:space="preserve"> </v>
      </c>
      <c r="E1575" s="9" t="str">
        <f>IF(ISBLANK('Report Data'!E1575)," ",'Report Data'!E1575)</f>
        <v xml:space="preserve"> </v>
      </c>
      <c r="F1575" s="9" t="str">
        <f>IF(ISBLANK('Report Data'!F1575)," ",'Report Data'!F1575)</f>
        <v xml:space="preserve"> </v>
      </c>
      <c r="G1575" s="9" t="str">
        <f>IF(ISBLANK('Report Data'!G1575)," ",'Report Data'!G1575)</f>
        <v xml:space="preserve"> </v>
      </c>
    </row>
    <row r="1576" spans="1:7">
      <c r="A1576" s="9" t="str">
        <f>IF('INTERIM REPORT'!B1576=" "," ",IF('Report Data'!A1576="",'INTERIM REPORT'!A1575,'Report Data'!A1576))</f>
        <v xml:space="preserve"> </v>
      </c>
      <c r="B1576" s="9" t="str">
        <f>IF(ISBLANK('Report Data'!B1576)," ",'Report Data'!B1576)</f>
        <v xml:space="preserve"> </v>
      </c>
      <c r="C1576" s="9" t="str">
        <f>IF(ISBLANK('Report Data'!C1576)," ",'Report Data'!C1576)</f>
        <v xml:space="preserve"> </v>
      </c>
      <c r="D1576" s="9" t="str">
        <f>IF(ISBLANK('Report Data'!D1576)," ",'Report Data'!D1576)</f>
        <v xml:space="preserve"> </v>
      </c>
      <c r="E1576" s="9" t="str">
        <f>IF(ISBLANK('Report Data'!E1576)," ",'Report Data'!E1576)</f>
        <v xml:space="preserve"> </v>
      </c>
      <c r="F1576" s="9" t="str">
        <f>IF(ISBLANK('Report Data'!F1576)," ",'Report Data'!F1576)</f>
        <v xml:space="preserve"> </v>
      </c>
      <c r="G1576" s="9" t="str">
        <f>IF(ISBLANK('Report Data'!G1576)," ",'Report Data'!G1576)</f>
        <v xml:space="preserve"> </v>
      </c>
    </row>
    <row r="1577" spans="1:7">
      <c r="A1577" s="9" t="str">
        <f>IF('INTERIM REPORT'!B1577=" "," ",IF('Report Data'!A1577="",'INTERIM REPORT'!A1576,'Report Data'!A1577))</f>
        <v xml:space="preserve"> </v>
      </c>
      <c r="B1577" s="9" t="str">
        <f>IF(ISBLANK('Report Data'!B1577)," ",'Report Data'!B1577)</f>
        <v xml:space="preserve"> </v>
      </c>
      <c r="C1577" s="9" t="str">
        <f>IF(ISBLANK('Report Data'!C1577)," ",'Report Data'!C1577)</f>
        <v xml:space="preserve"> </v>
      </c>
      <c r="D1577" s="9" t="str">
        <f>IF(ISBLANK('Report Data'!D1577)," ",'Report Data'!D1577)</f>
        <v xml:space="preserve"> </v>
      </c>
      <c r="E1577" s="9" t="str">
        <f>IF(ISBLANK('Report Data'!E1577)," ",'Report Data'!E1577)</f>
        <v xml:space="preserve"> </v>
      </c>
      <c r="F1577" s="9" t="str">
        <f>IF(ISBLANK('Report Data'!F1577)," ",'Report Data'!F1577)</f>
        <v xml:space="preserve"> </v>
      </c>
      <c r="G1577" s="9" t="str">
        <f>IF(ISBLANK('Report Data'!G1577)," ",'Report Data'!G1577)</f>
        <v xml:space="preserve"> </v>
      </c>
    </row>
    <row r="1578" spans="1:7">
      <c r="A1578" s="9" t="str">
        <f>IF('INTERIM REPORT'!B1578=" "," ",IF('Report Data'!A1578="",'INTERIM REPORT'!A1577,'Report Data'!A1578))</f>
        <v xml:space="preserve"> </v>
      </c>
      <c r="B1578" s="9" t="str">
        <f>IF(ISBLANK('Report Data'!B1578)," ",'Report Data'!B1578)</f>
        <v xml:space="preserve"> </v>
      </c>
      <c r="C1578" s="9" t="str">
        <f>IF(ISBLANK('Report Data'!C1578)," ",'Report Data'!C1578)</f>
        <v xml:space="preserve"> </v>
      </c>
      <c r="D1578" s="9" t="str">
        <f>IF(ISBLANK('Report Data'!D1578)," ",'Report Data'!D1578)</f>
        <v xml:space="preserve"> </v>
      </c>
      <c r="E1578" s="9" t="str">
        <f>IF(ISBLANK('Report Data'!E1578)," ",'Report Data'!E1578)</f>
        <v xml:space="preserve"> </v>
      </c>
      <c r="F1578" s="9" t="str">
        <f>IF(ISBLANK('Report Data'!F1578)," ",'Report Data'!F1578)</f>
        <v xml:space="preserve"> </v>
      </c>
      <c r="G1578" s="9" t="str">
        <f>IF(ISBLANK('Report Data'!G1578)," ",'Report Data'!G1578)</f>
        <v xml:space="preserve"> </v>
      </c>
    </row>
    <row r="1579" spans="1:7">
      <c r="A1579" s="9" t="str">
        <f>IF('INTERIM REPORT'!B1579=" "," ",IF('Report Data'!A1579="",'INTERIM REPORT'!A1578,'Report Data'!A1579))</f>
        <v xml:space="preserve"> </v>
      </c>
      <c r="B1579" s="9" t="str">
        <f>IF(ISBLANK('Report Data'!B1579)," ",'Report Data'!B1579)</f>
        <v xml:space="preserve"> </v>
      </c>
      <c r="C1579" s="9" t="str">
        <f>IF(ISBLANK('Report Data'!C1579)," ",'Report Data'!C1579)</f>
        <v xml:space="preserve"> </v>
      </c>
      <c r="D1579" s="9" t="str">
        <f>IF(ISBLANK('Report Data'!D1579)," ",'Report Data'!D1579)</f>
        <v xml:space="preserve"> </v>
      </c>
      <c r="E1579" s="9" t="str">
        <f>IF(ISBLANK('Report Data'!E1579)," ",'Report Data'!E1579)</f>
        <v xml:space="preserve"> </v>
      </c>
      <c r="F1579" s="9" t="str">
        <f>IF(ISBLANK('Report Data'!F1579)," ",'Report Data'!F1579)</f>
        <v xml:space="preserve"> </v>
      </c>
      <c r="G1579" s="9" t="str">
        <f>IF(ISBLANK('Report Data'!G1579)," ",'Report Data'!G1579)</f>
        <v xml:space="preserve"> </v>
      </c>
    </row>
    <row r="1580" spans="1:7">
      <c r="A1580" s="9" t="str">
        <f>IF('INTERIM REPORT'!B1580=" "," ",IF('Report Data'!A1580="",'INTERIM REPORT'!A1579,'Report Data'!A1580))</f>
        <v xml:space="preserve"> </v>
      </c>
      <c r="B1580" s="9" t="str">
        <f>IF(ISBLANK('Report Data'!B1580)," ",'Report Data'!B1580)</f>
        <v xml:space="preserve"> </v>
      </c>
      <c r="C1580" s="9" t="str">
        <f>IF(ISBLANK('Report Data'!C1580)," ",'Report Data'!C1580)</f>
        <v xml:space="preserve"> </v>
      </c>
      <c r="D1580" s="9" t="str">
        <f>IF(ISBLANK('Report Data'!D1580)," ",'Report Data'!D1580)</f>
        <v xml:space="preserve"> </v>
      </c>
      <c r="E1580" s="9" t="str">
        <f>IF(ISBLANK('Report Data'!E1580)," ",'Report Data'!E1580)</f>
        <v xml:space="preserve"> </v>
      </c>
      <c r="F1580" s="9" t="str">
        <f>IF(ISBLANK('Report Data'!F1580)," ",'Report Data'!F1580)</f>
        <v xml:space="preserve"> </v>
      </c>
      <c r="G1580" s="9" t="str">
        <f>IF(ISBLANK('Report Data'!G1580)," ",'Report Data'!G1580)</f>
        <v xml:space="preserve"> </v>
      </c>
    </row>
    <row r="1581" spans="1:7">
      <c r="A1581" s="9" t="str">
        <f>IF('INTERIM REPORT'!B1581=" "," ",IF('Report Data'!A1581="",'INTERIM REPORT'!A1580,'Report Data'!A1581))</f>
        <v xml:space="preserve"> </v>
      </c>
      <c r="B1581" s="9" t="str">
        <f>IF(ISBLANK('Report Data'!B1581)," ",'Report Data'!B1581)</f>
        <v xml:space="preserve"> </v>
      </c>
      <c r="C1581" s="9" t="str">
        <f>IF(ISBLANK('Report Data'!C1581)," ",'Report Data'!C1581)</f>
        <v xml:space="preserve"> </v>
      </c>
      <c r="D1581" s="9" t="str">
        <f>IF(ISBLANK('Report Data'!D1581)," ",'Report Data'!D1581)</f>
        <v xml:space="preserve"> </v>
      </c>
      <c r="E1581" s="9" t="str">
        <f>IF(ISBLANK('Report Data'!E1581)," ",'Report Data'!E1581)</f>
        <v xml:space="preserve"> </v>
      </c>
      <c r="F1581" s="9" t="str">
        <f>IF(ISBLANK('Report Data'!F1581)," ",'Report Data'!F1581)</f>
        <v xml:space="preserve"> </v>
      </c>
      <c r="G1581" s="9" t="str">
        <f>IF(ISBLANK('Report Data'!G1581)," ",'Report Data'!G1581)</f>
        <v xml:space="preserve"> </v>
      </c>
    </row>
    <row r="1582" spans="1:7">
      <c r="A1582" s="9" t="str">
        <f>IF('INTERIM REPORT'!B1582=" "," ",IF('Report Data'!A1582="",'INTERIM REPORT'!A1581,'Report Data'!A1582))</f>
        <v xml:space="preserve"> </v>
      </c>
      <c r="B1582" s="9" t="str">
        <f>IF(ISBLANK('Report Data'!B1582)," ",'Report Data'!B1582)</f>
        <v xml:space="preserve"> </v>
      </c>
      <c r="C1582" s="9" t="str">
        <f>IF(ISBLANK('Report Data'!C1582)," ",'Report Data'!C1582)</f>
        <v xml:space="preserve"> </v>
      </c>
      <c r="D1582" s="9" t="str">
        <f>IF(ISBLANK('Report Data'!D1582)," ",'Report Data'!D1582)</f>
        <v xml:space="preserve"> </v>
      </c>
      <c r="E1582" s="9" t="str">
        <f>IF(ISBLANK('Report Data'!E1582)," ",'Report Data'!E1582)</f>
        <v xml:space="preserve"> </v>
      </c>
      <c r="F1582" s="9" t="str">
        <f>IF(ISBLANK('Report Data'!F1582)," ",'Report Data'!F1582)</f>
        <v xml:space="preserve"> </v>
      </c>
      <c r="G1582" s="9" t="str">
        <f>IF(ISBLANK('Report Data'!G1582)," ",'Report Data'!G1582)</f>
        <v xml:space="preserve"> </v>
      </c>
    </row>
    <row r="1583" spans="1:7">
      <c r="A1583" s="9" t="str">
        <f>IF('INTERIM REPORT'!B1583=" "," ",IF('Report Data'!A1583="",'INTERIM REPORT'!A1582,'Report Data'!A1583))</f>
        <v xml:space="preserve"> </v>
      </c>
      <c r="B1583" s="9" t="str">
        <f>IF(ISBLANK('Report Data'!B1583)," ",'Report Data'!B1583)</f>
        <v xml:space="preserve"> </v>
      </c>
      <c r="C1583" s="9" t="str">
        <f>IF(ISBLANK('Report Data'!C1583)," ",'Report Data'!C1583)</f>
        <v xml:space="preserve"> </v>
      </c>
      <c r="D1583" s="9" t="str">
        <f>IF(ISBLANK('Report Data'!D1583)," ",'Report Data'!D1583)</f>
        <v xml:space="preserve"> </v>
      </c>
      <c r="E1583" s="9" t="str">
        <f>IF(ISBLANK('Report Data'!E1583)," ",'Report Data'!E1583)</f>
        <v xml:space="preserve"> </v>
      </c>
      <c r="F1583" s="9" t="str">
        <f>IF(ISBLANK('Report Data'!F1583)," ",'Report Data'!F1583)</f>
        <v xml:space="preserve"> </v>
      </c>
      <c r="G1583" s="9" t="str">
        <f>IF(ISBLANK('Report Data'!G1583)," ",'Report Data'!G1583)</f>
        <v xml:space="preserve"> </v>
      </c>
    </row>
    <row r="1584" spans="1:7">
      <c r="A1584" s="9" t="str">
        <f>IF('INTERIM REPORT'!B1584=" "," ",IF('Report Data'!A1584="",'INTERIM REPORT'!A1583,'Report Data'!A1584))</f>
        <v xml:space="preserve"> </v>
      </c>
      <c r="B1584" s="9" t="str">
        <f>IF(ISBLANK('Report Data'!B1584)," ",'Report Data'!B1584)</f>
        <v xml:space="preserve"> </v>
      </c>
      <c r="C1584" s="9" t="str">
        <f>IF(ISBLANK('Report Data'!C1584)," ",'Report Data'!C1584)</f>
        <v xml:space="preserve"> </v>
      </c>
      <c r="D1584" s="9" t="str">
        <f>IF(ISBLANK('Report Data'!D1584)," ",'Report Data'!D1584)</f>
        <v xml:space="preserve"> </v>
      </c>
      <c r="E1584" s="9" t="str">
        <f>IF(ISBLANK('Report Data'!E1584)," ",'Report Data'!E1584)</f>
        <v xml:space="preserve"> </v>
      </c>
      <c r="F1584" s="9" t="str">
        <f>IF(ISBLANK('Report Data'!F1584)," ",'Report Data'!F1584)</f>
        <v xml:space="preserve"> </v>
      </c>
      <c r="G1584" s="9" t="str">
        <f>IF(ISBLANK('Report Data'!G1584)," ",'Report Data'!G1584)</f>
        <v xml:space="preserve"> </v>
      </c>
    </row>
    <row r="1585" spans="1:7">
      <c r="A1585" s="9" t="str">
        <f>IF('INTERIM REPORT'!B1585=" "," ",IF('Report Data'!A1585="",'INTERIM REPORT'!A1584,'Report Data'!A1585))</f>
        <v xml:space="preserve"> </v>
      </c>
      <c r="B1585" s="9" t="str">
        <f>IF(ISBLANK('Report Data'!B1585)," ",'Report Data'!B1585)</f>
        <v xml:space="preserve"> </v>
      </c>
      <c r="C1585" s="9" t="str">
        <f>IF(ISBLANK('Report Data'!C1585)," ",'Report Data'!C1585)</f>
        <v xml:space="preserve"> </v>
      </c>
      <c r="D1585" s="9" t="str">
        <f>IF(ISBLANK('Report Data'!D1585)," ",'Report Data'!D1585)</f>
        <v xml:space="preserve"> </v>
      </c>
      <c r="E1585" s="9" t="str">
        <f>IF(ISBLANK('Report Data'!E1585)," ",'Report Data'!E1585)</f>
        <v xml:space="preserve"> </v>
      </c>
      <c r="F1585" s="9" t="str">
        <f>IF(ISBLANK('Report Data'!F1585)," ",'Report Data'!F1585)</f>
        <v xml:space="preserve"> </v>
      </c>
      <c r="G1585" s="9" t="str">
        <f>IF(ISBLANK('Report Data'!G1585)," ",'Report Data'!G1585)</f>
        <v xml:space="preserve"> </v>
      </c>
    </row>
    <row r="1586" spans="1:7">
      <c r="A1586" s="9" t="str">
        <f>IF('INTERIM REPORT'!B1586=" "," ",IF('Report Data'!A1586="",'INTERIM REPORT'!A1585,'Report Data'!A1586))</f>
        <v xml:space="preserve"> </v>
      </c>
      <c r="B1586" s="9" t="str">
        <f>IF(ISBLANK('Report Data'!B1586)," ",'Report Data'!B1586)</f>
        <v xml:space="preserve"> </v>
      </c>
      <c r="C1586" s="9" t="str">
        <f>IF(ISBLANK('Report Data'!C1586)," ",'Report Data'!C1586)</f>
        <v xml:space="preserve"> </v>
      </c>
      <c r="D1586" s="9" t="str">
        <f>IF(ISBLANK('Report Data'!D1586)," ",'Report Data'!D1586)</f>
        <v xml:space="preserve"> </v>
      </c>
      <c r="E1586" s="9" t="str">
        <f>IF(ISBLANK('Report Data'!E1586)," ",'Report Data'!E1586)</f>
        <v xml:space="preserve"> </v>
      </c>
      <c r="F1586" s="9" t="str">
        <f>IF(ISBLANK('Report Data'!F1586)," ",'Report Data'!F1586)</f>
        <v xml:space="preserve"> </v>
      </c>
      <c r="G1586" s="9" t="str">
        <f>IF(ISBLANK('Report Data'!G1586)," ",'Report Data'!G1586)</f>
        <v xml:space="preserve"> </v>
      </c>
    </row>
    <row r="1587" spans="1:7">
      <c r="A1587" s="9" t="str">
        <f>IF('INTERIM REPORT'!B1587=" "," ",IF('Report Data'!A1587="",'INTERIM REPORT'!A1586,'Report Data'!A1587))</f>
        <v xml:space="preserve"> </v>
      </c>
      <c r="B1587" s="9" t="str">
        <f>IF(ISBLANK('Report Data'!B1587)," ",'Report Data'!B1587)</f>
        <v xml:space="preserve"> </v>
      </c>
      <c r="C1587" s="9" t="str">
        <f>IF(ISBLANK('Report Data'!C1587)," ",'Report Data'!C1587)</f>
        <v xml:space="preserve"> </v>
      </c>
      <c r="D1587" s="9" t="str">
        <f>IF(ISBLANK('Report Data'!D1587)," ",'Report Data'!D1587)</f>
        <v xml:space="preserve"> </v>
      </c>
      <c r="E1587" s="9" t="str">
        <f>IF(ISBLANK('Report Data'!E1587)," ",'Report Data'!E1587)</f>
        <v xml:space="preserve"> </v>
      </c>
      <c r="F1587" s="9" t="str">
        <f>IF(ISBLANK('Report Data'!F1587)," ",'Report Data'!F1587)</f>
        <v xml:space="preserve"> </v>
      </c>
      <c r="G1587" s="9" t="str">
        <f>IF(ISBLANK('Report Data'!G1587)," ",'Report Data'!G1587)</f>
        <v xml:space="preserve"> </v>
      </c>
    </row>
    <row r="1588" spans="1:7">
      <c r="A1588" s="9" t="str">
        <f>IF('INTERIM REPORT'!B1588=" "," ",IF('Report Data'!A1588="",'INTERIM REPORT'!A1587,'Report Data'!A1588))</f>
        <v xml:space="preserve"> </v>
      </c>
      <c r="B1588" s="9" t="str">
        <f>IF(ISBLANK('Report Data'!B1588)," ",'Report Data'!B1588)</f>
        <v xml:space="preserve"> </v>
      </c>
      <c r="C1588" s="9" t="str">
        <f>IF(ISBLANK('Report Data'!C1588)," ",'Report Data'!C1588)</f>
        <v xml:space="preserve"> </v>
      </c>
      <c r="D1588" s="9" t="str">
        <f>IF(ISBLANK('Report Data'!D1588)," ",'Report Data'!D1588)</f>
        <v xml:space="preserve"> </v>
      </c>
      <c r="E1588" s="9" t="str">
        <f>IF(ISBLANK('Report Data'!E1588)," ",'Report Data'!E1588)</f>
        <v xml:space="preserve"> </v>
      </c>
      <c r="F1588" s="9" t="str">
        <f>IF(ISBLANK('Report Data'!F1588)," ",'Report Data'!F1588)</f>
        <v xml:space="preserve"> </v>
      </c>
      <c r="G1588" s="9" t="str">
        <f>IF(ISBLANK('Report Data'!G1588)," ",'Report Data'!G1588)</f>
        <v xml:space="preserve"> </v>
      </c>
    </row>
    <row r="1589" spans="1:7">
      <c r="A1589" s="9" t="str">
        <f>IF('INTERIM REPORT'!B1589=" "," ",IF('Report Data'!A1589="",'INTERIM REPORT'!A1588,'Report Data'!A1589))</f>
        <v xml:space="preserve"> </v>
      </c>
      <c r="B1589" s="9" t="str">
        <f>IF(ISBLANK('Report Data'!B1589)," ",'Report Data'!B1589)</f>
        <v xml:space="preserve"> </v>
      </c>
      <c r="C1589" s="9" t="str">
        <f>IF(ISBLANK('Report Data'!C1589)," ",'Report Data'!C1589)</f>
        <v xml:space="preserve"> </v>
      </c>
      <c r="D1589" s="9" t="str">
        <f>IF(ISBLANK('Report Data'!D1589)," ",'Report Data'!D1589)</f>
        <v xml:space="preserve"> </v>
      </c>
      <c r="E1589" s="9" t="str">
        <f>IF(ISBLANK('Report Data'!E1589)," ",'Report Data'!E1589)</f>
        <v xml:space="preserve"> </v>
      </c>
      <c r="F1589" s="9" t="str">
        <f>IF(ISBLANK('Report Data'!F1589)," ",'Report Data'!F1589)</f>
        <v xml:space="preserve"> </v>
      </c>
      <c r="G1589" s="9" t="str">
        <f>IF(ISBLANK('Report Data'!G1589)," ",'Report Data'!G1589)</f>
        <v xml:space="preserve"> </v>
      </c>
    </row>
    <row r="1590" spans="1:7">
      <c r="A1590" s="9" t="str">
        <f>IF('INTERIM REPORT'!B1590=" "," ",IF('Report Data'!A1590="",'INTERIM REPORT'!A1589,'Report Data'!A1590))</f>
        <v xml:space="preserve"> </v>
      </c>
      <c r="B1590" s="9" t="str">
        <f>IF(ISBLANK('Report Data'!B1590)," ",'Report Data'!B1590)</f>
        <v xml:space="preserve"> </v>
      </c>
      <c r="C1590" s="9" t="str">
        <f>IF(ISBLANK('Report Data'!C1590)," ",'Report Data'!C1590)</f>
        <v xml:space="preserve"> </v>
      </c>
      <c r="D1590" s="9" t="str">
        <f>IF(ISBLANK('Report Data'!D1590)," ",'Report Data'!D1590)</f>
        <v xml:space="preserve"> </v>
      </c>
      <c r="E1590" s="9" t="str">
        <f>IF(ISBLANK('Report Data'!E1590)," ",'Report Data'!E1590)</f>
        <v xml:space="preserve"> </v>
      </c>
      <c r="F1590" s="9" t="str">
        <f>IF(ISBLANK('Report Data'!F1590)," ",'Report Data'!F1590)</f>
        <v xml:space="preserve"> </v>
      </c>
      <c r="G1590" s="9" t="str">
        <f>IF(ISBLANK('Report Data'!G1590)," ",'Report Data'!G1590)</f>
        <v xml:space="preserve"> </v>
      </c>
    </row>
    <row r="1591" spans="1:7">
      <c r="A1591" s="9" t="str">
        <f>IF('INTERIM REPORT'!B1591=" "," ",IF('Report Data'!A1591="",'INTERIM REPORT'!A1590,'Report Data'!A1591))</f>
        <v xml:space="preserve"> </v>
      </c>
      <c r="B1591" s="9" t="str">
        <f>IF(ISBLANK('Report Data'!B1591)," ",'Report Data'!B1591)</f>
        <v xml:space="preserve"> </v>
      </c>
      <c r="C1591" s="9" t="str">
        <f>IF(ISBLANK('Report Data'!C1591)," ",'Report Data'!C1591)</f>
        <v xml:space="preserve"> </v>
      </c>
      <c r="D1591" s="9" t="str">
        <f>IF(ISBLANK('Report Data'!D1591)," ",'Report Data'!D1591)</f>
        <v xml:space="preserve"> </v>
      </c>
      <c r="E1591" s="9" t="str">
        <f>IF(ISBLANK('Report Data'!E1591)," ",'Report Data'!E1591)</f>
        <v xml:space="preserve"> </v>
      </c>
      <c r="F1591" s="9" t="str">
        <f>IF(ISBLANK('Report Data'!F1591)," ",'Report Data'!F1591)</f>
        <v xml:space="preserve"> </v>
      </c>
      <c r="G1591" s="9" t="str">
        <f>IF(ISBLANK('Report Data'!G1591)," ",'Report Data'!G1591)</f>
        <v xml:space="preserve"> </v>
      </c>
    </row>
    <row r="1592" spans="1:7">
      <c r="A1592" s="9" t="str">
        <f>IF('INTERIM REPORT'!B1592=" "," ",IF('Report Data'!A1592="",'INTERIM REPORT'!A1591,'Report Data'!A1592))</f>
        <v xml:space="preserve"> </v>
      </c>
      <c r="B1592" s="9" t="str">
        <f>IF(ISBLANK('Report Data'!B1592)," ",'Report Data'!B1592)</f>
        <v xml:space="preserve"> </v>
      </c>
      <c r="C1592" s="9" t="str">
        <f>IF(ISBLANK('Report Data'!C1592)," ",'Report Data'!C1592)</f>
        <v xml:space="preserve"> </v>
      </c>
      <c r="D1592" s="9" t="str">
        <f>IF(ISBLANK('Report Data'!D1592)," ",'Report Data'!D1592)</f>
        <v xml:space="preserve"> </v>
      </c>
      <c r="E1592" s="9" t="str">
        <f>IF(ISBLANK('Report Data'!E1592)," ",'Report Data'!E1592)</f>
        <v xml:space="preserve"> </v>
      </c>
      <c r="F1592" s="9" t="str">
        <f>IF(ISBLANK('Report Data'!F1592)," ",'Report Data'!F1592)</f>
        <v xml:space="preserve"> </v>
      </c>
      <c r="G1592" s="9" t="str">
        <f>IF(ISBLANK('Report Data'!G1592)," ",'Report Data'!G1592)</f>
        <v xml:space="preserve"> </v>
      </c>
    </row>
    <row r="1593" spans="1:7">
      <c r="A1593" s="9" t="str">
        <f>IF('INTERIM REPORT'!B1593=" "," ",IF('Report Data'!A1593="",'INTERIM REPORT'!A1592,'Report Data'!A1593))</f>
        <v xml:space="preserve"> </v>
      </c>
      <c r="B1593" s="9" t="str">
        <f>IF(ISBLANK('Report Data'!B1593)," ",'Report Data'!B1593)</f>
        <v xml:space="preserve"> </v>
      </c>
      <c r="C1593" s="9" t="str">
        <f>IF(ISBLANK('Report Data'!C1593)," ",'Report Data'!C1593)</f>
        <v xml:space="preserve"> </v>
      </c>
      <c r="D1593" s="9" t="str">
        <f>IF(ISBLANK('Report Data'!D1593)," ",'Report Data'!D1593)</f>
        <v xml:space="preserve"> </v>
      </c>
      <c r="E1593" s="9" t="str">
        <f>IF(ISBLANK('Report Data'!E1593)," ",'Report Data'!E1593)</f>
        <v xml:space="preserve"> </v>
      </c>
      <c r="F1593" s="9" t="str">
        <f>IF(ISBLANK('Report Data'!F1593)," ",'Report Data'!F1593)</f>
        <v xml:space="preserve"> </v>
      </c>
      <c r="G1593" s="9" t="str">
        <f>IF(ISBLANK('Report Data'!G1593)," ",'Report Data'!G1593)</f>
        <v xml:space="preserve"> </v>
      </c>
    </row>
    <row r="1594" spans="1:7">
      <c r="A1594" s="9" t="str">
        <f>IF('INTERIM REPORT'!B1594=" "," ",IF('Report Data'!A1594="",'INTERIM REPORT'!A1593,'Report Data'!A1594))</f>
        <v xml:space="preserve"> </v>
      </c>
      <c r="B1594" s="9" t="str">
        <f>IF(ISBLANK('Report Data'!B1594)," ",'Report Data'!B1594)</f>
        <v xml:space="preserve"> </v>
      </c>
      <c r="C1594" s="9" t="str">
        <f>IF(ISBLANK('Report Data'!C1594)," ",'Report Data'!C1594)</f>
        <v xml:space="preserve"> </v>
      </c>
      <c r="D1594" s="9" t="str">
        <f>IF(ISBLANK('Report Data'!D1594)," ",'Report Data'!D1594)</f>
        <v xml:space="preserve"> </v>
      </c>
      <c r="E1594" s="9" t="str">
        <f>IF(ISBLANK('Report Data'!E1594)," ",'Report Data'!E1594)</f>
        <v xml:space="preserve"> </v>
      </c>
      <c r="F1594" s="9" t="str">
        <f>IF(ISBLANK('Report Data'!F1594)," ",'Report Data'!F1594)</f>
        <v xml:space="preserve"> </v>
      </c>
      <c r="G1594" s="9" t="str">
        <f>IF(ISBLANK('Report Data'!G1594)," ",'Report Data'!G1594)</f>
        <v xml:space="preserve"> </v>
      </c>
    </row>
    <row r="1595" spans="1:7">
      <c r="A1595" s="9" t="str">
        <f>IF('INTERIM REPORT'!B1595=" "," ",IF('Report Data'!A1595="",'INTERIM REPORT'!A1594,'Report Data'!A1595))</f>
        <v xml:space="preserve"> </v>
      </c>
      <c r="B1595" s="9" t="str">
        <f>IF(ISBLANK('Report Data'!B1595)," ",'Report Data'!B1595)</f>
        <v xml:space="preserve"> </v>
      </c>
      <c r="C1595" s="9" t="str">
        <f>IF(ISBLANK('Report Data'!C1595)," ",'Report Data'!C1595)</f>
        <v xml:space="preserve"> </v>
      </c>
      <c r="D1595" s="9" t="str">
        <f>IF(ISBLANK('Report Data'!D1595)," ",'Report Data'!D1595)</f>
        <v xml:space="preserve"> </v>
      </c>
      <c r="E1595" s="9" t="str">
        <f>IF(ISBLANK('Report Data'!E1595)," ",'Report Data'!E1595)</f>
        <v xml:space="preserve"> </v>
      </c>
      <c r="F1595" s="9" t="str">
        <f>IF(ISBLANK('Report Data'!F1595)," ",'Report Data'!F1595)</f>
        <v xml:space="preserve"> </v>
      </c>
      <c r="G1595" s="9" t="str">
        <f>IF(ISBLANK('Report Data'!G1595)," ",'Report Data'!G1595)</f>
        <v xml:space="preserve"> </v>
      </c>
    </row>
    <row r="1596" spans="1:7">
      <c r="A1596" s="9" t="str">
        <f>IF('INTERIM REPORT'!B1596=" "," ",IF('Report Data'!A1596="",'INTERIM REPORT'!A1595,'Report Data'!A1596))</f>
        <v xml:space="preserve"> </v>
      </c>
      <c r="B1596" s="9" t="str">
        <f>IF(ISBLANK('Report Data'!B1596)," ",'Report Data'!B1596)</f>
        <v xml:space="preserve"> </v>
      </c>
      <c r="C1596" s="9" t="str">
        <f>IF(ISBLANK('Report Data'!C1596)," ",'Report Data'!C1596)</f>
        <v xml:space="preserve"> </v>
      </c>
      <c r="D1596" s="9" t="str">
        <f>IF(ISBLANK('Report Data'!D1596)," ",'Report Data'!D1596)</f>
        <v xml:space="preserve"> </v>
      </c>
      <c r="E1596" s="9" t="str">
        <f>IF(ISBLANK('Report Data'!E1596)," ",'Report Data'!E1596)</f>
        <v xml:space="preserve"> </v>
      </c>
      <c r="F1596" s="9" t="str">
        <f>IF(ISBLANK('Report Data'!F1596)," ",'Report Data'!F1596)</f>
        <v xml:space="preserve"> </v>
      </c>
      <c r="G1596" s="9" t="str">
        <f>IF(ISBLANK('Report Data'!G1596)," ",'Report Data'!G1596)</f>
        <v xml:space="preserve"> </v>
      </c>
    </row>
    <row r="1597" spans="1:7">
      <c r="A1597" s="9" t="str">
        <f>IF('INTERIM REPORT'!B1597=" "," ",IF('Report Data'!A1597="",'INTERIM REPORT'!A1596,'Report Data'!A1597))</f>
        <v xml:space="preserve"> </v>
      </c>
      <c r="B1597" s="9" t="str">
        <f>IF(ISBLANK('Report Data'!B1597)," ",'Report Data'!B1597)</f>
        <v xml:space="preserve"> </v>
      </c>
      <c r="C1597" s="9" t="str">
        <f>IF(ISBLANK('Report Data'!C1597)," ",'Report Data'!C1597)</f>
        <v xml:space="preserve"> </v>
      </c>
      <c r="D1597" s="9" t="str">
        <f>IF(ISBLANK('Report Data'!D1597)," ",'Report Data'!D1597)</f>
        <v xml:space="preserve"> </v>
      </c>
      <c r="E1597" s="9" t="str">
        <f>IF(ISBLANK('Report Data'!E1597)," ",'Report Data'!E1597)</f>
        <v xml:space="preserve"> </v>
      </c>
      <c r="F1597" s="9" t="str">
        <f>IF(ISBLANK('Report Data'!F1597)," ",'Report Data'!F1597)</f>
        <v xml:space="preserve"> </v>
      </c>
      <c r="G1597" s="9" t="str">
        <f>IF(ISBLANK('Report Data'!G1597)," ",'Report Data'!G1597)</f>
        <v xml:space="preserve"> </v>
      </c>
    </row>
    <row r="1598" spans="1:7">
      <c r="A1598" s="9" t="str">
        <f>IF('INTERIM REPORT'!B1598=" "," ",IF('Report Data'!A1598="",'INTERIM REPORT'!A1597,'Report Data'!A1598))</f>
        <v xml:space="preserve"> </v>
      </c>
      <c r="B1598" s="9" t="str">
        <f>IF(ISBLANK('Report Data'!B1598)," ",'Report Data'!B1598)</f>
        <v xml:space="preserve"> </v>
      </c>
      <c r="C1598" s="9" t="str">
        <f>IF(ISBLANK('Report Data'!C1598)," ",'Report Data'!C1598)</f>
        <v xml:space="preserve"> </v>
      </c>
      <c r="D1598" s="9" t="str">
        <f>IF(ISBLANK('Report Data'!D1598)," ",'Report Data'!D1598)</f>
        <v xml:space="preserve"> </v>
      </c>
      <c r="E1598" s="9" t="str">
        <f>IF(ISBLANK('Report Data'!E1598)," ",'Report Data'!E1598)</f>
        <v xml:space="preserve"> </v>
      </c>
      <c r="F1598" s="9" t="str">
        <f>IF(ISBLANK('Report Data'!F1598)," ",'Report Data'!F1598)</f>
        <v xml:space="preserve"> </v>
      </c>
      <c r="G1598" s="9" t="str">
        <f>IF(ISBLANK('Report Data'!G1598)," ",'Report Data'!G1598)</f>
        <v xml:space="preserve"> </v>
      </c>
    </row>
    <row r="1599" spans="1:7">
      <c r="A1599" s="9" t="str">
        <f>IF('INTERIM REPORT'!B1599=" "," ",IF('Report Data'!A1599="",'INTERIM REPORT'!A1598,'Report Data'!A1599))</f>
        <v xml:space="preserve"> </v>
      </c>
      <c r="B1599" s="9" t="str">
        <f>IF(ISBLANK('Report Data'!B1599)," ",'Report Data'!B1599)</f>
        <v xml:space="preserve"> </v>
      </c>
      <c r="C1599" s="9" t="str">
        <f>IF(ISBLANK('Report Data'!C1599)," ",'Report Data'!C1599)</f>
        <v xml:space="preserve"> </v>
      </c>
      <c r="D1599" s="9" t="str">
        <f>IF(ISBLANK('Report Data'!D1599)," ",'Report Data'!D1599)</f>
        <v xml:space="preserve"> </v>
      </c>
      <c r="E1599" s="9" t="str">
        <f>IF(ISBLANK('Report Data'!E1599)," ",'Report Data'!E1599)</f>
        <v xml:space="preserve"> </v>
      </c>
      <c r="F1599" s="9" t="str">
        <f>IF(ISBLANK('Report Data'!F1599)," ",'Report Data'!F1599)</f>
        <v xml:space="preserve"> </v>
      </c>
      <c r="G1599" s="9" t="str">
        <f>IF(ISBLANK('Report Data'!G1599)," ",'Report Data'!G1599)</f>
        <v xml:space="preserve"> </v>
      </c>
    </row>
    <row r="1600" spans="1:7">
      <c r="A1600" s="9" t="str">
        <f>IF('INTERIM REPORT'!B1600=" "," ",IF('Report Data'!A1600="",'INTERIM REPORT'!A1599,'Report Data'!A1600))</f>
        <v xml:space="preserve"> </v>
      </c>
      <c r="B1600" s="9" t="str">
        <f>IF(ISBLANK('Report Data'!B1600)," ",'Report Data'!B1600)</f>
        <v xml:space="preserve"> </v>
      </c>
      <c r="C1600" s="9" t="str">
        <f>IF(ISBLANK('Report Data'!C1600)," ",'Report Data'!C1600)</f>
        <v xml:space="preserve"> </v>
      </c>
      <c r="D1600" s="9" t="str">
        <f>IF(ISBLANK('Report Data'!D1600)," ",'Report Data'!D1600)</f>
        <v xml:space="preserve"> </v>
      </c>
      <c r="E1600" s="9" t="str">
        <f>IF(ISBLANK('Report Data'!E1600)," ",'Report Data'!E1600)</f>
        <v xml:space="preserve"> </v>
      </c>
      <c r="F1600" s="9" t="str">
        <f>IF(ISBLANK('Report Data'!F1600)," ",'Report Data'!F1600)</f>
        <v xml:space="preserve"> </v>
      </c>
      <c r="G1600" s="9" t="str">
        <f>IF(ISBLANK('Report Data'!G1600)," ",'Report Data'!G1600)</f>
        <v xml:space="preserve"> </v>
      </c>
    </row>
    <row r="1601" spans="1:7">
      <c r="A1601" s="9" t="str">
        <f>IF('INTERIM REPORT'!B1601=" "," ",IF('Report Data'!A1601="",'INTERIM REPORT'!A1600,'Report Data'!A1601))</f>
        <v xml:space="preserve"> </v>
      </c>
      <c r="B1601" s="9" t="str">
        <f>IF(ISBLANK('Report Data'!B1601)," ",'Report Data'!B1601)</f>
        <v xml:space="preserve"> </v>
      </c>
      <c r="C1601" s="9" t="str">
        <f>IF(ISBLANK('Report Data'!C1601)," ",'Report Data'!C1601)</f>
        <v xml:space="preserve"> </v>
      </c>
      <c r="D1601" s="9" t="str">
        <f>IF(ISBLANK('Report Data'!D1601)," ",'Report Data'!D1601)</f>
        <v xml:space="preserve"> </v>
      </c>
      <c r="E1601" s="9" t="str">
        <f>IF(ISBLANK('Report Data'!E1601)," ",'Report Data'!E1601)</f>
        <v xml:space="preserve"> </v>
      </c>
      <c r="F1601" s="9" t="str">
        <f>IF(ISBLANK('Report Data'!F1601)," ",'Report Data'!F1601)</f>
        <v xml:space="preserve"> </v>
      </c>
      <c r="G1601" s="9" t="str">
        <f>IF(ISBLANK('Report Data'!G1601)," ",'Report Data'!G1601)</f>
        <v xml:space="preserve"> </v>
      </c>
    </row>
    <row r="1602" spans="1:7">
      <c r="A1602" s="9" t="str">
        <f>IF('INTERIM REPORT'!B1602=" "," ",IF('Report Data'!A1602="",'INTERIM REPORT'!A1601,'Report Data'!A1602))</f>
        <v xml:space="preserve"> </v>
      </c>
      <c r="B1602" s="9" t="str">
        <f>IF(ISBLANK('Report Data'!B1602)," ",'Report Data'!B1602)</f>
        <v xml:space="preserve"> </v>
      </c>
      <c r="C1602" s="9" t="str">
        <f>IF(ISBLANK('Report Data'!C1602)," ",'Report Data'!C1602)</f>
        <v xml:space="preserve"> </v>
      </c>
      <c r="D1602" s="9" t="str">
        <f>IF(ISBLANK('Report Data'!D1602)," ",'Report Data'!D1602)</f>
        <v xml:space="preserve"> </v>
      </c>
      <c r="E1602" s="9" t="str">
        <f>IF(ISBLANK('Report Data'!E1602)," ",'Report Data'!E1602)</f>
        <v xml:space="preserve"> </v>
      </c>
      <c r="F1602" s="9" t="str">
        <f>IF(ISBLANK('Report Data'!F1602)," ",'Report Data'!F1602)</f>
        <v xml:space="preserve"> </v>
      </c>
      <c r="G1602" s="9" t="str">
        <f>IF(ISBLANK('Report Data'!G1602)," ",'Report Data'!G1602)</f>
        <v xml:space="preserve"> </v>
      </c>
    </row>
    <row r="1603" spans="1:7">
      <c r="A1603" s="9" t="str">
        <f>IF('INTERIM REPORT'!B1603=" "," ",IF('Report Data'!A1603="",'INTERIM REPORT'!A1602,'Report Data'!A1603))</f>
        <v xml:space="preserve"> </v>
      </c>
      <c r="B1603" s="9" t="str">
        <f>IF(ISBLANK('Report Data'!B1603)," ",'Report Data'!B1603)</f>
        <v xml:space="preserve"> </v>
      </c>
      <c r="C1603" s="9" t="str">
        <f>IF(ISBLANK('Report Data'!C1603)," ",'Report Data'!C1603)</f>
        <v xml:space="preserve"> </v>
      </c>
      <c r="D1603" s="9" t="str">
        <f>IF(ISBLANK('Report Data'!D1603)," ",'Report Data'!D1603)</f>
        <v xml:space="preserve"> </v>
      </c>
      <c r="E1603" s="9" t="str">
        <f>IF(ISBLANK('Report Data'!E1603)," ",'Report Data'!E1603)</f>
        <v xml:space="preserve"> </v>
      </c>
      <c r="F1603" s="9" t="str">
        <f>IF(ISBLANK('Report Data'!F1603)," ",'Report Data'!F1603)</f>
        <v xml:space="preserve"> </v>
      </c>
      <c r="G1603" s="9" t="str">
        <f>IF(ISBLANK('Report Data'!G1603)," ",'Report Data'!G1603)</f>
        <v xml:space="preserve"> </v>
      </c>
    </row>
    <row r="1604" spans="1:7">
      <c r="A1604" s="9" t="str">
        <f>IF('INTERIM REPORT'!B1604=" "," ",IF('Report Data'!A1604="",'INTERIM REPORT'!A1603,'Report Data'!A1604))</f>
        <v xml:space="preserve"> </v>
      </c>
      <c r="B1604" s="9" t="str">
        <f>IF(ISBLANK('Report Data'!B1604)," ",'Report Data'!B1604)</f>
        <v xml:space="preserve"> </v>
      </c>
      <c r="C1604" s="9" t="str">
        <f>IF(ISBLANK('Report Data'!C1604)," ",'Report Data'!C1604)</f>
        <v xml:space="preserve"> </v>
      </c>
      <c r="D1604" s="9" t="str">
        <f>IF(ISBLANK('Report Data'!D1604)," ",'Report Data'!D1604)</f>
        <v xml:space="preserve"> </v>
      </c>
      <c r="E1604" s="9" t="str">
        <f>IF(ISBLANK('Report Data'!E1604)," ",'Report Data'!E1604)</f>
        <v xml:space="preserve"> </v>
      </c>
      <c r="F1604" s="9" t="str">
        <f>IF(ISBLANK('Report Data'!F1604)," ",'Report Data'!F1604)</f>
        <v xml:space="preserve"> </v>
      </c>
      <c r="G1604" s="9" t="str">
        <f>IF(ISBLANK('Report Data'!G1604)," ",'Report Data'!G1604)</f>
        <v xml:space="preserve"> </v>
      </c>
    </row>
    <row r="1605" spans="1:7">
      <c r="A1605" s="9" t="str">
        <f>IF('INTERIM REPORT'!B1605=" "," ",IF('Report Data'!A1605="",'INTERIM REPORT'!A1604,'Report Data'!A1605))</f>
        <v xml:space="preserve"> </v>
      </c>
      <c r="B1605" s="9" t="str">
        <f>IF(ISBLANK('Report Data'!B1605)," ",'Report Data'!B1605)</f>
        <v xml:space="preserve"> </v>
      </c>
      <c r="C1605" s="9" t="str">
        <f>IF(ISBLANK('Report Data'!C1605)," ",'Report Data'!C1605)</f>
        <v xml:space="preserve"> </v>
      </c>
      <c r="D1605" s="9" t="str">
        <f>IF(ISBLANK('Report Data'!D1605)," ",'Report Data'!D1605)</f>
        <v xml:space="preserve"> </v>
      </c>
      <c r="E1605" s="9" t="str">
        <f>IF(ISBLANK('Report Data'!E1605)," ",'Report Data'!E1605)</f>
        <v xml:space="preserve"> </v>
      </c>
      <c r="F1605" s="9" t="str">
        <f>IF(ISBLANK('Report Data'!F1605)," ",'Report Data'!F1605)</f>
        <v xml:space="preserve"> </v>
      </c>
      <c r="G1605" s="9" t="str">
        <f>IF(ISBLANK('Report Data'!G1605)," ",'Report Data'!G1605)</f>
        <v xml:space="preserve"> </v>
      </c>
    </row>
    <row r="1606" spans="1:7">
      <c r="A1606" s="9" t="str">
        <f>IF('INTERIM REPORT'!B1606=" "," ",IF('Report Data'!A1606="",'INTERIM REPORT'!A1605,'Report Data'!A1606))</f>
        <v xml:space="preserve"> </v>
      </c>
      <c r="B1606" s="9" t="str">
        <f>IF(ISBLANK('Report Data'!B1606)," ",'Report Data'!B1606)</f>
        <v xml:space="preserve"> </v>
      </c>
      <c r="C1606" s="9" t="str">
        <f>IF(ISBLANK('Report Data'!C1606)," ",'Report Data'!C1606)</f>
        <v xml:space="preserve"> </v>
      </c>
      <c r="D1606" s="9" t="str">
        <f>IF(ISBLANK('Report Data'!D1606)," ",'Report Data'!D1606)</f>
        <v xml:space="preserve"> </v>
      </c>
      <c r="E1606" s="9" t="str">
        <f>IF(ISBLANK('Report Data'!E1606)," ",'Report Data'!E1606)</f>
        <v xml:space="preserve"> </v>
      </c>
      <c r="F1606" s="9" t="str">
        <f>IF(ISBLANK('Report Data'!F1606)," ",'Report Data'!F1606)</f>
        <v xml:space="preserve"> </v>
      </c>
      <c r="G1606" s="9" t="str">
        <f>IF(ISBLANK('Report Data'!G1606)," ",'Report Data'!G1606)</f>
        <v xml:space="preserve"> </v>
      </c>
    </row>
    <row r="1607" spans="1:7">
      <c r="A1607" s="9" t="str">
        <f>IF('INTERIM REPORT'!B1607=" "," ",IF('Report Data'!A1607="",'INTERIM REPORT'!A1606,'Report Data'!A1607))</f>
        <v xml:space="preserve"> </v>
      </c>
      <c r="B1607" s="9" t="str">
        <f>IF(ISBLANK('Report Data'!B1607)," ",'Report Data'!B1607)</f>
        <v xml:space="preserve"> </v>
      </c>
      <c r="C1607" s="9" t="str">
        <f>IF(ISBLANK('Report Data'!C1607)," ",'Report Data'!C1607)</f>
        <v xml:space="preserve"> </v>
      </c>
      <c r="D1607" s="9" t="str">
        <f>IF(ISBLANK('Report Data'!D1607)," ",'Report Data'!D1607)</f>
        <v xml:space="preserve"> </v>
      </c>
      <c r="E1607" s="9" t="str">
        <f>IF(ISBLANK('Report Data'!E1607)," ",'Report Data'!E1607)</f>
        <v xml:space="preserve"> </v>
      </c>
      <c r="F1607" s="9" t="str">
        <f>IF(ISBLANK('Report Data'!F1607)," ",'Report Data'!F1607)</f>
        <v xml:space="preserve"> </v>
      </c>
      <c r="G1607" s="9" t="str">
        <f>IF(ISBLANK('Report Data'!G1607)," ",'Report Data'!G1607)</f>
        <v xml:space="preserve"> </v>
      </c>
    </row>
    <row r="1608" spans="1:7">
      <c r="A1608" s="9" t="str">
        <f>IF('INTERIM REPORT'!B1608=" "," ",IF('Report Data'!A1608="",'INTERIM REPORT'!A1607,'Report Data'!A1608))</f>
        <v xml:space="preserve"> </v>
      </c>
      <c r="B1608" s="9" t="str">
        <f>IF(ISBLANK('Report Data'!B1608)," ",'Report Data'!B1608)</f>
        <v xml:space="preserve"> </v>
      </c>
      <c r="C1608" s="9" t="str">
        <f>IF(ISBLANK('Report Data'!C1608)," ",'Report Data'!C1608)</f>
        <v xml:space="preserve"> </v>
      </c>
      <c r="D1608" s="9" t="str">
        <f>IF(ISBLANK('Report Data'!D1608)," ",'Report Data'!D1608)</f>
        <v xml:space="preserve"> </v>
      </c>
      <c r="E1608" s="9" t="str">
        <f>IF(ISBLANK('Report Data'!E1608)," ",'Report Data'!E1608)</f>
        <v xml:space="preserve"> </v>
      </c>
      <c r="F1608" s="9" t="str">
        <f>IF(ISBLANK('Report Data'!F1608)," ",'Report Data'!F1608)</f>
        <v xml:space="preserve"> </v>
      </c>
      <c r="G1608" s="9" t="str">
        <f>IF(ISBLANK('Report Data'!G1608)," ",'Report Data'!G1608)</f>
        <v xml:space="preserve"> </v>
      </c>
    </row>
    <row r="1609" spans="1:7">
      <c r="A1609" s="9" t="str">
        <f>IF('INTERIM REPORT'!B1609=" "," ",IF('Report Data'!A1609="",'INTERIM REPORT'!A1608,'Report Data'!A1609))</f>
        <v xml:space="preserve"> </v>
      </c>
      <c r="B1609" s="9" t="str">
        <f>IF(ISBLANK('Report Data'!B1609)," ",'Report Data'!B1609)</f>
        <v xml:space="preserve"> </v>
      </c>
      <c r="C1609" s="9" t="str">
        <f>IF(ISBLANK('Report Data'!C1609)," ",'Report Data'!C1609)</f>
        <v xml:space="preserve"> </v>
      </c>
      <c r="D1609" s="9" t="str">
        <f>IF(ISBLANK('Report Data'!D1609)," ",'Report Data'!D1609)</f>
        <v xml:space="preserve"> </v>
      </c>
      <c r="E1609" s="9" t="str">
        <f>IF(ISBLANK('Report Data'!E1609)," ",'Report Data'!E1609)</f>
        <v xml:space="preserve"> </v>
      </c>
      <c r="F1609" s="9" t="str">
        <f>IF(ISBLANK('Report Data'!F1609)," ",'Report Data'!F1609)</f>
        <v xml:space="preserve"> </v>
      </c>
      <c r="G1609" s="9" t="str">
        <f>IF(ISBLANK('Report Data'!G1609)," ",'Report Data'!G1609)</f>
        <v xml:space="preserve"> </v>
      </c>
    </row>
    <row r="1610" spans="1:7">
      <c r="A1610" s="9" t="str">
        <f>IF('INTERIM REPORT'!B1610=" "," ",IF('Report Data'!A1610="",'INTERIM REPORT'!A1609,'Report Data'!A1610))</f>
        <v xml:space="preserve"> </v>
      </c>
      <c r="B1610" s="9" t="str">
        <f>IF(ISBLANK('Report Data'!B1610)," ",'Report Data'!B1610)</f>
        <v xml:space="preserve"> </v>
      </c>
      <c r="C1610" s="9" t="str">
        <f>IF(ISBLANK('Report Data'!C1610)," ",'Report Data'!C1610)</f>
        <v xml:space="preserve"> </v>
      </c>
      <c r="D1610" s="9" t="str">
        <f>IF(ISBLANK('Report Data'!D1610)," ",'Report Data'!D1610)</f>
        <v xml:space="preserve"> </v>
      </c>
      <c r="E1610" s="9" t="str">
        <f>IF(ISBLANK('Report Data'!E1610)," ",'Report Data'!E1610)</f>
        <v xml:space="preserve"> </v>
      </c>
      <c r="F1610" s="9" t="str">
        <f>IF(ISBLANK('Report Data'!F1610)," ",'Report Data'!F1610)</f>
        <v xml:space="preserve"> </v>
      </c>
      <c r="G1610" s="9" t="str">
        <f>IF(ISBLANK('Report Data'!G1610)," ",'Report Data'!G1610)</f>
        <v xml:space="preserve"> </v>
      </c>
    </row>
    <row r="1611" spans="1:7">
      <c r="A1611" s="9" t="str">
        <f>IF('INTERIM REPORT'!B1611=" "," ",IF('Report Data'!A1611="",'INTERIM REPORT'!A1610,'Report Data'!A1611))</f>
        <v xml:space="preserve"> </v>
      </c>
      <c r="B1611" s="9" t="str">
        <f>IF(ISBLANK('Report Data'!B1611)," ",'Report Data'!B1611)</f>
        <v xml:space="preserve"> </v>
      </c>
      <c r="C1611" s="9" t="str">
        <f>IF(ISBLANK('Report Data'!C1611)," ",'Report Data'!C1611)</f>
        <v xml:space="preserve"> </v>
      </c>
      <c r="D1611" s="9" t="str">
        <f>IF(ISBLANK('Report Data'!D1611)," ",'Report Data'!D1611)</f>
        <v xml:space="preserve"> </v>
      </c>
      <c r="E1611" s="9" t="str">
        <f>IF(ISBLANK('Report Data'!E1611)," ",'Report Data'!E1611)</f>
        <v xml:space="preserve"> </v>
      </c>
      <c r="F1611" s="9" t="str">
        <f>IF(ISBLANK('Report Data'!F1611)," ",'Report Data'!F1611)</f>
        <v xml:space="preserve"> </v>
      </c>
      <c r="G1611" s="9" t="str">
        <f>IF(ISBLANK('Report Data'!G1611)," ",'Report Data'!G1611)</f>
        <v xml:space="preserve"> </v>
      </c>
    </row>
    <row r="1612" spans="1:7">
      <c r="A1612" s="9" t="str">
        <f>IF('INTERIM REPORT'!B1612=" "," ",IF('Report Data'!A1612="",'INTERIM REPORT'!A1611,'Report Data'!A1612))</f>
        <v xml:space="preserve"> </v>
      </c>
      <c r="B1612" s="9" t="str">
        <f>IF(ISBLANK('Report Data'!B1612)," ",'Report Data'!B1612)</f>
        <v xml:space="preserve"> </v>
      </c>
      <c r="C1612" s="9" t="str">
        <f>IF(ISBLANK('Report Data'!C1612)," ",'Report Data'!C1612)</f>
        <v xml:space="preserve"> </v>
      </c>
      <c r="D1612" s="9" t="str">
        <f>IF(ISBLANK('Report Data'!D1612)," ",'Report Data'!D1612)</f>
        <v xml:space="preserve"> </v>
      </c>
      <c r="E1612" s="9" t="str">
        <f>IF(ISBLANK('Report Data'!E1612)," ",'Report Data'!E1612)</f>
        <v xml:space="preserve"> </v>
      </c>
      <c r="F1612" s="9" t="str">
        <f>IF(ISBLANK('Report Data'!F1612)," ",'Report Data'!F1612)</f>
        <v xml:space="preserve"> </v>
      </c>
      <c r="G1612" s="9" t="str">
        <f>IF(ISBLANK('Report Data'!G1612)," ",'Report Data'!G1612)</f>
        <v xml:space="preserve"> </v>
      </c>
    </row>
    <row r="1613" spans="1:7">
      <c r="A1613" s="9" t="str">
        <f>IF('INTERIM REPORT'!B1613=" "," ",IF('Report Data'!A1613="",'INTERIM REPORT'!A1612,'Report Data'!A1613))</f>
        <v xml:space="preserve"> </v>
      </c>
      <c r="B1613" s="9" t="str">
        <f>IF(ISBLANK('Report Data'!B1613)," ",'Report Data'!B1613)</f>
        <v xml:space="preserve"> </v>
      </c>
      <c r="C1613" s="9" t="str">
        <f>IF(ISBLANK('Report Data'!C1613)," ",'Report Data'!C1613)</f>
        <v xml:space="preserve"> </v>
      </c>
      <c r="D1613" s="9" t="str">
        <f>IF(ISBLANK('Report Data'!D1613)," ",'Report Data'!D1613)</f>
        <v xml:space="preserve"> </v>
      </c>
      <c r="E1613" s="9" t="str">
        <f>IF(ISBLANK('Report Data'!E1613)," ",'Report Data'!E1613)</f>
        <v xml:space="preserve"> </v>
      </c>
      <c r="F1613" s="9" t="str">
        <f>IF(ISBLANK('Report Data'!F1613)," ",'Report Data'!F1613)</f>
        <v xml:space="preserve"> </v>
      </c>
      <c r="G1613" s="9" t="str">
        <f>IF(ISBLANK('Report Data'!G1613)," ",'Report Data'!G1613)</f>
        <v xml:space="preserve"> </v>
      </c>
    </row>
    <row r="1614" spans="1:7">
      <c r="A1614" s="9" t="str">
        <f>IF('INTERIM REPORT'!B1614=" "," ",IF('Report Data'!A1614="",'INTERIM REPORT'!A1613,'Report Data'!A1614))</f>
        <v xml:space="preserve"> </v>
      </c>
      <c r="B1614" s="9" t="str">
        <f>IF(ISBLANK('Report Data'!B1614)," ",'Report Data'!B1614)</f>
        <v xml:space="preserve"> </v>
      </c>
      <c r="C1614" s="9" t="str">
        <f>IF(ISBLANK('Report Data'!C1614)," ",'Report Data'!C1614)</f>
        <v xml:space="preserve"> </v>
      </c>
      <c r="D1614" s="9" t="str">
        <f>IF(ISBLANK('Report Data'!D1614)," ",'Report Data'!D1614)</f>
        <v xml:space="preserve"> </v>
      </c>
      <c r="E1614" s="9" t="str">
        <f>IF(ISBLANK('Report Data'!E1614)," ",'Report Data'!E1614)</f>
        <v xml:space="preserve"> </v>
      </c>
      <c r="F1614" s="9" t="str">
        <f>IF(ISBLANK('Report Data'!F1614)," ",'Report Data'!F1614)</f>
        <v xml:space="preserve"> </v>
      </c>
      <c r="G1614" s="9" t="str">
        <f>IF(ISBLANK('Report Data'!G1614)," ",'Report Data'!G1614)</f>
        <v xml:space="preserve"> </v>
      </c>
    </row>
    <row r="1615" spans="1:7">
      <c r="A1615" s="9" t="str">
        <f>IF('INTERIM REPORT'!B1615=" "," ",IF('Report Data'!A1615="",'INTERIM REPORT'!A1614,'Report Data'!A1615))</f>
        <v xml:space="preserve"> </v>
      </c>
      <c r="B1615" s="9" t="str">
        <f>IF(ISBLANK('Report Data'!B1615)," ",'Report Data'!B1615)</f>
        <v xml:space="preserve"> </v>
      </c>
      <c r="C1615" s="9" t="str">
        <f>IF(ISBLANK('Report Data'!C1615)," ",'Report Data'!C1615)</f>
        <v xml:space="preserve"> </v>
      </c>
      <c r="D1615" s="9" t="str">
        <f>IF(ISBLANK('Report Data'!D1615)," ",'Report Data'!D1615)</f>
        <v xml:space="preserve"> </v>
      </c>
      <c r="E1615" s="9" t="str">
        <f>IF(ISBLANK('Report Data'!E1615)," ",'Report Data'!E1615)</f>
        <v xml:space="preserve"> </v>
      </c>
      <c r="F1615" s="9" t="str">
        <f>IF(ISBLANK('Report Data'!F1615)," ",'Report Data'!F1615)</f>
        <v xml:space="preserve"> </v>
      </c>
      <c r="G1615" s="9" t="str">
        <f>IF(ISBLANK('Report Data'!G1615)," ",'Report Data'!G1615)</f>
        <v xml:space="preserve"> </v>
      </c>
    </row>
    <row r="1616" spans="1:7">
      <c r="A1616" s="9" t="str">
        <f>IF('INTERIM REPORT'!B1616=" "," ",IF('Report Data'!A1616="",'INTERIM REPORT'!A1615,'Report Data'!A1616))</f>
        <v xml:space="preserve"> </v>
      </c>
      <c r="B1616" s="9" t="str">
        <f>IF(ISBLANK('Report Data'!B1616)," ",'Report Data'!B1616)</f>
        <v xml:space="preserve"> </v>
      </c>
      <c r="C1616" s="9" t="str">
        <f>IF(ISBLANK('Report Data'!C1616)," ",'Report Data'!C1616)</f>
        <v xml:space="preserve"> </v>
      </c>
      <c r="D1616" s="9" t="str">
        <f>IF(ISBLANK('Report Data'!D1616)," ",'Report Data'!D1616)</f>
        <v xml:space="preserve"> </v>
      </c>
      <c r="E1616" s="9" t="str">
        <f>IF(ISBLANK('Report Data'!E1616)," ",'Report Data'!E1616)</f>
        <v xml:space="preserve"> </v>
      </c>
      <c r="F1616" s="9" t="str">
        <f>IF(ISBLANK('Report Data'!F1616)," ",'Report Data'!F1616)</f>
        <v xml:space="preserve"> </v>
      </c>
      <c r="G1616" s="9" t="str">
        <f>IF(ISBLANK('Report Data'!G1616)," ",'Report Data'!G1616)</f>
        <v xml:space="preserve"> </v>
      </c>
    </row>
    <row r="1617" spans="1:7">
      <c r="A1617" s="9" t="str">
        <f>IF('INTERIM REPORT'!B1617=" "," ",IF('Report Data'!A1617="",'INTERIM REPORT'!A1616,'Report Data'!A1617))</f>
        <v xml:space="preserve"> </v>
      </c>
      <c r="B1617" s="9" t="str">
        <f>IF(ISBLANK('Report Data'!B1617)," ",'Report Data'!B1617)</f>
        <v xml:space="preserve"> </v>
      </c>
      <c r="C1617" s="9" t="str">
        <f>IF(ISBLANK('Report Data'!C1617)," ",'Report Data'!C1617)</f>
        <v xml:space="preserve"> </v>
      </c>
      <c r="D1617" s="9" t="str">
        <f>IF(ISBLANK('Report Data'!D1617)," ",'Report Data'!D1617)</f>
        <v xml:space="preserve"> </v>
      </c>
      <c r="E1617" s="9" t="str">
        <f>IF(ISBLANK('Report Data'!E1617)," ",'Report Data'!E1617)</f>
        <v xml:space="preserve"> </v>
      </c>
      <c r="F1617" s="9" t="str">
        <f>IF(ISBLANK('Report Data'!F1617)," ",'Report Data'!F1617)</f>
        <v xml:space="preserve"> </v>
      </c>
      <c r="G1617" s="9" t="str">
        <f>IF(ISBLANK('Report Data'!G1617)," ",'Report Data'!G1617)</f>
        <v xml:space="preserve"> </v>
      </c>
    </row>
    <row r="1618" spans="1:7">
      <c r="A1618" s="9" t="str">
        <f>IF('INTERIM REPORT'!B1618=" "," ",IF('Report Data'!A1618="",'INTERIM REPORT'!A1617,'Report Data'!A1618))</f>
        <v xml:space="preserve"> </v>
      </c>
      <c r="B1618" s="9" t="str">
        <f>IF(ISBLANK('Report Data'!B1618)," ",'Report Data'!B1618)</f>
        <v xml:space="preserve"> </v>
      </c>
      <c r="C1618" s="9" t="str">
        <f>IF(ISBLANK('Report Data'!C1618)," ",'Report Data'!C1618)</f>
        <v xml:space="preserve"> </v>
      </c>
      <c r="D1618" s="9" t="str">
        <f>IF(ISBLANK('Report Data'!D1618)," ",'Report Data'!D1618)</f>
        <v xml:space="preserve"> </v>
      </c>
      <c r="E1618" s="9" t="str">
        <f>IF(ISBLANK('Report Data'!E1618)," ",'Report Data'!E1618)</f>
        <v xml:space="preserve"> </v>
      </c>
      <c r="F1618" s="9" t="str">
        <f>IF(ISBLANK('Report Data'!F1618)," ",'Report Data'!F1618)</f>
        <v xml:space="preserve"> </v>
      </c>
      <c r="G1618" s="9" t="str">
        <f>IF(ISBLANK('Report Data'!G1618)," ",'Report Data'!G1618)</f>
        <v xml:space="preserve"> </v>
      </c>
    </row>
    <row r="1619" spans="1:7">
      <c r="A1619" s="9" t="str">
        <f>IF('INTERIM REPORT'!B1619=" "," ",IF('Report Data'!A1619="",'INTERIM REPORT'!A1618,'Report Data'!A1619))</f>
        <v xml:space="preserve"> </v>
      </c>
      <c r="B1619" s="9" t="str">
        <f>IF(ISBLANK('Report Data'!B1619)," ",'Report Data'!B1619)</f>
        <v xml:space="preserve"> </v>
      </c>
      <c r="C1619" s="9" t="str">
        <f>IF(ISBLANK('Report Data'!C1619)," ",'Report Data'!C1619)</f>
        <v xml:space="preserve"> </v>
      </c>
      <c r="D1619" s="9" t="str">
        <f>IF(ISBLANK('Report Data'!D1619)," ",'Report Data'!D1619)</f>
        <v xml:space="preserve"> </v>
      </c>
      <c r="E1619" s="9" t="str">
        <f>IF(ISBLANK('Report Data'!E1619)," ",'Report Data'!E1619)</f>
        <v xml:space="preserve"> </v>
      </c>
      <c r="F1619" s="9" t="str">
        <f>IF(ISBLANK('Report Data'!F1619)," ",'Report Data'!F1619)</f>
        <v xml:space="preserve"> </v>
      </c>
      <c r="G1619" s="9" t="str">
        <f>IF(ISBLANK('Report Data'!G1619)," ",'Report Data'!G1619)</f>
        <v xml:space="preserve"> </v>
      </c>
    </row>
    <row r="1620" spans="1:7">
      <c r="A1620" s="9" t="str">
        <f>IF('INTERIM REPORT'!B1620=" "," ",IF('Report Data'!A1620="",'INTERIM REPORT'!A1619,'Report Data'!A1620))</f>
        <v xml:space="preserve"> </v>
      </c>
      <c r="B1620" s="9" t="str">
        <f>IF(ISBLANK('Report Data'!B1620)," ",'Report Data'!B1620)</f>
        <v xml:space="preserve"> </v>
      </c>
      <c r="C1620" s="9" t="str">
        <f>IF(ISBLANK('Report Data'!C1620)," ",'Report Data'!C1620)</f>
        <v xml:space="preserve"> </v>
      </c>
      <c r="D1620" s="9" t="str">
        <f>IF(ISBLANK('Report Data'!D1620)," ",'Report Data'!D1620)</f>
        <v xml:space="preserve"> </v>
      </c>
      <c r="E1620" s="9" t="str">
        <f>IF(ISBLANK('Report Data'!E1620)," ",'Report Data'!E1620)</f>
        <v xml:space="preserve"> </v>
      </c>
      <c r="F1620" s="9" t="str">
        <f>IF(ISBLANK('Report Data'!F1620)," ",'Report Data'!F1620)</f>
        <v xml:space="preserve"> </v>
      </c>
      <c r="G1620" s="9" t="str">
        <f>IF(ISBLANK('Report Data'!G1620)," ",'Report Data'!G1620)</f>
        <v xml:space="preserve"> </v>
      </c>
    </row>
    <row r="1621" spans="1:7">
      <c r="A1621" s="9" t="str">
        <f>IF('INTERIM REPORT'!B1621=" "," ",IF('Report Data'!A1621="",'INTERIM REPORT'!A1620,'Report Data'!A1621))</f>
        <v xml:space="preserve"> </v>
      </c>
      <c r="B1621" s="9" t="str">
        <f>IF(ISBLANK('Report Data'!B1621)," ",'Report Data'!B1621)</f>
        <v xml:space="preserve"> </v>
      </c>
      <c r="C1621" s="9" t="str">
        <f>IF(ISBLANK('Report Data'!C1621)," ",'Report Data'!C1621)</f>
        <v xml:space="preserve"> </v>
      </c>
      <c r="D1621" s="9" t="str">
        <f>IF(ISBLANK('Report Data'!D1621)," ",'Report Data'!D1621)</f>
        <v xml:space="preserve"> </v>
      </c>
      <c r="E1621" s="9" t="str">
        <f>IF(ISBLANK('Report Data'!E1621)," ",'Report Data'!E1621)</f>
        <v xml:space="preserve"> </v>
      </c>
      <c r="F1621" s="9" t="str">
        <f>IF(ISBLANK('Report Data'!F1621)," ",'Report Data'!F1621)</f>
        <v xml:space="preserve"> </v>
      </c>
      <c r="G1621" s="9" t="str">
        <f>IF(ISBLANK('Report Data'!G1621)," ",'Report Data'!G1621)</f>
        <v xml:space="preserve"> </v>
      </c>
    </row>
    <row r="1622" spans="1:7">
      <c r="A1622" s="9" t="str">
        <f>IF('INTERIM REPORT'!B1622=" "," ",IF('Report Data'!A1622="",'INTERIM REPORT'!A1621,'Report Data'!A1622))</f>
        <v xml:space="preserve"> </v>
      </c>
      <c r="B1622" s="9" t="str">
        <f>IF(ISBLANK('Report Data'!B1622)," ",'Report Data'!B1622)</f>
        <v xml:space="preserve"> </v>
      </c>
      <c r="C1622" s="9" t="str">
        <f>IF(ISBLANK('Report Data'!C1622)," ",'Report Data'!C1622)</f>
        <v xml:space="preserve"> </v>
      </c>
      <c r="D1622" s="9" t="str">
        <f>IF(ISBLANK('Report Data'!D1622)," ",'Report Data'!D1622)</f>
        <v xml:space="preserve"> </v>
      </c>
      <c r="E1622" s="9" t="str">
        <f>IF(ISBLANK('Report Data'!E1622)," ",'Report Data'!E1622)</f>
        <v xml:space="preserve"> </v>
      </c>
      <c r="F1622" s="9" t="str">
        <f>IF(ISBLANK('Report Data'!F1622)," ",'Report Data'!F1622)</f>
        <v xml:space="preserve"> </v>
      </c>
      <c r="G1622" s="9" t="str">
        <f>IF(ISBLANK('Report Data'!G1622)," ",'Report Data'!G1622)</f>
        <v xml:space="preserve"> </v>
      </c>
    </row>
    <row r="1623" spans="1:7">
      <c r="A1623" s="9" t="str">
        <f>IF('INTERIM REPORT'!B1623=" "," ",IF('Report Data'!A1623="",'INTERIM REPORT'!A1622,'Report Data'!A1623))</f>
        <v xml:space="preserve"> </v>
      </c>
      <c r="B1623" s="9" t="str">
        <f>IF(ISBLANK('Report Data'!B1623)," ",'Report Data'!B1623)</f>
        <v xml:space="preserve"> </v>
      </c>
      <c r="C1623" s="9" t="str">
        <f>IF(ISBLANK('Report Data'!C1623)," ",'Report Data'!C1623)</f>
        <v xml:space="preserve"> </v>
      </c>
      <c r="D1623" s="9" t="str">
        <f>IF(ISBLANK('Report Data'!D1623)," ",'Report Data'!D1623)</f>
        <v xml:space="preserve"> </v>
      </c>
      <c r="E1623" s="9" t="str">
        <f>IF(ISBLANK('Report Data'!E1623)," ",'Report Data'!E1623)</f>
        <v xml:space="preserve"> </v>
      </c>
      <c r="F1623" s="9" t="str">
        <f>IF(ISBLANK('Report Data'!F1623)," ",'Report Data'!F1623)</f>
        <v xml:space="preserve"> </v>
      </c>
      <c r="G1623" s="9" t="str">
        <f>IF(ISBLANK('Report Data'!G1623)," ",'Report Data'!G1623)</f>
        <v xml:space="preserve"> </v>
      </c>
    </row>
    <row r="1624" spans="1:7">
      <c r="A1624" s="9" t="str">
        <f>IF('INTERIM REPORT'!B1624=" "," ",IF('Report Data'!A1624="",'INTERIM REPORT'!A1623,'Report Data'!A1624))</f>
        <v xml:space="preserve"> </v>
      </c>
      <c r="B1624" s="9" t="str">
        <f>IF(ISBLANK('Report Data'!B1624)," ",'Report Data'!B1624)</f>
        <v xml:space="preserve"> </v>
      </c>
      <c r="C1624" s="9" t="str">
        <f>IF(ISBLANK('Report Data'!C1624)," ",'Report Data'!C1624)</f>
        <v xml:space="preserve"> </v>
      </c>
      <c r="D1624" s="9" t="str">
        <f>IF(ISBLANK('Report Data'!D1624)," ",'Report Data'!D1624)</f>
        <v xml:space="preserve"> </v>
      </c>
      <c r="E1624" s="9" t="str">
        <f>IF(ISBLANK('Report Data'!E1624)," ",'Report Data'!E1624)</f>
        <v xml:space="preserve"> </v>
      </c>
      <c r="F1624" s="9" t="str">
        <f>IF(ISBLANK('Report Data'!F1624)," ",'Report Data'!F1624)</f>
        <v xml:space="preserve"> </v>
      </c>
      <c r="G1624" s="9" t="str">
        <f>IF(ISBLANK('Report Data'!G1624)," ",'Report Data'!G1624)</f>
        <v xml:space="preserve"> </v>
      </c>
    </row>
    <row r="1625" spans="1:7">
      <c r="A1625" s="9" t="str">
        <f>IF('INTERIM REPORT'!B1625=" "," ",IF('Report Data'!A1625="",'INTERIM REPORT'!A1624,'Report Data'!A1625))</f>
        <v xml:space="preserve"> </v>
      </c>
      <c r="B1625" s="9" t="str">
        <f>IF(ISBLANK('Report Data'!B1625)," ",'Report Data'!B1625)</f>
        <v xml:space="preserve"> </v>
      </c>
      <c r="C1625" s="9" t="str">
        <f>IF(ISBLANK('Report Data'!C1625)," ",'Report Data'!C1625)</f>
        <v xml:space="preserve"> </v>
      </c>
      <c r="D1625" s="9" t="str">
        <f>IF(ISBLANK('Report Data'!D1625)," ",'Report Data'!D1625)</f>
        <v xml:space="preserve"> </v>
      </c>
      <c r="E1625" s="9" t="str">
        <f>IF(ISBLANK('Report Data'!E1625)," ",'Report Data'!E1625)</f>
        <v xml:space="preserve"> </v>
      </c>
      <c r="F1625" s="9" t="str">
        <f>IF(ISBLANK('Report Data'!F1625)," ",'Report Data'!F1625)</f>
        <v xml:space="preserve"> </v>
      </c>
      <c r="G1625" s="9" t="str">
        <f>IF(ISBLANK('Report Data'!G1625)," ",'Report Data'!G1625)</f>
        <v xml:space="preserve"> </v>
      </c>
    </row>
    <row r="1626" spans="1:7">
      <c r="A1626" s="9" t="str">
        <f>IF('INTERIM REPORT'!B1626=" "," ",IF('Report Data'!A1626="",'INTERIM REPORT'!A1625,'Report Data'!A1626))</f>
        <v xml:space="preserve"> </v>
      </c>
      <c r="B1626" s="9" t="str">
        <f>IF(ISBLANK('Report Data'!B1626)," ",'Report Data'!B1626)</f>
        <v xml:space="preserve"> </v>
      </c>
      <c r="C1626" s="9" t="str">
        <f>IF(ISBLANK('Report Data'!C1626)," ",'Report Data'!C1626)</f>
        <v xml:space="preserve"> </v>
      </c>
      <c r="D1626" s="9" t="str">
        <f>IF(ISBLANK('Report Data'!D1626)," ",'Report Data'!D1626)</f>
        <v xml:space="preserve"> </v>
      </c>
      <c r="E1626" s="9" t="str">
        <f>IF(ISBLANK('Report Data'!E1626)," ",'Report Data'!E1626)</f>
        <v xml:space="preserve"> </v>
      </c>
      <c r="F1626" s="9" t="str">
        <f>IF(ISBLANK('Report Data'!F1626)," ",'Report Data'!F1626)</f>
        <v xml:space="preserve"> </v>
      </c>
      <c r="G1626" s="9" t="str">
        <f>IF(ISBLANK('Report Data'!G1626)," ",'Report Data'!G1626)</f>
        <v xml:space="preserve"> </v>
      </c>
    </row>
    <row r="1627" spans="1:7">
      <c r="A1627" s="9" t="str">
        <f>IF('INTERIM REPORT'!B1627=" "," ",IF('Report Data'!A1627="",'INTERIM REPORT'!A1626,'Report Data'!A1627))</f>
        <v xml:space="preserve"> </v>
      </c>
      <c r="B1627" s="9" t="str">
        <f>IF(ISBLANK('Report Data'!B1627)," ",'Report Data'!B1627)</f>
        <v xml:space="preserve"> </v>
      </c>
      <c r="C1627" s="9" t="str">
        <f>IF(ISBLANK('Report Data'!C1627)," ",'Report Data'!C1627)</f>
        <v xml:space="preserve"> </v>
      </c>
      <c r="D1627" s="9" t="str">
        <f>IF(ISBLANK('Report Data'!D1627)," ",'Report Data'!D1627)</f>
        <v xml:space="preserve"> </v>
      </c>
      <c r="E1627" s="9" t="str">
        <f>IF(ISBLANK('Report Data'!E1627)," ",'Report Data'!E1627)</f>
        <v xml:space="preserve"> </v>
      </c>
      <c r="F1627" s="9" t="str">
        <f>IF(ISBLANK('Report Data'!F1627)," ",'Report Data'!F1627)</f>
        <v xml:space="preserve"> </v>
      </c>
      <c r="G1627" s="9" t="str">
        <f>IF(ISBLANK('Report Data'!G1627)," ",'Report Data'!G1627)</f>
        <v xml:space="preserve"> </v>
      </c>
    </row>
    <row r="1628" spans="1:7">
      <c r="A1628" s="9" t="str">
        <f>IF('INTERIM REPORT'!B1628=" "," ",IF('Report Data'!A1628="",'INTERIM REPORT'!A1627,'Report Data'!A1628))</f>
        <v xml:space="preserve"> </v>
      </c>
      <c r="B1628" s="9" t="str">
        <f>IF(ISBLANK('Report Data'!B1628)," ",'Report Data'!B1628)</f>
        <v xml:space="preserve"> </v>
      </c>
      <c r="C1628" s="9" t="str">
        <f>IF(ISBLANK('Report Data'!C1628)," ",'Report Data'!C1628)</f>
        <v xml:space="preserve"> </v>
      </c>
      <c r="D1628" s="9" t="str">
        <f>IF(ISBLANK('Report Data'!D1628)," ",'Report Data'!D1628)</f>
        <v xml:space="preserve"> </v>
      </c>
      <c r="E1628" s="9" t="str">
        <f>IF(ISBLANK('Report Data'!E1628)," ",'Report Data'!E1628)</f>
        <v xml:space="preserve"> </v>
      </c>
      <c r="F1628" s="9" t="str">
        <f>IF(ISBLANK('Report Data'!F1628)," ",'Report Data'!F1628)</f>
        <v xml:space="preserve"> </v>
      </c>
      <c r="G1628" s="9" t="str">
        <f>IF(ISBLANK('Report Data'!G1628)," ",'Report Data'!G1628)</f>
        <v xml:space="preserve"> </v>
      </c>
    </row>
    <row r="1629" spans="1:7">
      <c r="A1629" s="9" t="str">
        <f>IF('INTERIM REPORT'!B1629=" "," ",IF('Report Data'!A1629="",'INTERIM REPORT'!A1628,'Report Data'!A1629))</f>
        <v xml:space="preserve"> </v>
      </c>
      <c r="B1629" s="9" t="str">
        <f>IF(ISBLANK('Report Data'!B1629)," ",'Report Data'!B1629)</f>
        <v xml:space="preserve"> </v>
      </c>
      <c r="C1629" s="9" t="str">
        <f>IF(ISBLANK('Report Data'!C1629)," ",'Report Data'!C1629)</f>
        <v xml:space="preserve"> </v>
      </c>
      <c r="D1629" s="9" t="str">
        <f>IF(ISBLANK('Report Data'!D1629)," ",'Report Data'!D1629)</f>
        <v xml:space="preserve"> </v>
      </c>
      <c r="E1629" s="9" t="str">
        <f>IF(ISBLANK('Report Data'!E1629)," ",'Report Data'!E1629)</f>
        <v xml:space="preserve"> </v>
      </c>
      <c r="F1629" s="9" t="str">
        <f>IF(ISBLANK('Report Data'!F1629)," ",'Report Data'!F1629)</f>
        <v xml:space="preserve"> </v>
      </c>
      <c r="G1629" s="9" t="str">
        <f>IF(ISBLANK('Report Data'!G1629)," ",'Report Data'!G1629)</f>
        <v xml:space="preserve"> </v>
      </c>
    </row>
    <row r="1630" spans="1:7">
      <c r="A1630" s="9" t="str">
        <f>IF('INTERIM REPORT'!B1630=" "," ",IF('Report Data'!A1630="",'INTERIM REPORT'!A1629,'Report Data'!A1630))</f>
        <v xml:space="preserve"> </v>
      </c>
      <c r="B1630" s="9" t="str">
        <f>IF(ISBLANK('Report Data'!B1630)," ",'Report Data'!B1630)</f>
        <v xml:space="preserve"> </v>
      </c>
      <c r="C1630" s="9" t="str">
        <f>IF(ISBLANK('Report Data'!C1630)," ",'Report Data'!C1630)</f>
        <v xml:space="preserve"> </v>
      </c>
      <c r="D1630" s="9" t="str">
        <f>IF(ISBLANK('Report Data'!D1630)," ",'Report Data'!D1630)</f>
        <v xml:space="preserve"> </v>
      </c>
      <c r="E1630" s="9" t="str">
        <f>IF(ISBLANK('Report Data'!E1630)," ",'Report Data'!E1630)</f>
        <v xml:space="preserve"> </v>
      </c>
      <c r="F1630" s="9" t="str">
        <f>IF(ISBLANK('Report Data'!F1630)," ",'Report Data'!F1630)</f>
        <v xml:space="preserve"> </v>
      </c>
      <c r="G1630" s="9" t="str">
        <f>IF(ISBLANK('Report Data'!G1630)," ",'Report Data'!G1630)</f>
        <v xml:space="preserve"> </v>
      </c>
    </row>
    <row r="1631" spans="1:7">
      <c r="A1631" s="9" t="str">
        <f>IF('INTERIM REPORT'!B1631=" "," ",IF('Report Data'!A1631="",'INTERIM REPORT'!A1630,'Report Data'!A1631))</f>
        <v xml:space="preserve"> </v>
      </c>
      <c r="B1631" s="9" t="str">
        <f>IF(ISBLANK('Report Data'!B1631)," ",'Report Data'!B1631)</f>
        <v xml:space="preserve"> </v>
      </c>
      <c r="C1631" s="9" t="str">
        <f>IF(ISBLANK('Report Data'!C1631)," ",'Report Data'!C1631)</f>
        <v xml:space="preserve"> </v>
      </c>
      <c r="D1631" s="9" t="str">
        <f>IF(ISBLANK('Report Data'!D1631)," ",'Report Data'!D1631)</f>
        <v xml:space="preserve"> </v>
      </c>
      <c r="E1631" s="9" t="str">
        <f>IF(ISBLANK('Report Data'!E1631)," ",'Report Data'!E1631)</f>
        <v xml:space="preserve"> </v>
      </c>
      <c r="F1631" s="9" t="str">
        <f>IF(ISBLANK('Report Data'!F1631)," ",'Report Data'!F1631)</f>
        <v xml:space="preserve"> </v>
      </c>
      <c r="G1631" s="9" t="str">
        <f>IF(ISBLANK('Report Data'!G1631)," ",'Report Data'!G1631)</f>
        <v xml:space="preserve"> </v>
      </c>
    </row>
    <row r="1632" spans="1:7">
      <c r="A1632" s="9" t="str">
        <f>IF('INTERIM REPORT'!B1632=" "," ",IF('Report Data'!A1632="",'INTERIM REPORT'!A1631,'Report Data'!A1632))</f>
        <v xml:space="preserve"> </v>
      </c>
      <c r="B1632" s="9" t="str">
        <f>IF(ISBLANK('Report Data'!B1632)," ",'Report Data'!B1632)</f>
        <v xml:space="preserve"> </v>
      </c>
      <c r="C1632" s="9" t="str">
        <f>IF(ISBLANK('Report Data'!C1632)," ",'Report Data'!C1632)</f>
        <v xml:space="preserve"> </v>
      </c>
      <c r="D1632" s="9" t="str">
        <f>IF(ISBLANK('Report Data'!D1632)," ",'Report Data'!D1632)</f>
        <v xml:space="preserve"> </v>
      </c>
      <c r="E1632" s="9" t="str">
        <f>IF(ISBLANK('Report Data'!E1632)," ",'Report Data'!E1632)</f>
        <v xml:space="preserve"> </v>
      </c>
      <c r="F1632" s="9" t="str">
        <f>IF(ISBLANK('Report Data'!F1632)," ",'Report Data'!F1632)</f>
        <v xml:space="preserve"> </v>
      </c>
      <c r="G1632" s="9" t="str">
        <f>IF(ISBLANK('Report Data'!G1632)," ",'Report Data'!G1632)</f>
        <v xml:space="preserve"> </v>
      </c>
    </row>
    <row r="1633" spans="1:7">
      <c r="A1633" s="9" t="str">
        <f>IF('INTERIM REPORT'!B1633=" "," ",IF('Report Data'!A1633="",'INTERIM REPORT'!A1632,'Report Data'!A1633))</f>
        <v xml:space="preserve"> </v>
      </c>
      <c r="B1633" s="9" t="str">
        <f>IF(ISBLANK('Report Data'!B1633)," ",'Report Data'!B1633)</f>
        <v xml:space="preserve"> </v>
      </c>
      <c r="C1633" s="9" t="str">
        <f>IF(ISBLANK('Report Data'!C1633)," ",'Report Data'!C1633)</f>
        <v xml:space="preserve"> </v>
      </c>
      <c r="D1633" s="9" t="str">
        <f>IF(ISBLANK('Report Data'!D1633)," ",'Report Data'!D1633)</f>
        <v xml:space="preserve"> </v>
      </c>
      <c r="E1633" s="9" t="str">
        <f>IF(ISBLANK('Report Data'!E1633)," ",'Report Data'!E1633)</f>
        <v xml:space="preserve"> </v>
      </c>
      <c r="F1633" s="9" t="str">
        <f>IF(ISBLANK('Report Data'!F1633)," ",'Report Data'!F1633)</f>
        <v xml:space="preserve"> </v>
      </c>
      <c r="G1633" s="9" t="str">
        <f>IF(ISBLANK('Report Data'!G1633)," ",'Report Data'!G1633)</f>
        <v xml:space="preserve"> </v>
      </c>
    </row>
    <row r="1634" spans="1:7">
      <c r="A1634" s="9" t="str">
        <f>IF('INTERIM REPORT'!B1634=" "," ",IF('Report Data'!A1634="",'INTERIM REPORT'!A1633,'Report Data'!A1634))</f>
        <v xml:space="preserve"> </v>
      </c>
      <c r="B1634" s="9" t="str">
        <f>IF(ISBLANK('Report Data'!B1634)," ",'Report Data'!B1634)</f>
        <v xml:space="preserve"> </v>
      </c>
      <c r="C1634" s="9" t="str">
        <f>IF(ISBLANK('Report Data'!C1634)," ",'Report Data'!C1634)</f>
        <v xml:space="preserve"> </v>
      </c>
      <c r="D1634" s="9" t="str">
        <f>IF(ISBLANK('Report Data'!D1634)," ",'Report Data'!D1634)</f>
        <v xml:space="preserve"> </v>
      </c>
      <c r="E1634" s="9" t="str">
        <f>IF(ISBLANK('Report Data'!E1634)," ",'Report Data'!E1634)</f>
        <v xml:space="preserve"> </v>
      </c>
      <c r="F1634" s="9" t="str">
        <f>IF(ISBLANK('Report Data'!F1634)," ",'Report Data'!F1634)</f>
        <v xml:space="preserve"> </v>
      </c>
      <c r="G1634" s="9" t="str">
        <f>IF(ISBLANK('Report Data'!G1634)," ",'Report Data'!G1634)</f>
        <v xml:space="preserve"> </v>
      </c>
    </row>
    <row r="1635" spans="1:7">
      <c r="A1635" s="9" t="str">
        <f>IF('INTERIM REPORT'!B1635=" "," ",IF('Report Data'!A1635="",'INTERIM REPORT'!A1634,'Report Data'!A1635))</f>
        <v xml:space="preserve"> </v>
      </c>
      <c r="B1635" s="9" t="str">
        <f>IF(ISBLANK('Report Data'!B1635)," ",'Report Data'!B1635)</f>
        <v xml:space="preserve"> </v>
      </c>
      <c r="C1635" s="9" t="str">
        <f>IF(ISBLANK('Report Data'!C1635)," ",'Report Data'!C1635)</f>
        <v xml:space="preserve"> </v>
      </c>
      <c r="D1635" s="9" t="str">
        <f>IF(ISBLANK('Report Data'!D1635)," ",'Report Data'!D1635)</f>
        <v xml:space="preserve"> </v>
      </c>
      <c r="E1635" s="9" t="str">
        <f>IF(ISBLANK('Report Data'!E1635)," ",'Report Data'!E1635)</f>
        <v xml:space="preserve"> </v>
      </c>
      <c r="F1635" s="9" t="str">
        <f>IF(ISBLANK('Report Data'!F1635)," ",'Report Data'!F1635)</f>
        <v xml:space="preserve"> </v>
      </c>
      <c r="G1635" s="9" t="str">
        <f>IF(ISBLANK('Report Data'!G1635)," ",'Report Data'!G1635)</f>
        <v xml:space="preserve"> </v>
      </c>
    </row>
    <row r="1636" spans="1:7">
      <c r="A1636" s="9" t="str">
        <f>IF('INTERIM REPORT'!B1636=" "," ",IF('Report Data'!A1636="",'INTERIM REPORT'!A1635,'Report Data'!A1636))</f>
        <v xml:space="preserve"> </v>
      </c>
      <c r="B1636" s="9" t="str">
        <f>IF(ISBLANK('Report Data'!B1636)," ",'Report Data'!B1636)</f>
        <v xml:space="preserve"> </v>
      </c>
      <c r="C1636" s="9" t="str">
        <f>IF(ISBLANK('Report Data'!C1636)," ",'Report Data'!C1636)</f>
        <v xml:space="preserve"> </v>
      </c>
      <c r="D1636" s="9" t="str">
        <f>IF(ISBLANK('Report Data'!D1636)," ",'Report Data'!D1636)</f>
        <v xml:space="preserve"> </v>
      </c>
      <c r="E1636" s="9" t="str">
        <f>IF(ISBLANK('Report Data'!E1636)," ",'Report Data'!E1636)</f>
        <v xml:space="preserve"> </v>
      </c>
      <c r="F1636" s="9" t="str">
        <f>IF(ISBLANK('Report Data'!F1636)," ",'Report Data'!F1636)</f>
        <v xml:space="preserve"> </v>
      </c>
      <c r="G1636" s="9" t="str">
        <f>IF(ISBLANK('Report Data'!G1636)," ",'Report Data'!G1636)</f>
        <v xml:space="preserve"> </v>
      </c>
    </row>
    <row r="1637" spans="1:7">
      <c r="A1637" s="9" t="str">
        <f>IF('INTERIM REPORT'!B1637=" "," ",IF('Report Data'!A1637="",'INTERIM REPORT'!A1636,'Report Data'!A1637))</f>
        <v xml:space="preserve"> </v>
      </c>
      <c r="B1637" s="9" t="str">
        <f>IF(ISBLANK('Report Data'!B1637)," ",'Report Data'!B1637)</f>
        <v xml:space="preserve"> </v>
      </c>
      <c r="C1637" s="9" t="str">
        <f>IF(ISBLANK('Report Data'!C1637)," ",'Report Data'!C1637)</f>
        <v xml:space="preserve"> </v>
      </c>
      <c r="D1637" s="9" t="str">
        <f>IF(ISBLANK('Report Data'!D1637)," ",'Report Data'!D1637)</f>
        <v xml:space="preserve"> </v>
      </c>
      <c r="E1637" s="9" t="str">
        <f>IF(ISBLANK('Report Data'!E1637)," ",'Report Data'!E1637)</f>
        <v xml:space="preserve"> </v>
      </c>
      <c r="F1637" s="9" t="str">
        <f>IF(ISBLANK('Report Data'!F1637)," ",'Report Data'!F1637)</f>
        <v xml:space="preserve"> </v>
      </c>
      <c r="G1637" s="9" t="str">
        <f>IF(ISBLANK('Report Data'!G1637)," ",'Report Data'!G1637)</f>
        <v xml:space="preserve"> </v>
      </c>
    </row>
    <row r="1638" spans="1:7">
      <c r="A1638" s="9" t="str">
        <f>IF('INTERIM REPORT'!B1638=" "," ",IF('Report Data'!A1638="",'INTERIM REPORT'!A1637,'Report Data'!A1638))</f>
        <v xml:space="preserve"> </v>
      </c>
      <c r="B1638" s="9" t="str">
        <f>IF(ISBLANK('Report Data'!B1638)," ",'Report Data'!B1638)</f>
        <v xml:space="preserve"> </v>
      </c>
      <c r="C1638" s="9" t="str">
        <f>IF(ISBLANK('Report Data'!C1638)," ",'Report Data'!C1638)</f>
        <v xml:space="preserve"> </v>
      </c>
      <c r="D1638" s="9" t="str">
        <f>IF(ISBLANK('Report Data'!D1638)," ",'Report Data'!D1638)</f>
        <v xml:space="preserve"> </v>
      </c>
      <c r="E1638" s="9" t="str">
        <f>IF(ISBLANK('Report Data'!E1638)," ",'Report Data'!E1638)</f>
        <v xml:space="preserve"> </v>
      </c>
      <c r="F1638" s="9" t="str">
        <f>IF(ISBLANK('Report Data'!F1638)," ",'Report Data'!F1638)</f>
        <v xml:space="preserve"> </v>
      </c>
      <c r="G1638" s="9" t="str">
        <f>IF(ISBLANK('Report Data'!G1638)," ",'Report Data'!G1638)</f>
        <v xml:space="preserve"> </v>
      </c>
    </row>
    <row r="1639" spans="1:7">
      <c r="A1639" s="9" t="str">
        <f>IF('INTERIM REPORT'!B1639=" "," ",IF('Report Data'!A1639="",'INTERIM REPORT'!A1638,'Report Data'!A1639))</f>
        <v xml:space="preserve"> </v>
      </c>
      <c r="B1639" s="9" t="str">
        <f>IF(ISBLANK('Report Data'!B1639)," ",'Report Data'!B1639)</f>
        <v xml:space="preserve"> </v>
      </c>
      <c r="C1639" s="9" t="str">
        <f>IF(ISBLANK('Report Data'!C1639)," ",'Report Data'!C1639)</f>
        <v xml:space="preserve"> </v>
      </c>
      <c r="D1639" s="9" t="str">
        <f>IF(ISBLANK('Report Data'!D1639)," ",'Report Data'!D1639)</f>
        <v xml:space="preserve"> </v>
      </c>
      <c r="E1639" s="9" t="str">
        <f>IF(ISBLANK('Report Data'!E1639)," ",'Report Data'!E1639)</f>
        <v xml:space="preserve"> </v>
      </c>
      <c r="F1639" s="9" t="str">
        <f>IF(ISBLANK('Report Data'!F1639)," ",'Report Data'!F1639)</f>
        <v xml:space="preserve"> </v>
      </c>
      <c r="G1639" s="9" t="str">
        <f>IF(ISBLANK('Report Data'!G1639)," ",'Report Data'!G1639)</f>
        <v xml:space="preserve"> </v>
      </c>
    </row>
    <row r="1640" spans="1:7">
      <c r="A1640" s="9" t="str">
        <f>IF('INTERIM REPORT'!B1640=" "," ",IF('Report Data'!A1640="",'INTERIM REPORT'!A1639,'Report Data'!A1640))</f>
        <v xml:space="preserve"> </v>
      </c>
      <c r="B1640" s="9" t="str">
        <f>IF(ISBLANK('Report Data'!B1640)," ",'Report Data'!B1640)</f>
        <v xml:space="preserve"> </v>
      </c>
      <c r="C1640" s="9" t="str">
        <f>IF(ISBLANK('Report Data'!C1640)," ",'Report Data'!C1640)</f>
        <v xml:space="preserve"> </v>
      </c>
      <c r="D1640" s="9" t="str">
        <f>IF(ISBLANK('Report Data'!D1640)," ",'Report Data'!D1640)</f>
        <v xml:space="preserve"> </v>
      </c>
      <c r="E1640" s="9" t="str">
        <f>IF(ISBLANK('Report Data'!E1640)," ",'Report Data'!E1640)</f>
        <v xml:space="preserve"> </v>
      </c>
      <c r="F1640" s="9" t="str">
        <f>IF(ISBLANK('Report Data'!F1640)," ",'Report Data'!F1640)</f>
        <v xml:space="preserve"> </v>
      </c>
      <c r="G1640" s="9" t="str">
        <f>IF(ISBLANK('Report Data'!G1640)," ",'Report Data'!G1640)</f>
        <v xml:space="preserve"> </v>
      </c>
    </row>
    <row r="1641" spans="1:7">
      <c r="A1641" s="9" t="str">
        <f>IF('INTERIM REPORT'!B1641=" "," ",IF('Report Data'!A1641="",'INTERIM REPORT'!A1640,'Report Data'!A1641))</f>
        <v xml:space="preserve"> </v>
      </c>
      <c r="B1641" s="9" t="str">
        <f>IF(ISBLANK('Report Data'!B1641)," ",'Report Data'!B1641)</f>
        <v xml:space="preserve"> </v>
      </c>
      <c r="C1641" s="9" t="str">
        <f>IF(ISBLANK('Report Data'!C1641)," ",'Report Data'!C1641)</f>
        <v xml:space="preserve"> </v>
      </c>
      <c r="D1641" s="9" t="str">
        <f>IF(ISBLANK('Report Data'!D1641)," ",'Report Data'!D1641)</f>
        <v xml:space="preserve"> </v>
      </c>
      <c r="E1641" s="9" t="str">
        <f>IF(ISBLANK('Report Data'!E1641)," ",'Report Data'!E1641)</f>
        <v xml:space="preserve"> </v>
      </c>
      <c r="F1641" s="9" t="str">
        <f>IF(ISBLANK('Report Data'!F1641)," ",'Report Data'!F1641)</f>
        <v xml:space="preserve"> </v>
      </c>
      <c r="G1641" s="9" t="str">
        <f>IF(ISBLANK('Report Data'!G1641)," ",'Report Data'!G1641)</f>
        <v xml:space="preserve"> </v>
      </c>
    </row>
    <row r="1642" spans="1:7">
      <c r="A1642" s="9" t="str">
        <f>IF('INTERIM REPORT'!B1642=" "," ",IF('Report Data'!A1642="",'INTERIM REPORT'!A1641,'Report Data'!A1642))</f>
        <v xml:space="preserve"> </v>
      </c>
      <c r="B1642" s="9" t="str">
        <f>IF(ISBLANK('Report Data'!B1642)," ",'Report Data'!B1642)</f>
        <v xml:space="preserve"> </v>
      </c>
      <c r="C1642" s="9" t="str">
        <f>IF(ISBLANK('Report Data'!C1642)," ",'Report Data'!C1642)</f>
        <v xml:space="preserve"> </v>
      </c>
      <c r="D1642" s="9" t="str">
        <f>IF(ISBLANK('Report Data'!D1642)," ",'Report Data'!D1642)</f>
        <v xml:space="preserve"> </v>
      </c>
      <c r="E1642" s="9" t="str">
        <f>IF(ISBLANK('Report Data'!E1642)," ",'Report Data'!E1642)</f>
        <v xml:space="preserve"> </v>
      </c>
      <c r="F1642" s="9" t="str">
        <f>IF(ISBLANK('Report Data'!F1642)," ",'Report Data'!F1642)</f>
        <v xml:space="preserve"> </v>
      </c>
      <c r="G1642" s="9" t="str">
        <f>IF(ISBLANK('Report Data'!G1642)," ",'Report Data'!G1642)</f>
        <v xml:space="preserve"> </v>
      </c>
    </row>
    <row r="1643" spans="1:7">
      <c r="A1643" s="9" t="str">
        <f>IF('INTERIM REPORT'!B1643=" "," ",IF('Report Data'!A1643="",'INTERIM REPORT'!A1642,'Report Data'!A1643))</f>
        <v xml:space="preserve"> </v>
      </c>
      <c r="B1643" s="9" t="str">
        <f>IF(ISBLANK('Report Data'!B1643)," ",'Report Data'!B1643)</f>
        <v xml:space="preserve"> </v>
      </c>
      <c r="C1643" s="9" t="str">
        <f>IF(ISBLANK('Report Data'!C1643)," ",'Report Data'!C1643)</f>
        <v xml:space="preserve"> </v>
      </c>
      <c r="D1643" s="9" t="str">
        <f>IF(ISBLANK('Report Data'!D1643)," ",'Report Data'!D1643)</f>
        <v xml:space="preserve"> </v>
      </c>
      <c r="E1643" s="9" t="str">
        <f>IF(ISBLANK('Report Data'!E1643)," ",'Report Data'!E1643)</f>
        <v xml:space="preserve"> </v>
      </c>
      <c r="F1643" s="9" t="str">
        <f>IF(ISBLANK('Report Data'!F1643)," ",'Report Data'!F1643)</f>
        <v xml:space="preserve"> </v>
      </c>
      <c r="G1643" s="9" t="str">
        <f>IF(ISBLANK('Report Data'!G1643)," ",'Report Data'!G1643)</f>
        <v xml:space="preserve"> </v>
      </c>
    </row>
    <row r="1644" spans="1:7">
      <c r="A1644" s="9" t="str">
        <f>IF('INTERIM REPORT'!B1644=" "," ",IF('Report Data'!A1644="",'INTERIM REPORT'!A1643,'Report Data'!A1644))</f>
        <v xml:space="preserve"> </v>
      </c>
      <c r="B1644" s="9" t="str">
        <f>IF(ISBLANK('Report Data'!B1644)," ",'Report Data'!B1644)</f>
        <v xml:space="preserve"> </v>
      </c>
      <c r="C1644" s="9" t="str">
        <f>IF(ISBLANK('Report Data'!C1644)," ",'Report Data'!C1644)</f>
        <v xml:space="preserve"> </v>
      </c>
      <c r="D1644" s="9" t="str">
        <f>IF(ISBLANK('Report Data'!D1644)," ",'Report Data'!D1644)</f>
        <v xml:space="preserve"> </v>
      </c>
      <c r="E1644" s="9" t="str">
        <f>IF(ISBLANK('Report Data'!E1644)," ",'Report Data'!E1644)</f>
        <v xml:space="preserve"> </v>
      </c>
      <c r="F1644" s="9" t="str">
        <f>IF(ISBLANK('Report Data'!F1644)," ",'Report Data'!F1644)</f>
        <v xml:space="preserve"> </v>
      </c>
      <c r="G1644" s="9" t="str">
        <f>IF(ISBLANK('Report Data'!G1644)," ",'Report Data'!G1644)</f>
        <v xml:space="preserve"> </v>
      </c>
    </row>
    <row r="1645" spans="1:7">
      <c r="A1645" s="9" t="str">
        <f>IF('INTERIM REPORT'!B1645=" "," ",IF('Report Data'!A1645="",'INTERIM REPORT'!A1644,'Report Data'!A1645))</f>
        <v xml:space="preserve"> </v>
      </c>
      <c r="B1645" s="9" t="str">
        <f>IF(ISBLANK('Report Data'!B1645)," ",'Report Data'!B1645)</f>
        <v xml:space="preserve"> </v>
      </c>
      <c r="C1645" s="9" t="str">
        <f>IF(ISBLANK('Report Data'!C1645)," ",'Report Data'!C1645)</f>
        <v xml:space="preserve"> </v>
      </c>
      <c r="D1645" s="9" t="str">
        <f>IF(ISBLANK('Report Data'!D1645)," ",'Report Data'!D1645)</f>
        <v xml:space="preserve"> </v>
      </c>
      <c r="E1645" s="9" t="str">
        <f>IF(ISBLANK('Report Data'!E1645)," ",'Report Data'!E1645)</f>
        <v xml:space="preserve"> </v>
      </c>
      <c r="F1645" s="9" t="str">
        <f>IF(ISBLANK('Report Data'!F1645)," ",'Report Data'!F1645)</f>
        <v xml:space="preserve"> </v>
      </c>
      <c r="G1645" s="9" t="str">
        <f>IF(ISBLANK('Report Data'!G1645)," ",'Report Data'!G1645)</f>
        <v xml:space="preserve"> </v>
      </c>
    </row>
    <row r="1646" spans="1:7">
      <c r="A1646" s="9" t="str">
        <f>IF('INTERIM REPORT'!B1646=" "," ",IF('Report Data'!A1646="",'INTERIM REPORT'!A1645,'Report Data'!A1646))</f>
        <v xml:space="preserve"> </v>
      </c>
      <c r="B1646" s="9" t="str">
        <f>IF(ISBLANK('Report Data'!B1646)," ",'Report Data'!B1646)</f>
        <v xml:space="preserve"> </v>
      </c>
      <c r="C1646" s="9" t="str">
        <f>IF(ISBLANK('Report Data'!C1646)," ",'Report Data'!C1646)</f>
        <v xml:space="preserve"> </v>
      </c>
      <c r="D1646" s="9" t="str">
        <f>IF(ISBLANK('Report Data'!D1646)," ",'Report Data'!D1646)</f>
        <v xml:space="preserve"> </v>
      </c>
      <c r="E1646" s="9" t="str">
        <f>IF(ISBLANK('Report Data'!E1646)," ",'Report Data'!E1646)</f>
        <v xml:space="preserve"> </v>
      </c>
      <c r="F1646" s="9" t="str">
        <f>IF(ISBLANK('Report Data'!F1646)," ",'Report Data'!F1646)</f>
        <v xml:space="preserve"> </v>
      </c>
      <c r="G1646" s="9" t="str">
        <f>IF(ISBLANK('Report Data'!G1646)," ",'Report Data'!G1646)</f>
        <v xml:space="preserve"> </v>
      </c>
    </row>
    <row r="1647" spans="1:7">
      <c r="A1647" s="9" t="str">
        <f>IF('INTERIM REPORT'!B1647=" "," ",IF('Report Data'!A1647="",'INTERIM REPORT'!A1646,'Report Data'!A1647))</f>
        <v xml:space="preserve"> </v>
      </c>
      <c r="B1647" s="9" t="str">
        <f>IF(ISBLANK('Report Data'!B1647)," ",'Report Data'!B1647)</f>
        <v xml:space="preserve"> </v>
      </c>
      <c r="C1647" s="9" t="str">
        <f>IF(ISBLANK('Report Data'!C1647)," ",'Report Data'!C1647)</f>
        <v xml:space="preserve"> </v>
      </c>
      <c r="D1647" s="9" t="str">
        <f>IF(ISBLANK('Report Data'!D1647)," ",'Report Data'!D1647)</f>
        <v xml:space="preserve"> </v>
      </c>
      <c r="E1647" s="9" t="str">
        <f>IF(ISBLANK('Report Data'!E1647)," ",'Report Data'!E1647)</f>
        <v xml:space="preserve"> </v>
      </c>
      <c r="F1647" s="9" t="str">
        <f>IF(ISBLANK('Report Data'!F1647)," ",'Report Data'!F1647)</f>
        <v xml:space="preserve"> </v>
      </c>
      <c r="G1647" s="9" t="str">
        <f>IF(ISBLANK('Report Data'!G1647)," ",'Report Data'!G1647)</f>
        <v xml:space="preserve"> </v>
      </c>
    </row>
    <row r="1648" spans="1:7">
      <c r="A1648" s="9" t="str">
        <f>IF('INTERIM REPORT'!B1648=" "," ",IF('Report Data'!A1648="",'INTERIM REPORT'!A1647,'Report Data'!A1648))</f>
        <v xml:space="preserve"> </v>
      </c>
      <c r="B1648" s="9" t="str">
        <f>IF(ISBLANK('Report Data'!B1648)," ",'Report Data'!B1648)</f>
        <v xml:space="preserve"> </v>
      </c>
      <c r="C1648" s="9" t="str">
        <f>IF(ISBLANK('Report Data'!C1648)," ",'Report Data'!C1648)</f>
        <v xml:space="preserve"> </v>
      </c>
      <c r="D1648" s="9" t="str">
        <f>IF(ISBLANK('Report Data'!D1648)," ",'Report Data'!D1648)</f>
        <v xml:space="preserve"> </v>
      </c>
      <c r="E1648" s="9" t="str">
        <f>IF(ISBLANK('Report Data'!E1648)," ",'Report Data'!E1648)</f>
        <v xml:space="preserve"> </v>
      </c>
      <c r="F1648" s="9" t="str">
        <f>IF(ISBLANK('Report Data'!F1648)," ",'Report Data'!F1648)</f>
        <v xml:space="preserve"> </v>
      </c>
      <c r="G1648" s="9" t="str">
        <f>IF(ISBLANK('Report Data'!G1648)," ",'Report Data'!G1648)</f>
        <v xml:space="preserve"> </v>
      </c>
    </row>
    <row r="1649" spans="1:7">
      <c r="A1649" s="9" t="str">
        <f>IF('INTERIM REPORT'!B1649=" "," ",IF('Report Data'!A1649="",'INTERIM REPORT'!A1648,'Report Data'!A1649))</f>
        <v xml:space="preserve"> </v>
      </c>
      <c r="B1649" s="9" t="str">
        <f>IF(ISBLANK('Report Data'!B1649)," ",'Report Data'!B1649)</f>
        <v xml:space="preserve"> </v>
      </c>
      <c r="C1649" s="9" t="str">
        <f>IF(ISBLANK('Report Data'!C1649)," ",'Report Data'!C1649)</f>
        <v xml:space="preserve"> </v>
      </c>
      <c r="D1649" s="9" t="str">
        <f>IF(ISBLANK('Report Data'!D1649)," ",'Report Data'!D1649)</f>
        <v xml:space="preserve"> </v>
      </c>
      <c r="E1649" s="9" t="str">
        <f>IF(ISBLANK('Report Data'!E1649)," ",'Report Data'!E1649)</f>
        <v xml:space="preserve"> </v>
      </c>
      <c r="F1649" s="9" t="str">
        <f>IF(ISBLANK('Report Data'!F1649)," ",'Report Data'!F1649)</f>
        <v xml:space="preserve"> </v>
      </c>
      <c r="G1649" s="9" t="str">
        <f>IF(ISBLANK('Report Data'!G1649)," ",'Report Data'!G1649)</f>
        <v xml:space="preserve"> </v>
      </c>
    </row>
    <row r="1650" spans="1:7">
      <c r="A1650" s="9" t="str">
        <f>IF('INTERIM REPORT'!B1650=" "," ",IF('Report Data'!A1650="",'INTERIM REPORT'!A1649,'Report Data'!A1650))</f>
        <v xml:space="preserve"> </v>
      </c>
      <c r="B1650" s="9" t="str">
        <f>IF(ISBLANK('Report Data'!B1650)," ",'Report Data'!B1650)</f>
        <v xml:space="preserve"> </v>
      </c>
      <c r="C1650" s="9" t="str">
        <f>IF(ISBLANK('Report Data'!C1650)," ",'Report Data'!C1650)</f>
        <v xml:space="preserve"> </v>
      </c>
      <c r="D1650" s="9" t="str">
        <f>IF(ISBLANK('Report Data'!D1650)," ",'Report Data'!D1650)</f>
        <v xml:space="preserve"> </v>
      </c>
      <c r="E1650" s="9" t="str">
        <f>IF(ISBLANK('Report Data'!E1650)," ",'Report Data'!E1650)</f>
        <v xml:space="preserve"> </v>
      </c>
      <c r="F1650" s="9" t="str">
        <f>IF(ISBLANK('Report Data'!F1650)," ",'Report Data'!F1650)</f>
        <v xml:space="preserve"> </v>
      </c>
      <c r="G1650" s="9" t="str">
        <f>IF(ISBLANK('Report Data'!G1650)," ",'Report Data'!G1650)</f>
        <v xml:space="preserve"> </v>
      </c>
    </row>
    <row r="1651" spans="1:7">
      <c r="A1651" s="9" t="str">
        <f>IF('INTERIM REPORT'!B1651=" "," ",IF('Report Data'!A1651="",'INTERIM REPORT'!A1650,'Report Data'!A1651))</f>
        <v xml:space="preserve"> </v>
      </c>
      <c r="B1651" s="9" t="str">
        <f>IF(ISBLANK('Report Data'!B1651)," ",'Report Data'!B1651)</f>
        <v xml:space="preserve"> </v>
      </c>
      <c r="C1651" s="9" t="str">
        <f>IF(ISBLANK('Report Data'!C1651)," ",'Report Data'!C1651)</f>
        <v xml:space="preserve"> </v>
      </c>
      <c r="D1651" s="9" t="str">
        <f>IF(ISBLANK('Report Data'!D1651)," ",'Report Data'!D1651)</f>
        <v xml:space="preserve"> </v>
      </c>
      <c r="E1651" s="9" t="str">
        <f>IF(ISBLANK('Report Data'!E1651)," ",'Report Data'!E1651)</f>
        <v xml:space="preserve"> </v>
      </c>
      <c r="F1651" s="9" t="str">
        <f>IF(ISBLANK('Report Data'!F1651)," ",'Report Data'!F1651)</f>
        <v xml:space="preserve"> </v>
      </c>
      <c r="G1651" s="9" t="str">
        <f>IF(ISBLANK('Report Data'!G1651)," ",'Report Data'!G1651)</f>
        <v xml:space="preserve"> </v>
      </c>
    </row>
    <row r="1652" spans="1:7">
      <c r="A1652" s="9" t="str">
        <f>IF('INTERIM REPORT'!B1652=" "," ",IF('Report Data'!A1652="",'INTERIM REPORT'!A1651,'Report Data'!A1652))</f>
        <v xml:space="preserve"> </v>
      </c>
      <c r="B1652" s="9" t="str">
        <f>IF(ISBLANK('Report Data'!B1652)," ",'Report Data'!B1652)</f>
        <v xml:space="preserve"> </v>
      </c>
      <c r="C1652" s="9" t="str">
        <f>IF(ISBLANK('Report Data'!C1652)," ",'Report Data'!C1652)</f>
        <v xml:space="preserve"> </v>
      </c>
      <c r="D1652" s="9" t="str">
        <f>IF(ISBLANK('Report Data'!D1652)," ",'Report Data'!D1652)</f>
        <v xml:space="preserve"> </v>
      </c>
      <c r="E1652" s="9" t="str">
        <f>IF(ISBLANK('Report Data'!E1652)," ",'Report Data'!E1652)</f>
        <v xml:space="preserve"> </v>
      </c>
      <c r="F1652" s="9" t="str">
        <f>IF(ISBLANK('Report Data'!F1652)," ",'Report Data'!F1652)</f>
        <v xml:space="preserve"> </v>
      </c>
      <c r="G1652" s="9" t="str">
        <f>IF(ISBLANK('Report Data'!G1652)," ",'Report Data'!G1652)</f>
        <v xml:space="preserve"> </v>
      </c>
    </row>
    <row r="1653" spans="1:7">
      <c r="A1653" s="9" t="str">
        <f>IF('INTERIM REPORT'!B1653=" "," ",IF('Report Data'!A1653="",'INTERIM REPORT'!A1652,'Report Data'!A1653))</f>
        <v xml:space="preserve"> </v>
      </c>
      <c r="B1653" s="9" t="str">
        <f>IF(ISBLANK('Report Data'!B1653)," ",'Report Data'!B1653)</f>
        <v xml:space="preserve"> </v>
      </c>
      <c r="C1653" s="9" t="str">
        <f>IF(ISBLANK('Report Data'!C1653)," ",'Report Data'!C1653)</f>
        <v xml:space="preserve"> </v>
      </c>
      <c r="D1653" s="9" t="str">
        <f>IF(ISBLANK('Report Data'!D1653)," ",'Report Data'!D1653)</f>
        <v xml:space="preserve"> </v>
      </c>
      <c r="E1653" s="9" t="str">
        <f>IF(ISBLANK('Report Data'!E1653)," ",'Report Data'!E1653)</f>
        <v xml:space="preserve"> </v>
      </c>
      <c r="F1653" s="9" t="str">
        <f>IF(ISBLANK('Report Data'!F1653)," ",'Report Data'!F1653)</f>
        <v xml:space="preserve"> </v>
      </c>
      <c r="G1653" s="9" t="str">
        <f>IF(ISBLANK('Report Data'!G1653)," ",'Report Data'!G1653)</f>
        <v xml:space="preserve"> </v>
      </c>
    </row>
    <row r="1654" spans="1:7">
      <c r="A1654" s="9" t="str">
        <f>IF('INTERIM REPORT'!B1654=" "," ",IF('Report Data'!A1654="",'INTERIM REPORT'!A1653,'Report Data'!A1654))</f>
        <v xml:space="preserve"> </v>
      </c>
      <c r="B1654" s="9" t="str">
        <f>IF(ISBLANK('Report Data'!B1654)," ",'Report Data'!B1654)</f>
        <v xml:space="preserve"> </v>
      </c>
      <c r="C1654" s="9" t="str">
        <f>IF(ISBLANK('Report Data'!C1654)," ",'Report Data'!C1654)</f>
        <v xml:space="preserve"> </v>
      </c>
      <c r="D1654" s="9" t="str">
        <f>IF(ISBLANK('Report Data'!D1654)," ",'Report Data'!D1654)</f>
        <v xml:space="preserve"> </v>
      </c>
      <c r="E1654" s="9" t="str">
        <f>IF(ISBLANK('Report Data'!E1654)," ",'Report Data'!E1654)</f>
        <v xml:space="preserve"> </v>
      </c>
      <c r="F1654" s="9" t="str">
        <f>IF(ISBLANK('Report Data'!F1654)," ",'Report Data'!F1654)</f>
        <v xml:space="preserve"> </v>
      </c>
      <c r="G1654" s="9" t="str">
        <f>IF(ISBLANK('Report Data'!G1654)," ",'Report Data'!G1654)</f>
        <v xml:space="preserve"> </v>
      </c>
    </row>
    <row r="1655" spans="1:7">
      <c r="A1655" s="9" t="str">
        <f>IF('INTERIM REPORT'!B1655=" "," ",IF('Report Data'!A1655="",'INTERIM REPORT'!A1654,'Report Data'!A1655))</f>
        <v xml:space="preserve"> </v>
      </c>
      <c r="B1655" s="9" t="str">
        <f>IF(ISBLANK('Report Data'!B1655)," ",'Report Data'!B1655)</f>
        <v xml:space="preserve"> </v>
      </c>
      <c r="C1655" s="9" t="str">
        <f>IF(ISBLANK('Report Data'!C1655)," ",'Report Data'!C1655)</f>
        <v xml:space="preserve"> </v>
      </c>
      <c r="D1655" s="9" t="str">
        <f>IF(ISBLANK('Report Data'!D1655)," ",'Report Data'!D1655)</f>
        <v xml:space="preserve"> </v>
      </c>
      <c r="E1655" s="9" t="str">
        <f>IF(ISBLANK('Report Data'!E1655)," ",'Report Data'!E1655)</f>
        <v xml:space="preserve"> </v>
      </c>
      <c r="F1655" s="9" t="str">
        <f>IF(ISBLANK('Report Data'!F1655)," ",'Report Data'!F1655)</f>
        <v xml:space="preserve"> </v>
      </c>
      <c r="G1655" s="9" t="str">
        <f>IF(ISBLANK('Report Data'!G1655)," ",'Report Data'!G1655)</f>
        <v xml:space="preserve"> </v>
      </c>
    </row>
    <row r="1656" spans="1:7">
      <c r="A1656" s="9" t="str">
        <f>IF('INTERIM REPORT'!B1656=" "," ",IF('Report Data'!A1656="",'INTERIM REPORT'!A1655,'Report Data'!A1656))</f>
        <v xml:space="preserve"> </v>
      </c>
      <c r="B1656" s="9" t="str">
        <f>IF(ISBLANK('Report Data'!B1656)," ",'Report Data'!B1656)</f>
        <v xml:space="preserve"> </v>
      </c>
      <c r="C1656" s="9" t="str">
        <f>IF(ISBLANK('Report Data'!C1656)," ",'Report Data'!C1656)</f>
        <v xml:space="preserve"> </v>
      </c>
      <c r="D1656" s="9" t="str">
        <f>IF(ISBLANK('Report Data'!D1656)," ",'Report Data'!D1656)</f>
        <v xml:space="preserve"> </v>
      </c>
      <c r="E1656" s="9" t="str">
        <f>IF(ISBLANK('Report Data'!E1656)," ",'Report Data'!E1656)</f>
        <v xml:space="preserve"> </v>
      </c>
      <c r="F1656" s="9" t="str">
        <f>IF(ISBLANK('Report Data'!F1656)," ",'Report Data'!F1656)</f>
        <v xml:space="preserve"> </v>
      </c>
      <c r="G1656" s="9" t="str">
        <f>IF(ISBLANK('Report Data'!G1656)," ",'Report Data'!G1656)</f>
        <v xml:space="preserve"> </v>
      </c>
    </row>
    <row r="1657" spans="1:7">
      <c r="A1657" s="9" t="str">
        <f>IF('INTERIM REPORT'!B1657=" "," ",IF('Report Data'!A1657="",'INTERIM REPORT'!A1656,'Report Data'!A1657))</f>
        <v xml:space="preserve"> </v>
      </c>
      <c r="B1657" s="9" t="str">
        <f>IF(ISBLANK('Report Data'!B1657)," ",'Report Data'!B1657)</f>
        <v xml:space="preserve"> </v>
      </c>
      <c r="C1657" s="9" t="str">
        <f>IF(ISBLANK('Report Data'!C1657)," ",'Report Data'!C1657)</f>
        <v xml:space="preserve"> </v>
      </c>
      <c r="D1657" s="9" t="str">
        <f>IF(ISBLANK('Report Data'!D1657)," ",'Report Data'!D1657)</f>
        <v xml:space="preserve"> </v>
      </c>
      <c r="E1657" s="9" t="str">
        <f>IF(ISBLANK('Report Data'!E1657)," ",'Report Data'!E1657)</f>
        <v xml:space="preserve"> </v>
      </c>
      <c r="F1657" s="9" t="str">
        <f>IF(ISBLANK('Report Data'!F1657)," ",'Report Data'!F1657)</f>
        <v xml:space="preserve"> </v>
      </c>
      <c r="G1657" s="9" t="str">
        <f>IF(ISBLANK('Report Data'!G1657)," ",'Report Data'!G1657)</f>
        <v xml:space="preserve"> </v>
      </c>
    </row>
    <row r="1658" spans="1:7">
      <c r="A1658" s="9" t="str">
        <f>IF('INTERIM REPORT'!B1658=" "," ",IF('Report Data'!A1658="",'INTERIM REPORT'!A1657,'Report Data'!A1658))</f>
        <v xml:space="preserve"> </v>
      </c>
      <c r="B1658" s="9" t="str">
        <f>IF(ISBLANK('Report Data'!B1658)," ",'Report Data'!B1658)</f>
        <v xml:space="preserve"> </v>
      </c>
      <c r="C1658" s="9" t="str">
        <f>IF(ISBLANK('Report Data'!C1658)," ",'Report Data'!C1658)</f>
        <v xml:space="preserve"> </v>
      </c>
      <c r="D1658" s="9" t="str">
        <f>IF(ISBLANK('Report Data'!D1658)," ",'Report Data'!D1658)</f>
        <v xml:space="preserve"> </v>
      </c>
      <c r="E1658" s="9" t="str">
        <f>IF(ISBLANK('Report Data'!E1658)," ",'Report Data'!E1658)</f>
        <v xml:space="preserve"> </v>
      </c>
      <c r="F1658" s="9" t="str">
        <f>IF(ISBLANK('Report Data'!F1658)," ",'Report Data'!F1658)</f>
        <v xml:space="preserve"> </v>
      </c>
      <c r="G1658" s="9" t="str">
        <f>IF(ISBLANK('Report Data'!G1658)," ",'Report Data'!G1658)</f>
        <v xml:space="preserve"> </v>
      </c>
    </row>
    <row r="1659" spans="1:7">
      <c r="A1659" s="9" t="str">
        <f>IF('INTERIM REPORT'!B1659=" "," ",IF('Report Data'!A1659="",'INTERIM REPORT'!A1658,'Report Data'!A1659))</f>
        <v xml:space="preserve"> </v>
      </c>
      <c r="B1659" s="9" t="str">
        <f>IF(ISBLANK('Report Data'!B1659)," ",'Report Data'!B1659)</f>
        <v xml:space="preserve"> </v>
      </c>
      <c r="C1659" s="9" t="str">
        <f>IF(ISBLANK('Report Data'!C1659)," ",'Report Data'!C1659)</f>
        <v xml:space="preserve"> </v>
      </c>
      <c r="D1659" s="9" t="str">
        <f>IF(ISBLANK('Report Data'!D1659)," ",'Report Data'!D1659)</f>
        <v xml:space="preserve"> </v>
      </c>
      <c r="E1659" s="9" t="str">
        <f>IF(ISBLANK('Report Data'!E1659)," ",'Report Data'!E1659)</f>
        <v xml:space="preserve"> </v>
      </c>
      <c r="F1659" s="9" t="str">
        <f>IF(ISBLANK('Report Data'!F1659)," ",'Report Data'!F1659)</f>
        <v xml:space="preserve"> </v>
      </c>
      <c r="G1659" s="9" t="str">
        <f>IF(ISBLANK('Report Data'!G1659)," ",'Report Data'!G1659)</f>
        <v xml:space="preserve"> </v>
      </c>
    </row>
    <row r="1660" spans="1:7">
      <c r="A1660" s="9" t="str">
        <f>IF('INTERIM REPORT'!B1660=" "," ",IF('Report Data'!A1660="",'INTERIM REPORT'!A1659,'Report Data'!A1660))</f>
        <v xml:space="preserve"> </v>
      </c>
      <c r="B1660" s="9" t="str">
        <f>IF(ISBLANK('Report Data'!B1660)," ",'Report Data'!B1660)</f>
        <v xml:space="preserve"> </v>
      </c>
      <c r="C1660" s="9" t="str">
        <f>IF(ISBLANK('Report Data'!C1660)," ",'Report Data'!C1660)</f>
        <v xml:space="preserve"> </v>
      </c>
      <c r="D1660" s="9" t="str">
        <f>IF(ISBLANK('Report Data'!D1660)," ",'Report Data'!D1660)</f>
        <v xml:space="preserve"> </v>
      </c>
      <c r="E1660" s="9" t="str">
        <f>IF(ISBLANK('Report Data'!E1660)," ",'Report Data'!E1660)</f>
        <v xml:space="preserve"> </v>
      </c>
      <c r="F1660" s="9" t="str">
        <f>IF(ISBLANK('Report Data'!F1660)," ",'Report Data'!F1660)</f>
        <v xml:space="preserve"> </v>
      </c>
      <c r="G1660" s="9" t="str">
        <f>IF(ISBLANK('Report Data'!G1660)," ",'Report Data'!G1660)</f>
        <v xml:space="preserve"> </v>
      </c>
    </row>
    <row r="1661" spans="1:7">
      <c r="A1661" s="9" t="str">
        <f>IF('INTERIM REPORT'!B1661=" "," ",IF('Report Data'!A1661="",'INTERIM REPORT'!A1660,'Report Data'!A1661))</f>
        <v xml:space="preserve"> </v>
      </c>
      <c r="B1661" s="9" t="str">
        <f>IF(ISBLANK('Report Data'!B1661)," ",'Report Data'!B1661)</f>
        <v xml:space="preserve"> </v>
      </c>
      <c r="C1661" s="9" t="str">
        <f>IF(ISBLANK('Report Data'!C1661)," ",'Report Data'!C1661)</f>
        <v xml:space="preserve"> </v>
      </c>
      <c r="D1661" s="9" t="str">
        <f>IF(ISBLANK('Report Data'!D1661)," ",'Report Data'!D1661)</f>
        <v xml:space="preserve"> </v>
      </c>
      <c r="E1661" s="9" t="str">
        <f>IF(ISBLANK('Report Data'!E1661)," ",'Report Data'!E1661)</f>
        <v xml:space="preserve"> </v>
      </c>
      <c r="F1661" s="9" t="str">
        <f>IF(ISBLANK('Report Data'!F1661)," ",'Report Data'!F1661)</f>
        <v xml:space="preserve"> </v>
      </c>
      <c r="G1661" s="9" t="str">
        <f>IF(ISBLANK('Report Data'!G1661)," ",'Report Data'!G1661)</f>
        <v xml:space="preserve"> </v>
      </c>
    </row>
    <row r="1662" spans="1:7">
      <c r="A1662" s="9" t="str">
        <f>IF('INTERIM REPORT'!B1662=" "," ",IF('Report Data'!A1662="",'INTERIM REPORT'!A1661,'Report Data'!A1662))</f>
        <v xml:space="preserve"> </v>
      </c>
      <c r="B1662" s="9" t="str">
        <f>IF(ISBLANK('Report Data'!B1662)," ",'Report Data'!B1662)</f>
        <v xml:space="preserve"> </v>
      </c>
      <c r="C1662" s="9" t="str">
        <f>IF(ISBLANK('Report Data'!C1662)," ",'Report Data'!C1662)</f>
        <v xml:space="preserve"> </v>
      </c>
      <c r="D1662" s="9" t="str">
        <f>IF(ISBLANK('Report Data'!D1662)," ",'Report Data'!D1662)</f>
        <v xml:space="preserve"> </v>
      </c>
      <c r="E1662" s="9" t="str">
        <f>IF(ISBLANK('Report Data'!E1662)," ",'Report Data'!E1662)</f>
        <v xml:space="preserve"> </v>
      </c>
      <c r="F1662" s="9" t="str">
        <f>IF(ISBLANK('Report Data'!F1662)," ",'Report Data'!F1662)</f>
        <v xml:space="preserve"> </v>
      </c>
      <c r="G1662" s="9" t="str">
        <f>IF(ISBLANK('Report Data'!G1662)," ",'Report Data'!G1662)</f>
        <v xml:space="preserve"> </v>
      </c>
    </row>
    <row r="1663" spans="1:7">
      <c r="A1663" s="9" t="str">
        <f>IF('INTERIM REPORT'!B1663=" "," ",IF('Report Data'!A1663="",'INTERIM REPORT'!A1662,'Report Data'!A1663))</f>
        <v xml:space="preserve"> </v>
      </c>
      <c r="B1663" s="9" t="str">
        <f>IF(ISBLANK('Report Data'!B1663)," ",'Report Data'!B1663)</f>
        <v xml:space="preserve"> </v>
      </c>
      <c r="C1663" s="9" t="str">
        <f>IF(ISBLANK('Report Data'!C1663)," ",'Report Data'!C1663)</f>
        <v xml:space="preserve"> </v>
      </c>
      <c r="D1663" s="9" t="str">
        <f>IF(ISBLANK('Report Data'!D1663)," ",'Report Data'!D1663)</f>
        <v xml:space="preserve"> </v>
      </c>
      <c r="E1663" s="9" t="str">
        <f>IF(ISBLANK('Report Data'!E1663)," ",'Report Data'!E1663)</f>
        <v xml:space="preserve"> </v>
      </c>
      <c r="F1663" s="9" t="str">
        <f>IF(ISBLANK('Report Data'!F1663)," ",'Report Data'!F1663)</f>
        <v xml:space="preserve"> </v>
      </c>
      <c r="G1663" s="9" t="str">
        <f>IF(ISBLANK('Report Data'!G1663)," ",'Report Data'!G1663)</f>
        <v xml:space="preserve"> </v>
      </c>
    </row>
    <row r="1664" spans="1:7">
      <c r="A1664" s="9" t="str">
        <f>IF('INTERIM REPORT'!B1664=" "," ",IF('Report Data'!A1664="",'INTERIM REPORT'!A1663,'Report Data'!A1664))</f>
        <v xml:space="preserve"> </v>
      </c>
      <c r="B1664" s="9" t="str">
        <f>IF(ISBLANK('Report Data'!B1664)," ",'Report Data'!B1664)</f>
        <v xml:space="preserve"> </v>
      </c>
      <c r="C1664" s="9" t="str">
        <f>IF(ISBLANK('Report Data'!C1664)," ",'Report Data'!C1664)</f>
        <v xml:space="preserve"> </v>
      </c>
      <c r="D1664" s="9" t="str">
        <f>IF(ISBLANK('Report Data'!D1664)," ",'Report Data'!D1664)</f>
        <v xml:space="preserve"> </v>
      </c>
      <c r="E1664" s="9" t="str">
        <f>IF(ISBLANK('Report Data'!E1664)," ",'Report Data'!E1664)</f>
        <v xml:space="preserve"> </v>
      </c>
      <c r="F1664" s="9" t="str">
        <f>IF(ISBLANK('Report Data'!F1664)," ",'Report Data'!F1664)</f>
        <v xml:space="preserve"> </v>
      </c>
      <c r="G1664" s="9" t="str">
        <f>IF(ISBLANK('Report Data'!G1664)," ",'Report Data'!G1664)</f>
        <v xml:space="preserve"> </v>
      </c>
    </row>
    <row r="1665" spans="1:7">
      <c r="A1665" s="9" t="str">
        <f>IF('INTERIM REPORT'!B1665=" "," ",IF('Report Data'!A1665="",'INTERIM REPORT'!A1664,'Report Data'!A1665))</f>
        <v xml:space="preserve"> </v>
      </c>
      <c r="B1665" s="9" t="str">
        <f>IF(ISBLANK('Report Data'!B1665)," ",'Report Data'!B1665)</f>
        <v xml:space="preserve"> </v>
      </c>
      <c r="C1665" s="9" t="str">
        <f>IF(ISBLANK('Report Data'!C1665)," ",'Report Data'!C1665)</f>
        <v xml:space="preserve"> </v>
      </c>
      <c r="D1665" s="9" t="str">
        <f>IF(ISBLANK('Report Data'!D1665)," ",'Report Data'!D1665)</f>
        <v xml:space="preserve"> </v>
      </c>
      <c r="E1665" s="9" t="str">
        <f>IF(ISBLANK('Report Data'!E1665)," ",'Report Data'!E1665)</f>
        <v xml:space="preserve"> </v>
      </c>
      <c r="F1665" s="9" t="str">
        <f>IF(ISBLANK('Report Data'!F1665)," ",'Report Data'!F1665)</f>
        <v xml:space="preserve"> </v>
      </c>
      <c r="G1665" s="9" t="str">
        <f>IF(ISBLANK('Report Data'!G1665)," ",'Report Data'!G1665)</f>
        <v xml:space="preserve"> </v>
      </c>
    </row>
    <row r="1666" spans="1:7">
      <c r="A1666" s="9" t="str">
        <f>IF('INTERIM REPORT'!B1666=" "," ",IF('Report Data'!A1666="",'INTERIM REPORT'!A1665,'Report Data'!A1666))</f>
        <v xml:space="preserve"> </v>
      </c>
      <c r="B1666" s="9" t="str">
        <f>IF(ISBLANK('Report Data'!B1666)," ",'Report Data'!B1666)</f>
        <v xml:space="preserve"> </v>
      </c>
      <c r="C1666" s="9" t="str">
        <f>IF(ISBLANK('Report Data'!C1666)," ",'Report Data'!C1666)</f>
        <v xml:space="preserve"> </v>
      </c>
      <c r="D1666" s="9" t="str">
        <f>IF(ISBLANK('Report Data'!D1666)," ",'Report Data'!D1666)</f>
        <v xml:space="preserve"> </v>
      </c>
      <c r="E1666" s="9" t="str">
        <f>IF(ISBLANK('Report Data'!E1666)," ",'Report Data'!E1666)</f>
        <v xml:space="preserve"> </v>
      </c>
      <c r="F1666" s="9" t="str">
        <f>IF(ISBLANK('Report Data'!F1666)," ",'Report Data'!F1666)</f>
        <v xml:space="preserve"> </v>
      </c>
      <c r="G1666" s="9" t="str">
        <f>IF(ISBLANK('Report Data'!G1666)," ",'Report Data'!G1666)</f>
        <v xml:space="preserve"> </v>
      </c>
    </row>
    <row r="1667" spans="1:7">
      <c r="A1667" s="9" t="str">
        <f>IF('INTERIM REPORT'!B1667=" "," ",IF('Report Data'!A1667="",'INTERIM REPORT'!A1666,'Report Data'!A1667))</f>
        <v xml:space="preserve"> </v>
      </c>
      <c r="B1667" s="9" t="str">
        <f>IF(ISBLANK('Report Data'!B1667)," ",'Report Data'!B1667)</f>
        <v xml:space="preserve"> </v>
      </c>
      <c r="C1667" s="9" t="str">
        <f>IF(ISBLANK('Report Data'!C1667)," ",'Report Data'!C1667)</f>
        <v xml:space="preserve"> </v>
      </c>
      <c r="D1667" s="9" t="str">
        <f>IF(ISBLANK('Report Data'!D1667)," ",'Report Data'!D1667)</f>
        <v xml:space="preserve"> </v>
      </c>
      <c r="E1667" s="9" t="str">
        <f>IF(ISBLANK('Report Data'!E1667)," ",'Report Data'!E1667)</f>
        <v xml:space="preserve"> </v>
      </c>
      <c r="F1667" s="9" t="str">
        <f>IF(ISBLANK('Report Data'!F1667)," ",'Report Data'!F1667)</f>
        <v xml:space="preserve"> </v>
      </c>
      <c r="G1667" s="9" t="str">
        <f>IF(ISBLANK('Report Data'!G1667)," ",'Report Data'!G1667)</f>
        <v xml:space="preserve"> </v>
      </c>
    </row>
    <row r="1668" spans="1:7">
      <c r="A1668" s="9" t="str">
        <f>IF('INTERIM REPORT'!B1668=" "," ",IF('Report Data'!A1668="",'INTERIM REPORT'!A1667,'Report Data'!A1668))</f>
        <v xml:space="preserve"> </v>
      </c>
      <c r="B1668" s="9" t="str">
        <f>IF(ISBLANK('Report Data'!B1668)," ",'Report Data'!B1668)</f>
        <v xml:space="preserve"> </v>
      </c>
      <c r="C1668" s="9" t="str">
        <f>IF(ISBLANK('Report Data'!C1668)," ",'Report Data'!C1668)</f>
        <v xml:space="preserve"> </v>
      </c>
      <c r="D1668" s="9" t="str">
        <f>IF(ISBLANK('Report Data'!D1668)," ",'Report Data'!D1668)</f>
        <v xml:space="preserve"> </v>
      </c>
      <c r="E1668" s="9" t="str">
        <f>IF(ISBLANK('Report Data'!E1668)," ",'Report Data'!E1668)</f>
        <v xml:space="preserve"> </v>
      </c>
      <c r="F1668" s="9" t="str">
        <f>IF(ISBLANK('Report Data'!F1668)," ",'Report Data'!F1668)</f>
        <v xml:space="preserve"> </v>
      </c>
      <c r="G1668" s="9" t="str">
        <f>IF(ISBLANK('Report Data'!G1668)," ",'Report Data'!G1668)</f>
        <v xml:space="preserve"> </v>
      </c>
    </row>
    <row r="1669" spans="1:7">
      <c r="A1669" s="9" t="str">
        <f>IF('INTERIM REPORT'!B1669=" "," ",IF('Report Data'!A1669="",'INTERIM REPORT'!A1668,'Report Data'!A1669))</f>
        <v xml:space="preserve"> </v>
      </c>
      <c r="B1669" s="9" t="str">
        <f>IF(ISBLANK('Report Data'!B1669)," ",'Report Data'!B1669)</f>
        <v xml:space="preserve"> </v>
      </c>
      <c r="C1669" s="9" t="str">
        <f>IF(ISBLANK('Report Data'!C1669)," ",'Report Data'!C1669)</f>
        <v xml:space="preserve"> </v>
      </c>
      <c r="D1669" s="9" t="str">
        <f>IF(ISBLANK('Report Data'!D1669)," ",'Report Data'!D1669)</f>
        <v xml:space="preserve"> </v>
      </c>
      <c r="E1669" s="9" t="str">
        <f>IF(ISBLANK('Report Data'!E1669)," ",'Report Data'!E1669)</f>
        <v xml:space="preserve"> </v>
      </c>
      <c r="F1669" s="9" t="str">
        <f>IF(ISBLANK('Report Data'!F1669)," ",'Report Data'!F1669)</f>
        <v xml:space="preserve"> </v>
      </c>
      <c r="G1669" s="9" t="str">
        <f>IF(ISBLANK('Report Data'!G1669)," ",'Report Data'!G1669)</f>
        <v xml:space="preserve"> </v>
      </c>
    </row>
    <row r="1670" spans="1:7">
      <c r="A1670" s="9" t="str">
        <f>IF('INTERIM REPORT'!B1670=" "," ",IF('Report Data'!A1670="",'INTERIM REPORT'!A1669,'Report Data'!A1670))</f>
        <v xml:space="preserve"> </v>
      </c>
      <c r="B1670" s="9" t="str">
        <f>IF(ISBLANK('Report Data'!B1670)," ",'Report Data'!B1670)</f>
        <v xml:space="preserve"> </v>
      </c>
      <c r="C1670" s="9" t="str">
        <f>IF(ISBLANK('Report Data'!C1670)," ",'Report Data'!C1670)</f>
        <v xml:space="preserve"> </v>
      </c>
      <c r="D1670" s="9" t="str">
        <f>IF(ISBLANK('Report Data'!D1670)," ",'Report Data'!D1670)</f>
        <v xml:space="preserve"> </v>
      </c>
      <c r="E1670" s="9" t="str">
        <f>IF(ISBLANK('Report Data'!E1670)," ",'Report Data'!E1670)</f>
        <v xml:space="preserve"> </v>
      </c>
      <c r="F1670" s="9" t="str">
        <f>IF(ISBLANK('Report Data'!F1670)," ",'Report Data'!F1670)</f>
        <v xml:space="preserve"> </v>
      </c>
      <c r="G1670" s="9" t="str">
        <f>IF(ISBLANK('Report Data'!G1670)," ",'Report Data'!G1670)</f>
        <v xml:space="preserve"> </v>
      </c>
    </row>
    <row r="1671" spans="1:7">
      <c r="A1671" s="9" t="str">
        <f>IF('INTERIM REPORT'!B1671=" "," ",IF('Report Data'!A1671="",'INTERIM REPORT'!A1670,'Report Data'!A1671))</f>
        <v xml:space="preserve"> </v>
      </c>
      <c r="B1671" s="9" t="str">
        <f>IF(ISBLANK('Report Data'!B1671)," ",'Report Data'!B1671)</f>
        <v xml:space="preserve"> </v>
      </c>
      <c r="C1671" s="9" t="str">
        <f>IF(ISBLANK('Report Data'!C1671)," ",'Report Data'!C1671)</f>
        <v xml:space="preserve"> </v>
      </c>
      <c r="D1671" s="9" t="str">
        <f>IF(ISBLANK('Report Data'!D1671)," ",'Report Data'!D1671)</f>
        <v xml:space="preserve"> </v>
      </c>
      <c r="E1671" s="9" t="str">
        <f>IF(ISBLANK('Report Data'!E1671)," ",'Report Data'!E1671)</f>
        <v xml:space="preserve"> </v>
      </c>
      <c r="F1671" s="9" t="str">
        <f>IF(ISBLANK('Report Data'!F1671)," ",'Report Data'!F1671)</f>
        <v xml:space="preserve"> </v>
      </c>
      <c r="G1671" s="9" t="str">
        <f>IF(ISBLANK('Report Data'!G1671)," ",'Report Data'!G1671)</f>
        <v xml:space="preserve"> </v>
      </c>
    </row>
    <row r="1672" spans="1:7">
      <c r="A1672" s="9" t="str">
        <f>IF('INTERIM REPORT'!B1672=" "," ",IF('Report Data'!A1672="",'INTERIM REPORT'!A1671,'Report Data'!A1672))</f>
        <v xml:space="preserve"> </v>
      </c>
      <c r="B1672" s="9" t="str">
        <f>IF(ISBLANK('Report Data'!B1672)," ",'Report Data'!B1672)</f>
        <v xml:space="preserve"> </v>
      </c>
      <c r="C1672" s="9" t="str">
        <f>IF(ISBLANK('Report Data'!C1672)," ",'Report Data'!C1672)</f>
        <v xml:space="preserve"> </v>
      </c>
      <c r="D1672" s="9" t="str">
        <f>IF(ISBLANK('Report Data'!D1672)," ",'Report Data'!D1672)</f>
        <v xml:space="preserve"> </v>
      </c>
      <c r="E1672" s="9" t="str">
        <f>IF(ISBLANK('Report Data'!E1672)," ",'Report Data'!E1672)</f>
        <v xml:space="preserve"> </v>
      </c>
      <c r="F1672" s="9" t="str">
        <f>IF(ISBLANK('Report Data'!F1672)," ",'Report Data'!F1672)</f>
        <v xml:space="preserve"> </v>
      </c>
      <c r="G1672" s="9" t="str">
        <f>IF(ISBLANK('Report Data'!G1672)," ",'Report Data'!G1672)</f>
        <v xml:space="preserve"> </v>
      </c>
    </row>
    <row r="1673" spans="1:7">
      <c r="A1673" s="9" t="str">
        <f>IF('INTERIM REPORT'!B1673=" "," ",IF('Report Data'!A1673="",'INTERIM REPORT'!A1672,'Report Data'!A1673))</f>
        <v xml:space="preserve"> </v>
      </c>
      <c r="B1673" s="9" t="str">
        <f>IF(ISBLANK('Report Data'!B1673)," ",'Report Data'!B1673)</f>
        <v xml:space="preserve"> </v>
      </c>
      <c r="C1673" s="9" t="str">
        <f>IF(ISBLANK('Report Data'!C1673)," ",'Report Data'!C1673)</f>
        <v xml:space="preserve"> </v>
      </c>
      <c r="D1673" s="9" t="str">
        <f>IF(ISBLANK('Report Data'!D1673)," ",'Report Data'!D1673)</f>
        <v xml:space="preserve"> </v>
      </c>
      <c r="E1673" s="9" t="str">
        <f>IF(ISBLANK('Report Data'!E1673)," ",'Report Data'!E1673)</f>
        <v xml:space="preserve"> </v>
      </c>
      <c r="F1673" s="9" t="str">
        <f>IF(ISBLANK('Report Data'!F1673)," ",'Report Data'!F1673)</f>
        <v xml:space="preserve"> </v>
      </c>
      <c r="G1673" s="9" t="str">
        <f>IF(ISBLANK('Report Data'!G1673)," ",'Report Data'!G1673)</f>
        <v xml:space="preserve"> </v>
      </c>
    </row>
    <row r="1674" spans="1:7">
      <c r="A1674" s="9" t="str">
        <f>IF('INTERIM REPORT'!B1674=" "," ",IF('Report Data'!A1674="",'INTERIM REPORT'!A1673,'Report Data'!A1674))</f>
        <v xml:space="preserve"> </v>
      </c>
      <c r="B1674" s="9" t="str">
        <f>IF(ISBLANK('Report Data'!B1674)," ",'Report Data'!B1674)</f>
        <v xml:space="preserve"> </v>
      </c>
      <c r="C1674" s="9" t="str">
        <f>IF(ISBLANK('Report Data'!C1674)," ",'Report Data'!C1674)</f>
        <v xml:space="preserve"> </v>
      </c>
      <c r="D1674" s="9" t="str">
        <f>IF(ISBLANK('Report Data'!D1674)," ",'Report Data'!D1674)</f>
        <v xml:space="preserve"> </v>
      </c>
      <c r="E1674" s="9" t="str">
        <f>IF(ISBLANK('Report Data'!E1674)," ",'Report Data'!E1674)</f>
        <v xml:space="preserve"> </v>
      </c>
      <c r="F1674" s="9" t="str">
        <f>IF(ISBLANK('Report Data'!F1674)," ",'Report Data'!F1674)</f>
        <v xml:space="preserve"> </v>
      </c>
      <c r="G1674" s="9" t="str">
        <f>IF(ISBLANK('Report Data'!G1674)," ",'Report Data'!G1674)</f>
        <v xml:space="preserve"> </v>
      </c>
    </row>
    <row r="1675" spans="1:7">
      <c r="A1675" s="9" t="str">
        <f>IF('INTERIM REPORT'!B1675=" "," ",IF('Report Data'!A1675="",'INTERIM REPORT'!A1674,'Report Data'!A1675))</f>
        <v xml:space="preserve"> </v>
      </c>
      <c r="B1675" s="9" t="str">
        <f>IF(ISBLANK('Report Data'!B1675)," ",'Report Data'!B1675)</f>
        <v xml:space="preserve"> </v>
      </c>
      <c r="C1675" s="9" t="str">
        <f>IF(ISBLANK('Report Data'!C1675)," ",'Report Data'!C1675)</f>
        <v xml:space="preserve"> </v>
      </c>
      <c r="D1675" s="9" t="str">
        <f>IF(ISBLANK('Report Data'!D1675)," ",'Report Data'!D1675)</f>
        <v xml:space="preserve"> </v>
      </c>
      <c r="E1675" s="9" t="str">
        <f>IF(ISBLANK('Report Data'!E1675)," ",'Report Data'!E1675)</f>
        <v xml:space="preserve"> </v>
      </c>
      <c r="F1675" s="9" t="str">
        <f>IF(ISBLANK('Report Data'!F1675)," ",'Report Data'!F1675)</f>
        <v xml:space="preserve"> </v>
      </c>
      <c r="G1675" s="9" t="str">
        <f>IF(ISBLANK('Report Data'!G1675)," ",'Report Data'!G1675)</f>
        <v xml:space="preserve"> </v>
      </c>
    </row>
    <row r="1676" spans="1:7">
      <c r="A1676" s="9" t="str">
        <f>IF('INTERIM REPORT'!B1676=" "," ",IF('Report Data'!A1676="",'INTERIM REPORT'!A1675,'Report Data'!A1676))</f>
        <v xml:space="preserve"> </v>
      </c>
      <c r="B1676" s="9" t="str">
        <f>IF(ISBLANK('Report Data'!B1676)," ",'Report Data'!B1676)</f>
        <v xml:space="preserve"> </v>
      </c>
      <c r="C1676" s="9" t="str">
        <f>IF(ISBLANK('Report Data'!C1676)," ",'Report Data'!C1676)</f>
        <v xml:space="preserve"> </v>
      </c>
      <c r="D1676" s="9" t="str">
        <f>IF(ISBLANK('Report Data'!D1676)," ",'Report Data'!D1676)</f>
        <v xml:space="preserve"> </v>
      </c>
      <c r="E1676" s="9" t="str">
        <f>IF(ISBLANK('Report Data'!E1676)," ",'Report Data'!E1676)</f>
        <v xml:space="preserve"> </v>
      </c>
      <c r="F1676" s="9" t="str">
        <f>IF(ISBLANK('Report Data'!F1676)," ",'Report Data'!F1676)</f>
        <v xml:space="preserve"> </v>
      </c>
      <c r="G1676" s="9" t="str">
        <f>IF(ISBLANK('Report Data'!G1676)," ",'Report Data'!G1676)</f>
        <v xml:space="preserve"> </v>
      </c>
    </row>
    <row r="1677" spans="1:7">
      <c r="A1677" s="9" t="str">
        <f>IF('INTERIM REPORT'!B1677=" "," ",IF('Report Data'!A1677="",'INTERIM REPORT'!A1676,'Report Data'!A1677))</f>
        <v xml:space="preserve"> </v>
      </c>
      <c r="B1677" s="9" t="str">
        <f>IF(ISBLANK('Report Data'!B1677)," ",'Report Data'!B1677)</f>
        <v xml:space="preserve"> </v>
      </c>
      <c r="C1677" s="9" t="str">
        <f>IF(ISBLANK('Report Data'!C1677)," ",'Report Data'!C1677)</f>
        <v xml:space="preserve"> </v>
      </c>
      <c r="D1677" s="9" t="str">
        <f>IF(ISBLANK('Report Data'!D1677)," ",'Report Data'!D1677)</f>
        <v xml:space="preserve"> </v>
      </c>
      <c r="E1677" s="9" t="str">
        <f>IF(ISBLANK('Report Data'!E1677)," ",'Report Data'!E1677)</f>
        <v xml:space="preserve"> </v>
      </c>
      <c r="F1677" s="9" t="str">
        <f>IF(ISBLANK('Report Data'!F1677)," ",'Report Data'!F1677)</f>
        <v xml:space="preserve"> </v>
      </c>
      <c r="G1677" s="9" t="str">
        <f>IF(ISBLANK('Report Data'!G1677)," ",'Report Data'!G1677)</f>
        <v xml:space="preserve"> </v>
      </c>
    </row>
    <row r="1678" spans="1:7">
      <c r="A1678" s="9" t="str">
        <f>IF('INTERIM REPORT'!B1678=" "," ",IF('Report Data'!A1678="",'INTERIM REPORT'!A1677,'Report Data'!A1678))</f>
        <v xml:space="preserve"> </v>
      </c>
      <c r="B1678" s="9" t="str">
        <f>IF(ISBLANK('Report Data'!B1678)," ",'Report Data'!B1678)</f>
        <v xml:space="preserve"> </v>
      </c>
      <c r="C1678" s="9" t="str">
        <f>IF(ISBLANK('Report Data'!C1678)," ",'Report Data'!C1678)</f>
        <v xml:space="preserve"> </v>
      </c>
      <c r="D1678" s="9" t="str">
        <f>IF(ISBLANK('Report Data'!D1678)," ",'Report Data'!D1678)</f>
        <v xml:space="preserve"> </v>
      </c>
      <c r="E1678" s="9" t="str">
        <f>IF(ISBLANK('Report Data'!E1678)," ",'Report Data'!E1678)</f>
        <v xml:space="preserve"> </v>
      </c>
      <c r="F1678" s="9" t="str">
        <f>IF(ISBLANK('Report Data'!F1678)," ",'Report Data'!F1678)</f>
        <v xml:space="preserve"> </v>
      </c>
      <c r="G1678" s="9" t="str">
        <f>IF(ISBLANK('Report Data'!G1678)," ",'Report Data'!G1678)</f>
        <v xml:space="preserve"> </v>
      </c>
    </row>
    <row r="1679" spans="1:7">
      <c r="A1679" s="9" t="str">
        <f>IF('INTERIM REPORT'!B1679=" "," ",IF('Report Data'!A1679="",'INTERIM REPORT'!A1678,'Report Data'!A1679))</f>
        <v xml:space="preserve"> </v>
      </c>
      <c r="B1679" s="9" t="str">
        <f>IF(ISBLANK('Report Data'!B1679)," ",'Report Data'!B1679)</f>
        <v xml:space="preserve"> </v>
      </c>
      <c r="C1679" s="9" t="str">
        <f>IF(ISBLANK('Report Data'!C1679)," ",'Report Data'!C1679)</f>
        <v xml:space="preserve"> </v>
      </c>
      <c r="D1679" s="9" t="str">
        <f>IF(ISBLANK('Report Data'!D1679)," ",'Report Data'!D1679)</f>
        <v xml:space="preserve"> </v>
      </c>
      <c r="E1679" s="9" t="str">
        <f>IF(ISBLANK('Report Data'!E1679)," ",'Report Data'!E1679)</f>
        <v xml:space="preserve"> </v>
      </c>
      <c r="F1679" s="9" t="str">
        <f>IF(ISBLANK('Report Data'!F1679)," ",'Report Data'!F1679)</f>
        <v xml:space="preserve"> </v>
      </c>
      <c r="G1679" s="9" t="str">
        <f>IF(ISBLANK('Report Data'!G1679)," ",'Report Data'!G1679)</f>
        <v xml:space="preserve"> </v>
      </c>
    </row>
    <row r="1680" spans="1:7">
      <c r="A1680" s="9" t="str">
        <f>IF('INTERIM REPORT'!B1680=" "," ",IF('Report Data'!A1680="",'INTERIM REPORT'!A1679,'Report Data'!A1680))</f>
        <v xml:space="preserve"> </v>
      </c>
      <c r="B1680" s="9" t="str">
        <f>IF(ISBLANK('Report Data'!B1680)," ",'Report Data'!B1680)</f>
        <v xml:space="preserve"> </v>
      </c>
      <c r="C1680" s="9" t="str">
        <f>IF(ISBLANK('Report Data'!C1680)," ",'Report Data'!C1680)</f>
        <v xml:space="preserve"> </v>
      </c>
      <c r="D1680" s="9" t="str">
        <f>IF(ISBLANK('Report Data'!D1680)," ",'Report Data'!D1680)</f>
        <v xml:space="preserve"> </v>
      </c>
      <c r="E1680" s="9" t="str">
        <f>IF(ISBLANK('Report Data'!E1680)," ",'Report Data'!E1680)</f>
        <v xml:space="preserve"> </v>
      </c>
      <c r="F1680" s="9" t="str">
        <f>IF(ISBLANK('Report Data'!F1680)," ",'Report Data'!F1680)</f>
        <v xml:space="preserve"> </v>
      </c>
      <c r="G1680" s="9" t="str">
        <f>IF(ISBLANK('Report Data'!G1680)," ",'Report Data'!G1680)</f>
        <v xml:space="preserve"> </v>
      </c>
    </row>
    <row r="1681" spans="1:7">
      <c r="A1681" s="9" t="str">
        <f>IF('INTERIM REPORT'!B1681=" "," ",IF('Report Data'!A1681="",'INTERIM REPORT'!A1680,'Report Data'!A1681))</f>
        <v xml:space="preserve"> </v>
      </c>
      <c r="B1681" s="9" t="str">
        <f>IF(ISBLANK('Report Data'!B1681)," ",'Report Data'!B1681)</f>
        <v xml:space="preserve"> </v>
      </c>
      <c r="C1681" s="9" t="str">
        <f>IF(ISBLANK('Report Data'!C1681)," ",'Report Data'!C1681)</f>
        <v xml:space="preserve"> </v>
      </c>
      <c r="D1681" s="9" t="str">
        <f>IF(ISBLANK('Report Data'!D1681)," ",'Report Data'!D1681)</f>
        <v xml:space="preserve"> </v>
      </c>
      <c r="E1681" s="9" t="str">
        <f>IF(ISBLANK('Report Data'!E1681)," ",'Report Data'!E1681)</f>
        <v xml:space="preserve"> </v>
      </c>
      <c r="F1681" s="9" t="str">
        <f>IF(ISBLANK('Report Data'!F1681)," ",'Report Data'!F1681)</f>
        <v xml:space="preserve"> </v>
      </c>
      <c r="G1681" s="9" t="str">
        <f>IF(ISBLANK('Report Data'!G1681)," ",'Report Data'!G1681)</f>
        <v xml:space="preserve"> </v>
      </c>
    </row>
    <row r="1682" spans="1:7">
      <c r="A1682" s="9" t="str">
        <f>IF('INTERIM REPORT'!B1682=" "," ",IF('Report Data'!A1682="",'INTERIM REPORT'!A1681,'Report Data'!A1682))</f>
        <v xml:space="preserve"> </v>
      </c>
      <c r="B1682" s="9" t="str">
        <f>IF(ISBLANK('Report Data'!B1682)," ",'Report Data'!B1682)</f>
        <v xml:space="preserve"> </v>
      </c>
      <c r="C1682" s="9" t="str">
        <f>IF(ISBLANK('Report Data'!C1682)," ",'Report Data'!C1682)</f>
        <v xml:space="preserve"> </v>
      </c>
      <c r="D1682" s="9" t="str">
        <f>IF(ISBLANK('Report Data'!D1682)," ",'Report Data'!D1682)</f>
        <v xml:space="preserve"> </v>
      </c>
      <c r="E1682" s="9" t="str">
        <f>IF(ISBLANK('Report Data'!E1682)," ",'Report Data'!E1682)</f>
        <v xml:space="preserve"> </v>
      </c>
      <c r="F1682" s="9" t="str">
        <f>IF(ISBLANK('Report Data'!F1682)," ",'Report Data'!F1682)</f>
        <v xml:space="preserve"> </v>
      </c>
      <c r="G1682" s="9" t="str">
        <f>IF(ISBLANK('Report Data'!G1682)," ",'Report Data'!G1682)</f>
        <v xml:space="preserve"> </v>
      </c>
    </row>
    <row r="1683" spans="1:7">
      <c r="A1683" s="9" t="str">
        <f>IF('INTERIM REPORT'!B1683=" "," ",IF('Report Data'!A1683="",'INTERIM REPORT'!A1682,'Report Data'!A1683))</f>
        <v xml:space="preserve"> </v>
      </c>
      <c r="B1683" s="9" t="str">
        <f>IF(ISBLANK('Report Data'!B1683)," ",'Report Data'!B1683)</f>
        <v xml:space="preserve"> </v>
      </c>
      <c r="C1683" s="9" t="str">
        <f>IF(ISBLANK('Report Data'!C1683)," ",'Report Data'!C1683)</f>
        <v xml:space="preserve"> </v>
      </c>
      <c r="D1683" s="9" t="str">
        <f>IF(ISBLANK('Report Data'!D1683)," ",'Report Data'!D1683)</f>
        <v xml:space="preserve"> </v>
      </c>
      <c r="E1683" s="9" t="str">
        <f>IF(ISBLANK('Report Data'!E1683)," ",'Report Data'!E1683)</f>
        <v xml:space="preserve"> </v>
      </c>
      <c r="F1683" s="9" t="str">
        <f>IF(ISBLANK('Report Data'!F1683)," ",'Report Data'!F1683)</f>
        <v xml:space="preserve"> </v>
      </c>
      <c r="G1683" s="9" t="str">
        <f>IF(ISBLANK('Report Data'!G1683)," ",'Report Data'!G1683)</f>
        <v xml:space="preserve"> </v>
      </c>
    </row>
    <row r="1684" spans="1:7">
      <c r="A1684" s="9" t="str">
        <f>IF('INTERIM REPORT'!B1684=" "," ",IF('Report Data'!A1684="",'INTERIM REPORT'!A1683,'Report Data'!A1684))</f>
        <v xml:space="preserve"> </v>
      </c>
      <c r="B1684" s="9" t="str">
        <f>IF(ISBLANK('Report Data'!B1684)," ",'Report Data'!B1684)</f>
        <v xml:space="preserve"> </v>
      </c>
      <c r="C1684" s="9" t="str">
        <f>IF(ISBLANK('Report Data'!C1684)," ",'Report Data'!C1684)</f>
        <v xml:space="preserve"> </v>
      </c>
      <c r="D1684" s="9" t="str">
        <f>IF(ISBLANK('Report Data'!D1684)," ",'Report Data'!D1684)</f>
        <v xml:space="preserve"> </v>
      </c>
      <c r="E1684" s="9" t="str">
        <f>IF(ISBLANK('Report Data'!E1684)," ",'Report Data'!E1684)</f>
        <v xml:space="preserve"> </v>
      </c>
      <c r="F1684" s="9" t="str">
        <f>IF(ISBLANK('Report Data'!F1684)," ",'Report Data'!F1684)</f>
        <v xml:space="preserve"> </v>
      </c>
      <c r="G1684" s="9" t="str">
        <f>IF(ISBLANK('Report Data'!G1684)," ",'Report Data'!G1684)</f>
        <v xml:space="preserve"> </v>
      </c>
    </row>
    <row r="1685" spans="1:7">
      <c r="A1685" s="9" t="str">
        <f>IF('INTERIM REPORT'!B1685=" "," ",IF('Report Data'!A1685="",'INTERIM REPORT'!A1684,'Report Data'!A1685))</f>
        <v xml:space="preserve"> </v>
      </c>
      <c r="B1685" s="9" t="str">
        <f>IF(ISBLANK('Report Data'!B1685)," ",'Report Data'!B1685)</f>
        <v xml:space="preserve"> </v>
      </c>
      <c r="C1685" s="9" t="str">
        <f>IF(ISBLANK('Report Data'!C1685)," ",'Report Data'!C1685)</f>
        <v xml:space="preserve"> </v>
      </c>
      <c r="D1685" s="9" t="str">
        <f>IF(ISBLANK('Report Data'!D1685)," ",'Report Data'!D1685)</f>
        <v xml:space="preserve"> </v>
      </c>
      <c r="E1685" s="9" t="str">
        <f>IF(ISBLANK('Report Data'!E1685)," ",'Report Data'!E1685)</f>
        <v xml:space="preserve"> </v>
      </c>
      <c r="F1685" s="9" t="str">
        <f>IF(ISBLANK('Report Data'!F1685)," ",'Report Data'!F1685)</f>
        <v xml:space="preserve"> </v>
      </c>
      <c r="G1685" s="9" t="str">
        <f>IF(ISBLANK('Report Data'!G1685)," ",'Report Data'!G1685)</f>
        <v xml:space="preserve"> </v>
      </c>
    </row>
    <row r="1686" spans="1:7">
      <c r="A1686" s="9" t="str">
        <f>IF('INTERIM REPORT'!B1686=" "," ",IF('Report Data'!A1686="",'INTERIM REPORT'!A1685,'Report Data'!A1686))</f>
        <v xml:space="preserve"> </v>
      </c>
      <c r="B1686" s="9" t="str">
        <f>IF(ISBLANK('Report Data'!B1686)," ",'Report Data'!B1686)</f>
        <v xml:space="preserve"> </v>
      </c>
      <c r="C1686" s="9" t="str">
        <f>IF(ISBLANK('Report Data'!C1686)," ",'Report Data'!C1686)</f>
        <v xml:space="preserve"> </v>
      </c>
      <c r="D1686" s="9" t="str">
        <f>IF(ISBLANK('Report Data'!D1686)," ",'Report Data'!D1686)</f>
        <v xml:space="preserve"> </v>
      </c>
      <c r="E1686" s="9" t="str">
        <f>IF(ISBLANK('Report Data'!E1686)," ",'Report Data'!E1686)</f>
        <v xml:space="preserve"> </v>
      </c>
      <c r="F1686" s="9" t="str">
        <f>IF(ISBLANK('Report Data'!F1686)," ",'Report Data'!F1686)</f>
        <v xml:space="preserve"> </v>
      </c>
      <c r="G1686" s="9" t="str">
        <f>IF(ISBLANK('Report Data'!G1686)," ",'Report Data'!G1686)</f>
        <v xml:space="preserve"> </v>
      </c>
    </row>
    <row r="1687" spans="1:7">
      <c r="A1687" s="9" t="str">
        <f>IF('INTERIM REPORT'!B1687=" "," ",IF('Report Data'!A1687="",'INTERIM REPORT'!A1686,'Report Data'!A1687))</f>
        <v xml:space="preserve"> </v>
      </c>
      <c r="B1687" s="9" t="str">
        <f>IF(ISBLANK('Report Data'!B1687)," ",'Report Data'!B1687)</f>
        <v xml:space="preserve"> </v>
      </c>
      <c r="C1687" s="9" t="str">
        <f>IF(ISBLANK('Report Data'!C1687)," ",'Report Data'!C1687)</f>
        <v xml:space="preserve"> </v>
      </c>
      <c r="D1687" s="9" t="str">
        <f>IF(ISBLANK('Report Data'!D1687)," ",'Report Data'!D1687)</f>
        <v xml:space="preserve"> </v>
      </c>
      <c r="E1687" s="9" t="str">
        <f>IF(ISBLANK('Report Data'!E1687)," ",'Report Data'!E1687)</f>
        <v xml:space="preserve"> </v>
      </c>
      <c r="F1687" s="9" t="str">
        <f>IF(ISBLANK('Report Data'!F1687)," ",'Report Data'!F1687)</f>
        <v xml:space="preserve"> </v>
      </c>
      <c r="G1687" s="9" t="str">
        <f>IF(ISBLANK('Report Data'!G1687)," ",'Report Data'!G1687)</f>
        <v xml:space="preserve"> </v>
      </c>
    </row>
    <row r="1688" spans="1:7">
      <c r="A1688" s="9" t="str">
        <f>IF('INTERIM REPORT'!B1688=" "," ",IF('Report Data'!A1688="",'INTERIM REPORT'!A1687,'Report Data'!A1688))</f>
        <v xml:space="preserve"> </v>
      </c>
      <c r="B1688" s="9" t="str">
        <f>IF(ISBLANK('Report Data'!B1688)," ",'Report Data'!B1688)</f>
        <v xml:space="preserve"> </v>
      </c>
      <c r="C1688" s="9" t="str">
        <f>IF(ISBLANK('Report Data'!C1688)," ",'Report Data'!C1688)</f>
        <v xml:space="preserve"> </v>
      </c>
      <c r="D1688" s="9" t="str">
        <f>IF(ISBLANK('Report Data'!D1688)," ",'Report Data'!D1688)</f>
        <v xml:space="preserve"> </v>
      </c>
      <c r="E1688" s="9" t="str">
        <f>IF(ISBLANK('Report Data'!E1688)," ",'Report Data'!E1688)</f>
        <v xml:space="preserve"> </v>
      </c>
      <c r="F1688" s="9" t="str">
        <f>IF(ISBLANK('Report Data'!F1688)," ",'Report Data'!F1688)</f>
        <v xml:space="preserve"> </v>
      </c>
      <c r="G1688" s="9" t="str">
        <f>IF(ISBLANK('Report Data'!G1688)," ",'Report Data'!G1688)</f>
        <v xml:space="preserve"> </v>
      </c>
    </row>
    <row r="1689" spans="1:7">
      <c r="A1689" s="9" t="str">
        <f>IF('INTERIM REPORT'!B1689=" "," ",IF('Report Data'!A1689="",'INTERIM REPORT'!A1688,'Report Data'!A1689))</f>
        <v xml:space="preserve"> </v>
      </c>
      <c r="B1689" s="9" t="str">
        <f>IF(ISBLANK('Report Data'!B1689)," ",'Report Data'!B1689)</f>
        <v xml:space="preserve"> </v>
      </c>
      <c r="C1689" s="9" t="str">
        <f>IF(ISBLANK('Report Data'!C1689)," ",'Report Data'!C1689)</f>
        <v xml:space="preserve"> </v>
      </c>
      <c r="D1689" s="9" t="str">
        <f>IF(ISBLANK('Report Data'!D1689)," ",'Report Data'!D1689)</f>
        <v xml:space="preserve"> </v>
      </c>
      <c r="E1689" s="9" t="str">
        <f>IF(ISBLANK('Report Data'!E1689)," ",'Report Data'!E1689)</f>
        <v xml:space="preserve"> </v>
      </c>
      <c r="F1689" s="9" t="str">
        <f>IF(ISBLANK('Report Data'!F1689)," ",'Report Data'!F1689)</f>
        <v xml:space="preserve"> </v>
      </c>
      <c r="G1689" s="9" t="str">
        <f>IF(ISBLANK('Report Data'!G1689)," ",'Report Data'!G1689)</f>
        <v xml:space="preserve"> </v>
      </c>
    </row>
    <row r="1690" spans="1:7">
      <c r="A1690" s="9" t="str">
        <f>IF('INTERIM REPORT'!B1690=" "," ",IF('Report Data'!A1690="",'INTERIM REPORT'!A1689,'Report Data'!A1690))</f>
        <v xml:space="preserve"> </v>
      </c>
      <c r="B1690" s="9" t="str">
        <f>IF(ISBLANK('Report Data'!B1690)," ",'Report Data'!B1690)</f>
        <v xml:space="preserve"> </v>
      </c>
      <c r="C1690" s="9" t="str">
        <f>IF(ISBLANK('Report Data'!C1690)," ",'Report Data'!C1690)</f>
        <v xml:space="preserve"> </v>
      </c>
      <c r="D1690" s="9" t="str">
        <f>IF(ISBLANK('Report Data'!D1690)," ",'Report Data'!D1690)</f>
        <v xml:space="preserve"> </v>
      </c>
      <c r="E1690" s="9" t="str">
        <f>IF(ISBLANK('Report Data'!E1690)," ",'Report Data'!E1690)</f>
        <v xml:space="preserve"> </v>
      </c>
      <c r="F1690" s="9" t="str">
        <f>IF(ISBLANK('Report Data'!F1690)," ",'Report Data'!F1690)</f>
        <v xml:space="preserve"> </v>
      </c>
      <c r="G1690" s="9" t="str">
        <f>IF(ISBLANK('Report Data'!G1690)," ",'Report Data'!G1690)</f>
        <v xml:space="preserve"> </v>
      </c>
    </row>
    <row r="1691" spans="1:7">
      <c r="A1691" s="9" t="str">
        <f>IF('INTERIM REPORT'!B1691=" "," ",IF('Report Data'!A1691="",'INTERIM REPORT'!A1690,'Report Data'!A1691))</f>
        <v xml:space="preserve"> </v>
      </c>
      <c r="B1691" s="9" t="str">
        <f>IF(ISBLANK('Report Data'!B1691)," ",'Report Data'!B1691)</f>
        <v xml:space="preserve"> </v>
      </c>
      <c r="C1691" s="9" t="str">
        <f>IF(ISBLANK('Report Data'!C1691)," ",'Report Data'!C1691)</f>
        <v xml:space="preserve"> </v>
      </c>
      <c r="D1691" s="9" t="str">
        <f>IF(ISBLANK('Report Data'!D1691)," ",'Report Data'!D1691)</f>
        <v xml:space="preserve"> </v>
      </c>
      <c r="E1691" s="9" t="str">
        <f>IF(ISBLANK('Report Data'!E1691)," ",'Report Data'!E1691)</f>
        <v xml:space="preserve"> </v>
      </c>
      <c r="F1691" s="9" t="str">
        <f>IF(ISBLANK('Report Data'!F1691)," ",'Report Data'!F1691)</f>
        <v xml:space="preserve"> </v>
      </c>
      <c r="G1691" s="9" t="str">
        <f>IF(ISBLANK('Report Data'!G1691)," ",'Report Data'!G1691)</f>
        <v xml:space="preserve"> </v>
      </c>
    </row>
    <row r="1692" spans="1:7">
      <c r="A1692" s="9" t="str">
        <f>IF('INTERIM REPORT'!B1692=" "," ",IF('Report Data'!A1692="",'INTERIM REPORT'!A1691,'Report Data'!A1692))</f>
        <v xml:space="preserve"> </v>
      </c>
      <c r="B1692" s="9" t="str">
        <f>IF(ISBLANK('Report Data'!B1692)," ",'Report Data'!B1692)</f>
        <v xml:space="preserve"> </v>
      </c>
      <c r="C1692" s="9" t="str">
        <f>IF(ISBLANK('Report Data'!C1692)," ",'Report Data'!C1692)</f>
        <v xml:space="preserve"> </v>
      </c>
      <c r="D1692" s="9" t="str">
        <f>IF(ISBLANK('Report Data'!D1692)," ",'Report Data'!D1692)</f>
        <v xml:space="preserve"> </v>
      </c>
      <c r="E1692" s="9" t="str">
        <f>IF(ISBLANK('Report Data'!E1692)," ",'Report Data'!E1692)</f>
        <v xml:space="preserve"> </v>
      </c>
      <c r="F1692" s="9" t="str">
        <f>IF(ISBLANK('Report Data'!F1692)," ",'Report Data'!F1692)</f>
        <v xml:space="preserve"> </v>
      </c>
      <c r="G1692" s="9" t="str">
        <f>IF(ISBLANK('Report Data'!G1692)," ",'Report Data'!G1692)</f>
        <v xml:space="preserve"> </v>
      </c>
    </row>
    <row r="1693" spans="1:7">
      <c r="A1693" s="9" t="str">
        <f>IF('INTERIM REPORT'!B1693=" "," ",IF('Report Data'!A1693="",'INTERIM REPORT'!A1692,'Report Data'!A1693))</f>
        <v xml:space="preserve"> </v>
      </c>
      <c r="B1693" s="9" t="str">
        <f>IF(ISBLANK('Report Data'!B1693)," ",'Report Data'!B1693)</f>
        <v xml:space="preserve"> </v>
      </c>
      <c r="C1693" s="9" t="str">
        <f>IF(ISBLANK('Report Data'!C1693)," ",'Report Data'!C1693)</f>
        <v xml:space="preserve"> </v>
      </c>
      <c r="D1693" s="9" t="str">
        <f>IF(ISBLANK('Report Data'!D1693)," ",'Report Data'!D1693)</f>
        <v xml:space="preserve"> </v>
      </c>
      <c r="E1693" s="9" t="str">
        <f>IF(ISBLANK('Report Data'!E1693)," ",'Report Data'!E1693)</f>
        <v xml:space="preserve"> </v>
      </c>
      <c r="F1693" s="9" t="str">
        <f>IF(ISBLANK('Report Data'!F1693)," ",'Report Data'!F1693)</f>
        <v xml:space="preserve"> </v>
      </c>
      <c r="G1693" s="9" t="str">
        <f>IF(ISBLANK('Report Data'!G1693)," ",'Report Data'!G1693)</f>
        <v xml:space="preserve"> </v>
      </c>
    </row>
    <row r="1694" spans="1:7">
      <c r="A1694" s="9" t="str">
        <f>IF('INTERIM REPORT'!B1694=" "," ",IF('Report Data'!A1694="",'INTERIM REPORT'!A1693,'Report Data'!A1694))</f>
        <v xml:space="preserve"> </v>
      </c>
      <c r="B1694" s="9" t="str">
        <f>IF(ISBLANK('Report Data'!B1694)," ",'Report Data'!B1694)</f>
        <v xml:space="preserve"> </v>
      </c>
      <c r="C1694" s="9" t="str">
        <f>IF(ISBLANK('Report Data'!C1694)," ",'Report Data'!C1694)</f>
        <v xml:space="preserve"> </v>
      </c>
      <c r="D1694" s="9" t="str">
        <f>IF(ISBLANK('Report Data'!D1694)," ",'Report Data'!D1694)</f>
        <v xml:space="preserve"> </v>
      </c>
      <c r="E1694" s="9" t="str">
        <f>IF(ISBLANK('Report Data'!E1694)," ",'Report Data'!E1694)</f>
        <v xml:space="preserve"> </v>
      </c>
      <c r="F1694" s="9" t="str">
        <f>IF(ISBLANK('Report Data'!F1694)," ",'Report Data'!F1694)</f>
        <v xml:space="preserve"> </v>
      </c>
      <c r="G1694" s="9" t="str">
        <f>IF(ISBLANK('Report Data'!G1694)," ",'Report Data'!G1694)</f>
        <v xml:space="preserve"> </v>
      </c>
    </row>
    <row r="1695" spans="1:7">
      <c r="A1695" s="9" t="str">
        <f>IF('INTERIM REPORT'!B1695=" "," ",IF('Report Data'!A1695="",'INTERIM REPORT'!A1694,'Report Data'!A1695))</f>
        <v xml:space="preserve"> </v>
      </c>
      <c r="B1695" s="9" t="str">
        <f>IF(ISBLANK('Report Data'!B1695)," ",'Report Data'!B1695)</f>
        <v xml:space="preserve"> </v>
      </c>
      <c r="C1695" s="9" t="str">
        <f>IF(ISBLANK('Report Data'!C1695)," ",'Report Data'!C1695)</f>
        <v xml:space="preserve"> </v>
      </c>
      <c r="D1695" s="9" t="str">
        <f>IF(ISBLANK('Report Data'!D1695)," ",'Report Data'!D1695)</f>
        <v xml:space="preserve"> </v>
      </c>
      <c r="E1695" s="9" t="str">
        <f>IF(ISBLANK('Report Data'!E1695)," ",'Report Data'!E1695)</f>
        <v xml:space="preserve"> </v>
      </c>
      <c r="F1695" s="9" t="str">
        <f>IF(ISBLANK('Report Data'!F1695)," ",'Report Data'!F1695)</f>
        <v xml:space="preserve"> </v>
      </c>
      <c r="G1695" s="9" t="str">
        <f>IF(ISBLANK('Report Data'!G1695)," ",'Report Data'!G1695)</f>
        <v xml:space="preserve"> </v>
      </c>
    </row>
    <row r="1696" spans="1:7">
      <c r="A1696" s="9" t="str">
        <f>IF('INTERIM REPORT'!B1696=" "," ",IF('Report Data'!A1696="",'INTERIM REPORT'!A1695,'Report Data'!A1696))</f>
        <v xml:space="preserve"> </v>
      </c>
      <c r="B1696" s="9" t="str">
        <f>IF(ISBLANK('Report Data'!B1696)," ",'Report Data'!B1696)</f>
        <v xml:space="preserve"> </v>
      </c>
      <c r="C1696" s="9" t="str">
        <f>IF(ISBLANK('Report Data'!C1696)," ",'Report Data'!C1696)</f>
        <v xml:space="preserve"> </v>
      </c>
      <c r="D1696" s="9" t="str">
        <f>IF(ISBLANK('Report Data'!D1696)," ",'Report Data'!D1696)</f>
        <v xml:space="preserve"> </v>
      </c>
      <c r="E1696" s="9" t="str">
        <f>IF(ISBLANK('Report Data'!E1696)," ",'Report Data'!E1696)</f>
        <v xml:space="preserve"> </v>
      </c>
      <c r="F1696" s="9" t="str">
        <f>IF(ISBLANK('Report Data'!F1696)," ",'Report Data'!F1696)</f>
        <v xml:space="preserve"> </v>
      </c>
      <c r="G1696" s="9" t="str">
        <f>IF(ISBLANK('Report Data'!G1696)," ",'Report Data'!G1696)</f>
        <v xml:space="preserve"> </v>
      </c>
    </row>
    <row r="1697" spans="1:7">
      <c r="A1697" s="9" t="str">
        <f>IF('INTERIM REPORT'!B1697=" "," ",IF('Report Data'!A1697="",'INTERIM REPORT'!A1696,'Report Data'!A1697))</f>
        <v xml:space="preserve"> </v>
      </c>
      <c r="B1697" s="9" t="str">
        <f>IF(ISBLANK('Report Data'!B1697)," ",'Report Data'!B1697)</f>
        <v xml:space="preserve"> </v>
      </c>
      <c r="C1697" s="9" t="str">
        <f>IF(ISBLANK('Report Data'!C1697)," ",'Report Data'!C1697)</f>
        <v xml:space="preserve"> </v>
      </c>
      <c r="D1697" s="9" t="str">
        <f>IF(ISBLANK('Report Data'!D1697)," ",'Report Data'!D1697)</f>
        <v xml:space="preserve"> </v>
      </c>
      <c r="E1697" s="9" t="str">
        <f>IF(ISBLANK('Report Data'!E1697)," ",'Report Data'!E1697)</f>
        <v xml:space="preserve"> </v>
      </c>
      <c r="F1697" s="9" t="str">
        <f>IF(ISBLANK('Report Data'!F1697)," ",'Report Data'!F1697)</f>
        <v xml:space="preserve"> </v>
      </c>
      <c r="G1697" s="9" t="str">
        <f>IF(ISBLANK('Report Data'!G1697)," ",'Report Data'!G1697)</f>
        <v xml:space="preserve"> </v>
      </c>
    </row>
    <row r="1698" spans="1:7">
      <c r="A1698" s="9" t="str">
        <f>IF('INTERIM REPORT'!B1698=" "," ",IF('Report Data'!A1698="",'INTERIM REPORT'!A1697,'Report Data'!A1698))</f>
        <v xml:space="preserve"> </v>
      </c>
      <c r="B1698" s="9" t="str">
        <f>IF(ISBLANK('Report Data'!B1698)," ",'Report Data'!B1698)</f>
        <v xml:space="preserve"> </v>
      </c>
      <c r="C1698" s="9" t="str">
        <f>IF(ISBLANK('Report Data'!C1698)," ",'Report Data'!C1698)</f>
        <v xml:space="preserve"> </v>
      </c>
      <c r="D1698" s="9" t="str">
        <f>IF(ISBLANK('Report Data'!D1698)," ",'Report Data'!D1698)</f>
        <v xml:space="preserve"> </v>
      </c>
      <c r="E1698" s="9" t="str">
        <f>IF(ISBLANK('Report Data'!E1698)," ",'Report Data'!E1698)</f>
        <v xml:space="preserve"> </v>
      </c>
      <c r="F1698" s="9" t="str">
        <f>IF(ISBLANK('Report Data'!F1698)," ",'Report Data'!F1698)</f>
        <v xml:space="preserve"> </v>
      </c>
      <c r="G1698" s="9" t="str">
        <f>IF(ISBLANK('Report Data'!G1698)," ",'Report Data'!G1698)</f>
        <v xml:space="preserve"> </v>
      </c>
    </row>
    <row r="1699" spans="1:7">
      <c r="A1699" s="9" t="str">
        <f>IF('INTERIM REPORT'!B1699=" "," ",IF('Report Data'!A1699="",'INTERIM REPORT'!A1698,'Report Data'!A1699))</f>
        <v xml:space="preserve"> </v>
      </c>
      <c r="B1699" s="9" t="str">
        <f>IF(ISBLANK('Report Data'!B1699)," ",'Report Data'!B1699)</f>
        <v xml:space="preserve"> </v>
      </c>
      <c r="C1699" s="9" t="str">
        <f>IF(ISBLANK('Report Data'!C1699)," ",'Report Data'!C1699)</f>
        <v xml:space="preserve"> </v>
      </c>
      <c r="D1699" s="9" t="str">
        <f>IF(ISBLANK('Report Data'!D1699)," ",'Report Data'!D1699)</f>
        <v xml:space="preserve"> </v>
      </c>
      <c r="E1699" s="9" t="str">
        <f>IF(ISBLANK('Report Data'!E1699)," ",'Report Data'!E1699)</f>
        <v xml:space="preserve"> </v>
      </c>
      <c r="F1699" s="9" t="str">
        <f>IF(ISBLANK('Report Data'!F1699)," ",'Report Data'!F1699)</f>
        <v xml:space="preserve"> </v>
      </c>
      <c r="G1699" s="9" t="str">
        <f>IF(ISBLANK('Report Data'!G1699)," ",'Report Data'!G1699)</f>
        <v xml:space="preserve"> </v>
      </c>
    </row>
    <row r="1700" spans="1:7">
      <c r="A1700" s="9" t="str">
        <f>IF('INTERIM REPORT'!B1700=" "," ",IF('Report Data'!A1700="",'INTERIM REPORT'!A1699,'Report Data'!A1700))</f>
        <v xml:space="preserve"> </v>
      </c>
      <c r="B1700" s="9" t="str">
        <f>IF(ISBLANK('Report Data'!B1700)," ",'Report Data'!B1700)</f>
        <v xml:space="preserve"> </v>
      </c>
      <c r="C1700" s="9" t="str">
        <f>IF(ISBLANK('Report Data'!C1700)," ",'Report Data'!C1700)</f>
        <v xml:space="preserve"> </v>
      </c>
      <c r="D1700" s="9" t="str">
        <f>IF(ISBLANK('Report Data'!D1700)," ",'Report Data'!D1700)</f>
        <v xml:space="preserve"> </v>
      </c>
      <c r="E1700" s="9" t="str">
        <f>IF(ISBLANK('Report Data'!E1700)," ",'Report Data'!E1700)</f>
        <v xml:space="preserve"> </v>
      </c>
      <c r="F1700" s="9" t="str">
        <f>IF(ISBLANK('Report Data'!F1700)," ",'Report Data'!F1700)</f>
        <v xml:space="preserve"> </v>
      </c>
      <c r="G1700" s="9" t="str">
        <f>IF(ISBLANK('Report Data'!G1700)," ",'Report Data'!G1700)</f>
        <v xml:space="preserve"> </v>
      </c>
    </row>
    <row r="1701" spans="1:7">
      <c r="A1701" s="9" t="str">
        <f>IF('INTERIM REPORT'!B1701=" "," ",IF('Report Data'!A1701="",'INTERIM REPORT'!A1700,'Report Data'!A1701))</f>
        <v xml:space="preserve"> </v>
      </c>
      <c r="B1701" s="9" t="str">
        <f>IF(ISBLANK('Report Data'!B1701)," ",'Report Data'!B1701)</f>
        <v xml:space="preserve"> </v>
      </c>
      <c r="C1701" s="9" t="str">
        <f>IF(ISBLANK('Report Data'!C1701)," ",'Report Data'!C1701)</f>
        <v xml:space="preserve"> </v>
      </c>
      <c r="D1701" s="9" t="str">
        <f>IF(ISBLANK('Report Data'!D1701)," ",'Report Data'!D1701)</f>
        <v xml:space="preserve"> </v>
      </c>
      <c r="E1701" s="9" t="str">
        <f>IF(ISBLANK('Report Data'!E1701)," ",'Report Data'!E1701)</f>
        <v xml:space="preserve"> </v>
      </c>
      <c r="F1701" s="9" t="str">
        <f>IF(ISBLANK('Report Data'!F1701)," ",'Report Data'!F1701)</f>
        <v xml:space="preserve"> </v>
      </c>
      <c r="G1701" s="9" t="str">
        <f>IF(ISBLANK('Report Data'!G1701)," ",'Report Data'!G1701)</f>
        <v xml:space="preserve"> </v>
      </c>
    </row>
    <row r="1702" spans="1:7">
      <c r="A1702" s="9" t="str">
        <f>IF('INTERIM REPORT'!B1702=" "," ",IF('Report Data'!A1702="",'INTERIM REPORT'!A1701,'Report Data'!A1702))</f>
        <v xml:space="preserve"> </v>
      </c>
      <c r="B1702" s="9" t="str">
        <f>IF(ISBLANK('Report Data'!B1702)," ",'Report Data'!B1702)</f>
        <v xml:space="preserve"> </v>
      </c>
      <c r="C1702" s="9" t="str">
        <f>IF(ISBLANK('Report Data'!C1702)," ",'Report Data'!C1702)</f>
        <v xml:space="preserve"> </v>
      </c>
      <c r="D1702" s="9" t="str">
        <f>IF(ISBLANK('Report Data'!D1702)," ",'Report Data'!D1702)</f>
        <v xml:space="preserve"> </v>
      </c>
      <c r="E1702" s="9" t="str">
        <f>IF(ISBLANK('Report Data'!E1702)," ",'Report Data'!E1702)</f>
        <v xml:space="preserve"> </v>
      </c>
      <c r="F1702" s="9" t="str">
        <f>IF(ISBLANK('Report Data'!F1702)," ",'Report Data'!F1702)</f>
        <v xml:space="preserve"> </v>
      </c>
      <c r="G1702" s="9" t="str">
        <f>IF(ISBLANK('Report Data'!G1702)," ",'Report Data'!G1702)</f>
        <v xml:space="preserve"> </v>
      </c>
    </row>
    <row r="1703" spans="1:7">
      <c r="A1703" s="9" t="str">
        <f>IF('INTERIM REPORT'!B1703=" "," ",IF('Report Data'!A1703="",'INTERIM REPORT'!A1702,'Report Data'!A1703))</f>
        <v xml:space="preserve"> </v>
      </c>
      <c r="B1703" s="9" t="str">
        <f>IF(ISBLANK('Report Data'!B1703)," ",'Report Data'!B1703)</f>
        <v xml:space="preserve"> </v>
      </c>
      <c r="C1703" s="9" t="str">
        <f>IF(ISBLANK('Report Data'!C1703)," ",'Report Data'!C1703)</f>
        <v xml:space="preserve"> </v>
      </c>
      <c r="D1703" s="9" t="str">
        <f>IF(ISBLANK('Report Data'!D1703)," ",'Report Data'!D1703)</f>
        <v xml:space="preserve"> </v>
      </c>
      <c r="E1703" s="9" t="str">
        <f>IF(ISBLANK('Report Data'!E1703)," ",'Report Data'!E1703)</f>
        <v xml:space="preserve"> </v>
      </c>
      <c r="F1703" s="9" t="str">
        <f>IF(ISBLANK('Report Data'!F1703)," ",'Report Data'!F1703)</f>
        <v xml:space="preserve"> </v>
      </c>
      <c r="G1703" s="9" t="str">
        <f>IF(ISBLANK('Report Data'!G1703)," ",'Report Data'!G1703)</f>
        <v xml:space="preserve"> </v>
      </c>
    </row>
    <row r="1704" spans="1:7">
      <c r="A1704" s="9" t="str">
        <f>IF('INTERIM REPORT'!B1704=" "," ",IF('Report Data'!A1704="",'INTERIM REPORT'!A1703,'Report Data'!A1704))</f>
        <v xml:space="preserve"> </v>
      </c>
      <c r="B1704" s="9" t="str">
        <f>IF(ISBLANK('Report Data'!B1704)," ",'Report Data'!B1704)</f>
        <v xml:space="preserve"> </v>
      </c>
      <c r="C1704" s="9" t="str">
        <f>IF(ISBLANK('Report Data'!C1704)," ",'Report Data'!C1704)</f>
        <v xml:space="preserve"> </v>
      </c>
      <c r="D1704" s="9" t="str">
        <f>IF(ISBLANK('Report Data'!D1704)," ",'Report Data'!D1704)</f>
        <v xml:space="preserve"> </v>
      </c>
      <c r="E1704" s="9" t="str">
        <f>IF(ISBLANK('Report Data'!E1704)," ",'Report Data'!E1704)</f>
        <v xml:space="preserve"> </v>
      </c>
      <c r="F1704" s="9" t="str">
        <f>IF(ISBLANK('Report Data'!F1704)," ",'Report Data'!F1704)</f>
        <v xml:space="preserve"> </v>
      </c>
      <c r="G1704" s="9" t="str">
        <f>IF(ISBLANK('Report Data'!G1704)," ",'Report Data'!G1704)</f>
        <v xml:space="preserve"> </v>
      </c>
    </row>
    <row r="1705" spans="1:7">
      <c r="A1705" s="9" t="str">
        <f>IF('INTERIM REPORT'!B1705=" "," ",IF('Report Data'!A1705="",'INTERIM REPORT'!A1704,'Report Data'!A1705))</f>
        <v xml:space="preserve"> </v>
      </c>
      <c r="B1705" s="9" t="str">
        <f>IF(ISBLANK('Report Data'!B1705)," ",'Report Data'!B1705)</f>
        <v xml:space="preserve"> </v>
      </c>
      <c r="C1705" s="9" t="str">
        <f>IF(ISBLANK('Report Data'!C1705)," ",'Report Data'!C1705)</f>
        <v xml:space="preserve"> </v>
      </c>
      <c r="D1705" s="9" t="str">
        <f>IF(ISBLANK('Report Data'!D1705)," ",'Report Data'!D1705)</f>
        <v xml:space="preserve"> </v>
      </c>
      <c r="E1705" s="9" t="str">
        <f>IF(ISBLANK('Report Data'!E1705)," ",'Report Data'!E1705)</f>
        <v xml:space="preserve"> </v>
      </c>
      <c r="F1705" s="9" t="str">
        <f>IF(ISBLANK('Report Data'!F1705)," ",'Report Data'!F1705)</f>
        <v xml:space="preserve"> </v>
      </c>
      <c r="G1705" s="9" t="str">
        <f>IF(ISBLANK('Report Data'!G1705)," ",'Report Data'!G1705)</f>
        <v xml:space="preserve"> </v>
      </c>
    </row>
    <row r="1706" spans="1:7">
      <c r="A1706" s="9" t="str">
        <f>IF('INTERIM REPORT'!B1706=" "," ",IF('Report Data'!A1706="",'INTERIM REPORT'!A1705,'Report Data'!A1706))</f>
        <v xml:space="preserve"> </v>
      </c>
      <c r="B1706" s="9" t="str">
        <f>IF(ISBLANK('Report Data'!B1706)," ",'Report Data'!B1706)</f>
        <v xml:space="preserve"> </v>
      </c>
      <c r="C1706" s="9" t="str">
        <f>IF(ISBLANK('Report Data'!C1706)," ",'Report Data'!C1706)</f>
        <v xml:space="preserve"> </v>
      </c>
      <c r="D1706" s="9" t="str">
        <f>IF(ISBLANK('Report Data'!D1706)," ",'Report Data'!D1706)</f>
        <v xml:space="preserve"> </v>
      </c>
      <c r="E1706" s="9" t="str">
        <f>IF(ISBLANK('Report Data'!E1706)," ",'Report Data'!E1706)</f>
        <v xml:space="preserve"> </v>
      </c>
      <c r="F1706" s="9" t="str">
        <f>IF(ISBLANK('Report Data'!F1706)," ",'Report Data'!F1706)</f>
        <v xml:space="preserve"> </v>
      </c>
      <c r="G1706" s="9" t="str">
        <f>IF(ISBLANK('Report Data'!G1706)," ",'Report Data'!G1706)</f>
        <v xml:space="preserve"> </v>
      </c>
    </row>
    <row r="1707" spans="1:7">
      <c r="A1707" s="9" t="str">
        <f>IF('INTERIM REPORT'!B1707=" "," ",IF('Report Data'!A1707="",'INTERIM REPORT'!A1706,'Report Data'!A1707))</f>
        <v xml:space="preserve"> </v>
      </c>
      <c r="B1707" s="9" t="str">
        <f>IF(ISBLANK('Report Data'!B1707)," ",'Report Data'!B1707)</f>
        <v xml:space="preserve"> </v>
      </c>
      <c r="C1707" s="9" t="str">
        <f>IF(ISBLANK('Report Data'!C1707)," ",'Report Data'!C1707)</f>
        <v xml:space="preserve"> </v>
      </c>
      <c r="D1707" s="9" t="str">
        <f>IF(ISBLANK('Report Data'!D1707)," ",'Report Data'!D1707)</f>
        <v xml:space="preserve"> </v>
      </c>
      <c r="E1707" s="9" t="str">
        <f>IF(ISBLANK('Report Data'!E1707)," ",'Report Data'!E1707)</f>
        <v xml:space="preserve"> </v>
      </c>
      <c r="F1707" s="9" t="str">
        <f>IF(ISBLANK('Report Data'!F1707)," ",'Report Data'!F1707)</f>
        <v xml:space="preserve"> </v>
      </c>
      <c r="G1707" s="9" t="str">
        <f>IF(ISBLANK('Report Data'!G1707)," ",'Report Data'!G1707)</f>
        <v xml:space="preserve"> </v>
      </c>
    </row>
    <row r="1708" spans="1:7">
      <c r="A1708" s="9" t="str">
        <f>IF('INTERIM REPORT'!B1708=" "," ",IF('Report Data'!A1708="",'INTERIM REPORT'!A1707,'Report Data'!A1708))</f>
        <v xml:space="preserve"> </v>
      </c>
      <c r="B1708" s="9" t="str">
        <f>IF(ISBLANK('Report Data'!B1708)," ",'Report Data'!B1708)</f>
        <v xml:space="preserve"> </v>
      </c>
      <c r="C1708" s="9" t="str">
        <f>IF(ISBLANK('Report Data'!C1708)," ",'Report Data'!C1708)</f>
        <v xml:space="preserve"> </v>
      </c>
      <c r="D1708" s="9" t="str">
        <f>IF(ISBLANK('Report Data'!D1708)," ",'Report Data'!D1708)</f>
        <v xml:space="preserve"> </v>
      </c>
      <c r="E1708" s="9" t="str">
        <f>IF(ISBLANK('Report Data'!E1708)," ",'Report Data'!E1708)</f>
        <v xml:space="preserve"> </v>
      </c>
      <c r="F1708" s="9" t="str">
        <f>IF(ISBLANK('Report Data'!F1708)," ",'Report Data'!F1708)</f>
        <v xml:space="preserve"> </v>
      </c>
      <c r="G1708" s="9" t="str">
        <f>IF(ISBLANK('Report Data'!G1708)," ",'Report Data'!G1708)</f>
        <v xml:space="preserve"> </v>
      </c>
    </row>
    <row r="1709" spans="1:7">
      <c r="A1709" s="9" t="str">
        <f>IF('INTERIM REPORT'!B1709=" "," ",IF('Report Data'!A1709="",'INTERIM REPORT'!A1708,'Report Data'!A1709))</f>
        <v xml:space="preserve"> </v>
      </c>
      <c r="B1709" s="9" t="str">
        <f>IF(ISBLANK('Report Data'!B1709)," ",'Report Data'!B1709)</f>
        <v xml:space="preserve"> </v>
      </c>
      <c r="C1709" s="9" t="str">
        <f>IF(ISBLANK('Report Data'!C1709)," ",'Report Data'!C1709)</f>
        <v xml:space="preserve"> </v>
      </c>
      <c r="D1709" s="9" t="str">
        <f>IF(ISBLANK('Report Data'!D1709)," ",'Report Data'!D1709)</f>
        <v xml:space="preserve"> </v>
      </c>
      <c r="E1709" s="9" t="str">
        <f>IF(ISBLANK('Report Data'!E1709)," ",'Report Data'!E1709)</f>
        <v xml:space="preserve"> </v>
      </c>
      <c r="F1709" s="9" t="str">
        <f>IF(ISBLANK('Report Data'!F1709)," ",'Report Data'!F1709)</f>
        <v xml:space="preserve"> </v>
      </c>
      <c r="G1709" s="9" t="str">
        <f>IF(ISBLANK('Report Data'!G1709)," ",'Report Data'!G1709)</f>
        <v xml:space="preserve"> </v>
      </c>
    </row>
    <row r="1710" spans="1:7">
      <c r="A1710" s="9" t="str">
        <f>IF('INTERIM REPORT'!B1710=" "," ",IF('Report Data'!A1710="",'INTERIM REPORT'!A1709,'Report Data'!A1710))</f>
        <v xml:space="preserve"> </v>
      </c>
      <c r="B1710" s="9" t="str">
        <f>IF(ISBLANK('Report Data'!B1710)," ",'Report Data'!B1710)</f>
        <v xml:space="preserve"> </v>
      </c>
      <c r="C1710" s="9" t="str">
        <f>IF(ISBLANK('Report Data'!C1710)," ",'Report Data'!C1710)</f>
        <v xml:space="preserve"> </v>
      </c>
      <c r="D1710" s="9" t="str">
        <f>IF(ISBLANK('Report Data'!D1710)," ",'Report Data'!D1710)</f>
        <v xml:space="preserve"> </v>
      </c>
      <c r="E1710" s="9" t="str">
        <f>IF(ISBLANK('Report Data'!E1710)," ",'Report Data'!E1710)</f>
        <v xml:space="preserve"> </v>
      </c>
      <c r="F1710" s="9" t="str">
        <f>IF(ISBLANK('Report Data'!F1710)," ",'Report Data'!F1710)</f>
        <v xml:space="preserve"> </v>
      </c>
      <c r="G1710" s="9" t="str">
        <f>IF(ISBLANK('Report Data'!G1710)," ",'Report Data'!G1710)</f>
        <v xml:space="preserve"> </v>
      </c>
    </row>
    <row r="1711" spans="1:7">
      <c r="A1711" s="9" t="str">
        <f>IF('INTERIM REPORT'!B1711=" "," ",IF('Report Data'!A1711="",'INTERIM REPORT'!A1710,'Report Data'!A1711))</f>
        <v xml:space="preserve"> </v>
      </c>
      <c r="B1711" s="9" t="str">
        <f>IF(ISBLANK('Report Data'!B1711)," ",'Report Data'!B1711)</f>
        <v xml:space="preserve"> </v>
      </c>
      <c r="C1711" s="9" t="str">
        <f>IF(ISBLANK('Report Data'!C1711)," ",'Report Data'!C1711)</f>
        <v xml:space="preserve"> </v>
      </c>
      <c r="D1711" s="9" t="str">
        <f>IF(ISBLANK('Report Data'!D1711)," ",'Report Data'!D1711)</f>
        <v xml:space="preserve"> </v>
      </c>
      <c r="E1711" s="9" t="str">
        <f>IF(ISBLANK('Report Data'!E1711)," ",'Report Data'!E1711)</f>
        <v xml:space="preserve"> </v>
      </c>
      <c r="F1711" s="9" t="str">
        <f>IF(ISBLANK('Report Data'!F1711)," ",'Report Data'!F1711)</f>
        <v xml:space="preserve"> </v>
      </c>
      <c r="G1711" s="9" t="str">
        <f>IF(ISBLANK('Report Data'!G1711)," ",'Report Data'!G1711)</f>
        <v xml:space="preserve"> </v>
      </c>
    </row>
    <row r="1712" spans="1:7">
      <c r="A1712" s="9" t="str">
        <f>IF('INTERIM REPORT'!B1712=" "," ",IF('Report Data'!A1712="",'INTERIM REPORT'!A1711,'Report Data'!A1712))</f>
        <v xml:space="preserve"> </v>
      </c>
      <c r="B1712" s="9" t="str">
        <f>IF(ISBLANK('Report Data'!B1712)," ",'Report Data'!B1712)</f>
        <v xml:space="preserve"> </v>
      </c>
      <c r="C1712" s="9" t="str">
        <f>IF(ISBLANK('Report Data'!C1712)," ",'Report Data'!C1712)</f>
        <v xml:space="preserve"> </v>
      </c>
      <c r="D1712" s="9" t="str">
        <f>IF(ISBLANK('Report Data'!D1712)," ",'Report Data'!D1712)</f>
        <v xml:space="preserve"> </v>
      </c>
      <c r="E1712" s="9" t="str">
        <f>IF(ISBLANK('Report Data'!E1712)," ",'Report Data'!E1712)</f>
        <v xml:space="preserve"> </v>
      </c>
      <c r="F1712" s="9" t="str">
        <f>IF(ISBLANK('Report Data'!F1712)," ",'Report Data'!F1712)</f>
        <v xml:space="preserve"> </v>
      </c>
      <c r="G1712" s="9" t="str">
        <f>IF(ISBLANK('Report Data'!G1712)," ",'Report Data'!G1712)</f>
        <v xml:space="preserve"> </v>
      </c>
    </row>
    <row r="1713" spans="1:7">
      <c r="A1713" s="9" t="str">
        <f>IF('INTERIM REPORT'!B1713=" "," ",IF('Report Data'!A1713="",'INTERIM REPORT'!A1712,'Report Data'!A1713))</f>
        <v xml:space="preserve"> </v>
      </c>
      <c r="B1713" s="9" t="str">
        <f>IF(ISBLANK('Report Data'!B1713)," ",'Report Data'!B1713)</f>
        <v xml:space="preserve"> </v>
      </c>
      <c r="C1713" s="9" t="str">
        <f>IF(ISBLANK('Report Data'!C1713)," ",'Report Data'!C1713)</f>
        <v xml:space="preserve"> </v>
      </c>
      <c r="D1713" s="9" t="str">
        <f>IF(ISBLANK('Report Data'!D1713)," ",'Report Data'!D1713)</f>
        <v xml:space="preserve"> </v>
      </c>
      <c r="E1713" s="9" t="str">
        <f>IF(ISBLANK('Report Data'!E1713)," ",'Report Data'!E1713)</f>
        <v xml:space="preserve"> </v>
      </c>
      <c r="F1713" s="9" t="str">
        <f>IF(ISBLANK('Report Data'!F1713)," ",'Report Data'!F1713)</f>
        <v xml:space="preserve"> </v>
      </c>
      <c r="G1713" s="9" t="str">
        <f>IF(ISBLANK('Report Data'!G1713)," ",'Report Data'!G1713)</f>
        <v xml:space="preserve"> </v>
      </c>
    </row>
    <row r="1714" spans="1:7">
      <c r="A1714" s="9" t="str">
        <f>IF('INTERIM REPORT'!B1714=" "," ",IF('Report Data'!A1714="",'INTERIM REPORT'!A1713,'Report Data'!A1714))</f>
        <v xml:space="preserve"> </v>
      </c>
      <c r="B1714" s="9" t="str">
        <f>IF(ISBLANK('Report Data'!B1714)," ",'Report Data'!B1714)</f>
        <v xml:space="preserve"> </v>
      </c>
      <c r="C1714" s="9" t="str">
        <f>IF(ISBLANK('Report Data'!C1714)," ",'Report Data'!C1714)</f>
        <v xml:space="preserve"> </v>
      </c>
      <c r="D1714" s="9" t="str">
        <f>IF(ISBLANK('Report Data'!D1714)," ",'Report Data'!D1714)</f>
        <v xml:space="preserve"> </v>
      </c>
      <c r="E1714" s="9" t="str">
        <f>IF(ISBLANK('Report Data'!E1714)," ",'Report Data'!E1714)</f>
        <v xml:space="preserve"> </v>
      </c>
      <c r="F1714" s="9" t="str">
        <f>IF(ISBLANK('Report Data'!F1714)," ",'Report Data'!F1714)</f>
        <v xml:space="preserve"> </v>
      </c>
      <c r="G1714" s="9" t="str">
        <f>IF(ISBLANK('Report Data'!G1714)," ",'Report Data'!G1714)</f>
        <v xml:space="preserve"> </v>
      </c>
    </row>
    <row r="1715" spans="1:7">
      <c r="A1715" s="9" t="str">
        <f>IF('INTERIM REPORT'!B1715=" "," ",IF('Report Data'!A1715="",'INTERIM REPORT'!A1714,'Report Data'!A1715))</f>
        <v xml:space="preserve"> </v>
      </c>
      <c r="B1715" s="9" t="str">
        <f>IF(ISBLANK('Report Data'!B1715)," ",'Report Data'!B1715)</f>
        <v xml:space="preserve"> </v>
      </c>
      <c r="C1715" s="9" t="str">
        <f>IF(ISBLANK('Report Data'!C1715)," ",'Report Data'!C1715)</f>
        <v xml:space="preserve"> </v>
      </c>
      <c r="D1715" s="9" t="str">
        <f>IF(ISBLANK('Report Data'!D1715)," ",'Report Data'!D1715)</f>
        <v xml:space="preserve"> </v>
      </c>
      <c r="E1715" s="9" t="str">
        <f>IF(ISBLANK('Report Data'!E1715)," ",'Report Data'!E1715)</f>
        <v xml:space="preserve"> </v>
      </c>
      <c r="F1715" s="9" t="str">
        <f>IF(ISBLANK('Report Data'!F1715)," ",'Report Data'!F1715)</f>
        <v xml:space="preserve"> </v>
      </c>
      <c r="G1715" s="9" t="str">
        <f>IF(ISBLANK('Report Data'!G1715)," ",'Report Data'!G1715)</f>
        <v xml:space="preserve"> </v>
      </c>
    </row>
    <row r="1716" spans="1:7">
      <c r="A1716" s="9" t="str">
        <f>IF('INTERIM REPORT'!B1716=" "," ",IF('Report Data'!A1716="",'INTERIM REPORT'!A1715,'Report Data'!A1716))</f>
        <v xml:space="preserve"> </v>
      </c>
      <c r="B1716" s="9" t="str">
        <f>IF(ISBLANK('Report Data'!B1716)," ",'Report Data'!B1716)</f>
        <v xml:space="preserve"> </v>
      </c>
      <c r="C1716" s="9" t="str">
        <f>IF(ISBLANK('Report Data'!C1716)," ",'Report Data'!C1716)</f>
        <v xml:space="preserve"> </v>
      </c>
      <c r="D1716" s="9" t="str">
        <f>IF(ISBLANK('Report Data'!D1716)," ",'Report Data'!D1716)</f>
        <v xml:space="preserve"> </v>
      </c>
      <c r="E1716" s="9" t="str">
        <f>IF(ISBLANK('Report Data'!E1716)," ",'Report Data'!E1716)</f>
        <v xml:space="preserve"> </v>
      </c>
      <c r="F1716" s="9" t="str">
        <f>IF(ISBLANK('Report Data'!F1716)," ",'Report Data'!F1716)</f>
        <v xml:space="preserve"> </v>
      </c>
      <c r="G1716" s="9" t="str">
        <f>IF(ISBLANK('Report Data'!G1716)," ",'Report Data'!G1716)</f>
        <v xml:space="preserve"> </v>
      </c>
    </row>
    <row r="1717" spans="1:7">
      <c r="A1717" s="9" t="str">
        <f>IF('INTERIM REPORT'!B1717=" "," ",IF('Report Data'!A1717="",'INTERIM REPORT'!A1716,'Report Data'!A1717))</f>
        <v xml:space="preserve"> </v>
      </c>
      <c r="B1717" s="9" t="str">
        <f>IF(ISBLANK('Report Data'!B1717)," ",'Report Data'!B1717)</f>
        <v xml:space="preserve"> </v>
      </c>
      <c r="C1717" s="9" t="str">
        <f>IF(ISBLANK('Report Data'!C1717)," ",'Report Data'!C1717)</f>
        <v xml:space="preserve"> </v>
      </c>
      <c r="D1717" s="9" t="str">
        <f>IF(ISBLANK('Report Data'!D1717)," ",'Report Data'!D1717)</f>
        <v xml:space="preserve"> </v>
      </c>
      <c r="E1717" s="9" t="str">
        <f>IF(ISBLANK('Report Data'!E1717)," ",'Report Data'!E1717)</f>
        <v xml:space="preserve"> </v>
      </c>
      <c r="F1717" s="9" t="str">
        <f>IF(ISBLANK('Report Data'!F1717)," ",'Report Data'!F1717)</f>
        <v xml:space="preserve"> </v>
      </c>
      <c r="G1717" s="9" t="str">
        <f>IF(ISBLANK('Report Data'!G1717)," ",'Report Data'!G1717)</f>
        <v xml:space="preserve"> </v>
      </c>
    </row>
    <row r="1718" spans="1:7">
      <c r="A1718" s="9" t="str">
        <f>IF('INTERIM REPORT'!B1718=" "," ",IF('Report Data'!A1718="",'INTERIM REPORT'!A1717,'Report Data'!A1718))</f>
        <v xml:space="preserve"> </v>
      </c>
      <c r="B1718" s="9" t="str">
        <f>IF(ISBLANK('Report Data'!B1718)," ",'Report Data'!B1718)</f>
        <v xml:space="preserve"> </v>
      </c>
      <c r="C1718" s="9" t="str">
        <f>IF(ISBLANK('Report Data'!C1718)," ",'Report Data'!C1718)</f>
        <v xml:space="preserve"> </v>
      </c>
      <c r="D1718" s="9" t="str">
        <f>IF(ISBLANK('Report Data'!D1718)," ",'Report Data'!D1718)</f>
        <v xml:space="preserve"> </v>
      </c>
      <c r="E1718" s="9" t="str">
        <f>IF(ISBLANK('Report Data'!E1718)," ",'Report Data'!E1718)</f>
        <v xml:space="preserve"> </v>
      </c>
      <c r="F1718" s="9" t="str">
        <f>IF(ISBLANK('Report Data'!F1718)," ",'Report Data'!F1718)</f>
        <v xml:space="preserve"> </v>
      </c>
      <c r="G1718" s="9" t="str">
        <f>IF(ISBLANK('Report Data'!G1718)," ",'Report Data'!G1718)</f>
        <v xml:space="preserve"> </v>
      </c>
    </row>
    <row r="1719" spans="1:7">
      <c r="A1719" s="9" t="str">
        <f>IF('INTERIM REPORT'!B1719=" "," ",IF('Report Data'!A1719="",'INTERIM REPORT'!A1718,'Report Data'!A1719))</f>
        <v xml:space="preserve"> </v>
      </c>
      <c r="B1719" s="9" t="str">
        <f>IF(ISBLANK('Report Data'!B1719)," ",'Report Data'!B1719)</f>
        <v xml:space="preserve"> </v>
      </c>
      <c r="C1719" s="9" t="str">
        <f>IF(ISBLANK('Report Data'!C1719)," ",'Report Data'!C1719)</f>
        <v xml:space="preserve"> </v>
      </c>
      <c r="D1719" s="9" t="str">
        <f>IF(ISBLANK('Report Data'!D1719)," ",'Report Data'!D1719)</f>
        <v xml:space="preserve"> </v>
      </c>
      <c r="E1719" s="9" t="str">
        <f>IF(ISBLANK('Report Data'!E1719)," ",'Report Data'!E1719)</f>
        <v xml:space="preserve"> </v>
      </c>
      <c r="F1719" s="9" t="str">
        <f>IF(ISBLANK('Report Data'!F1719)," ",'Report Data'!F1719)</f>
        <v xml:space="preserve"> </v>
      </c>
      <c r="G1719" s="9" t="str">
        <f>IF(ISBLANK('Report Data'!G1719)," ",'Report Data'!G1719)</f>
        <v xml:space="preserve"> </v>
      </c>
    </row>
    <row r="1720" spans="1:7">
      <c r="A1720" s="9" t="str">
        <f>IF('INTERIM REPORT'!B1720=" "," ",IF('Report Data'!A1720="",'INTERIM REPORT'!A1719,'Report Data'!A1720))</f>
        <v xml:space="preserve"> </v>
      </c>
      <c r="B1720" s="9" t="str">
        <f>IF(ISBLANK('Report Data'!B1720)," ",'Report Data'!B1720)</f>
        <v xml:space="preserve"> </v>
      </c>
      <c r="C1720" s="9" t="str">
        <f>IF(ISBLANK('Report Data'!C1720)," ",'Report Data'!C1720)</f>
        <v xml:space="preserve"> </v>
      </c>
      <c r="D1720" s="9" t="str">
        <f>IF(ISBLANK('Report Data'!D1720)," ",'Report Data'!D1720)</f>
        <v xml:space="preserve"> </v>
      </c>
      <c r="E1720" s="9" t="str">
        <f>IF(ISBLANK('Report Data'!E1720)," ",'Report Data'!E1720)</f>
        <v xml:space="preserve"> </v>
      </c>
      <c r="F1720" s="9" t="str">
        <f>IF(ISBLANK('Report Data'!F1720)," ",'Report Data'!F1720)</f>
        <v xml:space="preserve"> </v>
      </c>
      <c r="G1720" s="9" t="str">
        <f>IF(ISBLANK('Report Data'!G1720)," ",'Report Data'!G1720)</f>
        <v xml:space="preserve"> </v>
      </c>
    </row>
    <row r="1721" spans="1:7">
      <c r="A1721" s="9" t="str">
        <f>IF('INTERIM REPORT'!B1721=" "," ",IF('Report Data'!A1721="",'INTERIM REPORT'!A1720,'Report Data'!A1721))</f>
        <v xml:space="preserve"> </v>
      </c>
      <c r="B1721" s="9" t="str">
        <f>IF(ISBLANK('Report Data'!B1721)," ",'Report Data'!B1721)</f>
        <v xml:space="preserve"> </v>
      </c>
      <c r="C1721" s="9" t="str">
        <f>IF(ISBLANK('Report Data'!C1721)," ",'Report Data'!C1721)</f>
        <v xml:space="preserve"> </v>
      </c>
      <c r="D1721" s="9" t="str">
        <f>IF(ISBLANK('Report Data'!D1721)," ",'Report Data'!D1721)</f>
        <v xml:space="preserve"> </v>
      </c>
      <c r="E1721" s="9" t="str">
        <f>IF(ISBLANK('Report Data'!E1721)," ",'Report Data'!E1721)</f>
        <v xml:space="preserve"> </v>
      </c>
      <c r="F1721" s="9" t="str">
        <f>IF(ISBLANK('Report Data'!F1721)," ",'Report Data'!F1721)</f>
        <v xml:space="preserve"> </v>
      </c>
      <c r="G1721" s="9" t="str">
        <f>IF(ISBLANK('Report Data'!G1721)," ",'Report Data'!G1721)</f>
        <v xml:space="preserve"> </v>
      </c>
    </row>
    <row r="1722" spans="1:7">
      <c r="A1722" s="9" t="str">
        <f>IF('INTERIM REPORT'!B1722=" "," ",IF('Report Data'!A1722="",'INTERIM REPORT'!A1721,'Report Data'!A1722))</f>
        <v xml:space="preserve"> </v>
      </c>
      <c r="B1722" s="9" t="str">
        <f>IF(ISBLANK('Report Data'!B1722)," ",'Report Data'!B1722)</f>
        <v xml:space="preserve"> </v>
      </c>
      <c r="C1722" s="9" t="str">
        <f>IF(ISBLANK('Report Data'!C1722)," ",'Report Data'!C1722)</f>
        <v xml:space="preserve"> </v>
      </c>
      <c r="D1722" s="9" t="str">
        <f>IF(ISBLANK('Report Data'!D1722)," ",'Report Data'!D1722)</f>
        <v xml:space="preserve"> </v>
      </c>
      <c r="E1722" s="9" t="str">
        <f>IF(ISBLANK('Report Data'!E1722)," ",'Report Data'!E1722)</f>
        <v xml:space="preserve"> </v>
      </c>
      <c r="F1722" s="9" t="str">
        <f>IF(ISBLANK('Report Data'!F1722)," ",'Report Data'!F1722)</f>
        <v xml:space="preserve"> </v>
      </c>
      <c r="G1722" s="9" t="str">
        <f>IF(ISBLANK('Report Data'!G1722)," ",'Report Data'!G1722)</f>
        <v xml:space="preserve"> </v>
      </c>
    </row>
    <row r="1723" spans="1:7">
      <c r="A1723" s="9" t="str">
        <f>IF('INTERIM REPORT'!B1723=" "," ",IF('Report Data'!A1723="",'INTERIM REPORT'!A1722,'Report Data'!A1723))</f>
        <v xml:space="preserve"> </v>
      </c>
      <c r="B1723" s="9" t="str">
        <f>IF(ISBLANK('Report Data'!B1723)," ",'Report Data'!B1723)</f>
        <v xml:space="preserve"> </v>
      </c>
      <c r="C1723" s="9" t="str">
        <f>IF(ISBLANK('Report Data'!C1723)," ",'Report Data'!C1723)</f>
        <v xml:space="preserve"> </v>
      </c>
      <c r="D1723" s="9" t="str">
        <f>IF(ISBLANK('Report Data'!D1723)," ",'Report Data'!D1723)</f>
        <v xml:space="preserve"> </v>
      </c>
      <c r="E1723" s="9" t="str">
        <f>IF(ISBLANK('Report Data'!E1723)," ",'Report Data'!E1723)</f>
        <v xml:space="preserve"> </v>
      </c>
      <c r="F1723" s="9" t="str">
        <f>IF(ISBLANK('Report Data'!F1723)," ",'Report Data'!F1723)</f>
        <v xml:space="preserve"> </v>
      </c>
      <c r="G1723" s="9" t="str">
        <f>IF(ISBLANK('Report Data'!G1723)," ",'Report Data'!G1723)</f>
        <v xml:space="preserve"> </v>
      </c>
    </row>
    <row r="1724" spans="1:7">
      <c r="A1724" s="9" t="str">
        <f>IF('INTERIM REPORT'!B1724=" "," ",IF('Report Data'!A1724="",'INTERIM REPORT'!A1723,'Report Data'!A1724))</f>
        <v xml:space="preserve"> </v>
      </c>
      <c r="B1724" s="9" t="str">
        <f>IF(ISBLANK('Report Data'!B1724)," ",'Report Data'!B1724)</f>
        <v xml:space="preserve"> </v>
      </c>
      <c r="C1724" s="9" t="str">
        <f>IF(ISBLANK('Report Data'!C1724)," ",'Report Data'!C1724)</f>
        <v xml:space="preserve"> </v>
      </c>
      <c r="D1724" s="9" t="str">
        <f>IF(ISBLANK('Report Data'!D1724)," ",'Report Data'!D1724)</f>
        <v xml:space="preserve"> </v>
      </c>
      <c r="E1724" s="9" t="str">
        <f>IF(ISBLANK('Report Data'!E1724)," ",'Report Data'!E1724)</f>
        <v xml:space="preserve"> </v>
      </c>
      <c r="F1724" s="9" t="str">
        <f>IF(ISBLANK('Report Data'!F1724)," ",'Report Data'!F1724)</f>
        <v xml:space="preserve"> </v>
      </c>
      <c r="G1724" s="9" t="str">
        <f>IF(ISBLANK('Report Data'!G1724)," ",'Report Data'!G1724)</f>
        <v xml:space="preserve"> </v>
      </c>
    </row>
    <row r="1725" spans="1:7">
      <c r="A1725" s="9" t="str">
        <f>IF('INTERIM REPORT'!B1725=" "," ",IF('Report Data'!A1725="",'INTERIM REPORT'!A1724,'Report Data'!A1725))</f>
        <v xml:space="preserve"> </v>
      </c>
      <c r="B1725" s="9" t="str">
        <f>IF(ISBLANK('Report Data'!B1725)," ",'Report Data'!B1725)</f>
        <v xml:space="preserve"> </v>
      </c>
      <c r="C1725" s="9" t="str">
        <f>IF(ISBLANK('Report Data'!C1725)," ",'Report Data'!C1725)</f>
        <v xml:space="preserve"> </v>
      </c>
      <c r="D1725" s="9" t="str">
        <f>IF(ISBLANK('Report Data'!D1725)," ",'Report Data'!D1725)</f>
        <v xml:space="preserve"> </v>
      </c>
      <c r="E1725" s="9" t="str">
        <f>IF(ISBLANK('Report Data'!E1725)," ",'Report Data'!E1725)</f>
        <v xml:space="preserve"> </v>
      </c>
      <c r="F1725" s="9" t="str">
        <f>IF(ISBLANK('Report Data'!F1725)," ",'Report Data'!F1725)</f>
        <v xml:space="preserve"> </v>
      </c>
      <c r="G1725" s="9" t="str">
        <f>IF(ISBLANK('Report Data'!G1725)," ",'Report Data'!G1725)</f>
        <v xml:space="preserve"> </v>
      </c>
    </row>
    <row r="1726" spans="1:7">
      <c r="A1726" s="9" t="str">
        <f>IF('INTERIM REPORT'!B1726=" "," ",IF('Report Data'!A1726="",'INTERIM REPORT'!A1725,'Report Data'!A1726))</f>
        <v xml:space="preserve"> </v>
      </c>
      <c r="B1726" s="9" t="str">
        <f>IF(ISBLANK('Report Data'!B1726)," ",'Report Data'!B1726)</f>
        <v xml:space="preserve"> </v>
      </c>
      <c r="C1726" s="9" t="str">
        <f>IF(ISBLANK('Report Data'!C1726)," ",'Report Data'!C1726)</f>
        <v xml:space="preserve"> </v>
      </c>
      <c r="D1726" s="9" t="str">
        <f>IF(ISBLANK('Report Data'!D1726)," ",'Report Data'!D1726)</f>
        <v xml:space="preserve"> </v>
      </c>
      <c r="E1726" s="9" t="str">
        <f>IF(ISBLANK('Report Data'!E1726)," ",'Report Data'!E1726)</f>
        <v xml:space="preserve"> </v>
      </c>
      <c r="F1726" s="9" t="str">
        <f>IF(ISBLANK('Report Data'!F1726)," ",'Report Data'!F1726)</f>
        <v xml:space="preserve"> </v>
      </c>
      <c r="G1726" s="9" t="str">
        <f>IF(ISBLANK('Report Data'!G1726)," ",'Report Data'!G1726)</f>
        <v xml:space="preserve"> </v>
      </c>
    </row>
    <row r="1727" spans="1:7">
      <c r="A1727" s="9" t="str">
        <f>IF('INTERIM REPORT'!B1727=" "," ",IF('Report Data'!A1727="",'INTERIM REPORT'!A1726,'Report Data'!A1727))</f>
        <v xml:space="preserve"> </v>
      </c>
      <c r="B1727" s="9" t="str">
        <f>IF(ISBLANK('Report Data'!B1727)," ",'Report Data'!B1727)</f>
        <v xml:space="preserve"> </v>
      </c>
      <c r="C1727" s="9" t="str">
        <f>IF(ISBLANK('Report Data'!C1727)," ",'Report Data'!C1727)</f>
        <v xml:space="preserve"> </v>
      </c>
      <c r="D1727" s="9" t="str">
        <f>IF(ISBLANK('Report Data'!D1727)," ",'Report Data'!D1727)</f>
        <v xml:space="preserve"> </v>
      </c>
      <c r="E1727" s="9" t="str">
        <f>IF(ISBLANK('Report Data'!E1727)," ",'Report Data'!E1727)</f>
        <v xml:space="preserve"> </v>
      </c>
      <c r="F1727" s="9" t="str">
        <f>IF(ISBLANK('Report Data'!F1727)," ",'Report Data'!F1727)</f>
        <v xml:space="preserve"> </v>
      </c>
      <c r="G1727" s="9" t="str">
        <f>IF(ISBLANK('Report Data'!G1727)," ",'Report Data'!G1727)</f>
        <v xml:space="preserve"> </v>
      </c>
    </row>
    <row r="1728" spans="1:7">
      <c r="A1728" s="9" t="str">
        <f>IF('INTERIM REPORT'!B1728=" "," ",IF('Report Data'!A1728="",'INTERIM REPORT'!A1727,'Report Data'!A1728))</f>
        <v xml:space="preserve"> </v>
      </c>
      <c r="B1728" s="9" t="str">
        <f>IF(ISBLANK('Report Data'!B1728)," ",'Report Data'!B1728)</f>
        <v xml:space="preserve"> </v>
      </c>
      <c r="C1728" s="9" t="str">
        <f>IF(ISBLANK('Report Data'!C1728)," ",'Report Data'!C1728)</f>
        <v xml:space="preserve"> </v>
      </c>
      <c r="D1728" s="9" t="str">
        <f>IF(ISBLANK('Report Data'!D1728)," ",'Report Data'!D1728)</f>
        <v xml:space="preserve"> </v>
      </c>
      <c r="E1728" s="9" t="str">
        <f>IF(ISBLANK('Report Data'!E1728)," ",'Report Data'!E1728)</f>
        <v xml:space="preserve"> </v>
      </c>
      <c r="F1728" s="9" t="str">
        <f>IF(ISBLANK('Report Data'!F1728)," ",'Report Data'!F1728)</f>
        <v xml:space="preserve"> </v>
      </c>
      <c r="G1728" s="9" t="str">
        <f>IF(ISBLANK('Report Data'!G1728)," ",'Report Data'!G1728)</f>
        <v xml:space="preserve"> </v>
      </c>
    </row>
    <row r="1729" spans="1:7">
      <c r="A1729" s="9" t="str">
        <f>IF('INTERIM REPORT'!B1729=" "," ",IF('Report Data'!A1729="",'INTERIM REPORT'!A1728,'Report Data'!A1729))</f>
        <v xml:space="preserve"> </v>
      </c>
      <c r="B1729" s="9" t="str">
        <f>IF(ISBLANK('Report Data'!B1729)," ",'Report Data'!B1729)</f>
        <v xml:space="preserve"> </v>
      </c>
      <c r="C1729" s="9" t="str">
        <f>IF(ISBLANK('Report Data'!C1729)," ",'Report Data'!C1729)</f>
        <v xml:space="preserve"> </v>
      </c>
      <c r="D1729" s="9" t="str">
        <f>IF(ISBLANK('Report Data'!D1729)," ",'Report Data'!D1729)</f>
        <v xml:space="preserve"> </v>
      </c>
      <c r="E1729" s="9" t="str">
        <f>IF(ISBLANK('Report Data'!E1729)," ",'Report Data'!E1729)</f>
        <v xml:space="preserve"> </v>
      </c>
      <c r="F1729" s="9" t="str">
        <f>IF(ISBLANK('Report Data'!F1729)," ",'Report Data'!F1729)</f>
        <v xml:space="preserve"> </v>
      </c>
      <c r="G1729" s="9" t="str">
        <f>IF(ISBLANK('Report Data'!G1729)," ",'Report Data'!G1729)</f>
        <v xml:space="preserve"> </v>
      </c>
    </row>
    <row r="1730" spans="1:7">
      <c r="A1730" s="9" t="str">
        <f>IF('INTERIM REPORT'!B1730=" "," ",IF('Report Data'!A1730="",'INTERIM REPORT'!A1729,'Report Data'!A1730))</f>
        <v xml:space="preserve"> </v>
      </c>
      <c r="B1730" s="9" t="str">
        <f>IF(ISBLANK('Report Data'!B1730)," ",'Report Data'!B1730)</f>
        <v xml:space="preserve"> </v>
      </c>
      <c r="C1730" s="9" t="str">
        <f>IF(ISBLANK('Report Data'!C1730)," ",'Report Data'!C1730)</f>
        <v xml:space="preserve"> </v>
      </c>
      <c r="D1730" s="9" t="str">
        <f>IF(ISBLANK('Report Data'!D1730)," ",'Report Data'!D1730)</f>
        <v xml:space="preserve"> </v>
      </c>
      <c r="E1730" s="9" t="str">
        <f>IF(ISBLANK('Report Data'!E1730)," ",'Report Data'!E1730)</f>
        <v xml:space="preserve"> </v>
      </c>
      <c r="F1730" s="9" t="str">
        <f>IF(ISBLANK('Report Data'!F1730)," ",'Report Data'!F1730)</f>
        <v xml:space="preserve"> </v>
      </c>
      <c r="G1730" s="9" t="str">
        <f>IF(ISBLANK('Report Data'!G1730)," ",'Report Data'!G1730)</f>
        <v xml:space="preserve"> </v>
      </c>
    </row>
    <row r="1731" spans="1:7">
      <c r="A1731" s="9" t="str">
        <f>IF('INTERIM REPORT'!B1731=" "," ",IF('Report Data'!A1731="",'INTERIM REPORT'!A1730,'Report Data'!A1731))</f>
        <v xml:space="preserve"> </v>
      </c>
      <c r="B1731" s="9" t="str">
        <f>IF(ISBLANK('Report Data'!B1731)," ",'Report Data'!B1731)</f>
        <v xml:space="preserve"> </v>
      </c>
      <c r="C1731" s="9" t="str">
        <f>IF(ISBLANK('Report Data'!C1731)," ",'Report Data'!C1731)</f>
        <v xml:space="preserve"> </v>
      </c>
      <c r="D1731" s="9" t="str">
        <f>IF(ISBLANK('Report Data'!D1731)," ",'Report Data'!D1731)</f>
        <v xml:space="preserve"> </v>
      </c>
      <c r="E1731" s="9" t="str">
        <f>IF(ISBLANK('Report Data'!E1731)," ",'Report Data'!E1731)</f>
        <v xml:space="preserve"> </v>
      </c>
      <c r="F1731" s="9" t="str">
        <f>IF(ISBLANK('Report Data'!F1731)," ",'Report Data'!F1731)</f>
        <v xml:space="preserve"> </v>
      </c>
      <c r="G1731" s="9" t="str">
        <f>IF(ISBLANK('Report Data'!G1731)," ",'Report Data'!G1731)</f>
        <v xml:space="preserve"> </v>
      </c>
    </row>
    <row r="1732" spans="1:7">
      <c r="A1732" s="9" t="str">
        <f>IF('INTERIM REPORT'!B1732=" "," ",IF('Report Data'!A1732="",'INTERIM REPORT'!A1731,'Report Data'!A1732))</f>
        <v xml:space="preserve"> </v>
      </c>
      <c r="B1732" s="9" t="str">
        <f>IF(ISBLANK('Report Data'!B1732)," ",'Report Data'!B1732)</f>
        <v xml:space="preserve"> </v>
      </c>
      <c r="C1732" s="9" t="str">
        <f>IF(ISBLANK('Report Data'!C1732)," ",'Report Data'!C1732)</f>
        <v xml:space="preserve"> </v>
      </c>
      <c r="D1732" s="9" t="str">
        <f>IF(ISBLANK('Report Data'!D1732)," ",'Report Data'!D1732)</f>
        <v xml:space="preserve"> </v>
      </c>
      <c r="E1732" s="9" t="str">
        <f>IF(ISBLANK('Report Data'!E1732)," ",'Report Data'!E1732)</f>
        <v xml:space="preserve"> </v>
      </c>
      <c r="F1732" s="9" t="str">
        <f>IF(ISBLANK('Report Data'!F1732)," ",'Report Data'!F1732)</f>
        <v xml:space="preserve"> </v>
      </c>
      <c r="G1732" s="9" t="str">
        <f>IF(ISBLANK('Report Data'!G1732)," ",'Report Data'!G1732)</f>
        <v xml:space="preserve"> </v>
      </c>
    </row>
    <row r="1733" spans="1:7">
      <c r="A1733" s="9" t="str">
        <f>IF('INTERIM REPORT'!B1733=" "," ",IF('Report Data'!A1733="",'INTERIM REPORT'!A1732,'Report Data'!A1733))</f>
        <v xml:space="preserve"> </v>
      </c>
      <c r="B1733" s="9" t="str">
        <f>IF(ISBLANK('Report Data'!B1733)," ",'Report Data'!B1733)</f>
        <v xml:space="preserve"> </v>
      </c>
      <c r="C1733" s="9" t="str">
        <f>IF(ISBLANK('Report Data'!C1733)," ",'Report Data'!C1733)</f>
        <v xml:space="preserve"> </v>
      </c>
      <c r="D1733" s="9" t="str">
        <f>IF(ISBLANK('Report Data'!D1733)," ",'Report Data'!D1733)</f>
        <v xml:space="preserve"> </v>
      </c>
      <c r="E1733" s="9" t="str">
        <f>IF(ISBLANK('Report Data'!E1733)," ",'Report Data'!E1733)</f>
        <v xml:space="preserve"> </v>
      </c>
      <c r="F1733" s="9" t="str">
        <f>IF(ISBLANK('Report Data'!F1733)," ",'Report Data'!F1733)</f>
        <v xml:space="preserve"> </v>
      </c>
      <c r="G1733" s="9" t="str">
        <f>IF(ISBLANK('Report Data'!G1733)," ",'Report Data'!G1733)</f>
        <v xml:space="preserve"> </v>
      </c>
    </row>
    <row r="1734" spans="1:7">
      <c r="A1734" s="9" t="str">
        <f>IF('INTERIM REPORT'!B1734=" "," ",IF('Report Data'!A1734="",'INTERIM REPORT'!A1733,'Report Data'!A1734))</f>
        <v xml:space="preserve"> </v>
      </c>
      <c r="B1734" s="9" t="str">
        <f>IF(ISBLANK('Report Data'!B1734)," ",'Report Data'!B1734)</f>
        <v xml:space="preserve"> </v>
      </c>
      <c r="C1734" s="9" t="str">
        <f>IF(ISBLANK('Report Data'!C1734)," ",'Report Data'!C1734)</f>
        <v xml:space="preserve"> </v>
      </c>
      <c r="D1734" s="9" t="str">
        <f>IF(ISBLANK('Report Data'!D1734)," ",'Report Data'!D1734)</f>
        <v xml:space="preserve"> </v>
      </c>
      <c r="E1734" s="9" t="str">
        <f>IF(ISBLANK('Report Data'!E1734)," ",'Report Data'!E1734)</f>
        <v xml:space="preserve"> </v>
      </c>
      <c r="F1734" s="9" t="str">
        <f>IF(ISBLANK('Report Data'!F1734)," ",'Report Data'!F1734)</f>
        <v xml:space="preserve"> </v>
      </c>
      <c r="G1734" s="9" t="str">
        <f>IF(ISBLANK('Report Data'!G1734)," ",'Report Data'!G1734)</f>
        <v xml:space="preserve"> </v>
      </c>
    </row>
    <row r="1735" spans="1:7">
      <c r="A1735" s="9" t="str">
        <f>IF('INTERIM REPORT'!B1735=" "," ",IF('Report Data'!A1735="",'INTERIM REPORT'!A1734,'Report Data'!A1735))</f>
        <v xml:space="preserve"> </v>
      </c>
      <c r="B1735" s="9" t="str">
        <f>IF(ISBLANK('Report Data'!B1735)," ",'Report Data'!B1735)</f>
        <v xml:space="preserve"> </v>
      </c>
      <c r="C1735" s="9" t="str">
        <f>IF(ISBLANK('Report Data'!C1735)," ",'Report Data'!C1735)</f>
        <v xml:space="preserve"> </v>
      </c>
      <c r="D1735" s="9" t="str">
        <f>IF(ISBLANK('Report Data'!D1735)," ",'Report Data'!D1735)</f>
        <v xml:space="preserve"> </v>
      </c>
      <c r="E1735" s="9" t="str">
        <f>IF(ISBLANK('Report Data'!E1735)," ",'Report Data'!E1735)</f>
        <v xml:space="preserve"> </v>
      </c>
      <c r="F1735" s="9" t="str">
        <f>IF(ISBLANK('Report Data'!F1735)," ",'Report Data'!F1735)</f>
        <v xml:space="preserve"> </v>
      </c>
      <c r="G1735" s="9" t="str">
        <f>IF(ISBLANK('Report Data'!G1735)," ",'Report Data'!G1735)</f>
        <v xml:space="preserve"> </v>
      </c>
    </row>
    <row r="1736" spans="1:7">
      <c r="A1736" s="9" t="str">
        <f>IF('INTERIM REPORT'!B1736=" "," ",IF('Report Data'!A1736="",'INTERIM REPORT'!A1735,'Report Data'!A1736))</f>
        <v xml:space="preserve"> </v>
      </c>
      <c r="B1736" s="9" t="str">
        <f>IF(ISBLANK('Report Data'!B1736)," ",'Report Data'!B1736)</f>
        <v xml:space="preserve"> </v>
      </c>
      <c r="C1736" s="9" t="str">
        <f>IF(ISBLANK('Report Data'!C1736)," ",'Report Data'!C1736)</f>
        <v xml:space="preserve"> </v>
      </c>
      <c r="D1736" s="9" t="str">
        <f>IF(ISBLANK('Report Data'!D1736)," ",'Report Data'!D1736)</f>
        <v xml:space="preserve"> </v>
      </c>
      <c r="E1736" s="9" t="str">
        <f>IF(ISBLANK('Report Data'!E1736)," ",'Report Data'!E1736)</f>
        <v xml:space="preserve"> </v>
      </c>
      <c r="F1736" s="9" t="str">
        <f>IF(ISBLANK('Report Data'!F1736)," ",'Report Data'!F1736)</f>
        <v xml:space="preserve"> </v>
      </c>
      <c r="G1736" s="9" t="str">
        <f>IF(ISBLANK('Report Data'!G1736)," ",'Report Data'!G1736)</f>
        <v xml:space="preserve"> </v>
      </c>
    </row>
    <row r="1737" spans="1:7">
      <c r="A1737" s="9" t="str">
        <f>IF('INTERIM REPORT'!B1737=" "," ",IF('Report Data'!A1737="",'INTERIM REPORT'!A1736,'Report Data'!A1737))</f>
        <v xml:space="preserve"> </v>
      </c>
      <c r="B1737" s="9" t="str">
        <f>IF(ISBLANK('Report Data'!B1737)," ",'Report Data'!B1737)</f>
        <v xml:space="preserve"> </v>
      </c>
      <c r="C1737" s="9" t="str">
        <f>IF(ISBLANK('Report Data'!C1737)," ",'Report Data'!C1737)</f>
        <v xml:space="preserve"> </v>
      </c>
      <c r="D1737" s="9" t="str">
        <f>IF(ISBLANK('Report Data'!D1737)," ",'Report Data'!D1737)</f>
        <v xml:space="preserve"> </v>
      </c>
      <c r="E1737" s="9" t="str">
        <f>IF(ISBLANK('Report Data'!E1737)," ",'Report Data'!E1737)</f>
        <v xml:space="preserve"> </v>
      </c>
      <c r="F1737" s="9" t="str">
        <f>IF(ISBLANK('Report Data'!F1737)," ",'Report Data'!F1737)</f>
        <v xml:space="preserve"> </v>
      </c>
      <c r="G1737" s="9" t="str">
        <f>IF(ISBLANK('Report Data'!G1737)," ",'Report Data'!G1737)</f>
        <v xml:space="preserve"> </v>
      </c>
    </row>
    <row r="1738" spans="1:7">
      <c r="A1738" s="9" t="str">
        <f>IF('INTERIM REPORT'!B1738=" "," ",IF('Report Data'!A1738="",'INTERIM REPORT'!A1737,'Report Data'!A1738))</f>
        <v xml:space="preserve"> </v>
      </c>
      <c r="B1738" s="9" t="str">
        <f>IF(ISBLANK('Report Data'!B1738)," ",'Report Data'!B1738)</f>
        <v xml:space="preserve"> </v>
      </c>
      <c r="C1738" s="9" t="str">
        <f>IF(ISBLANK('Report Data'!C1738)," ",'Report Data'!C1738)</f>
        <v xml:space="preserve"> </v>
      </c>
      <c r="D1738" s="9" t="str">
        <f>IF(ISBLANK('Report Data'!D1738)," ",'Report Data'!D1738)</f>
        <v xml:space="preserve"> </v>
      </c>
      <c r="E1738" s="9" t="str">
        <f>IF(ISBLANK('Report Data'!E1738)," ",'Report Data'!E1738)</f>
        <v xml:space="preserve"> </v>
      </c>
      <c r="F1738" s="9" t="str">
        <f>IF(ISBLANK('Report Data'!F1738)," ",'Report Data'!F1738)</f>
        <v xml:space="preserve"> </v>
      </c>
      <c r="G1738" s="9" t="str">
        <f>IF(ISBLANK('Report Data'!G1738)," ",'Report Data'!G1738)</f>
        <v xml:space="preserve"> </v>
      </c>
    </row>
    <row r="1739" spans="1:7">
      <c r="A1739" s="9" t="str">
        <f>IF('INTERIM REPORT'!B1739=" "," ",IF('Report Data'!A1739="",'INTERIM REPORT'!A1738,'Report Data'!A1739))</f>
        <v xml:space="preserve"> </v>
      </c>
      <c r="B1739" s="9" t="str">
        <f>IF(ISBLANK('Report Data'!B1739)," ",'Report Data'!B1739)</f>
        <v xml:space="preserve"> </v>
      </c>
      <c r="C1739" s="9" t="str">
        <f>IF(ISBLANK('Report Data'!C1739)," ",'Report Data'!C1739)</f>
        <v xml:space="preserve"> </v>
      </c>
      <c r="D1739" s="9" t="str">
        <f>IF(ISBLANK('Report Data'!D1739)," ",'Report Data'!D1739)</f>
        <v xml:space="preserve"> </v>
      </c>
      <c r="E1739" s="9" t="str">
        <f>IF(ISBLANK('Report Data'!E1739)," ",'Report Data'!E1739)</f>
        <v xml:space="preserve"> </v>
      </c>
      <c r="F1739" s="9" t="str">
        <f>IF(ISBLANK('Report Data'!F1739)," ",'Report Data'!F1739)</f>
        <v xml:space="preserve"> </v>
      </c>
      <c r="G1739" s="9" t="str">
        <f>IF(ISBLANK('Report Data'!G1739)," ",'Report Data'!G1739)</f>
        <v xml:space="preserve"> </v>
      </c>
    </row>
    <row r="1740" spans="1:7">
      <c r="A1740" s="9" t="str">
        <f>IF('INTERIM REPORT'!B1740=" "," ",IF('Report Data'!A1740="",'INTERIM REPORT'!A1739,'Report Data'!A1740))</f>
        <v xml:space="preserve"> </v>
      </c>
      <c r="B1740" s="9" t="str">
        <f>IF(ISBLANK('Report Data'!B1740)," ",'Report Data'!B1740)</f>
        <v xml:space="preserve"> </v>
      </c>
      <c r="C1740" s="9" t="str">
        <f>IF(ISBLANK('Report Data'!C1740)," ",'Report Data'!C1740)</f>
        <v xml:space="preserve"> </v>
      </c>
      <c r="D1740" s="9" t="str">
        <f>IF(ISBLANK('Report Data'!D1740)," ",'Report Data'!D1740)</f>
        <v xml:space="preserve"> </v>
      </c>
      <c r="E1740" s="9" t="str">
        <f>IF(ISBLANK('Report Data'!E1740)," ",'Report Data'!E1740)</f>
        <v xml:space="preserve"> </v>
      </c>
      <c r="F1740" s="9" t="str">
        <f>IF(ISBLANK('Report Data'!F1740)," ",'Report Data'!F1740)</f>
        <v xml:space="preserve"> </v>
      </c>
      <c r="G1740" s="9" t="str">
        <f>IF(ISBLANK('Report Data'!G1740)," ",'Report Data'!G1740)</f>
        <v xml:space="preserve"> </v>
      </c>
    </row>
    <row r="1741" spans="1:7">
      <c r="A1741" s="9" t="str">
        <f>IF('INTERIM REPORT'!B1741=" "," ",IF('Report Data'!A1741="",'INTERIM REPORT'!A1740,'Report Data'!A1741))</f>
        <v xml:space="preserve"> </v>
      </c>
      <c r="B1741" s="9" t="str">
        <f>IF(ISBLANK('Report Data'!B1741)," ",'Report Data'!B1741)</f>
        <v xml:space="preserve"> </v>
      </c>
      <c r="C1741" s="9" t="str">
        <f>IF(ISBLANK('Report Data'!C1741)," ",'Report Data'!C1741)</f>
        <v xml:space="preserve"> </v>
      </c>
      <c r="D1741" s="9" t="str">
        <f>IF(ISBLANK('Report Data'!D1741)," ",'Report Data'!D1741)</f>
        <v xml:space="preserve"> </v>
      </c>
      <c r="E1741" s="9" t="str">
        <f>IF(ISBLANK('Report Data'!E1741)," ",'Report Data'!E1741)</f>
        <v xml:space="preserve"> </v>
      </c>
      <c r="F1741" s="9" t="str">
        <f>IF(ISBLANK('Report Data'!F1741)," ",'Report Data'!F1741)</f>
        <v xml:space="preserve"> </v>
      </c>
      <c r="G1741" s="9" t="str">
        <f>IF(ISBLANK('Report Data'!G1741)," ",'Report Data'!G1741)</f>
        <v xml:space="preserve"> </v>
      </c>
    </row>
    <row r="1742" spans="1:7">
      <c r="A1742" s="9" t="str">
        <f>IF('INTERIM REPORT'!B1742=" "," ",IF('Report Data'!A1742="",'INTERIM REPORT'!A1741,'Report Data'!A1742))</f>
        <v xml:space="preserve"> </v>
      </c>
      <c r="B1742" s="9" t="str">
        <f>IF(ISBLANK('Report Data'!B1742)," ",'Report Data'!B1742)</f>
        <v xml:space="preserve"> </v>
      </c>
      <c r="C1742" s="9" t="str">
        <f>IF(ISBLANK('Report Data'!C1742)," ",'Report Data'!C1742)</f>
        <v xml:space="preserve"> </v>
      </c>
      <c r="D1742" s="9" t="str">
        <f>IF(ISBLANK('Report Data'!D1742)," ",'Report Data'!D1742)</f>
        <v xml:space="preserve"> </v>
      </c>
      <c r="E1742" s="9" t="str">
        <f>IF(ISBLANK('Report Data'!E1742)," ",'Report Data'!E1742)</f>
        <v xml:space="preserve"> </v>
      </c>
      <c r="F1742" s="9" t="str">
        <f>IF(ISBLANK('Report Data'!F1742)," ",'Report Data'!F1742)</f>
        <v xml:space="preserve"> </v>
      </c>
      <c r="G1742" s="9" t="str">
        <f>IF(ISBLANK('Report Data'!G1742)," ",'Report Data'!G1742)</f>
        <v xml:space="preserve"> </v>
      </c>
    </row>
    <row r="1743" spans="1:7">
      <c r="A1743" s="9" t="str">
        <f>IF('INTERIM REPORT'!B1743=" "," ",IF('Report Data'!A1743="",'INTERIM REPORT'!A1742,'Report Data'!A1743))</f>
        <v xml:space="preserve"> </v>
      </c>
      <c r="B1743" s="9" t="str">
        <f>IF(ISBLANK('Report Data'!B1743)," ",'Report Data'!B1743)</f>
        <v xml:space="preserve"> </v>
      </c>
      <c r="C1743" s="9" t="str">
        <f>IF(ISBLANK('Report Data'!C1743)," ",'Report Data'!C1743)</f>
        <v xml:space="preserve"> </v>
      </c>
      <c r="D1743" s="9" t="str">
        <f>IF(ISBLANK('Report Data'!D1743)," ",'Report Data'!D1743)</f>
        <v xml:space="preserve"> </v>
      </c>
      <c r="E1743" s="9" t="str">
        <f>IF(ISBLANK('Report Data'!E1743)," ",'Report Data'!E1743)</f>
        <v xml:space="preserve"> </v>
      </c>
      <c r="F1743" s="9" t="str">
        <f>IF(ISBLANK('Report Data'!F1743)," ",'Report Data'!F1743)</f>
        <v xml:space="preserve"> </v>
      </c>
      <c r="G1743" s="9" t="str">
        <f>IF(ISBLANK('Report Data'!G1743)," ",'Report Data'!G1743)</f>
        <v xml:space="preserve"> </v>
      </c>
    </row>
    <row r="1744" spans="1:7">
      <c r="A1744" s="9" t="str">
        <f>IF('INTERIM REPORT'!B1744=" "," ",IF('Report Data'!A1744="",'INTERIM REPORT'!A1743,'Report Data'!A1744))</f>
        <v xml:space="preserve"> </v>
      </c>
      <c r="B1744" s="9" t="str">
        <f>IF(ISBLANK('Report Data'!B1744)," ",'Report Data'!B1744)</f>
        <v xml:space="preserve"> </v>
      </c>
      <c r="C1744" s="9" t="str">
        <f>IF(ISBLANK('Report Data'!C1744)," ",'Report Data'!C1744)</f>
        <v xml:space="preserve"> </v>
      </c>
      <c r="D1744" s="9" t="str">
        <f>IF(ISBLANK('Report Data'!D1744)," ",'Report Data'!D1744)</f>
        <v xml:space="preserve"> </v>
      </c>
      <c r="E1744" s="9" t="str">
        <f>IF(ISBLANK('Report Data'!E1744)," ",'Report Data'!E1744)</f>
        <v xml:space="preserve"> </v>
      </c>
      <c r="F1744" s="9" t="str">
        <f>IF(ISBLANK('Report Data'!F1744)," ",'Report Data'!F1744)</f>
        <v xml:space="preserve"> </v>
      </c>
      <c r="G1744" s="9" t="str">
        <f>IF(ISBLANK('Report Data'!G1744)," ",'Report Data'!G1744)</f>
        <v xml:space="preserve"> </v>
      </c>
    </row>
    <row r="1745" spans="1:7">
      <c r="A1745" s="9" t="str">
        <f>IF('INTERIM REPORT'!B1745=" "," ",IF('Report Data'!A1745="",'INTERIM REPORT'!A1744,'Report Data'!A1745))</f>
        <v xml:space="preserve"> </v>
      </c>
      <c r="B1745" s="9" t="str">
        <f>IF(ISBLANK('Report Data'!B1745)," ",'Report Data'!B1745)</f>
        <v xml:space="preserve"> </v>
      </c>
      <c r="C1745" s="9" t="str">
        <f>IF(ISBLANK('Report Data'!C1745)," ",'Report Data'!C1745)</f>
        <v xml:space="preserve"> </v>
      </c>
      <c r="D1745" s="9" t="str">
        <f>IF(ISBLANK('Report Data'!D1745)," ",'Report Data'!D1745)</f>
        <v xml:space="preserve"> </v>
      </c>
      <c r="E1745" s="9" t="str">
        <f>IF(ISBLANK('Report Data'!E1745)," ",'Report Data'!E1745)</f>
        <v xml:space="preserve"> </v>
      </c>
      <c r="F1745" s="9" t="str">
        <f>IF(ISBLANK('Report Data'!F1745)," ",'Report Data'!F1745)</f>
        <v xml:space="preserve"> </v>
      </c>
      <c r="G1745" s="9" t="str">
        <f>IF(ISBLANK('Report Data'!G1745)," ",'Report Data'!G1745)</f>
        <v xml:space="preserve"> </v>
      </c>
    </row>
    <row r="1746" spans="1:7">
      <c r="A1746" s="9" t="str">
        <f>IF('INTERIM REPORT'!B1746=" "," ",IF('Report Data'!A1746="",'INTERIM REPORT'!A1745,'Report Data'!A1746))</f>
        <v xml:space="preserve"> </v>
      </c>
      <c r="B1746" s="9" t="str">
        <f>IF(ISBLANK('Report Data'!B1746)," ",'Report Data'!B1746)</f>
        <v xml:space="preserve"> </v>
      </c>
      <c r="C1746" s="9" t="str">
        <f>IF(ISBLANK('Report Data'!C1746)," ",'Report Data'!C1746)</f>
        <v xml:space="preserve"> </v>
      </c>
      <c r="D1746" s="9" t="str">
        <f>IF(ISBLANK('Report Data'!D1746)," ",'Report Data'!D1746)</f>
        <v xml:space="preserve"> </v>
      </c>
      <c r="E1746" s="9" t="str">
        <f>IF(ISBLANK('Report Data'!E1746)," ",'Report Data'!E1746)</f>
        <v xml:space="preserve"> </v>
      </c>
      <c r="F1746" s="9" t="str">
        <f>IF(ISBLANK('Report Data'!F1746)," ",'Report Data'!F1746)</f>
        <v xml:space="preserve"> </v>
      </c>
      <c r="G1746" s="9" t="str">
        <f>IF(ISBLANK('Report Data'!G1746)," ",'Report Data'!G1746)</f>
        <v xml:space="preserve"> </v>
      </c>
    </row>
    <row r="1747" spans="1:7">
      <c r="A1747" s="9" t="str">
        <f>IF('INTERIM REPORT'!B1747=" "," ",IF('Report Data'!A1747="",'INTERIM REPORT'!A1746,'Report Data'!A1747))</f>
        <v xml:space="preserve"> </v>
      </c>
      <c r="B1747" s="9" t="str">
        <f>IF(ISBLANK('Report Data'!B1747)," ",'Report Data'!B1747)</f>
        <v xml:space="preserve"> </v>
      </c>
      <c r="C1747" s="9" t="str">
        <f>IF(ISBLANK('Report Data'!C1747)," ",'Report Data'!C1747)</f>
        <v xml:space="preserve"> </v>
      </c>
      <c r="D1747" s="9" t="str">
        <f>IF(ISBLANK('Report Data'!D1747)," ",'Report Data'!D1747)</f>
        <v xml:space="preserve"> </v>
      </c>
      <c r="E1747" s="9" t="str">
        <f>IF(ISBLANK('Report Data'!E1747)," ",'Report Data'!E1747)</f>
        <v xml:space="preserve"> </v>
      </c>
      <c r="F1747" s="9" t="str">
        <f>IF(ISBLANK('Report Data'!F1747)," ",'Report Data'!F1747)</f>
        <v xml:space="preserve"> </v>
      </c>
      <c r="G1747" s="9" t="str">
        <f>IF(ISBLANK('Report Data'!G1747)," ",'Report Data'!G1747)</f>
        <v xml:space="preserve"> </v>
      </c>
    </row>
    <row r="1748" spans="1:7">
      <c r="A1748" s="9" t="str">
        <f>IF('INTERIM REPORT'!B1748=" "," ",IF('Report Data'!A1748="",'INTERIM REPORT'!A1747,'Report Data'!A1748))</f>
        <v xml:space="preserve"> </v>
      </c>
      <c r="B1748" s="9" t="str">
        <f>IF(ISBLANK('Report Data'!B1748)," ",'Report Data'!B1748)</f>
        <v xml:space="preserve"> </v>
      </c>
      <c r="C1748" s="9" t="str">
        <f>IF(ISBLANK('Report Data'!C1748)," ",'Report Data'!C1748)</f>
        <v xml:space="preserve"> </v>
      </c>
      <c r="D1748" s="9" t="str">
        <f>IF(ISBLANK('Report Data'!D1748)," ",'Report Data'!D1748)</f>
        <v xml:space="preserve"> </v>
      </c>
      <c r="E1748" s="9" t="str">
        <f>IF(ISBLANK('Report Data'!E1748)," ",'Report Data'!E1748)</f>
        <v xml:space="preserve"> </v>
      </c>
      <c r="F1748" s="9" t="str">
        <f>IF(ISBLANK('Report Data'!F1748)," ",'Report Data'!F1748)</f>
        <v xml:space="preserve"> </v>
      </c>
      <c r="G1748" s="9" t="str">
        <f>IF(ISBLANK('Report Data'!G1748)," ",'Report Data'!G1748)</f>
        <v xml:space="preserve"> </v>
      </c>
    </row>
    <row r="1749" spans="1:7">
      <c r="A1749" s="9" t="str">
        <f>IF('INTERIM REPORT'!B1749=" "," ",IF('Report Data'!A1749="",'INTERIM REPORT'!A1748,'Report Data'!A1749))</f>
        <v xml:space="preserve"> </v>
      </c>
      <c r="B1749" s="9" t="str">
        <f>IF(ISBLANK('Report Data'!B1749)," ",'Report Data'!B1749)</f>
        <v xml:space="preserve"> </v>
      </c>
      <c r="C1749" s="9" t="str">
        <f>IF(ISBLANK('Report Data'!C1749)," ",'Report Data'!C1749)</f>
        <v xml:space="preserve"> </v>
      </c>
      <c r="D1749" s="9" t="str">
        <f>IF(ISBLANK('Report Data'!D1749)," ",'Report Data'!D1749)</f>
        <v xml:space="preserve"> </v>
      </c>
      <c r="E1749" s="9" t="str">
        <f>IF(ISBLANK('Report Data'!E1749)," ",'Report Data'!E1749)</f>
        <v xml:space="preserve"> </v>
      </c>
      <c r="F1749" s="9" t="str">
        <f>IF(ISBLANK('Report Data'!F1749)," ",'Report Data'!F1749)</f>
        <v xml:space="preserve"> </v>
      </c>
      <c r="G1749" s="9" t="str">
        <f>IF(ISBLANK('Report Data'!G1749)," ",'Report Data'!G1749)</f>
        <v xml:space="preserve"> </v>
      </c>
    </row>
    <row r="1750" spans="1:7">
      <c r="A1750" s="9" t="str">
        <f>IF('INTERIM REPORT'!B1750=" "," ",IF('Report Data'!A1750="",'INTERIM REPORT'!A1749,'Report Data'!A1750))</f>
        <v xml:space="preserve"> </v>
      </c>
      <c r="B1750" s="9" t="str">
        <f>IF(ISBLANK('Report Data'!B1750)," ",'Report Data'!B1750)</f>
        <v xml:space="preserve"> </v>
      </c>
      <c r="C1750" s="9" t="str">
        <f>IF(ISBLANK('Report Data'!C1750)," ",'Report Data'!C1750)</f>
        <v xml:space="preserve"> </v>
      </c>
      <c r="D1750" s="9" t="str">
        <f>IF(ISBLANK('Report Data'!D1750)," ",'Report Data'!D1750)</f>
        <v xml:space="preserve"> </v>
      </c>
      <c r="E1750" s="9" t="str">
        <f>IF(ISBLANK('Report Data'!E1750)," ",'Report Data'!E1750)</f>
        <v xml:space="preserve"> </v>
      </c>
      <c r="F1750" s="9" t="str">
        <f>IF(ISBLANK('Report Data'!F1750)," ",'Report Data'!F1750)</f>
        <v xml:space="preserve"> </v>
      </c>
      <c r="G1750" s="9" t="str">
        <f>IF(ISBLANK('Report Data'!G1750)," ",'Report Data'!G1750)</f>
        <v xml:space="preserve"> </v>
      </c>
    </row>
    <row r="1751" spans="1:7">
      <c r="A1751" s="9" t="str">
        <f>IF('INTERIM REPORT'!B1751=" "," ",IF('Report Data'!A1751="",'INTERIM REPORT'!A1750,'Report Data'!A1751))</f>
        <v xml:space="preserve"> </v>
      </c>
      <c r="B1751" s="9" t="str">
        <f>IF(ISBLANK('Report Data'!B1751)," ",'Report Data'!B1751)</f>
        <v xml:space="preserve"> </v>
      </c>
      <c r="C1751" s="9" t="str">
        <f>IF(ISBLANK('Report Data'!C1751)," ",'Report Data'!C1751)</f>
        <v xml:space="preserve"> </v>
      </c>
      <c r="D1751" s="9" t="str">
        <f>IF(ISBLANK('Report Data'!D1751)," ",'Report Data'!D1751)</f>
        <v xml:space="preserve"> </v>
      </c>
      <c r="E1751" s="9" t="str">
        <f>IF(ISBLANK('Report Data'!E1751)," ",'Report Data'!E1751)</f>
        <v xml:space="preserve"> </v>
      </c>
      <c r="F1751" s="9" t="str">
        <f>IF(ISBLANK('Report Data'!F1751)," ",'Report Data'!F1751)</f>
        <v xml:space="preserve"> </v>
      </c>
      <c r="G1751" s="9" t="str">
        <f>IF(ISBLANK('Report Data'!G1751)," ",'Report Data'!G1751)</f>
        <v xml:space="preserve"> </v>
      </c>
    </row>
    <row r="1752" spans="1:7">
      <c r="A1752" s="9" t="str">
        <f>IF('INTERIM REPORT'!B1752=" "," ",IF('Report Data'!A1752="",'INTERIM REPORT'!A1751,'Report Data'!A1752))</f>
        <v xml:space="preserve"> </v>
      </c>
      <c r="B1752" s="9" t="str">
        <f>IF(ISBLANK('Report Data'!B1752)," ",'Report Data'!B1752)</f>
        <v xml:space="preserve"> </v>
      </c>
      <c r="C1752" s="9" t="str">
        <f>IF(ISBLANK('Report Data'!C1752)," ",'Report Data'!C1752)</f>
        <v xml:space="preserve"> </v>
      </c>
      <c r="D1752" s="9" t="str">
        <f>IF(ISBLANK('Report Data'!D1752)," ",'Report Data'!D1752)</f>
        <v xml:space="preserve"> </v>
      </c>
      <c r="E1752" s="9" t="str">
        <f>IF(ISBLANK('Report Data'!E1752)," ",'Report Data'!E1752)</f>
        <v xml:space="preserve"> </v>
      </c>
      <c r="F1752" s="9" t="str">
        <f>IF(ISBLANK('Report Data'!F1752)," ",'Report Data'!F1752)</f>
        <v xml:space="preserve"> </v>
      </c>
      <c r="G1752" s="9" t="str">
        <f>IF(ISBLANK('Report Data'!G1752)," ",'Report Data'!G1752)</f>
        <v xml:space="preserve"> </v>
      </c>
    </row>
    <row r="1753" spans="1:7">
      <c r="A1753" s="9" t="str">
        <f>IF('INTERIM REPORT'!B1753=" "," ",IF('Report Data'!A1753="",'INTERIM REPORT'!A1752,'Report Data'!A1753))</f>
        <v xml:space="preserve"> </v>
      </c>
      <c r="B1753" s="9" t="str">
        <f>IF(ISBLANK('Report Data'!B1753)," ",'Report Data'!B1753)</f>
        <v xml:space="preserve"> </v>
      </c>
      <c r="C1753" s="9" t="str">
        <f>IF(ISBLANK('Report Data'!C1753)," ",'Report Data'!C1753)</f>
        <v xml:space="preserve"> </v>
      </c>
      <c r="D1753" s="9" t="str">
        <f>IF(ISBLANK('Report Data'!D1753)," ",'Report Data'!D1753)</f>
        <v xml:space="preserve"> </v>
      </c>
      <c r="E1753" s="9" t="str">
        <f>IF(ISBLANK('Report Data'!E1753)," ",'Report Data'!E1753)</f>
        <v xml:space="preserve"> </v>
      </c>
      <c r="F1753" s="9" t="str">
        <f>IF(ISBLANK('Report Data'!F1753)," ",'Report Data'!F1753)</f>
        <v xml:space="preserve"> </v>
      </c>
      <c r="G1753" s="9" t="str">
        <f>IF(ISBLANK('Report Data'!G1753)," ",'Report Data'!G1753)</f>
        <v xml:space="preserve"> </v>
      </c>
    </row>
    <row r="1754" spans="1:7">
      <c r="A1754" s="9" t="str">
        <f>IF('INTERIM REPORT'!B1754=" "," ",IF('Report Data'!A1754="",'INTERIM REPORT'!A1753,'Report Data'!A1754))</f>
        <v xml:space="preserve"> </v>
      </c>
      <c r="B1754" s="9" t="str">
        <f>IF(ISBLANK('Report Data'!B1754)," ",'Report Data'!B1754)</f>
        <v xml:space="preserve"> </v>
      </c>
      <c r="C1754" s="9" t="str">
        <f>IF(ISBLANK('Report Data'!C1754)," ",'Report Data'!C1754)</f>
        <v xml:space="preserve"> </v>
      </c>
      <c r="D1754" s="9" t="str">
        <f>IF(ISBLANK('Report Data'!D1754)," ",'Report Data'!D1754)</f>
        <v xml:space="preserve"> </v>
      </c>
      <c r="E1754" s="9" t="str">
        <f>IF(ISBLANK('Report Data'!E1754)," ",'Report Data'!E1754)</f>
        <v xml:space="preserve"> </v>
      </c>
      <c r="F1754" s="9" t="str">
        <f>IF(ISBLANK('Report Data'!F1754)," ",'Report Data'!F1754)</f>
        <v xml:space="preserve"> </v>
      </c>
      <c r="G1754" s="9" t="str">
        <f>IF(ISBLANK('Report Data'!G1754)," ",'Report Data'!G1754)</f>
        <v xml:space="preserve"> </v>
      </c>
    </row>
    <row r="1755" spans="1:7">
      <c r="A1755" s="9" t="str">
        <f>IF('INTERIM REPORT'!B1755=" "," ",IF('Report Data'!A1755="",'INTERIM REPORT'!A1754,'Report Data'!A1755))</f>
        <v xml:space="preserve"> </v>
      </c>
      <c r="B1755" s="9" t="str">
        <f>IF(ISBLANK('Report Data'!B1755)," ",'Report Data'!B1755)</f>
        <v xml:space="preserve"> </v>
      </c>
      <c r="C1755" s="9" t="str">
        <f>IF(ISBLANK('Report Data'!C1755)," ",'Report Data'!C1755)</f>
        <v xml:space="preserve"> </v>
      </c>
      <c r="D1755" s="9" t="str">
        <f>IF(ISBLANK('Report Data'!D1755)," ",'Report Data'!D1755)</f>
        <v xml:space="preserve"> </v>
      </c>
      <c r="E1755" s="9" t="str">
        <f>IF(ISBLANK('Report Data'!E1755)," ",'Report Data'!E1755)</f>
        <v xml:space="preserve"> </v>
      </c>
      <c r="F1755" s="9" t="str">
        <f>IF(ISBLANK('Report Data'!F1755)," ",'Report Data'!F1755)</f>
        <v xml:space="preserve"> </v>
      </c>
      <c r="G1755" s="9" t="str">
        <f>IF(ISBLANK('Report Data'!G1755)," ",'Report Data'!G1755)</f>
        <v xml:space="preserve"> </v>
      </c>
    </row>
    <row r="1756" spans="1:7">
      <c r="A1756" s="9" t="str">
        <f>IF('INTERIM REPORT'!B1756=" "," ",IF('Report Data'!A1756="",'INTERIM REPORT'!A1755,'Report Data'!A1756))</f>
        <v xml:space="preserve"> </v>
      </c>
      <c r="B1756" s="9" t="str">
        <f>IF(ISBLANK('Report Data'!B1756)," ",'Report Data'!B1756)</f>
        <v xml:space="preserve"> </v>
      </c>
      <c r="C1756" s="9" t="str">
        <f>IF(ISBLANK('Report Data'!C1756)," ",'Report Data'!C1756)</f>
        <v xml:space="preserve"> </v>
      </c>
      <c r="D1756" s="9" t="str">
        <f>IF(ISBLANK('Report Data'!D1756)," ",'Report Data'!D1756)</f>
        <v xml:space="preserve"> </v>
      </c>
      <c r="E1756" s="9" t="str">
        <f>IF(ISBLANK('Report Data'!E1756)," ",'Report Data'!E1756)</f>
        <v xml:space="preserve"> </v>
      </c>
      <c r="F1756" s="9" t="str">
        <f>IF(ISBLANK('Report Data'!F1756)," ",'Report Data'!F1756)</f>
        <v xml:space="preserve"> </v>
      </c>
      <c r="G1756" s="9" t="str">
        <f>IF(ISBLANK('Report Data'!G1756)," ",'Report Data'!G1756)</f>
        <v xml:space="preserve"> </v>
      </c>
    </row>
    <row r="1757" spans="1:7">
      <c r="A1757" s="9" t="str">
        <f>IF('INTERIM REPORT'!B1757=" "," ",IF('Report Data'!A1757="",'INTERIM REPORT'!A1756,'Report Data'!A1757))</f>
        <v xml:space="preserve"> </v>
      </c>
      <c r="B1757" s="9" t="str">
        <f>IF(ISBLANK('Report Data'!B1757)," ",'Report Data'!B1757)</f>
        <v xml:space="preserve"> </v>
      </c>
      <c r="C1757" s="9" t="str">
        <f>IF(ISBLANK('Report Data'!C1757)," ",'Report Data'!C1757)</f>
        <v xml:space="preserve"> </v>
      </c>
      <c r="D1757" s="9" t="str">
        <f>IF(ISBLANK('Report Data'!D1757)," ",'Report Data'!D1757)</f>
        <v xml:space="preserve"> </v>
      </c>
      <c r="E1757" s="9" t="str">
        <f>IF(ISBLANK('Report Data'!E1757)," ",'Report Data'!E1757)</f>
        <v xml:space="preserve"> </v>
      </c>
      <c r="F1757" s="9" t="str">
        <f>IF(ISBLANK('Report Data'!F1757)," ",'Report Data'!F1757)</f>
        <v xml:space="preserve"> </v>
      </c>
      <c r="G1757" s="9" t="str">
        <f>IF(ISBLANK('Report Data'!G1757)," ",'Report Data'!G1757)</f>
        <v xml:space="preserve"> </v>
      </c>
    </row>
    <row r="1758" spans="1:7">
      <c r="A1758" s="9" t="str">
        <f>IF('INTERIM REPORT'!B1758=" "," ",IF('Report Data'!A1758="",'INTERIM REPORT'!A1757,'Report Data'!A1758))</f>
        <v xml:space="preserve"> </v>
      </c>
      <c r="B1758" s="9" t="str">
        <f>IF(ISBLANK('Report Data'!B1758)," ",'Report Data'!B1758)</f>
        <v xml:space="preserve"> </v>
      </c>
      <c r="C1758" s="9" t="str">
        <f>IF(ISBLANK('Report Data'!C1758)," ",'Report Data'!C1758)</f>
        <v xml:space="preserve"> </v>
      </c>
      <c r="D1758" s="9" t="str">
        <f>IF(ISBLANK('Report Data'!D1758)," ",'Report Data'!D1758)</f>
        <v xml:space="preserve"> </v>
      </c>
      <c r="E1758" s="9" t="str">
        <f>IF(ISBLANK('Report Data'!E1758)," ",'Report Data'!E1758)</f>
        <v xml:space="preserve"> </v>
      </c>
      <c r="F1758" s="9" t="str">
        <f>IF(ISBLANK('Report Data'!F1758)," ",'Report Data'!F1758)</f>
        <v xml:space="preserve"> </v>
      </c>
      <c r="G1758" s="9" t="str">
        <f>IF(ISBLANK('Report Data'!G1758)," ",'Report Data'!G1758)</f>
        <v xml:space="preserve"> </v>
      </c>
    </row>
    <row r="1759" spans="1:7">
      <c r="A1759" s="9" t="str">
        <f>IF('INTERIM REPORT'!B1759=" "," ",IF('Report Data'!A1759="",'INTERIM REPORT'!A1758,'Report Data'!A1759))</f>
        <v xml:space="preserve"> </v>
      </c>
      <c r="B1759" s="9" t="str">
        <f>IF(ISBLANK('Report Data'!B1759)," ",'Report Data'!B1759)</f>
        <v xml:space="preserve"> </v>
      </c>
      <c r="C1759" s="9" t="str">
        <f>IF(ISBLANK('Report Data'!C1759)," ",'Report Data'!C1759)</f>
        <v xml:space="preserve"> </v>
      </c>
      <c r="D1759" s="9" t="str">
        <f>IF(ISBLANK('Report Data'!D1759)," ",'Report Data'!D1759)</f>
        <v xml:space="preserve"> </v>
      </c>
      <c r="E1759" s="9" t="str">
        <f>IF(ISBLANK('Report Data'!E1759)," ",'Report Data'!E1759)</f>
        <v xml:space="preserve"> </v>
      </c>
      <c r="F1759" s="9" t="str">
        <f>IF(ISBLANK('Report Data'!F1759)," ",'Report Data'!F1759)</f>
        <v xml:space="preserve"> </v>
      </c>
      <c r="G1759" s="9" t="str">
        <f>IF(ISBLANK('Report Data'!G1759)," ",'Report Data'!G1759)</f>
        <v xml:space="preserve"> </v>
      </c>
    </row>
    <row r="1760" spans="1:7">
      <c r="A1760" s="9" t="str">
        <f>IF('INTERIM REPORT'!B1760=" "," ",IF('Report Data'!A1760="",'INTERIM REPORT'!A1759,'Report Data'!A1760))</f>
        <v xml:space="preserve"> </v>
      </c>
      <c r="B1760" s="9" t="str">
        <f>IF(ISBLANK('Report Data'!B1760)," ",'Report Data'!B1760)</f>
        <v xml:space="preserve"> </v>
      </c>
      <c r="C1760" s="9" t="str">
        <f>IF(ISBLANK('Report Data'!C1760)," ",'Report Data'!C1760)</f>
        <v xml:space="preserve"> </v>
      </c>
      <c r="D1760" s="9" t="str">
        <f>IF(ISBLANK('Report Data'!D1760)," ",'Report Data'!D1760)</f>
        <v xml:space="preserve"> </v>
      </c>
      <c r="E1760" s="9" t="str">
        <f>IF(ISBLANK('Report Data'!E1760)," ",'Report Data'!E1760)</f>
        <v xml:space="preserve"> </v>
      </c>
      <c r="F1760" s="9" t="str">
        <f>IF(ISBLANK('Report Data'!F1760)," ",'Report Data'!F1760)</f>
        <v xml:space="preserve"> </v>
      </c>
      <c r="G1760" s="9" t="str">
        <f>IF(ISBLANK('Report Data'!G1760)," ",'Report Data'!G1760)</f>
        <v xml:space="preserve"> </v>
      </c>
    </row>
    <row r="1761" spans="1:7">
      <c r="A1761" s="9" t="str">
        <f>IF('INTERIM REPORT'!B1761=" "," ",IF('Report Data'!A1761="",'INTERIM REPORT'!A1760,'Report Data'!A1761))</f>
        <v xml:space="preserve"> </v>
      </c>
      <c r="B1761" s="9" t="str">
        <f>IF(ISBLANK('Report Data'!B1761)," ",'Report Data'!B1761)</f>
        <v xml:space="preserve"> </v>
      </c>
      <c r="C1761" s="9" t="str">
        <f>IF(ISBLANK('Report Data'!C1761)," ",'Report Data'!C1761)</f>
        <v xml:space="preserve"> </v>
      </c>
      <c r="D1761" s="9" t="str">
        <f>IF(ISBLANK('Report Data'!D1761)," ",'Report Data'!D1761)</f>
        <v xml:space="preserve"> </v>
      </c>
      <c r="E1761" s="9" t="str">
        <f>IF(ISBLANK('Report Data'!E1761)," ",'Report Data'!E1761)</f>
        <v xml:space="preserve"> </v>
      </c>
      <c r="F1761" s="9" t="str">
        <f>IF(ISBLANK('Report Data'!F1761)," ",'Report Data'!F1761)</f>
        <v xml:space="preserve"> </v>
      </c>
      <c r="G1761" s="9" t="str">
        <f>IF(ISBLANK('Report Data'!G1761)," ",'Report Data'!G1761)</f>
        <v xml:space="preserve"> </v>
      </c>
    </row>
    <row r="1762" spans="1:7">
      <c r="A1762" s="9" t="str">
        <f>IF('INTERIM REPORT'!B1762=" "," ",IF('Report Data'!A1762="",'INTERIM REPORT'!A1761,'Report Data'!A1762))</f>
        <v xml:space="preserve"> </v>
      </c>
      <c r="B1762" s="9" t="str">
        <f>IF(ISBLANK('Report Data'!B1762)," ",'Report Data'!B1762)</f>
        <v xml:space="preserve"> </v>
      </c>
      <c r="C1762" s="9" t="str">
        <f>IF(ISBLANK('Report Data'!C1762)," ",'Report Data'!C1762)</f>
        <v xml:space="preserve"> </v>
      </c>
      <c r="D1762" s="9" t="str">
        <f>IF(ISBLANK('Report Data'!D1762)," ",'Report Data'!D1762)</f>
        <v xml:space="preserve"> </v>
      </c>
      <c r="E1762" s="9" t="str">
        <f>IF(ISBLANK('Report Data'!E1762)," ",'Report Data'!E1762)</f>
        <v xml:space="preserve"> </v>
      </c>
      <c r="F1762" s="9" t="str">
        <f>IF(ISBLANK('Report Data'!F1762)," ",'Report Data'!F1762)</f>
        <v xml:space="preserve"> </v>
      </c>
      <c r="G1762" s="9" t="str">
        <f>IF(ISBLANK('Report Data'!G1762)," ",'Report Data'!G1762)</f>
        <v xml:space="preserve"> </v>
      </c>
    </row>
    <row r="1763" spans="1:7">
      <c r="A1763" s="9" t="str">
        <f>IF('INTERIM REPORT'!B1763=" "," ",IF('Report Data'!A1763="",'INTERIM REPORT'!A1762,'Report Data'!A1763))</f>
        <v xml:space="preserve"> </v>
      </c>
      <c r="B1763" s="9" t="str">
        <f>IF(ISBLANK('Report Data'!B1763)," ",'Report Data'!B1763)</f>
        <v xml:space="preserve"> </v>
      </c>
      <c r="C1763" s="9" t="str">
        <f>IF(ISBLANK('Report Data'!C1763)," ",'Report Data'!C1763)</f>
        <v xml:space="preserve"> </v>
      </c>
      <c r="D1763" s="9" t="str">
        <f>IF(ISBLANK('Report Data'!D1763)," ",'Report Data'!D1763)</f>
        <v xml:space="preserve"> </v>
      </c>
      <c r="E1763" s="9" t="str">
        <f>IF(ISBLANK('Report Data'!E1763)," ",'Report Data'!E1763)</f>
        <v xml:space="preserve"> </v>
      </c>
      <c r="F1763" s="9" t="str">
        <f>IF(ISBLANK('Report Data'!F1763)," ",'Report Data'!F1763)</f>
        <v xml:space="preserve"> </v>
      </c>
      <c r="G1763" s="9" t="str">
        <f>IF(ISBLANK('Report Data'!G1763)," ",'Report Data'!G1763)</f>
        <v xml:space="preserve"> </v>
      </c>
    </row>
    <row r="1764" spans="1:7">
      <c r="A1764" s="9" t="str">
        <f>IF('INTERIM REPORT'!B1764=" "," ",IF('Report Data'!A1764="",'INTERIM REPORT'!A1763,'Report Data'!A1764))</f>
        <v xml:space="preserve"> </v>
      </c>
      <c r="B1764" s="9" t="str">
        <f>IF(ISBLANK('Report Data'!B1764)," ",'Report Data'!B1764)</f>
        <v xml:space="preserve"> </v>
      </c>
      <c r="C1764" s="9" t="str">
        <f>IF(ISBLANK('Report Data'!C1764)," ",'Report Data'!C1764)</f>
        <v xml:space="preserve"> </v>
      </c>
      <c r="D1764" s="9" t="str">
        <f>IF(ISBLANK('Report Data'!D1764)," ",'Report Data'!D1764)</f>
        <v xml:space="preserve"> </v>
      </c>
      <c r="E1764" s="9" t="str">
        <f>IF(ISBLANK('Report Data'!E1764)," ",'Report Data'!E1764)</f>
        <v xml:space="preserve"> </v>
      </c>
      <c r="F1764" s="9" t="str">
        <f>IF(ISBLANK('Report Data'!F1764)," ",'Report Data'!F1764)</f>
        <v xml:space="preserve"> </v>
      </c>
      <c r="G1764" s="9" t="str">
        <f>IF(ISBLANK('Report Data'!G1764)," ",'Report Data'!G1764)</f>
        <v xml:space="preserve"> </v>
      </c>
    </row>
    <row r="1765" spans="1:7">
      <c r="A1765" s="9" t="str">
        <f>IF('INTERIM REPORT'!B1765=" "," ",IF('Report Data'!A1765="",'INTERIM REPORT'!A1764,'Report Data'!A1765))</f>
        <v xml:space="preserve"> </v>
      </c>
      <c r="B1765" s="9" t="str">
        <f>IF(ISBLANK('Report Data'!B1765)," ",'Report Data'!B1765)</f>
        <v xml:space="preserve"> </v>
      </c>
      <c r="C1765" s="9" t="str">
        <f>IF(ISBLANK('Report Data'!C1765)," ",'Report Data'!C1765)</f>
        <v xml:space="preserve"> </v>
      </c>
      <c r="D1765" s="9" t="str">
        <f>IF(ISBLANK('Report Data'!D1765)," ",'Report Data'!D1765)</f>
        <v xml:space="preserve"> </v>
      </c>
      <c r="E1765" s="9" t="str">
        <f>IF(ISBLANK('Report Data'!E1765)," ",'Report Data'!E1765)</f>
        <v xml:space="preserve"> </v>
      </c>
      <c r="F1765" s="9" t="str">
        <f>IF(ISBLANK('Report Data'!F1765)," ",'Report Data'!F1765)</f>
        <v xml:space="preserve"> </v>
      </c>
      <c r="G1765" s="9" t="str">
        <f>IF(ISBLANK('Report Data'!G1765)," ",'Report Data'!G1765)</f>
        <v xml:space="preserve"> </v>
      </c>
    </row>
    <row r="1766" spans="1:7">
      <c r="A1766" s="9" t="str">
        <f>IF('INTERIM REPORT'!B1766=" "," ",IF('Report Data'!A1766="",'INTERIM REPORT'!A1765,'Report Data'!A1766))</f>
        <v xml:space="preserve"> </v>
      </c>
      <c r="B1766" s="9" t="str">
        <f>IF(ISBLANK('Report Data'!B1766)," ",'Report Data'!B1766)</f>
        <v xml:space="preserve"> </v>
      </c>
      <c r="C1766" s="9" t="str">
        <f>IF(ISBLANK('Report Data'!C1766)," ",'Report Data'!C1766)</f>
        <v xml:space="preserve"> </v>
      </c>
      <c r="D1766" s="9" t="str">
        <f>IF(ISBLANK('Report Data'!D1766)," ",'Report Data'!D1766)</f>
        <v xml:space="preserve"> </v>
      </c>
      <c r="E1766" s="9" t="str">
        <f>IF(ISBLANK('Report Data'!E1766)," ",'Report Data'!E1766)</f>
        <v xml:space="preserve"> </v>
      </c>
      <c r="F1766" s="9" t="str">
        <f>IF(ISBLANK('Report Data'!F1766)," ",'Report Data'!F1766)</f>
        <v xml:space="preserve"> </v>
      </c>
      <c r="G1766" s="9" t="str">
        <f>IF(ISBLANK('Report Data'!G1766)," ",'Report Data'!G1766)</f>
        <v xml:space="preserve"> </v>
      </c>
    </row>
    <row r="1767" spans="1:7">
      <c r="A1767" s="9" t="str">
        <f>IF('INTERIM REPORT'!B1767=" "," ",IF('Report Data'!A1767="",'INTERIM REPORT'!A1766,'Report Data'!A1767))</f>
        <v xml:space="preserve"> </v>
      </c>
      <c r="B1767" s="9" t="str">
        <f>IF(ISBLANK('Report Data'!B1767)," ",'Report Data'!B1767)</f>
        <v xml:space="preserve"> </v>
      </c>
      <c r="C1767" s="9" t="str">
        <f>IF(ISBLANK('Report Data'!C1767)," ",'Report Data'!C1767)</f>
        <v xml:space="preserve"> </v>
      </c>
      <c r="D1767" s="9" t="str">
        <f>IF(ISBLANK('Report Data'!D1767)," ",'Report Data'!D1767)</f>
        <v xml:space="preserve"> </v>
      </c>
      <c r="E1767" s="9" t="str">
        <f>IF(ISBLANK('Report Data'!E1767)," ",'Report Data'!E1767)</f>
        <v xml:space="preserve"> </v>
      </c>
      <c r="F1767" s="9" t="str">
        <f>IF(ISBLANK('Report Data'!F1767)," ",'Report Data'!F1767)</f>
        <v xml:space="preserve"> </v>
      </c>
      <c r="G1767" s="9" t="str">
        <f>IF(ISBLANK('Report Data'!G1767)," ",'Report Data'!G1767)</f>
        <v xml:space="preserve"> </v>
      </c>
    </row>
    <row r="1768" spans="1:7">
      <c r="A1768" s="9" t="str">
        <f>IF('INTERIM REPORT'!B1768=" "," ",IF('Report Data'!A1768="",'INTERIM REPORT'!A1767,'Report Data'!A1768))</f>
        <v xml:space="preserve"> </v>
      </c>
      <c r="B1768" s="9" t="str">
        <f>IF(ISBLANK('Report Data'!B1768)," ",'Report Data'!B1768)</f>
        <v xml:space="preserve"> </v>
      </c>
      <c r="C1768" s="9" t="str">
        <f>IF(ISBLANK('Report Data'!C1768)," ",'Report Data'!C1768)</f>
        <v xml:space="preserve"> </v>
      </c>
      <c r="D1768" s="9" t="str">
        <f>IF(ISBLANK('Report Data'!D1768)," ",'Report Data'!D1768)</f>
        <v xml:space="preserve"> </v>
      </c>
      <c r="E1768" s="9" t="str">
        <f>IF(ISBLANK('Report Data'!E1768)," ",'Report Data'!E1768)</f>
        <v xml:space="preserve"> </v>
      </c>
      <c r="F1768" s="9" t="str">
        <f>IF(ISBLANK('Report Data'!F1768)," ",'Report Data'!F1768)</f>
        <v xml:space="preserve"> </v>
      </c>
      <c r="G1768" s="9" t="str">
        <f>IF(ISBLANK('Report Data'!G1768)," ",'Report Data'!G1768)</f>
        <v xml:space="preserve"> </v>
      </c>
    </row>
    <row r="1769" spans="1:7">
      <c r="A1769" s="9" t="str">
        <f>IF('INTERIM REPORT'!B1769=" "," ",IF('Report Data'!A1769="",'INTERIM REPORT'!A1768,'Report Data'!A1769))</f>
        <v xml:space="preserve"> </v>
      </c>
      <c r="B1769" s="9" t="str">
        <f>IF(ISBLANK('Report Data'!B1769)," ",'Report Data'!B1769)</f>
        <v xml:space="preserve"> </v>
      </c>
      <c r="C1769" s="9" t="str">
        <f>IF(ISBLANK('Report Data'!C1769)," ",'Report Data'!C1769)</f>
        <v xml:space="preserve"> </v>
      </c>
      <c r="D1769" s="9" t="str">
        <f>IF(ISBLANK('Report Data'!D1769)," ",'Report Data'!D1769)</f>
        <v xml:space="preserve"> </v>
      </c>
      <c r="E1769" s="9" t="str">
        <f>IF(ISBLANK('Report Data'!E1769)," ",'Report Data'!E1769)</f>
        <v xml:space="preserve"> </v>
      </c>
      <c r="F1769" s="9" t="str">
        <f>IF(ISBLANK('Report Data'!F1769)," ",'Report Data'!F1769)</f>
        <v xml:space="preserve"> </v>
      </c>
      <c r="G1769" s="9" t="str">
        <f>IF(ISBLANK('Report Data'!G1769)," ",'Report Data'!G1769)</f>
        <v xml:space="preserve"> </v>
      </c>
    </row>
    <row r="1770" spans="1:7">
      <c r="A1770" s="9" t="str">
        <f>IF('INTERIM REPORT'!B1770=" "," ",IF('Report Data'!A1770="",'INTERIM REPORT'!A1769,'Report Data'!A1770))</f>
        <v xml:space="preserve"> </v>
      </c>
      <c r="B1770" s="9" t="str">
        <f>IF(ISBLANK('Report Data'!B1770)," ",'Report Data'!B1770)</f>
        <v xml:space="preserve"> </v>
      </c>
      <c r="C1770" s="9" t="str">
        <f>IF(ISBLANK('Report Data'!C1770)," ",'Report Data'!C1770)</f>
        <v xml:space="preserve"> </v>
      </c>
      <c r="D1770" s="9" t="str">
        <f>IF(ISBLANK('Report Data'!D1770)," ",'Report Data'!D1770)</f>
        <v xml:space="preserve"> </v>
      </c>
      <c r="E1770" s="9" t="str">
        <f>IF(ISBLANK('Report Data'!E1770)," ",'Report Data'!E1770)</f>
        <v xml:space="preserve"> </v>
      </c>
      <c r="F1770" s="9" t="str">
        <f>IF(ISBLANK('Report Data'!F1770)," ",'Report Data'!F1770)</f>
        <v xml:space="preserve"> </v>
      </c>
      <c r="G1770" s="9" t="str">
        <f>IF(ISBLANK('Report Data'!G1770)," ",'Report Data'!G1770)</f>
        <v xml:space="preserve"> </v>
      </c>
    </row>
    <row r="1771" spans="1:7">
      <c r="A1771" s="9" t="str">
        <f>IF('INTERIM REPORT'!B1771=" "," ",IF('Report Data'!A1771="",'INTERIM REPORT'!A1770,'Report Data'!A1771))</f>
        <v xml:space="preserve"> </v>
      </c>
      <c r="B1771" s="9" t="str">
        <f>IF(ISBLANK('Report Data'!B1771)," ",'Report Data'!B1771)</f>
        <v xml:space="preserve"> </v>
      </c>
      <c r="C1771" s="9" t="str">
        <f>IF(ISBLANK('Report Data'!C1771)," ",'Report Data'!C1771)</f>
        <v xml:space="preserve"> </v>
      </c>
      <c r="D1771" s="9" t="str">
        <f>IF(ISBLANK('Report Data'!D1771)," ",'Report Data'!D1771)</f>
        <v xml:space="preserve"> </v>
      </c>
      <c r="E1771" s="9" t="str">
        <f>IF(ISBLANK('Report Data'!E1771)," ",'Report Data'!E1771)</f>
        <v xml:space="preserve"> </v>
      </c>
      <c r="F1771" s="9" t="str">
        <f>IF(ISBLANK('Report Data'!F1771)," ",'Report Data'!F1771)</f>
        <v xml:space="preserve"> </v>
      </c>
      <c r="G1771" s="9" t="str">
        <f>IF(ISBLANK('Report Data'!G1771)," ",'Report Data'!G1771)</f>
        <v xml:space="preserve"> </v>
      </c>
    </row>
    <row r="1772" spans="1:7">
      <c r="A1772" s="9" t="str">
        <f>IF('INTERIM REPORT'!B1772=" "," ",IF('Report Data'!A1772="",'INTERIM REPORT'!A1771,'Report Data'!A1772))</f>
        <v xml:space="preserve"> </v>
      </c>
      <c r="B1772" s="9" t="str">
        <f>IF(ISBLANK('Report Data'!B1772)," ",'Report Data'!B1772)</f>
        <v xml:space="preserve"> </v>
      </c>
      <c r="C1772" s="9" t="str">
        <f>IF(ISBLANK('Report Data'!C1772)," ",'Report Data'!C1772)</f>
        <v xml:space="preserve"> </v>
      </c>
      <c r="D1772" s="9" t="str">
        <f>IF(ISBLANK('Report Data'!D1772)," ",'Report Data'!D1772)</f>
        <v xml:space="preserve"> </v>
      </c>
      <c r="E1772" s="9" t="str">
        <f>IF(ISBLANK('Report Data'!E1772)," ",'Report Data'!E1772)</f>
        <v xml:space="preserve"> </v>
      </c>
      <c r="F1772" s="9" t="str">
        <f>IF(ISBLANK('Report Data'!F1772)," ",'Report Data'!F1772)</f>
        <v xml:space="preserve"> </v>
      </c>
      <c r="G1772" s="9" t="str">
        <f>IF(ISBLANK('Report Data'!G1772)," ",'Report Data'!G1772)</f>
        <v xml:space="preserve"> </v>
      </c>
    </row>
    <row r="1773" spans="1:7">
      <c r="A1773" s="9" t="str">
        <f>IF('INTERIM REPORT'!B1773=" "," ",IF('Report Data'!A1773="",'INTERIM REPORT'!A1772,'Report Data'!A1773))</f>
        <v xml:space="preserve"> </v>
      </c>
      <c r="B1773" s="9" t="str">
        <f>IF(ISBLANK('Report Data'!B1773)," ",'Report Data'!B1773)</f>
        <v xml:space="preserve"> </v>
      </c>
      <c r="C1773" s="9" t="str">
        <f>IF(ISBLANK('Report Data'!C1773)," ",'Report Data'!C1773)</f>
        <v xml:space="preserve"> </v>
      </c>
      <c r="D1773" s="9" t="str">
        <f>IF(ISBLANK('Report Data'!D1773)," ",'Report Data'!D1773)</f>
        <v xml:space="preserve"> </v>
      </c>
      <c r="E1773" s="9" t="str">
        <f>IF(ISBLANK('Report Data'!E1773)," ",'Report Data'!E1773)</f>
        <v xml:space="preserve"> </v>
      </c>
      <c r="F1773" s="9" t="str">
        <f>IF(ISBLANK('Report Data'!F1773)," ",'Report Data'!F1773)</f>
        <v xml:space="preserve"> </v>
      </c>
      <c r="G1773" s="9" t="str">
        <f>IF(ISBLANK('Report Data'!G1773)," ",'Report Data'!G1773)</f>
        <v xml:space="preserve"> </v>
      </c>
    </row>
    <row r="1774" spans="1:7">
      <c r="A1774" s="9" t="str">
        <f>IF('INTERIM REPORT'!B1774=" "," ",IF('Report Data'!A1774="",'INTERIM REPORT'!A1773,'Report Data'!A1774))</f>
        <v xml:space="preserve"> </v>
      </c>
      <c r="B1774" s="9" t="str">
        <f>IF(ISBLANK('Report Data'!B1774)," ",'Report Data'!B1774)</f>
        <v xml:space="preserve"> </v>
      </c>
      <c r="C1774" s="9" t="str">
        <f>IF(ISBLANK('Report Data'!C1774)," ",'Report Data'!C1774)</f>
        <v xml:space="preserve"> </v>
      </c>
      <c r="D1774" s="9" t="str">
        <f>IF(ISBLANK('Report Data'!D1774)," ",'Report Data'!D1774)</f>
        <v xml:space="preserve"> </v>
      </c>
      <c r="E1774" s="9" t="str">
        <f>IF(ISBLANK('Report Data'!E1774)," ",'Report Data'!E1774)</f>
        <v xml:space="preserve"> </v>
      </c>
      <c r="F1774" s="9" t="str">
        <f>IF(ISBLANK('Report Data'!F1774)," ",'Report Data'!F1774)</f>
        <v xml:space="preserve"> </v>
      </c>
      <c r="G1774" s="9" t="str">
        <f>IF(ISBLANK('Report Data'!G1774)," ",'Report Data'!G1774)</f>
        <v xml:space="preserve"> </v>
      </c>
    </row>
    <row r="1775" spans="1:7">
      <c r="A1775" s="9" t="str">
        <f>IF('INTERIM REPORT'!B1775=" "," ",IF('Report Data'!A1775="",'INTERIM REPORT'!A1774,'Report Data'!A1775))</f>
        <v xml:space="preserve"> </v>
      </c>
      <c r="B1775" s="9" t="str">
        <f>IF(ISBLANK('Report Data'!B1775)," ",'Report Data'!B1775)</f>
        <v xml:space="preserve"> </v>
      </c>
      <c r="C1775" s="9" t="str">
        <f>IF(ISBLANK('Report Data'!C1775)," ",'Report Data'!C1775)</f>
        <v xml:space="preserve"> </v>
      </c>
      <c r="D1775" s="9" t="str">
        <f>IF(ISBLANK('Report Data'!D1775)," ",'Report Data'!D1775)</f>
        <v xml:space="preserve"> </v>
      </c>
      <c r="E1775" s="9" t="str">
        <f>IF(ISBLANK('Report Data'!E1775)," ",'Report Data'!E1775)</f>
        <v xml:space="preserve"> </v>
      </c>
      <c r="F1775" s="9" t="str">
        <f>IF(ISBLANK('Report Data'!F1775)," ",'Report Data'!F1775)</f>
        <v xml:space="preserve"> </v>
      </c>
      <c r="G1775" s="9" t="str">
        <f>IF(ISBLANK('Report Data'!G1775)," ",'Report Data'!G1775)</f>
        <v xml:space="preserve"> </v>
      </c>
    </row>
    <row r="1776" spans="1:7">
      <c r="A1776" s="9" t="str">
        <f>IF('INTERIM REPORT'!B1776=" "," ",IF('Report Data'!A1776="",'INTERIM REPORT'!A1775,'Report Data'!A1776))</f>
        <v xml:space="preserve"> </v>
      </c>
      <c r="B1776" s="9" t="str">
        <f>IF(ISBLANK('Report Data'!B1776)," ",'Report Data'!B1776)</f>
        <v xml:space="preserve"> </v>
      </c>
      <c r="C1776" s="9" t="str">
        <f>IF(ISBLANK('Report Data'!C1776)," ",'Report Data'!C1776)</f>
        <v xml:space="preserve"> </v>
      </c>
      <c r="D1776" s="9" t="str">
        <f>IF(ISBLANK('Report Data'!D1776)," ",'Report Data'!D1776)</f>
        <v xml:space="preserve"> </v>
      </c>
      <c r="E1776" s="9" t="str">
        <f>IF(ISBLANK('Report Data'!E1776)," ",'Report Data'!E1776)</f>
        <v xml:space="preserve"> </v>
      </c>
      <c r="F1776" s="9" t="str">
        <f>IF(ISBLANK('Report Data'!F1776)," ",'Report Data'!F1776)</f>
        <v xml:space="preserve"> </v>
      </c>
      <c r="G1776" s="9" t="str">
        <f>IF(ISBLANK('Report Data'!G1776)," ",'Report Data'!G1776)</f>
        <v xml:space="preserve"> </v>
      </c>
    </row>
    <row r="1777" spans="1:7">
      <c r="A1777" s="9" t="str">
        <f>IF('INTERIM REPORT'!B1777=" "," ",IF('Report Data'!A1777="",'INTERIM REPORT'!A1776,'Report Data'!A1777))</f>
        <v xml:space="preserve"> </v>
      </c>
      <c r="B1777" s="9" t="str">
        <f>IF(ISBLANK('Report Data'!B1777)," ",'Report Data'!B1777)</f>
        <v xml:space="preserve"> </v>
      </c>
      <c r="C1777" s="9" t="str">
        <f>IF(ISBLANK('Report Data'!C1777)," ",'Report Data'!C1777)</f>
        <v xml:space="preserve"> </v>
      </c>
      <c r="D1777" s="9" t="str">
        <f>IF(ISBLANK('Report Data'!D1777)," ",'Report Data'!D1777)</f>
        <v xml:space="preserve"> </v>
      </c>
      <c r="E1777" s="9" t="str">
        <f>IF(ISBLANK('Report Data'!E1777)," ",'Report Data'!E1777)</f>
        <v xml:space="preserve"> </v>
      </c>
      <c r="F1777" s="9" t="str">
        <f>IF(ISBLANK('Report Data'!F1777)," ",'Report Data'!F1777)</f>
        <v xml:space="preserve"> </v>
      </c>
      <c r="G1777" s="9" t="str">
        <f>IF(ISBLANK('Report Data'!G1777)," ",'Report Data'!G1777)</f>
        <v xml:space="preserve"> </v>
      </c>
    </row>
    <row r="1778" spans="1:7">
      <c r="A1778" s="9" t="str">
        <f>IF('INTERIM REPORT'!B1778=" "," ",IF('Report Data'!A1778="",'INTERIM REPORT'!A1777,'Report Data'!A1778))</f>
        <v xml:space="preserve"> </v>
      </c>
      <c r="B1778" s="9" t="str">
        <f>IF(ISBLANK('Report Data'!B1778)," ",'Report Data'!B1778)</f>
        <v xml:space="preserve"> </v>
      </c>
      <c r="C1778" s="9" t="str">
        <f>IF(ISBLANK('Report Data'!C1778)," ",'Report Data'!C1778)</f>
        <v xml:space="preserve"> </v>
      </c>
      <c r="D1778" s="9" t="str">
        <f>IF(ISBLANK('Report Data'!D1778)," ",'Report Data'!D1778)</f>
        <v xml:space="preserve"> </v>
      </c>
      <c r="E1778" s="9" t="str">
        <f>IF(ISBLANK('Report Data'!E1778)," ",'Report Data'!E1778)</f>
        <v xml:space="preserve"> </v>
      </c>
      <c r="F1778" s="9" t="str">
        <f>IF(ISBLANK('Report Data'!F1778)," ",'Report Data'!F1778)</f>
        <v xml:space="preserve"> </v>
      </c>
      <c r="G1778" s="9" t="str">
        <f>IF(ISBLANK('Report Data'!G1778)," ",'Report Data'!G1778)</f>
        <v xml:space="preserve"> </v>
      </c>
    </row>
    <row r="1779" spans="1:7">
      <c r="A1779" s="9" t="str">
        <f>IF('INTERIM REPORT'!B1779=" "," ",IF('Report Data'!A1779="",'INTERIM REPORT'!A1778,'Report Data'!A1779))</f>
        <v xml:space="preserve"> </v>
      </c>
      <c r="B1779" s="9" t="str">
        <f>IF(ISBLANK('Report Data'!B1779)," ",'Report Data'!B1779)</f>
        <v xml:space="preserve"> </v>
      </c>
      <c r="C1779" s="9" t="str">
        <f>IF(ISBLANK('Report Data'!C1779)," ",'Report Data'!C1779)</f>
        <v xml:space="preserve"> </v>
      </c>
      <c r="D1779" s="9" t="str">
        <f>IF(ISBLANK('Report Data'!D1779)," ",'Report Data'!D1779)</f>
        <v xml:space="preserve"> </v>
      </c>
      <c r="E1779" s="9" t="str">
        <f>IF(ISBLANK('Report Data'!E1779)," ",'Report Data'!E1779)</f>
        <v xml:space="preserve"> </v>
      </c>
      <c r="F1779" s="9" t="str">
        <f>IF(ISBLANK('Report Data'!F1779)," ",'Report Data'!F1779)</f>
        <v xml:space="preserve"> </v>
      </c>
      <c r="G1779" s="9" t="str">
        <f>IF(ISBLANK('Report Data'!G1779)," ",'Report Data'!G1779)</f>
        <v xml:space="preserve"> </v>
      </c>
    </row>
    <row r="1780" spans="1:7">
      <c r="A1780" s="9" t="str">
        <f>IF('INTERIM REPORT'!B1780=" "," ",IF('Report Data'!A1780="",'INTERIM REPORT'!A1779,'Report Data'!A1780))</f>
        <v xml:space="preserve"> </v>
      </c>
      <c r="B1780" s="9" t="str">
        <f>IF(ISBLANK('Report Data'!B1780)," ",'Report Data'!B1780)</f>
        <v xml:space="preserve"> </v>
      </c>
      <c r="C1780" s="9" t="str">
        <f>IF(ISBLANK('Report Data'!C1780)," ",'Report Data'!C1780)</f>
        <v xml:space="preserve"> </v>
      </c>
      <c r="D1780" s="9" t="str">
        <f>IF(ISBLANK('Report Data'!D1780)," ",'Report Data'!D1780)</f>
        <v xml:space="preserve"> </v>
      </c>
      <c r="E1780" s="9" t="str">
        <f>IF(ISBLANK('Report Data'!E1780)," ",'Report Data'!E1780)</f>
        <v xml:space="preserve"> </v>
      </c>
      <c r="F1780" s="9" t="str">
        <f>IF(ISBLANK('Report Data'!F1780)," ",'Report Data'!F1780)</f>
        <v xml:space="preserve"> </v>
      </c>
      <c r="G1780" s="9" t="str">
        <f>IF(ISBLANK('Report Data'!G1780)," ",'Report Data'!G1780)</f>
        <v xml:space="preserve"> </v>
      </c>
    </row>
    <row r="1781" spans="1:7">
      <c r="A1781" s="9" t="str">
        <f>IF('INTERIM REPORT'!B1781=" "," ",IF('Report Data'!A1781="",'INTERIM REPORT'!A1780,'Report Data'!A1781))</f>
        <v xml:space="preserve"> </v>
      </c>
      <c r="B1781" s="9" t="str">
        <f>IF(ISBLANK('Report Data'!B1781)," ",'Report Data'!B1781)</f>
        <v xml:space="preserve"> </v>
      </c>
      <c r="C1781" s="9" t="str">
        <f>IF(ISBLANK('Report Data'!C1781)," ",'Report Data'!C1781)</f>
        <v xml:space="preserve"> </v>
      </c>
      <c r="D1781" s="9" t="str">
        <f>IF(ISBLANK('Report Data'!D1781)," ",'Report Data'!D1781)</f>
        <v xml:space="preserve"> </v>
      </c>
      <c r="E1781" s="9" t="str">
        <f>IF(ISBLANK('Report Data'!E1781)," ",'Report Data'!E1781)</f>
        <v xml:space="preserve"> </v>
      </c>
      <c r="F1781" s="9" t="str">
        <f>IF(ISBLANK('Report Data'!F1781)," ",'Report Data'!F1781)</f>
        <v xml:space="preserve"> </v>
      </c>
      <c r="G1781" s="9" t="str">
        <f>IF(ISBLANK('Report Data'!G1781)," ",'Report Data'!G1781)</f>
        <v xml:space="preserve"> </v>
      </c>
    </row>
    <row r="1782" spans="1:7">
      <c r="A1782" s="9" t="str">
        <f>IF('INTERIM REPORT'!B1782=" "," ",IF('Report Data'!A1782="",'INTERIM REPORT'!A1781,'Report Data'!A1782))</f>
        <v xml:space="preserve"> </v>
      </c>
      <c r="B1782" s="9" t="str">
        <f>IF(ISBLANK('Report Data'!B1782)," ",'Report Data'!B1782)</f>
        <v xml:space="preserve"> </v>
      </c>
      <c r="C1782" s="9" t="str">
        <f>IF(ISBLANK('Report Data'!C1782)," ",'Report Data'!C1782)</f>
        <v xml:space="preserve"> </v>
      </c>
      <c r="D1782" s="9" t="str">
        <f>IF(ISBLANK('Report Data'!D1782)," ",'Report Data'!D1782)</f>
        <v xml:space="preserve"> </v>
      </c>
      <c r="E1782" s="9" t="str">
        <f>IF(ISBLANK('Report Data'!E1782)," ",'Report Data'!E1782)</f>
        <v xml:space="preserve"> </v>
      </c>
      <c r="F1782" s="9" t="str">
        <f>IF(ISBLANK('Report Data'!F1782)," ",'Report Data'!F1782)</f>
        <v xml:space="preserve"> </v>
      </c>
      <c r="G1782" s="9" t="str">
        <f>IF(ISBLANK('Report Data'!G1782)," ",'Report Data'!G1782)</f>
        <v xml:space="preserve"> </v>
      </c>
    </row>
    <row r="1783" spans="1:7">
      <c r="A1783" s="9" t="str">
        <f>IF('INTERIM REPORT'!B1783=" "," ",IF('Report Data'!A1783="",'INTERIM REPORT'!A1782,'Report Data'!A1783))</f>
        <v xml:space="preserve"> </v>
      </c>
      <c r="B1783" s="9" t="str">
        <f>IF(ISBLANK('Report Data'!B1783)," ",'Report Data'!B1783)</f>
        <v xml:space="preserve"> </v>
      </c>
      <c r="C1783" s="9" t="str">
        <f>IF(ISBLANK('Report Data'!C1783)," ",'Report Data'!C1783)</f>
        <v xml:space="preserve"> </v>
      </c>
      <c r="D1783" s="9" t="str">
        <f>IF(ISBLANK('Report Data'!D1783)," ",'Report Data'!D1783)</f>
        <v xml:space="preserve"> </v>
      </c>
      <c r="E1783" s="9" t="str">
        <f>IF(ISBLANK('Report Data'!E1783)," ",'Report Data'!E1783)</f>
        <v xml:space="preserve"> </v>
      </c>
      <c r="F1783" s="9" t="str">
        <f>IF(ISBLANK('Report Data'!F1783)," ",'Report Data'!F1783)</f>
        <v xml:space="preserve"> </v>
      </c>
      <c r="G1783" s="9" t="str">
        <f>IF(ISBLANK('Report Data'!G1783)," ",'Report Data'!G1783)</f>
        <v xml:space="preserve"> </v>
      </c>
    </row>
    <row r="1784" spans="1:7">
      <c r="A1784" s="9" t="str">
        <f>IF('INTERIM REPORT'!B1784=" "," ",IF('Report Data'!A1784="",'INTERIM REPORT'!A1783,'Report Data'!A1784))</f>
        <v xml:space="preserve"> </v>
      </c>
      <c r="B1784" s="9" t="str">
        <f>IF(ISBLANK('Report Data'!B1784)," ",'Report Data'!B1784)</f>
        <v xml:space="preserve"> </v>
      </c>
      <c r="C1784" s="9" t="str">
        <f>IF(ISBLANK('Report Data'!C1784)," ",'Report Data'!C1784)</f>
        <v xml:space="preserve"> </v>
      </c>
      <c r="D1784" s="9" t="str">
        <f>IF(ISBLANK('Report Data'!D1784)," ",'Report Data'!D1784)</f>
        <v xml:space="preserve"> </v>
      </c>
      <c r="E1784" s="9" t="str">
        <f>IF(ISBLANK('Report Data'!E1784)," ",'Report Data'!E1784)</f>
        <v xml:space="preserve"> </v>
      </c>
      <c r="F1784" s="9" t="str">
        <f>IF(ISBLANK('Report Data'!F1784)," ",'Report Data'!F1784)</f>
        <v xml:space="preserve"> </v>
      </c>
      <c r="G1784" s="9" t="str">
        <f>IF(ISBLANK('Report Data'!G1784)," ",'Report Data'!G1784)</f>
        <v xml:space="preserve"> </v>
      </c>
    </row>
    <row r="1785" spans="1:7">
      <c r="A1785" s="9" t="str">
        <f>IF('INTERIM REPORT'!B1785=" "," ",IF('Report Data'!A1785="",'INTERIM REPORT'!A1784,'Report Data'!A1785))</f>
        <v xml:space="preserve"> </v>
      </c>
      <c r="B1785" s="9" t="str">
        <f>IF(ISBLANK('Report Data'!B1785)," ",'Report Data'!B1785)</f>
        <v xml:space="preserve"> </v>
      </c>
      <c r="C1785" s="9" t="str">
        <f>IF(ISBLANK('Report Data'!C1785)," ",'Report Data'!C1785)</f>
        <v xml:space="preserve"> </v>
      </c>
      <c r="D1785" s="9" t="str">
        <f>IF(ISBLANK('Report Data'!D1785)," ",'Report Data'!D1785)</f>
        <v xml:space="preserve"> </v>
      </c>
      <c r="E1785" s="9" t="str">
        <f>IF(ISBLANK('Report Data'!E1785)," ",'Report Data'!E1785)</f>
        <v xml:space="preserve"> </v>
      </c>
      <c r="F1785" s="9" t="str">
        <f>IF(ISBLANK('Report Data'!F1785)," ",'Report Data'!F1785)</f>
        <v xml:space="preserve"> </v>
      </c>
      <c r="G1785" s="9" t="str">
        <f>IF(ISBLANK('Report Data'!G1785)," ",'Report Data'!G1785)</f>
        <v xml:space="preserve"> </v>
      </c>
    </row>
    <row r="1786" spans="1:7">
      <c r="A1786" s="9" t="str">
        <f>IF('INTERIM REPORT'!B1786=" "," ",IF('Report Data'!A1786="",'INTERIM REPORT'!A1785,'Report Data'!A1786))</f>
        <v xml:space="preserve"> </v>
      </c>
      <c r="B1786" s="9" t="str">
        <f>IF(ISBLANK('Report Data'!B1786)," ",'Report Data'!B1786)</f>
        <v xml:space="preserve"> </v>
      </c>
      <c r="C1786" s="9" t="str">
        <f>IF(ISBLANK('Report Data'!C1786)," ",'Report Data'!C1786)</f>
        <v xml:space="preserve"> </v>
      </c>
      <c r="D1786" s="9" t="str">
        <f>IF(ISBLANK('Report Data'!D1786)," ",'Report Data'!D1786)</f>
        <v xml:space="preserve"> </v>
      </c>
      <c r="E1786" s="9" t="str">
        <f>IF(ISBLANK('Report Data'!E1786)," ",'Report Data'!E1786)</f>
        <v xml:space="preserve"> </v>
      </c>
      <c r="F1786" s="9" t="str">
        <f>IF(ISBLANK('Report Data'!F1786)," ",'Report Data'!F1786)</f>
        <v xml:space="preserve"> </v>
      </c>
      <c r="G1786" s="9" t="str">
        <f>IF(ISBLANK('Report Data'!G1786)," ",'Report Data'!G1786)</f>
        <v xml:space="preserve"> </v>
      </c>
    </row>
    <row r="1787" spans="1:7">
      <c r="A1787" s="9" t="str">
        <f>IF('INTERIM REPORT'!B1787=" "," ",IF('Report Data'!A1787="",'INTERIM REPORT'!A1786,'Report Data'!A1787))</f>
        <v xml:space="preserve"> </v>
      </c>
      <c r="B1787" s="9" t="str">
        <f>IF(ISBLANK('Report Data'!B1787)," ",'Report Data'!B1787)</f>
        <v xml:space="preserve"> </v>
      </c>
      <c r="C1787" s="9" t="str">
        <f>IF(ISBLANK('Report Data'!C1787)," ",'Report Data'!C1787)</f>
        <v xml:space="preserve"> </v>
      </c>
      <c r="D1787" s="9" t="str">
        <f>IF(ISBLANK('Report Data'!D1787)," ",'Report Data'!D1787)</f>
        <v xml:space="preserve"> </v>
      </c>
      <c r="E1787" s="9" t="str">
        <f>IF(ISBLANK('Report Data'!E1787)," ",'Report Data'!E1787)</f>
        <v xml:space="preserve"> </v>
      </c>
      <c r="F1787" s="9" t="str">
        <f>IF(ISBLANK('Report Data'!F1787)," ",'Report Data'!F1787)</f>
        <v xml:space="preserve"> </v>
      </c>
      <c r="G1787" s="9" t="str">
        <f>IF(ISBLANK('Report Data'!G1787)," ",'Report Data'!G1787)</f>
        <v xml:space="preserve"> </v>
      </c>
    </row>
    <row r="1788" spans="1:7">
      <c r="A1788" s="9" t="str">
        <f>IF('INTERIM REPORT'!B1788=" "," ",IF('Report Data'!A1788="",'INTERIM REPORT'!A1787,'Report Data'!A1788))</f>
        <v xml:space="preserve"> </v>
      </c>
      <c r="B1788" s="9" t="str">
        <f>IF(ISBLANK('Report Data'!B1788)," ",'Report Data'!B1788)</f>
        <v xml:space="preserve"> </v>
      </c>
      <c r="C1788" s="9" t="str">
        <f>IF(ISBLANK('Report Data'!C1788)," ",'Report Data'!C1788)</f>
        <v xml:space="preserve"> </v>
      </c>
      <c r="D1788" s="9" t="str">
        <f>IF(ISBLANK('Report Data'!D1788)," ",'Report Data'!D1788)</f>
        <v xml:space="preserve"> </v>
      </c>
      <c r="E1788" s="9" t="str">
        <f>IF(ISBLANK('Report Data'!E1788)," ",'Report Data'!E1788)</f>
        <v xml:space="preserve"> </v>
      </c>
      <c r="F1788" s="9" t="str">
        <f>IF(ISBLANK('Report Data'!F1788)," ",'Report Data'!F1788)</f>
        <v xml:space="preserve"> </v>
      </c>
      <c r="G1788" s="9" t="str">
        <f>IF(ISBLANK('Report Data'!G1788)," ",'Report Data'!G1788)</f>
        <v xml:space="preserve"> </v>
      </c>
    </row>
    <row r="1789" spans="1:7">
      <c r="A1789" s="9" t="str">
        <f>IF('INTERIM REPORT'!B1789=" "," ",IF('Report Data'!A1789="",'INTERIM REPORT'!A1788,'Report Data'!A1789))</f>
        <v xml:space="preserve"> </v>
      </c>
      <c r="B1789" s="9" t="str">
        <f>IF(ISBLANK('Report Data'!B1789)," ",'Report Data'!B1789)</f>
        <v xml:space="preserve"> </v>
      </c>
      <c r="C1789" s="9" t="str">
        <f>IF(ISBLANK('Report Data'!C1789)," ",'Report Data'!C1789)</f>
        <v xml:space="preserve"> </v>
      </c>
      <c r="D1789" s="9" t="str">
        <f>IF(ISBLANK('Report Data'!D1789)," ",'Report Data'!D1789)</f>
        <v xml:space="preserve"> </v>
      </c>
      <c r="E1789" s="9" t="str">
        <f>IF(ISBLANK('Report Data'!E1789)," ",'Report Data'!E1789)</f>
        <v xml:space="preserve"> </v>
      </c>
      <c r="F1789" s="9" t="str">
        <f>IF(ISBLANK('Report Data'!F1789)," ",'Report Data'!F1789)</f>
        <v xml:space="preserve"> </v>
      </c>
      <c r="G1789" s="9" t="str">
        <f>IF(ISBLANK('Report Data'!G1789)," ",'Report Data'!G1789)</f>
        <v xml:space="preserve"> </v>
      </c>
    </row>
    <row r="1790" spans="1:7">
      <c r="A1790" s="9" t="str">
        <f>IF('INTERIM REPORT'!B1790=" "," ",IF('Report Data'!A1790="",'INTERIM REPORT'!A1789,'Report Data'!A1790))</f>
        <v xml:space="preserve"> </v>
      </c>
      <c r="B1790" s="9" t="str">
        <f>IF(ISBLANK('Report Data'!B1790)," ",'Report Data'!B1790)</f>
        <v xml:space="preserve"> </v>
      </c>
      <c r="C1790" s="9" t="str">
        <f>IF(ISBLANK('Report Data'!C1790)," ",'Report Data'!C1790)</f>
        <v xml:space="preserve"> </v>
      </c>
      <c r="D1790" s="9" t="str">
        <f>IF(ISBLANK('Report Data'!D1790)," ",'Report Data'!D1790)</f>
        <v xml:space="preserve"> </v>
      </c>
      <c r="E1790" s="9" t="str">
        <f>IF(ISBLANK('Report Data'!E1790)," ",'Report Data'!E1790)</f>
        <v xml:space="preserve"> </v>
      </c>
      <c r="F1790" s="9" t="str">
        <f>IF(ISBLANK('Report Data'!F1790)," ",'Report Data'!F1790)</f>
        <v xml:space="preserve"> </v>
      </c>
      <c r="G1790" s="9" t="str">
        <f>IF(ISBLANK('Report Data'!G1790)," ",'Report Data'!G1790)</f>
        <v xml:space="preserve"> </v>
      </c>
    </row>
    <row r="1791" spans="1:7">
      <c r="A1791" s="9" t="str">
        <f>IF('INTERIM REPORT'!B1791=" "," ",IF('Report Data'!A1791="",'INTERIM REPORT'!A1790,'Report Data'!A1791))</f>
        <v xml:space="preserve"> </v>
      </c>
      <c r="B1791" s="9" t="str">
        <f>IF(ISBLANK('Report Data'!B1791)," ",'Report Data'!B1791)</f>
        <v xml:space="preserve"> </v>
      </c>
      <c r="C1791" s="9" t="str">
        <f>IF(ISBLANK('Report Data'!C1791)," ",'Report Data'!C1791)</f>
        <v xml:space="preserve"> </v>
      </c>
      <c r="D1791" s="9" t="str">
        <f>IF(ISBLANK('Report Data'!D1791)," ",'Report Data'!D1791)</f>
        <v xml:space="preserve"> </v>
      </c>
      <c r="E1791" s="9" t="str">
        <f>IF(ISBLANK('Report Data'!E1791)," ",'Report Data'!E1791)</f>
        <v xml:space="preserve"> </v>
      </c>
      <c r="F1791" s="9" t="str">
        <f>IF(ISBLANK('Report Data'!F1791)," ",'Report Data'!F1791)</f>
        <v xml:space="preserve"> </v>
      </c>
      <c r="G1791" s="9" t="str">
        <f>IF(ISBLANK('Report Data'!G1791)," ",'Report Data'!G1791)</f>
        <v xml:space="preserve"> </v>
      </c>
    </row>
    <row r="1792" spans="1:7">
      <c r="A1792" s="9" t="str">
        <f>IF('INTERIM REPORT'!B1792=" "," ",IF('Report Data'!A1792="",'INTERIM REPORT'!A1791,'Report Data'!A1792))</f>
        <v xml:space="preserve"> </v>
      </c>
      <c r="B1792" s="9" t="str">
        <f>IF(ISBLANK('Report Data'!B1792)," ",'Report Data'!B1792)</f>
        <v xml:space="preserve"> </v>
      </c>
      <c r="C1792" s="9" t="str">
        <f>IF(ISBLANK('Report Data'!C1792)," ",'Report Data'!C1792)</f>
        <v xml:space="preserve"> </v>
      </c>
      <c r="D1792" s="9" t="str">
        <f>IF(ISBLANK('Report Data'!D1792)," ",'Report Data'!D1792)</f>
        <v xml:space="preserve"> </v>
      </c>
      <c r="E1792" s="9" t="str">
        <f>IF(ISBLANK('Report Data'!E1792)," ",'Report Data'!E1792)</f>
        <v xml:space="preserve"> </v>
      </c>
      <c r="F1792" s="9" t="str">
        <f>IF(ISBLANK('Report Data'!F1792)," ",'Report Data'!F1792)</f>
        <v xml:space="preserve"> </v>
      </c>
      <c r="G1792" s="9" t="str">
        <f>IF(ISBLANK('Report Data'!G1792)," ",'Report Data'!G1792)</f>
        <v xml:space="preserve"> </v>
      </c>
    </row>
    <row r="1793" spans="1:7">
      <c r="A1793" s="9" t="str">
        <f>IF('INTERIM REPORT'!B1793=" "," ",IF('Report Data'!A1793="",'INTERIM REPORT'!A1792,'Report Data'!A1793))</f>
        <v xml:space="preserve"> </v>
      </c>
      <c r="B1793" s="9" t="str">
        <f>IF(ISBLANK('Report Data'!B1793)," ",'Report Data'!B1793)</f>
        <v xml:space="preserve"> </v>
      </c>
      <c r="C1793" s="9" t="str">
        <f>IF(ISBLANK('Report Data'!C1793)," ",'Report Data'!C1793)</f>
        <v xml:space="preserve"> </v>
      </c>
      <c r="D1793" s="9" t="str">
        <f>IF(ISBLANK('Report Data'!D1793)," ",'Report Data'!D1793)</f>
        <v xml:space="preserve"> </v>
      </c>
      <c r="E1793" s="9" t="str">
        <f>IF(ISBLANK('Report Data'!E1793)," ",'Report Data'!E1793)</f>
        <v xml:space="preserve"> </v>
      </c>
      <c r="F1793" s="9" t="str">
        <f>IF(ISBLANK('Report Data'!F1793)," ",'Report Data'!F1793)</f>
        <v xml:space="preserve"> </v>
      </c>
      <c r="G1793" s="9" t="str">
        <f>IF(ISBLANK('Report Data'!G1793)," ",'Report Data'!G1793)</f>
        <v xml:space="preserve"> </v>
      </c>
    </row>
    <row r="1794" spans="1:7">
      <c r="A1794" s="9" t="str">
        <f>IF('INTERIM REPORT'!B1794=" "," ",IF('Report Data'!A1794="",'INTERIM REPORT'!A1793,'Report Data'!A1794))</f>
        <v xml:space="preserve"> </v>
      </c>
      <c r="B1794" s="9" t="str">
        <f>IF(ISBLANK('Report Data'!B1794)," ",'Report Data'!B1794)</f>
        <v xml:space="preserve"> </v>
      </c>
      <c r="C1794" s="9" t="str">
        <f>IF(ISBLANK('Report Data'!C1794)," ",'Report Data'!C1794)</f>
        <v xml:space="preserve"> </v>
      </c>
      <c r="D1794" s="9" t="str">
        <f>IF(ISBLANK('Report Data'!D1794)," ",'Report Data'!D1794)</f>
        <v xml:space="preserve"> </v>
      </c>
      <c r="E1794" s="9" t="str">
        <f>IF(ISBLANK('Report Data'!E1794)," ",'Report Data'!E1794)</f>
        <v xml:space="preserve"> </v>
      </c>
      <c r="F1794" s="9" t="str">
        <f>IF(ISBLANK('Report Data'!F1794)," ",'Report Data'!F1794)</f>
        <v xml:space="preserve"> </v>
      </c>
      <c r="G1794" s="9" t="str">
        <f>IF(ISBLANK('Report Data'!G1794)," ",'Report Data'!G1794)</f>
        <v xml:space="preserve"> </v>
      </c>
    </row>
    <row r="1795" spans="1:7">
      <c r="A1795" s="9" t="str">
        <f>IF('INTERIM REPORT'!B1795=" "," ",IF('Report Data'!A1795="",'INTERIM REPORT'!A1794,'Report Data'!A1795))</f>
        <v xml:space="preserve"> </v>
      </c>
      <c r="B1795" s="9" t="str">
        <f>IF(ISBLANK('Report Data'!B1795)," ",'Report Data'!B1795)</f>
        <v xml:space="preserve"> </v>
      </c>
      <c r="C1795" s="9" t="str">
        <f>IF(ISBLANK('Report Data'!C1795)," ",'Report Data'!C1795)</f>
        <v xml:space="preserve"> </v>
      </c>
      <c r="D1795" s="9" t="str">
        <f>IF(ISBLANK('Report Data'!D1795)," ",'Report Data'!D1795)</f>
        <v xml:space="preserve"> </v>
      </c>
      <c r="E1795" s="9" t="str">
        <f>IF(ISBLANK('Report Data'!E1795)," ",'Report Data'!E1795)</f>
        <v xml:space="preserve"> </v>
      </c>
      <c r="F1795" s="9" t="str">
        <f>IF(ISBLANK('Report Data'!F1795)," ",'Report Data'!F1795)</f>
        <v xml:space="preserve"> </v>
      </c>
      <c r="G1795" s="9" t="str">
        <f>IF(ISBLANK('Report Data'!G1795)," ",'Report Data'!G1795)</f>
        <v xml:space="preserve"> </v>
      </c>
    </row>
    <row r="1796" spans="1:7">
      <c r="A1796" s="9" t="str">
        <f>IF('INTERIM REPORT'!B1796=" "," ",IF('Report Data'!A1796="",'INTERIM REPORT'!A1795,'Report Data'!A1796))</f>
        <v xml:space="preserve"> </v>
      </c>
      <c r="B1796" s="9" t="str">
        <f>IF(ISBLANK('Report Data'!B1796)," ",'Report Data'!B1796)</f>
        <v xml:space="preserve"> </v>
      </c>
      <c r="C1796" s="9" t="str">
        <f>IF(ISBLANK('Report Data'!C1796)," ",'Report Data'!C1796)</f>
        <v xml:space="preserve"> </v>
      </c>
      <c r="D1796" s="9" t="str">
        <f>IF(ISBLANK('Report Data'!D1796)," ",'Report Data'!D1796)</f>
        <v xml:space="preserve"> </v>
      </c>
      <c r="E1796" s="9" t="str">
        <f>IF(ISBLANK('Report Data'!E1796)," ",'Report Data'!E1796)</f>
        <v xml:space="preserve"> </v>
      </c>
      <c r="F1796" s="9" t="str">
        <f>IF(ISBLANK('Report Data'!F1796)," ",'Report Data'!F1796)</f>
        <v xml:space="preserve"> </v>
      </c>
      <c r="G1796" s="9" t="str">
        <f>IF(ISBLANK('Report Data'!G1796)," ",'Report Data'!G1796)</f>
        <v xml:space="preserve"> </v>
      </c>
    </row>
    <row r="1797" spans="1:7">
      <c r="A1797" s="9" t="str">
        <f>IF('INTERIM REPORT'!B1797=" "," ",IF('Report Data'!A1797="",'INTERIM REPORT'!A1796,'Report Data'!A1797))</f>
        <v xml:space="preserve"> </v>
      </c>
      <c r="B1797" s="9" t="str">
        <f>IF(ISBLANK('Report Data'!B1797)," ",'Report Data'!B1797)</f>
        <v xml:space="preserve"> </v>
      </c>
      <c r="C1797" s="9" t="str">
        <f>IF(ISBLANK('Report Data'!C1797)," ",'Report Data'!C1797)</f>
        <v xml:space="preserve"> </v>
      </c>
      <c r="D1797" s="9" t="str">
        <f>IF(ISBLANK('Report Data'!D1797)," ",'Report Data'!D1797)</f>
        <v xml:space="preserve"> </v>
      </c>
      <c r="E1797" s="9" t="str">
        <f>IF(ISBLANK('Report Data'!E1797)," ",'Report Data'!E1797)</f>
        <v xml:space="preserve"> </v>
      </c>
      <c r="F1797" s="9" t="str">
        <f>IF(ISBLANK('Report Data'!F1797)," ",'Report Data'!F1797)</f>
        <v xml:space="preserve"> </v>
      </c>
      <c r="G1797" s="9" t="str">
        <f>IF(ISBLANK('Report Data'!G1797)," ",'Report Data'!G1797)</f>
        <v xml:space="preserve"> </v>
      </c>
    </row>
    <row r="1798" spans="1:7">
      <c r="A1798" s="9" t="str">
        <f>IF('INTERIM REPORT'!B1798=" "," ",IF('Report Data'!A1798="",'INTERIM REPORT'!A1797,'Report Data'!A1798))</f>
        <v xml:space="preserve"> </v>
      </c>
      <c r="B1798" s="9" t="str">
        <f>IF(ISBLANK('Report Data'!B1798)," ",'Report Data'!B1798)</f>
        <v xml:space="preserve"> </v>
      </c>
      <c r="C1798" s="9" t="str">
        <f>IF(ISBLANK('Report Data'!C1798)," ",'Report Data'!C1798)</f>
        <v xml:space="preserve"> </v>
      </c>
      <c r="D1798" s="9" t="str">
        <f>IF(ISBLANK('Report Data'!D1798)," ",'Report Data'!D1798)</f>
        <v xml:space="preserve"> </v>
      </c>
      <c r="E1798" s="9" t="str">
        <f>IF(ISBLANK('Report Data'!E1798)," ",'Report Data'!E1798)</f>
        <v xml:space="preserve"> </v>
      </c>
      <c r="F1798" s="9" t="str">
        <f>IF(ISBLANK('Report Data'!F1798)," ",'Report Data'!F1798)</f>
        <v xml:space="preserve"> </v>
      </c>
      <c r="G1798" s="9" t="str">
        <f>IF(ISBLANK('Report Data'!G1798)," ",'Report Data'!G1798)</f>
        <v xml:space="preserve"> </v>
      </c>
    </row>
    <row r="1799" spans="1:7">
      <c r="A1799" s="9" t="str">
        <f>IF('INTERIM REPORT'!B1799=" "," ",IF('Report Data'!A1799="",'INTERIM REPORT'!A1798,'Report Data'!A1799))</f>
        <v xml:space="preserve"> </v>
      </c>
      <c r="B1799" s="9" t="str">
        <f>IF(ISBLANK('Report Data'!B1799)," ",'Report Data'!B1799)</f>
        <v xml:space="preserve"> </v>
      </c>
      <c r="C1799" s="9" t="str">
        <f>IF(ISBLANK('Report Data'!C1799)," ",'Report Data'!C1799)</f>
        <v xml:space="preserve"> </v>
      </c>
      <c r="D1799" s="9" t="str">
        <f>IF(ISBLANK('Report Data'!D1799)," ",'Report Data'!D1799)</f>
        <v xml:space="preserve"> </v>
      </c>
      <c r="E1799" s="9" t="str">
        <f>IF(ISBLANK('Report Data'!E1799)," ",'Report Data'!E1799)</f>
        <v xml:space="preserve"> </v>
      </c>
      <c r="F1799" s="9" t="str">
        <f>IF(ISBLANK('Report Data'!F1799)," ",'Report Data'!F1799)</f>
        <v xml:space="preserve"> </v>
      </c>
      <c r="G1799" s="9" t="str">
        <f>IF(ISBLANK('Report Data'!G1799)," ",'Report Data'!G1799)</f>
        <v xml:space="preserve"> </v>
      </c>
    </row>
    <row r="1800" spans="1:7">
      <c r="A1800" s="9" t="str">
        <f>IF('INTERIM REPORT'!B1800=" "," ",IF('Report Data'!A1800="",'INTERIM REPORT'!A1799,'Report Data'!A1800))</f>
        <v xml:space="preserve"> </v>
      </c>
      <c r="B1800" s="9" t="str">
        <f>IF(ISBLANK('Report Data'!B1800)," ",'Report Data'!B1800)</f>
        <v xml:space="preserve"> </v>
      </c>
      <c r="C1800" s="9" t="str">
        <f>IF(ISBLANK('Report Data'!C1800)," ",'Report Data'!C1800)</f>
        <v xml:space="preserve"> </v>
      </c>
      <c r="D1800" s="9" t="str">
        <f>IF(ISBLANK('Report Data'!D1800)," ",'Report Data'!D1800)</f>
        <v xml:space="preserve"> </v>
      </c>
      <c r="E1800" s="9" t="str">
        <f>IF(ISBLANK('Report Data'!E1800)," ",'Report Data'!E1800)</f>
        <v xml:space="preserve"> </v>
      </c>
      <c r="F1800" s="9" t="str">
        <f>IF(ISBLANK('Report Data'!F1800)," ",'Report Data'!F1800)</f>
        <v xml:space="preserve"> </v>
      </c>
      <c r="G1800" s="9" t="str">
        <f>IF(ISBLANK('Report Data'!G1800)," ",'Report Data'!G1800)</f>
        <v xml:space="preserve"> </v>
      </c>
    </row>
    <row r="1801" spans="1:7">
      <c r="A1801" s="9" t="str">
        <f>IF('INTERIM REPORT'!B1801=" "," ",IF('Report Data'!A1801="",'INTERIM REPORT'!A1800,'Report Data'!A1801))</f>
        <v xml:space="preserve"> </v>
      </c>
      <c r="B1801" s="9" t="str">
        <f>IF(ISBLANK('Report Data'!B1801)," ",'Report Data'!B1801)</f>
        <v xml:space="preserve"> </v>
      </c>
      <c r="C1801" s="9" t="str">
        <f>IF(ISBLANK('Report Data'!C1801)," ",'Report Data'!C1801)</f>
        <v xml:space="preserve"> </v>
      </c>
      <c r="D1801" s="9" t="str">
        <f>IF(ISBLANK('Report Data'!D1801)," ",'Report Data'!D1801)</f>
        <v xml:space="preserve"> </v>
      </c>
      <c r="E1801" s="9" t="str">
        <f>IF(ISBLANK('Report Data'!E1801)," ",'Report Data'!E1801)</f>
        <v xml:space="preserve"> </v>
      </c>
      <c r="F1801" s="9" t="str">
        <f>IF(ISBLANK('Report Data'!F1801)," ",'Report Data'!F1801)</f>
        <v xml:space="preserve"> </v>
      </c>
      <c r="G1801" s="9" t="str">
        <f>IF(ISBLANK('Report Data'!G1801)," ",'Report Data'!G1801)</f>
        <v xml:space="preserve"> </v>
      </c>
    </row>
    <row r="1802" spans="1:7">
      <c r="A1802" s="9" t="str">
        <f>IF('INTERIM REPORT'!B1802=" "," ",IF('Report Data'!A1802="",'INTERIM REPORT'!A1801,'Report Data'!A1802))</f>
        <v xml:space="preserve"> </v>
      </c>
      <c r="B1802" s="9" t="str">
        <f>IF(ISBLANK('Report Data'!B1802)," ",'Report Data'!B1802)</f>
        <v xml:space="preserve"> </v>
      </c>
      <c r="C1802" s="9" t="str">
        <f>IF(ISBLANK('Report Data'!C1802)," ",'Report Data'!C1802)</f>
        <v xml:space="preserve"> </v>
      </c>
      <c r="D1802" s="9" t="str">
        <f>IF(ISBLANK('Report Data'!D1802)," ",'Report Data'!D1802)</f>
        <v xml:space="preserve"> </v>
      </c>
      <c r="E1802" s="9" t="str">
        <f>IF(ISBLANK('Report Data'!E1802)," ",'Report Data'!E1802)</f>
        <v xml:space="preserve"> </v>
      </c>
      <c r="F1802" s="9" t="str">
        <f>IF(ISBLANK('Report Data'!F1802)," ",'Report Data'!F1802)</f>
        <v xml:space="preserve"> </v>
      </c>
      <c r="G1802" s="9" t="str">
        <f>IF(ISBLANK('Report Data'!G1802)," ",'Report Data'!G1802)</f>
        <v xml:space="preserve"> </v>
      </c>
    </row>
    <row r="1803" spans="1:7">
      <c r="A1803" s="9" t="str">
        <f>IF('INTERIM REPORT'!B1803=" "," ",IF('Report Data'!A1803="",'INTERIM REPORT'!A1802,'Report Data'!A1803))</f>
        <v xml:space="preserve"> </v>
      </c>
      <c r="B1803" s="9" t="str">
        <f>IF(ISBLANK('Report Data'!B1803)," ",'Report Data'!B1803)</f>
        <v xml:space="preserve"> </v>
      </c>
      <c r="C1803" s="9" t="str">
        <f>IF(ISBLANK('Report Data'!C1803)," ",'Report Data'!C1803)</f>
        <v xml:space="preserve"> </v>
      </c>
      <c r="D1803" s="9" t="str">
        <f>IF(ISBLANK('Report Data'!D1803)," ",'Report Data'!D1803)</f>
        <v xml:space="preserve"> </v>
      </c>
      <c r="E1803" s="9" t="str">
        <f>IF(ISBLANK('Report Data'!E1803)," ",'Report Data'!E1803)</f>
        <v xml:space="preserve"> </v>
      </c>
      <c r="F1803" s="9" t="str">
        <f>IF(ISBLANK('Report Data'!F1803)," ",'Report Data'!F1803)</f>
        <v xml:space="preserve"> </v>
      </c>
      <c r="G1803" s="9" t="str">
        <f>IF(ISBLANK('Report Data'!G1803)," ",'Report Data'!G1803)</f>
        <v xml:space="preserve"> </v>
      </c>
    </row>
    <row r="1804" spans="1:7">
      <c r="A1804" s="9" t="str">
        <f>IF('INTERIM REPORT'!B1804=" "," ",IF('Report Data'!A1804="",'INTERIM REPORT'!A1803,'Report Data'!A1804))</f>
        <v xml:space="preserve"> </v>
      </c>
      <c r="B1804" s="9" t="str">
        <f>IF(ISBLANK('Report Data'!B1804)," ",'Report Data'!B1804)</f>
        <v xml:space="preserve"> </v>
      </c>
      <c r="C1804" s="9" t="str">
        <f>IF(ISBLANK('Report Data'!C1804)," ",'Report Data'!C1804)</f>
        <v xml:space="preserve"> </v>
      </c>
      <c r="D1804" s="9" t="str">
        <f>IF(ISBLANK('Report Data'!D1804)," ",'Report Data'!D1804)</f>
        <v xml:space="preserve"> </v>
      </c>
      <c r="E1804" s="9" t="str">
        <f>IF(ISBLANK('Report Data'!E1804)," ",'Report Data'!E1804)</f>
        <v xml:space="preserve"> </v>
      </c>
      <c r="F1804" s="9" t="str">
        <f>IF(ISBLANK('Report Data'!F1804)," ",'Report Data'!F1804)</f>
        <v xml:space="preserve"> </v>
      </c>
      <c r="G1804" s="9" t="str">
        <f>IF(ISBLANK('Report Data'!G1804)," ",'Report Data'!G1804)</f>
        <v xml:space="preserve"> </v>
      </c>
    </row>
    <row r="1805" spans="1:7">
      <c r="A1805" s="9" t="str">
        <f>IF('INTERIM REPORT'!B1805=" "," ",IF('Report Data'!A1805="",'INTERIM REPORT'!A1804,'Report Data'!A1805))</f>
        <v xml:space="preserve"> </v>
      </c>
      <c r="B1805" s="9" t="str">
        <f>IF(ISBLANK('Report Data'!B1805)," ",'Report Data'!B1805)</f>
        <v xml:space="preserve"> </v>
      </c>
      <c r="C1805" s="9" t="str">
        <f>IF(ISBLANK('Report Data'!C1805)," ",'Report Data'!C1805)</f>
        <v xml:space="preserve"> </v>
      </c>
      <c r="D1805" s="9" t="str">
        <f>IF(ISBLANK('Report Data'!D1805)," ",'Report Data'!D1805)</f>
        <v xml:space="preserve"> </v>
      </c>
      <c r="E1805" s="9" t="str">
        <f>IF(ISBLANK('Report Data'!E1805)," ",'Report Data'!E1805)</f>
        <v xml:space="preserve"> </v>
      </c>
      <c r="F1805" s="9" t="str">
        <f>IF(ISBLANK('Report Data'!F1805)," ",'Report Data'!F1805)</f>
        <v xml:space="preserve"> </v>
      </c>
      <c r="G1805" s="9" t="str">
        <f>IF(ISBLANK('Report Data'!G1805)," ",'Report Data'!G1805)</f>
        <v xml:space="preserve"> </v>
      </c>
    </row>
    <row r="1806" spans="1:7">
      <c r="A1806" s="9" t="str">
        <f>IF('INTERIM REPORT'!B1806=" "," ",IF('Report Data'!A1806="",'INTERIM REPORT'!A1805,'Report Data'!A1806))</f>
        <v xml:space="preserve"> </v>
      </c>
      <c r="B1806" s="9" t="str">
        <f>IF(ISBLANK('Report Data'!B1806)," ",'Report Data'!B1806)</f>
        <v xml:space="preserve"> </v>
      </c>
      <c r="C1806" s="9" t="str">
        <f>IF(ISBLANK('Report Data'!C1806)," ",'Report Data'!C1806)</f>
        <v xml:space="preserve"> </v>
      </c>
      <c r="D1806" s="9" t="str">
        <f>IF(ISBLANK('Report Data'!D1806)," ",'Report Data'!D1806)</f>
        <v xml:space="preserve"> </v>
      </c>
      <c r="E1806" s="9" t="str">
        <f>IF(ISBLANK('Report Data'!E1806)," ",'Report Data'!E1806)</f>
        <v xml:space="preserve"> </v>
      </c>
      <c r="F1806" s="9" t="str">
        <f>IF(ISBLANK('Report Data'!F1806)," ",'Report Data'!F1806)</f>
        <v xml:space="preserve"> </v>
      </c>
      <c r="G1806" s="9" t="str">
        <f>IF(ISBLANK('Report Data'!G1806)," ",'Report Data'!G1806)</f>
        <v xml:space="preserve"> </v>
      </c>
    </row>
    <row r="1807" spans="1:7">
      <c r="A1807" s="9" t="str">
        <f>IF('INTERIM REPORT'!B1807=" "," ",IF('Report Data'!A1807="",'INTERIM REPORT'!A1806,'Report Data'!A1807))</f>
        <v xml:space="preserve"> </v>
      </c>
      <c r="B1807" s="9" t="str">
        <f>IF(ISBLANK('Report Data'!B1807)," ",'Report Data'!B1807)</f>
        <v xml:space="preserve"> </v>
      </c>
      <c r="C1807" s="9" t="str">
        <f>IF(ISBLANK('Report Data'!C1807)," ",'Report Data'!C1807)</f>
        <v xml:space="preserve"> </v>
      </c>
      <c r="D1807" s="9" t="str">
        <f>IF(ISBLANK('Report Data'!D1807)," ",'Report Data'!D1807)</f>
        <v xml:space="preserve"> </v>
      </c>
      <c r="E1807" s="9" t="str">
        <f>IF(ISBLANK('Report Data'!E1807)," ",'Report Data'!E1807)</f>
        <v xml:space="preserve"> </v>
      </c>
      <c r="F1807" s="9" t="str">
        <f>IF(ISBLANK('Report Data'!F1807)," ",'Report Data'!F1807)</f>
        <v xml:space="preserve"> </v>
      </c>
      <c r="G1807" s="9" t="str">
        <f>IF(ISBLANK('Report Data'!G1807)," ",'Report Data'!G1807)</f>
        <v xml:space="preserve"> </v>
      </c>
    </row>
    <row r="1808" spans="1:7">
      <c r="A1808" s="9" t="str">
        <f>IF('INTERIM REPORT'!B1808=" "," ",IF('Report Data'!A1808="",'INTERIM REPORT'!A1807,'Report Data'!A1808))</f>
        <v xml:space="preserve"> </v>
      </c>
      <c r="B1808" s="9" t="str">
        <f>IF(ISBLANK('Report Data'!B1808)," ",'Report Data'!B1808)</f>
        <v xml:space="preserve"> </v>
      </c>
      <c r="C1808" s="9" t="str">
        <f>IF(ISBLANK('Report Data'!C1808)," ",'Report Data'!C1808)</f>
        <v xml:space="preserve"> </v>
      </c>
      <c r="D1808" s="9" t="str">
        <f>IF(ISBLANK('Report Data'!D1808)," ",'Report Data'!D1808)</f>
        <v xml:space="preserve"> </v>
      </c>
      <c r="E1808" s="9" t="str">
        <f>IF(ISBLANK('Report Data'!E1808)," ",'Report Data'!E1808)</f>
        <v xml:space="preserve"> </v>
      </c>
      <c r="F1808" s="9" t="str">
        <f>IF(ISBLANK('Report Data'!F1808)," ",'Report Data'!F1808)</f>
        <v xml:space="preserve"> </v>
      </c>
      <c r="G1808" s="9" t="str">
        <f>IF(ISBLANK('Report Data'!G1808)," ",'Report Data'!G1808)</f>
        <v xml:space="preserve"> </v>
      </c>
    </row>
    <row r="1809" spans="1:7">
      <c r="A1809" s="9" t="str">
        <f>IF('INTERIM REPORT'!B1809=" "," ",IF('Report Data'!A1809="",'INTERIM REPORT'!A1808,'Report Data'!A1809))</f>
        <v xml:space="preserve"> </v>
      </c>
      <c r="B1809" s="9" t="str">
        <f>IF(ISBLANK('Report Data'!B1809)," ",'Report Data'!B1809)</f>
        <v xml:space="preserve"> </v>
      </c>
      <c r="C1809" s="9" t="str">
        <f>IF(ISBLANK('Report Data'!C1809)," ",'Report Data'!C1809)</f>
        <v xml:space="preserve"> </v>
      </c>
      <c r="D1809" s="9" t="str">
        <f>IF(ISBLANK('Report Data'!D1809)," ",'Report Data'!D1809)</f>
        <v xml:space="preserve"> </v>
      </c>
      <c r="E1809" s="9" t="str">
        <f>IF(ISBLANK('Report Data'!E1809)," ",'Report Data'!E1809)</f>
        <v xml:space="preserve"> </v>
      </c>
      <c r="F1809" s="9" t="str">
        <f>IF(ISBLANK('Report Data'!F1809)," ",'Report Data'!F1809)</f>
        <v xml:space="preserve"> </v>
      </c>
      <c r="G1809" s="9" t="str">
        <f>IF(ISBLANK('Report Data'!G1809)," ",'Report Data'!G1809)</f>
        <v xml:space="preserve"> </v>
      </c>
    </row>
    <row r="1810" spans="1:7">
      <c r="A1810" s="9" t="str">
        <f>IF('INTERIM REPORT'!B1810=" "," ",IF('Report Data'!A1810="",'INTERIM REPORT'!A1809,'Report Data'!A1810))</f>
        <v xml:space="preserve"> </v>
      </c>
      <c r="B1810" s="9" t="str">
        <f>IF(ISBLANK('Report Data'!B1810)," ",'Report Data'!B1810)</f>
        <v xml:space="preserve"> </v>
      </c>
      <c r="C1810" s="9" t="str">
        <f>IF(ISBLANK('Report Data'!C1810)," ",'Report Data'!C1810)</f>
        <v xml:space="preserve"> </v>
      </c>
      <c r="D1810" s="9" t="str">
        <f>IF(ISBLANK('Report Data'!D1810)," ",'Report Data'!D1810)</f>
        <v xml:space="preserve"> </v>
      </c>
      <c r="E1810" s="9" t="str">
        <f>IF(ISBLANK('Report Data'!E1810)," ",'Report Data'!E1810)</f>
        <v xml:space="preserve"> </v>
      </c>
      <c r="F1810" s="9" t="str">
        <f>IF(ISBLANK('Report Data'!F1810)," ",'Report Data'!F1810)</f>
        <v xml:space="preserve"> </v>
      </c>
      <c r="G1810" s="9" t="str">
        <f>IF(ISBLANK('Report Data'!G1810)," ",'Report Data'!G1810)</f>
        <v xml:space="preserve"> </v>
      </c>
    </row>
    <row r="1811" spans="1:7">
      <c r="A1811" s="9" t="str">
        <f>IF('INTERIM REPORT'!B1811=" "," ",IF('Report Data'!A1811="",'INTERIM REPORT'!A1810,'Report Data'!A1811))</f>
        <v xml:space="preserve"> </v>
      </c>
      <c r="B1811" s="9" t="str">
        <f>IF(ISBLANK('Report Data'!B1811)," ",'Report Data'!B1811)</f>
        <v xml:space="preserve"> </v>
      </c>
      <c r="C1811" s="9" t="str">
        <f>IF(ISBLANK('Report Data'!C1811)," ",'Report Data'!C1811)</f>
        <v xml:space="preserve"> </v>
      </c>
      <c r="D1811" s="9" t="str">
        <f>IF(ISBLANK('Report Data'!D1811)," ",'Report Data'!D1811)</f>
        <v xml:space="preserve"> </v>
      </c>
      <c r="E1811" s="9" t="str">
        <f>IF(ISBLANK('Report Data'!E1811)," ",'Report Data'!E1811)</f>
        <v xml:space="preserve"> </v>
      </c>
      <c r="F1811" s="9" t="str">
        <f>IF(ISBLANK('Report Data'!F1811)," ",'Report Data'!F1811)</f>
        <v xml:space="preserve"> </v>
      </c>
      <c r="G1811" s="9" t="str">
        <f>IF(ISBLANK('Report Data'!G1811)," ",'Report Data'!G1811)</f>
        <v xml:space="preserve"> </v>
      </c>
    </row>
    <row r="1812" spans="1:7">
      <c r="A1812" s="9" t="str">
        <f>IF('INTERIM REPORT'!B1812=" "," ",IF('Report Data'!A1812="",'INTERIM REPORT'!A1811,'Report Data'!A1812))</f>
        <v xml:space="preserve"> </v>
      </c>
      <c r="B1812" s="9" t="str">
        <f>IF(ISBLANK('Report Data'!B1812)," ",'Report Data'!B1812)</f>
        <v xml:space="preserve"> </v>
      </c>
      <c r="C1812" s="9" t="str">
        <f>IF(ISBLANK('Report Data'!C1812)," ",'Report Data'!C1812)</f>
        <v xml:space="preserve"> </v>
      </c>
      <c r="D1812" s="9" t="str">
        <f>IF(ISBLANK('Report Data'!D1812)," ",'Report Data'!D1812)</f>
        <v xml:space="preserve"> </v>
      </c>
      <c r="E1812" s="9" t="str">
        <f>IF(ISBLANK('Report Data'!E1812)," ",'Report Data'!E1812)</f>
        <v xml:space="preserve"> </v>
      </c>
      <c r="F1812" s="9" t="str">
        <f>IF(ISBLANK('Report Data'!F1812)," ",'Report Data'!F1812)</f>
        <v xml:space="preserve"> </v>
      </c>
      <c r="G1812" s="9" t="str">
        <f>IF(ISBLANK('Report Data'!G1812)," ",'Report Data'!G1812)</f>
        <v xml:space="preserve"> </v>
      </c>
    </row>
    <row r="1813" spans="1:7">
      <c r="A1813" s="9" t="str">
        <f>IF('INTERIM REPORT'!B1813=" "," ",IF('Report Data'!A1813="",'INTERIM REPORT'!A1812,'Report Data'!A1813))</f>
        <v xml:space="preserve"> </v>
      </c>
      <c r="B1813" s="9" t="str">
        <f>IF(ISBLANK('Report Data'!B1813)," ",'Report Data'!B1813)</f>
        <v xml:space="preserve"> </v>
      </c>
      <c r="C1813" s="9" t="str">
        <f>IF(ISBLANK('Report Data'!C1813)," ",'Report Data'!C1813)</f>
        <v xml:space="preserve"> </v>
      </c>
      <c r="D1813" s="9" t="str">
        <f>IF(ISBLANK('Report Data'!D1813)," ",'Report Data'!D1813)</f>
        <v xml:space="preserve"> </v>
      </c>
      <c r="E1813" s="9" t="str">
        <f>IF(ISBLANK('Report Data'!E1813)," ",'Report Data'!E1813)</f>
        <v xml:space="preserve"> </v>
      </c>
      <c r="F1813" s="9" t="str">
        <f>IF(ISBLANK('Report Data'!F1813)," ",'Report Data'!F1813)</f>
        <v xml:space="preserve"> </v>
      </c>
      <c r="G1813" s="9" t="str">
        <f>IF(ISBLANK('Report Data'!G1813)," ",'Report Data'!G1813)</f>
        <v xml:space="preserve"> </v>
      </c>
    </row>
    <row r="1814" spans="1:7">
      <c r="A1814" s="9" t="str">
        <f>IF('INTERIM REPORT'!B1814=" "," ",IF('Report Data'!A1814="",'INTERIM REPORT'!A1813,'Report Data'!A1814))</f>
        <v xml:space="preserve"> </v>
      </c>
      <c r="B1814" s="9" t="str">
        <f>IF(ISBLANK('Report Data'!B1814)," ",'Report Data'!B1814)</f>
        <v xml:space="preserve"> </v>
      </c>
      <c r="C1814" s="9" t="str">
        <f>IF(ISBLANK('Report Data'!C1814)," ",'Report Data'!C1814)</f>
        <v xml:space="preserve"> </v>
      </c>
      <c r="D1814" s="9" t="str">
        <f>IF(ISBLANK('Report Data'!D1814)," ",'Report Data'!D1814)</f>
        <v xml:space="preserve"> </v>
      </c>
      <c r="E1814" s="9" t="str">
        <f>IF(ISBLANK('Report Data'!E1814)," ",'Report Data'!E1814)</f>
        <v xml:space="preserve"> </v>
      </c>
      <c r="F1814" s="9" t="str">
        <f>IF(ISBLANK('Report Data'!F1814)," ",'Report Data'!F1814)</f>
        <v xml:space="preserve"> </v>
      </c>
      <c r="G1814" s="9" t="str">
        <f>IF(ISBLANK('Report Data'!G1814)," ",'Report Data'!G1814)</f>
        <v xml:space="preserve"> </v>
      </c>
    </row>
    <row r="1815" spans="1:7">
      <c r="A1815" s="9" t="str">
        <f>IF('INTERIM REPORT'!B1815=" "," ",IF('Report Data'!A1815="",'INTERIM REPORT'!A1814,'Report Data'!A1815))</f>
        <v xml:space="preserve"> </v>
      </c>
      <c r="B1815" s="9" t="str">
        <f>IF(ISBLANK('Report Data'!B1815)," ",'Report Data'!B1815)</f>
        <v xml:space="preserve"> </v>
      </c>
      <c r="C1815" s="9" t="str">
        <f>IF(ISBLANK('Report Data'!C1815)," ",'Report Data'!C1815)</f>
        <v xml:space="preserve"> </v>
      </c>
      <c r="D1815" s="9" t="str">
        <f>IF(ISBLANK('Report Data'!D1815)," ",'Report Data'!D1815)</f>
        <v xml:space="preserve"> </v>
      </c>
      <c r="E1815" s="9" t="str">
        <f>IF(ISBLANK('Report Data'!E1815)," ",'Report Data'!E1815)</f>
        <v xml:space="preserve"> </v>
      </c>
      <c r="F1815" s="9" t="str">
        <f>IF(ISBLANK('Report Data'!F1815)," ",'Report Data'!F1815)</f>
        <v xml:space="preserve"> </v>
      </c>
      <c r="G1815" s="9" t="str">
        <f>IF(ISBLANK('Report Data'!G1815)," ",'Report Data'!G1815)</f>
        <v xml:space="preserve"> </v>
      </c>
    </row>
    <row r="1816" spans="1:7">
      <c r="A1816" s="9" t="str">
        <f>IF('INTERIM REPORT'!B1816=" "," ",IF('Report Data'!A1816="",'INTERIM REPORT'!A1815,'Report Data'!A1816))</f>
        <v xml:space="preserve"> </v>
      </c>
      <c r="B1816" s="9" t="str">
        <f>IF(ISBLANK('Report Data'!B1816)," ",'Report Data'!B1816)</f>
        <v xml:space="preserve"> </v>
      </c>
      <c r="C1816" s="9" t="str">
        <f>IF(ISBLANK('Report Data'!C1816)," ",'Report Data'!C1816)</f>
        <v xml:space="preserve"> </v>
      </c>
      <c r="D1816" s="9" t="str">
        <f>IF(ISBLANK('Report Data'!D1816)," ",'Report Data'!D1816)</f>
        <v xml:space="preserve"> </v>
      </c>
      <c r="E1816" s="9" t="str">
        <f>IF(ISBLANK('Report Data'!E1816)," ",'Report Data'!E1816)</f>
        <v xml:space="preserve"> </v>
      </c>
      <c r="F1816" s="9" t="str">
        <f>IF(ISBLANK('Report Data'!F1816)," ",'Report Data'!F1816)</f>
        <v xml:space="preserve"> </v>
      </c>
      <c r="G1816" s="9" t="str">
        <f>IF(ISBLANK('Report Data'!G1816)," ",'Report Data'!G1816)</f>
        <v xml:space="preserve"> </v>
      </c>
    </row>
    <row r="1817" spans="1:7">
      <c r="A1817" s="9" t="str">
        <f>IF('INTERIM REPORT'!B1817=" "," ",IF('Report Data'!A1817="",'INTERIM REPORT'!A1816,'Report Data'!A1817))</f>
        <v xml:space="preserve"> </v>
      </c>
      <c r="B1817" s="9" t="str">
        <f>IF(ISBLANK('Report Data'!B1817)," ",'Report Data'!B1817)</f>
        <v xml:space="preserve"> </v>
      </c>
      <c r="C1817" s="9" t="str">
        <f>IF(ISBLANK('Report Data'!C1817)," ",'Report Data'!C1817)</f>
        <v xml:space="preserve"> </v>
      </c>
      <c r="D1817" s="9" t="str">
        <f>IF(ISBLANK('Report Data'!D1817)," ",'Report Data'!D1817)</f>
        <v xml:space="preserve"> </v>
      </c>
      <c r="E1817" s="9" t="str">
        <f>IF(ISBLANK('Report Data'!E1817)," ",'Report Data'!E1817)</f>
        <v xml:space="preserve"> </v>
      </c>
      <c r="F1817" s="9" t="str">
        <f>IF(ISBLANK('Report Data'!F1817)," ",'Report Data'!F1817)</f>
        <v xml:space="preserve"> </v>
      </c>
      <c r="G1817" s="9" t="str">
        <f>IF(ISBLANK('Report Data'!G1817)," ",'Report Data'!G1817)</f>
        <v xml:space="preserve"> </v>
      </c>
    </row>
    <row r="1818" spans="1:7">
      <c r="A1818" s="9" t="str">
        <f>IF('INTERIM REPORT'!B1818=" "," ",IF('Report Data'!A1818="",'INTERIM REPORT'!A1817,'Report Data'!A1818))</f>
        <v xml:space="preserve"> </v>
      </c>
      <c r="B1818" s="9" t="str">
        <f>IF(ISBLANK('Report Data'!B1818)," ",'Report Data'!B1818)</f>
        <v xml:space="preserve"> </v>
      </c>
      <c r="C1818" s="9" t="str">
        <f>IF(ISBLANK('Report Data'!C1818)," ",'Report Data'!C1818)</f>
        <v xml:space="preserve"> </v>
      </c>
      <c r="D1818" s="9" t="str">
        <f>IF(ISBLANK('Report Data'!D1818)," ",'Report Data'!D1818)</f>
        <v xml:space="preserve"> </v>
      </c>
      <c r="E1818" s="9" t="str">
        <f>IF(ISBLANK('Report Data'!E1818)," ",'Report Data'!E1818)</f>
        <v xml:space="preserve"> </v>
      </c>
      <c r="F1818" s="9" t="str">
        <f>IF(ISBLANK('Report Data'!F1818)," ",'Report Data'!F1818)</f>
        <v xml:space="preserve"> </v>
      </c>
      <c r="G1818" s="9" t="str">
        <f>IF(ISBLANK('Report Data'!G1818)," ",'Report Data'!G1818)</f>
        <v xml:space="preserve"> </v>
      </c>
    </row>
    <row r="1819" spans="1:7">
      <c r="A1819" s="9" t="str">
        <f>IF('INTERIM REPORT'!B1819=" "," ",IF('Report Data'!A1819="",'INTERIM REPORT'!A1818,'Report Data'!A1819))</f>
        <v xml:space="preserve"> </v>
      </c>
      <c r="B1819" s="9" t="str">
        <f>IF(ISBLANK('Report Data'!B1819)," ",'Report Data'!B1819)</f>
        <v xml:space="preserve"> </v>
      </c>
      <c r="C1819" s="9" t="str">
        <f>IF(ISBLANK('Report Data'!C1819)," ",'Report Data'!C1819)</f>
        <v xml:space="preserve"> </v>
      </c>
      <c r="D1819" s="9" t="str">
        <f>IF(ISBLANK('Report Data'!D1819)," ",'Report Data'!D1819)</f>
        <v xml:space="preserve"> </v>
      </c>
      <c r="E1819" s="9" t="str">
        <f>IF(ISBLANK('Report Data'!E1819)," ",'Report Data'!E1819)</f>
        <v xml:space="preserve"> </v>
      </c>
      <c r="F1819" s="9" t="str">
        <f>IF(ISBLANK('Report Data'!F1819)," ",'Report Data'!F1819)</f>
        <v xml:space="preserve"> </v>
      </c>
      <c r="G1819" s="9" t="str">
        <f>IF(ISBLANK('Report Data'!G1819)," ",'Report Data'!G1819)</f>
        <v xml:space="preserve"> </v>
      </c>
    </row>
    <row r="1820" spans="1:7">
      <c r="A1820" s="9" t="str">
        <f>IF('INTERIM REPORT'!B1820=" "," ",IF('Report Data'!A1820="",'INTERIM REPORT'!A1819,'Report Data'!A1820))</f>
        <v xml:space="preserve"> </v>
      </c>
      <c r="B1820" s="9" t="str">
        <f>IF(ISBLANK('Report Data'!B1820)," ",'Report Data'!B1820)</f>
        <v xml:space="preserve"> </v>
      </c>
      <c r="C1820" s="9" t="str">
        <f>IF(ISBLANK('Report Data'!C1820)," ",'Report Data'!C1820)</f>
        <v xml:space="preserve"> </v>
      </c>
      <c r="D1820" s="9" t="str">
        <f>IF(ISBLANK('Report Data'!D1820)," ",'Report Data'!D1820)</f>
        <v xml:space="preserve"> </v>
      </c>
      <c r="E1820" s="9" t="str">
        <f>IF(ISBLANK('Report Data'!E1820)," ",'Report Data'!E1820)</f>
        <v xml:space="preserve"> </v>
      </c>
      <c r="F1820" s="9" t="str">
        <f>IF(ISBLANK('Report Data'!F1820)," ",'Report Data'!F1820)</f>
        <v xml:space="preserve"> </v>
      </c>
      <c r="G1820" s="9" t="str">
        <f>IF(ISBLANK('Report Data'!G1820)," ",'Report Data'!G1820)</f>
        <v xml:space="preserve"> </v>
      </c>
    </row>
    <row r="1821" spans="1:7">
      <c r="A1821" s="9" t="str">
        <f>IF('INTERIM REPORT'!B1821=" "," ",IF('Report Data'!A1821="",'INTERIM REPORT'!A1820,'Report Data'!A1821))</f>
        <v xml:space="preserve"> </v>
      </c>
      <c r="B1821" s="9" t="str">
        <f>IF(ISBLANK('Report Data'!B1821)," ",'Report Data'!B1821)</f>
        <v xml:space="preserve"> </v>
      </c>
      <c r="C1821" s="9" t="str">
        <f>IF(ISBLANK('Report Data'!C1821)," ",'Report Data'!C1821)</f>
        <v xml:space="preserve"> </v>
      </c>
      <c r="D1821" s="9" t="str">
        <f>IF(ISBLANK('Report Data'!D1821)," ",'Report Data'!D1821)</f>
        <v xml:space="preserve"> </v>
      </c>
      <c r="E1821" s="9" t="str">
        <f>IF(ISBLANK('Report Data'!E1821)," ",'Report Data'!E1821)</f>
        <v xml:space="preserve"> </v>
      </c>
      <c r="F1821" s="9" t="str">
        <f>IF(ISBLANK('Report Data'!F1821)," ",'Report Data'!F1821)</f>
        <v xml:space="preserve"> </v>
      </c>
      <c r="G1821" s="9" t="str">
        <f>IF(ISBLANK('Report Data'!G1821)," ",'Report Data'!G1821)</f>
        <v xml:space="preserve"> </v>
      </c>
    </row>
    <row r="1822" spans="1:7">
      <c r="A1822" s="9" t="str">
        <f>IF('INTERIM REPORT'!B1822=" "," ",IF('Report Data'!A1822="",'INTERIM REPORT'!A1821,'Report Data'!A1822))</f>
        <v xml:space="preserve"> </v>
      </c>
      <c r="B1822" s="9" t="str">
        <f>IF(ISBLANK('Report Data'!B1822)," ",'Report Data'!B1822)</f>
        <v xml:space="preserve"> </v>
      </c>
      <c r="C1822" s="9" t="str">
        <f>IF(ISBLANK('Report Data'!C1822)," ",'Report Data'!C1822)</f>
        <v xml:space="preserve"> </v>
      </c>
      <c r="D1822" s="9" t="str">
        <f>IF(ISBLANK('Report Data'!D1822)," ",'Report Data'!D1822)</f>
        <v xml:space="preserve"> </v>
      </c>
      <c r="E1822" s="9" t="str">
        <f>IF(ISBLANK('Report Data'!E1822)," ",'Report Data'!E1822)</f>
        <v xml:space="preserve"> </v>
      </c>
      <c r="F1822" s="9" t="str">
        <f>IF(ISBLANK('Report Data'!F1822)," ",'Report Data'!F1822)</f>
        <v xml:space="preserve"> </v>
      </c>
      <c r="G1822" s="9" t="str">
        <f>IF(ISBLANK('Report Data'!G1822)," ",'Report Data'!G1822)</f>
        <v xml:space="preserve"> </v>
      </c>
    </row>
    <row r="1823" spans="1:7">
      <c r="A1823" s="9" t="str">
        <f>IF('INTERIM REPORT'!B1823=" "," ",IF('Report Data'!A1823="",'INTERIM REPORT'!A1822,'Report Data'!A1823))</f>
        <v xml:space="preserve"> </v>
      </c>
      <c r="B1823" s="9" t="str">
        <f>IF(ISBLANK('Report Data'!B1823)," ",'Report Data'!B1823)</f>
        <v xml:space="preserve"> </v>
      </c>
      <c r="C1823" s="9" t="str">
        <f>IF(ISBLANK('Report Data'!C1823)," ",'Report Data'!C1823)</f>
        <v xml:space="preserve"> </v>
      </c>
      <c r="D1823" s="9" t="str">
        <f>IF(ISBLANK('Report Data'!D1823)," ",'Report Data'!D1823)</f>
        <v xml:space="preserve"> </v>
      </c>
      <c r="E1823" s="9" t="str">
        <f>IF(ISBLANK('Report Data'!E1823)," ",'Report Data'!E1823)</f>
        <v xml:space="preserve"> </v>
      </c>
      <c r="F1823" s="9" t="str">
        <f>IF(ISBLANK('Report Data'!F1823)," ",'Report Data'!F1823)</f>
        <v xml:space="preserve"> </v>
      </c>
      <c r="G1823" s="9" t="str">
        <f>IF(ISBLANK('Report Data'!G1823)," ",'Report Data'!G1823)</f>
        <v xml:space="preserve"> </v>
      </c>
    </row>
    <row r="1824" spans="1:7">
      <c r="A1824" s="9" t="str">
        <f>IF('INTERIM REPORT'!B1824=" "," ",IF('Report Data'!A1824="",'INTERIM REPORT'!A1823,'Report Data'!A1824))</f>
        <v xml:space="preserve"> </v>
      </c>
      <c r="B1824" s="9" t="str">
        <f>IF(ISBLANK('Report Data'!B1824)," ",'Report Data'!B1824)</f>
        <v xml:space="preserve"> </v>
      </c>
      <c r="C1824" s="9" t="str">
        <f>IF(ISBLANK('Report Data'!C1824)," ",'Report Data'!C1824)</f>
        <v xml:space="preserve"> </v>
      </c>
      <c r="D1824" s="9" t="str">
        <f>IF(ISBLANK('Report Data'!D1824)," ",'Report Data'!D1824)</f>
        <v xml:space="preserve"> </v>
      </c>
      <c r="E1824" s="9" t="str">
        <f>IF(ISBLANK('Report Data'!E1824)," ",'Report Data'!E1824)</f>
        <v xml:space="preserve"> </v>
      </c>
      <c r="F1824" s="9" t="str">
        <f>IF(ISBLANK('Report Data'!F1824)," ",'Report Data'!F1824)</f>
        <v xml:space="preserve"> </v>
      </c>
      <c r="G1824" s="9" t="str">
        <f>IF(ISBLANK('Report Data'!G1824)," ",'Report Data'!G1824)</f>
        <v xml:space="preserve"> </v>
      </c>
    </row>
    <row r="1825" spans="1:7">
      <c r="A1825" s="9" t="str">
        <f>IF('INTERIM REPORT'!B1825=" "," ",IF('Report Data'!A1825="",'INTERIM REPORT'!A1824,'Report Data'!A1825))</f>
        <v xml:space="preserve"> </v>
      </c>
      <c r="B1825" s="9" t="str">
        <f>IF(ISBLANK('Report Data'!B1825)," ",'Report Data'!B1825)</f>
        <v xml:space="preserve"> </v>
      </c>
      <c r="C1825" s="9" t="str">
        <f>IF(ISBLANK('Report Data'!C1825)," ",'Report Data'!C1825)</f>
        <v xml:space="preserve"> </v>
      </c>
      <c r="D1825" s="9" t="str">
        <f>IF(ISBLANK('Report Data'!D1825)," ",'Report Data'!D1825)</f>
        <v xml:space="preserve"> </v>
      </c>
      <c r="E1825" s="9" t="str">
        <f>IF(ISBLANK('Report Data'!E1825)," ",'Report Data'!E1825)</f>
        <v xml:space="preserve"> </v>
      </c>
      <c r="F1825" s="9" t="str">
        <f>IF(ISBLANK('Report Data'!F1825)," ",'Report Data'!F1825)</f>
        <v xml:space="preserve"> </v>
      </c>
      <c r="G1825" s="9" t="str">
        <f>IF(ISBLANK('Report Data'!G1825)," ",'Report Data'!G1825)</f>
        <v xml:space="preserve"> </v>
      </c>
    </row>
    <row r="1826" spans="1:7">
      <c r="A1826" s="9" t="str">
        <f>IF('INTERIM REPORT'!B1826=" "," ",IF('Report Data'!A1826="",'INTERIM REPORT'!A1825,'Report Data'!A1826))</f>
        <v xml:space="preserve"> </v>
      </c>
      <c r="B1826" s="9" t="str">
        <f>IF(ISBLANK('Report Data'!B1826)," ",'Report Data'!B1826)</f>
        <v xml:space="preserve"> </v>
      </c>
      <c r="C1826" s="9" t="str">
        <f>IF(ISBLANK('Report Data'!C1826)," ",'Report Data'!C1826)</f>
        <v xml:space="preserve"> </v>
      </c>
      <c r="D1826" s="9" t="str">
        <f>IF(ISBLANK('Report Data'!D1826)," ",'Report Data'!D1826)</f>
        <v xml:space="preserve"> </v>
      </c>
      <c r="E1826" s="9" t="str">
        <f>IF(ISBLANK('Report Data'!E1826)," ",'Report Data'!E1826)</f>
        <v xml:space="preserve"> </v>
      </c>
      <c r="F1826" s="9" t="str">
        <f>IF(ISBLANK('Report Data'!F1826)," ",'Report Data'!F1826)</f>
        <v xml:space="preserve"> </v>
      </c>
      <c r="G1826" s="9" t="str">
        <f>IF(ISBLANK('Report Data'!G1826)," ",'Report Data'!G1826)</f>
        <v xml:space="preserve"> </v>
      </c>
    </row>
    <row r="1827" spans="1:7">
      <c r="A1827" s="9" t="str">
        <f>IF('INTERIM REPORT'!B1827=" "," ",IF('Report Data'!A1827="",'INTERIM REPORT'!A1826,'Report Data'!A1827))</f>
        <v xml:space="preserve"> </v>
      </c>
      <c r="B1827" s="9" t="str">
        <f>IF(ISBLANK('Report Data'!B1827)," ",'Report Data'!B1827)</f>
        <v xml:space="preserve"> </v>
      </c>
      <c r="C1827" s="9" t="str">
        <f>IF(ISBLANK('Report Data'!C1827)," ",'Report Data'!C1827)</f>
        <v xml:space="preserve"> </v>
      </c>
      <c r="D1827" s="9" t="str">
        <f>IF(ISBLANK('Report Data'!D1827)," ",'Report Data'!D1827)</f>
        <v xml:space="preserve"> </v>
      </c>
      <c r="E1827" s="9" t="str">
        <f>IF(ISBLANK('Report Data'!E1827)," ",'Report Data'!E1827)</f>
        <v xml:space="preserve"> </v>
      </c>
      <c r="F1827" s="9" t="str">
        <f>IF(ISBLANK('Report Data'!F1827)," ",'Report Data'!F1827)</f>
        <v xml:space="preserve"> </v>
      </c>
      <c r="G1827" s="9" t="str">
        <f>IF(ISBLANK('Report Data'!G1827)," ",'Report Data'!G1827)</f>
        <v xml:space="preserve"> </v>
      </c>
    </row>
    <row r="1828" spans="1:7">
      <c r="A1828" s="9" t="str">
        <f>IF('INTERIM REPORT'!B1828=" "," ",IF('Report Data'!A1828="",'INTERIM REPORT'!A1827,'Report Data'!A1828))</f>
        <v xml:space="preserve"> </v>
      </c>
      <c r="B1828" s="9" t="str">
        <f>IF(ISBLANK('Report Data'!B1828)," ",'Report Data'!B1828)</f>
        <v xml:space="preserve"> </v>
      </c>
      <c r="C1828" s="9" t="str">
        <f>IF(ISBLANK('Report Data'!C1828)," ",'Report Data'!C1828)</f>
        <v xml:space="preserve"> </v>
      </c>
      <c r="D1828" s="9" t="str">
        <f>IF(ISBLANK('Report Data'!D1828)," ",'Report Data'!D1828)</f>
        <v xml:space="preserve"> </v>
      </c>
      <c r="E1828" s="9" t="str">
        <f>IF(ISBLANK('Report Data'!E1828)," ",'Report Data'!E1828)</f>
        <v xml:space="preserve"> </v>
      </c>
      <c r="F1828" s="9" t="str">
        <f>IF(ISBLANK('Report Data'!F1828)," ",'Report Data'!F1828)</f>
        <v xml:space="preserve"> </v>
      </c>
      <c r="G1828" s="9" t="str">
        <f>IF(ISBLANK('Report Data'!G1828)," ",'Report Data'!G1828)</f>
        <v xml:space="preserve"> </v>
      </c>
    </row>
    <row r="1829" spans="1:7">
      <c r="A1829" s="9" t="str">
        <f>IF('INTERIM REPORT'!B1829=" "," ",IF('Report Data'!A1829="",'INTERIM REPORT'!A1828,'Report Data'!A1829))</f>
        <v xml:space="preserve"> </v>
      </c>
      <c r="B1829" s="9" t="str">
        <f>IF(ISBLANK('Report Data'!B1829)," ",'Report Data'!B1829)</f>
        <v xml:space="preserve"> </v>
      </c>
      <c r="C1829" s="9" t="str">
        <f>IF(ISBLANK('Report Data'!C1829)," ",'Report Data'!C1829)</f>
        <v xml:space="preserve"> </v>
      </c>
      <c r="D1829" s="9" t="str">
        <f>IF(ISBLANK('Report Data'!D1829)," ",'Report Data'!D1829)</f>
        <v xml:space="preserve"> </v>
      </c>
      <c r="E1829" s="9" t="str">
        <f>IF(ISBLANK('Report Data'!E1829)," ",'Report Data'!E1829)</f>
        <v xml:space="preserve"> </v>
      </c>
      <c r="F1829" s="9" t="str">
        <f>IF(ISBLANK('Report Data'!F1829)," ",'Report Data'!F1829)</f>
        <v xml:space="preserve"> </v>
      </c>
      <c r="G1829" s="9" t="str">
        <f>IF(ISBLANK('Report Data'!G1829)," ",'Report Data'!G1829)</f>
        <v xml:space="preserve"> </v>
      </c>
    </row>
    <row r="1830" spans="1:7">
      <c r="A1830" s="9" t="str">
        <f>IF('INTERIM REPORT'!B1830=" "," ",IF('Report Data'!A1830="",'INTERIM REPORT'!A1829,'Report Data'!A1830))</f>
        <v xml:space="preserve"> </v>
      </c>
      <c r="B1830" s="9" t="str">
        <f>IF(ISBLANK('Report Data'!B1830)," ",'Report Data'!B1830)</f>
        <v xml:space="preserve"> </v>
      </c>
      <c r="C1830" s="9" t="str">
        <f>IF(ISBLANK('Report Data'!C1830)," ",'Report Data'!C1830)</f>
        <v xml:space="preserve"> </v>
      </c>
      <c r="D1830" s="9" t="str">
        <f>IF(ISBLANK('Report Data'!D1830)," ",'Report Data'!D1830)</f>
        <v xml:space="preserve"> </v>
      </c>
      <c r="E1830" s="9" t="str">
        <f>IF(ISBLANK('Report Data'!E1830)," ",'Report Data'!E1830)</f>
        <v xml:space="preserve"> </v>
      </c>
      <c r="F1830" s="9" t="str">
        <f>IF(ISBLANK('Report Data'!F1830)," ",'Report Data'!F1830)</f>
        <v xml:space="preserve"> </v>
      </c>
      <c r="G1830" s="9" t="str">
        <f>IF(ISBLANK('Report Data'!G1830)," ",'Report Data'!G1830)</f>
        <v xml:space="preserve"> </v>
      </c>
    </row>
    <row r="1831" spans="1:7">
      <c r="A1831" s="9" t="str">
        <f>IF('INTERIM REPORT'!B1831=" "," ",IF('Report Data'!A1831="",'INTERIM REPORT'!A1830,'Report Data'!A1831))</f>
        <v xml:space="preserve"> </v>
      </c>
      <c r="B1831" s="9" t="str">
        <f>IF(ISBLANK('Report Data'!B1831)," ",'Report Data'!B1831)</f>
        <v xml:space="preserve"> </v>
      </c>
      <c r="C1831" s="9" t="str">
        <f>IF(ISBLANK('Report Data'!C1831)," ",'Report Data'!C1831)</f>
        <v xml:space="preserve"> </v>
      </c>
      <c r="D1831" s="9" t="str">
        <f>IF(ISBLANK('Report Data'!D1831)," ",'Report Data'!D1831)</f>
        <v xml:space="preserve"> </v>
      </c>
      <c r="E1831" s="9" t="str">
        <f>IF(ISBLANK('Report Data'!E1831)," ",'Report Data'!E1831)</f>
        <v xml:space="preserve"> </v>
      </c>
      <c r="F1831" s="9" t="str">
        <f>IF(ISBLANK('Report Data'!F1831)," ",'Report Data'!F1831)</f>
        <v xml:space="preserve"> </v>
      </c>
      <c r="G1831" s="9" t="str">
        <f>IF(ISBLANK('Report Data'!G1831)," ",'Report Data'!G1831)</f>
        <v xml:space="preserve"> </v>
      </c>
    </row>
    <row r="1832" spans="1:7">
      <c r="A1832" s="9" t="str">
        <f>IF('INTERIM REPORT'!B1832=" "," ",IF('Report Data'!A1832="",'INTERIM REPORT'!A1831,'Report Data'!A1832))</f>
        <v xml:space="preserve"> </v>
      </c>
      <c r="B1832" s="9" t="str">
        <f>IF(ISBLANK('Report Data'!B1832)," ",'Report Data'!B1832)</f>
        <v xml:space="preserve"> </v>
      </c>
      <c r="C1832" s="9" t="str">
        <f>IF(ISBLANK('Report Data'!C1832)," ",'Report Data'!C1832)</f>
        <v xml:space="preserve"> </v>
      </c>
      <c r="D1832" s="9" t="str">
        <f>IF(ISBLANK('Report Data'!D1832)," ",'Report Data'!D1832)</f>
        <v xml:space="preserve"> </v>
      </c>
      <c r="E1832" s="9" t="str">
        <f>IF(ISBLANK('Report Data'!E1832)," ",'Report Data'!E1832)</f>
        <v xml:space="preserve"> </v>
      </c>
      <c r="F1832" s="9" t="str">
        <f>IF(ISBLANK('Report Data'!F1832)," ",'Report Data'!F1832)</f>
        <v xml:space="preserve"> </v>
      </c>
      <c r="G1832" s="9" t="str">
        <f>IF(ISBLANK('Report Data'!G1832)," ",'Report Data'!G1832)</f>
        <v xml:space="preserve"> </v>
      </c>
    </row>
    <row r="1833" spans="1:7">
      <c r="A1833" s="9" t="str">
        <f>IF('INTERIM REPORT'!B1833=" "," ",IF('Report Data'!A1833="",'INTERIM REPORT'!A1832,'Report Data'!A1833))</f>
        <v xml:space="preserve"> </v>
      </c>
      <c r="B1833" s="9" t="str">
        <f>IF(ISBLANK('Report Data'!B1833)," ",'Report Data'!B1833)</f>
        <v xml:space="preserve"> </v>
      </c>
      <c r="C1833" s="9" t="str">
        <f>IF(ISBLANK('Report Data'!C1833)," ",'Report Data'!C1833)</f>
        <v xml:space="preserve"> </v>
      </c>
      <c r="D1833" s="9" t="str">
        <f>IF(ISBLANK('Report Data'!D1833)," ",'Report Data'!D1833)</f>
        <v xml:space="preserve"> </v>
      </c>
      <c r="E1833" s="9" t="str">
        <f>IF(ISBLANK('Report Data'!E1833)," ",'Report Data'!E1833)</f>
        <v xml:space="preserve"> </v>
      </c>
      <c r="F1833" s="9" t="str">
        <f>IF(ISBLANK('Report Data'!F1833)," ",'Report Data'!F1833)</f>
        <v xml:space="preserve"> </v>
      </c>
      <c r="G1833" s="9" t="str">
        <f>IF(ISBLANK('Report Data'!G1833)," ",'Report Data'!G1833)</f>
        <v xml:space="preserve"> </v>
      </c>
    </row>
    <row r="1834" spans="1:7">
      <c r="A1834" s="9" t="str">
        <f>IF('INTERIM REPORT'!B1834=" "," ",IF('Report Data'!A1834="",'INTERIM REPORT'!A1833,'Report Data'!A1834))</f>
        <v xml:space="preserve"> </v>
      </c>
      <c r="B1834" s="9" t="str">
        <f>IF(ISBLANK('Report Data'!B1834)," ",'Report Data'!B1834)</f>
        <v xml:space="preserve"> </v>
      </c>
      <c r="C1834" s="9" t="str">
        <f>IF(ISBLANK('Report Data'!C1834)," ",'Report Data'!C1834)</f>
        <v xml:space="preserve"> </v>
      </c>
      <c r="D1834" s="9" t="str">
        <f>IF(ISBLANK('Report Data'!D1834)," ",'Report Data'!D1834)</f>
        <v xml:space="preserve"> </v>
      </c>
      <c r="E1834" s="9" t="str">
        <f>IF(ISBLANK('Report Data'!E1834)," ",'Report Data'!E1834)</f>
        <v xml:space="preserve"> </v>
      </c>
      <c r="F1834" s="9" t="str">
        <f>IF(ISBLANK('Report Data'!F1834)," ",'Report Data'!F1834)</f>
        <v xml:space="preserve"> </v>
      </c>
      <c r="G1834" s="9" t="str">
        <f>IF(ISBLANK('Report Data'!G1834)," ",'Report Data'!G1834)</f>
        <v xml:space="preserve"> </v>
      </c>
    </row>
    <row r="1835" spans="1:7">
      <c r="A1835" s="9" t="str">
        <f>IF('INTERIM REPORT'!B1835=" "," ",IF('Report Data'!A1835="",'INTERIM REPORT'!A1834,'Report Data'!A1835))</f>
        <v xml:space="preserve"> </v>
      </c>
      <c r="B1835" s="9" t="str">
        <f>IF(ISBLANK('Report Data'!B1835)," ",'Report Data'!B1835)</f>
        <v xml:space="preserve"> </v>
      </c>
      <c r="C1835" s="9" t="str">
        <f>IF(ISBLANK('Report Data'!C1835)," ",'Report Data'!C1835)</f>
        <v xml:space="preserve"> </v>
      </c>
      <c r="D1835" s="9" t="str">
        <f>IF(ISBLANK('Report Data'!D1835)," ",'Report Data'!D1835)</f>
        <v xml:space="preserve"> </v>
      </c>
      <c r="E1835" s="9" t="str">
        <f>IF(ISBLANK('Report Data'!E1835)," ",'Report Data'!E1835)</f>
        <v xml:space="preserve"> </v>
      </c>
      <c r="F1835" s="9" t="str">
        <f>IF(ISBLANK('Report Data'!F1835)," ",'Report Data'!F1835)</f>
        <v xml:space="preserve"> </v>
      </c>
      <c r="G1835" s="9" t="str">
        <f>IF(ISBLANK('Report Data'!G1835)," ",'Report Data'!G1835)</f>
        <v xml:space="preserve"> </v>
      </c>
    </row>
    <row r="1836" spans="1:7">
      <c r="A1836" s="9" t="str">
        <f>IF('INTERIM REPORT'!B1836=" "," ",IF('Report Data'!A1836="",'INTERIM REPORT'!A1835,'Report Data'!A1836))</f>
        <v xml:space="preserve"> </v>
      </c>
      <c r="B1836" s="9" t="str">
        <f>IF(ISBLANK('Report Data'!B1836)," ",'Report Data'!B1836)</f>
        <v xml:space="preserve"> </v>
      </c>
      <c r="C1836" s="9" t="str">
        <f>IF(ISBLANK('Report Data'!C1836)," ",'Report Data'!C1836)</f>
        <v xml:space="preserve"> </v>
      </c>
      <c r="D1836" s="9" t="str">
        <f>IF(ISBLANK('Report Data'!D1836)," ",'Report Data'!D1836)</f>
        <v xml:space="preserve"> </v>
      </c>
      <c r="E1836" s="9" t="str">
        <f>IF(ISBLANK('Report Data'!E1836)," ",'Report Data'!E1836)</f>
        <v xml:space="preserve"> </v>
      </c>
      <c r="F1836" s="9" t="str">
        <f>IF(ISBLANK('Report Data'!F1836)," ",'Report Data'!F1836)</f>
        <v xml:space="preserve"> </v>
      </c>
      <c r="G1836" s="9" t="str">
        <f>IF(ISBLANK('Report Data'!G1836)," ",'Report Data'!G1836)</f>
        <v xml:space="preserve"> </v>
      </c>
    </row>
    <row r="1837" spans="1:7">
      <c r="A1837" s="9" t="str">
        <f>IF('INTERIM REPORT'!B1837=" "," ",IF('Report Data'!A1837="",'INTERIM REPORT'!A1836,'Report Data'!A1837))</f>
        <v xml:space="preserve"> </v>
      </c>
      <c r="B1837" s="9" t="str">
        <f>IF(ISBLANK('Report Data'!B1837)," ",'Report Data'!B1837)</f>
        <v xml:space="preserve"> </v>
      </c>
      <c r="C1837" s="9" t="str">
        <f>IF(ISBLANK('Report Data'!C1837)," ",'Report Data'!C1837)</f>
        <v xml:space="preserve"> </v>
      </c>
      <c r="D1837" s="9" t="str">
        <f>IF(ISBLANK('Report Data'!D1837)," ",'Report Data'!D1837)</f>
        <v xml:space="preserve"> </v>
      </c>
      <c r="E1837" s="9" t="str">
        <f>IF(ISBLANK('Report Data'!E1837)," ",'Report Data'!E1837)</f>
        <v xml:space="preserve"> </v>
      </c>
      <c r="F1837" s="9" t="str">
        <f>IF(ISBLANK('Report Data'!F1837)," ",'Report Data'!F1837)</f>
        <v xml:space="preserve"> </v>
      </c>
      <c r="G1837" s="9" t="str">
        <f>IF(ISBLANK('Report Data'!G1837)," ",'Report Data'!G1837)</f>
        <v xml:space="preserve"> </v>
      </c>
    </row>
    <row r="1838" spans="1:7">
      <c r="A1838" s="9" t="str">
        <f>IF('INTERIM REPORT'!B1838=" "," ",IF('Report Data'!A1838="",'INTERIM REPORT'!A1837,'Report Data'!A1838))</f>
        <v xml:space="preserve"> </v>
      </c>
      <c r="B1838" s="9" t="str">
        <f>IF(ISBLANK('Report Data'!B1838)," ",'Report Data'!B1838)</f>
        <v xml:space="preserve"> </v>
      </c>
      <c r="C1838" s="9" t="str">
        <f>IF(ISBLANK('Report Data'!C1838)," ",'Report Data'!C1838)</f>
        <v xml:space="preserve"> </v>
      </c>
      <c r="D1838" s="9" t="str">
        <f>IF(ISBLANK('Report Data'!D1838)," ",'Report Data'!D1838)</f>
        <v xml:space="preserve"> </v>
      </c>
      <c r="E1838" s="9" t="str">
        <f>IF(ISBLANK('Report Data'!E1838)," ",'Report Data'!E1838)</f>
        <v xml:space="preserve"> </v>
      </c>
      <c r="F1838" s="9" t="str">
        <f>IF(ISBLANK('Report Data'!F1838)," ",'Report Data'!F1838)</f>
        <v xml:space="preserve"> </v>
      </c>
      <c r="G1838" s="9" t="str">
        <f>IF(ISBLANK('Report Data'!G1838)," ",'Report Data'!G1838)</f>
        <v xml:space="preserve"> </v>
      </c>
    </row>
    <row r="1839" spans="1:7">
      <c r="A1839" s="9" t="str">
        <f>IF('INTERIM REPORT'!B1839=" "," ",IF('Report Data'!A1839="",'INTERIM REPORT'!A1838,'Report Data'!A1839))</f>
        <v xml:space="preserve"> </v>
      </c>
      <c r="B1839" s="9" t="str">
        <f>IF(ISBLANK('Report Data'!B1839)," ",'Report Data'!B1839)</f>
        <v xml:space="preserve"> </v>
      </c>
      <c r="C1839" s="9" t="str">
        <f>IF(ISBLANK('Report Data'!C1839)," ",'Report Data'!C1839)</f>
        <v xml:space="preserve"> </v>
      </c>
      <c r="D1839" s="9" t="str">
        <f>IF(ISBLANK('Report Data'!D1839)," ",'Report Data'!D1839)</f>
        <v xml:space="preserve"> </v>
      </c>
      <c r="E1839" s="9" t="str">
        <f>IF(ISBLANK('Report Data'!E1839)," ",'Report Data'!E1839)</f>
        <v xml:space="preserve"> </v>
      </c>
      <c r="F1839" s="9" t="str">
        <f>IF(ISBLANK('Report Data'!F1839)," ",'Report Data'!F1839)</f>
        <v xml:space="preserve"> </v>
      </c>
      <c r="G1839" s="9" t="str">
        <f>IF(ISBLANK('Report Data'!G1839)," ",'Report Data'!G1839)</f>
        <v xml:space="preserve"> </v>
      </c>
    </row>
    <row r="1840" spans="1:7">
      <c r="A1840" s="9" t="str">
        <f>IF('INTERIM REPORT'!B1840=" "," ",IF('Report Data'!A1840="",'INTERIM REPORT'!A1839,'Report Data'!A1840))</f>
        <v xml:space="preserve"> </v>
      </c>
      <c r="B1840" s="9" t="str">
        <f>IF(ISBLANK('Report Data'!B1840)," ",'Report Data'!B1840)</f>
        <v xml:space="preserve"> </v>
      </c>
      <c r="C1840" s="9" t="str">
        <f>IF(ISBLANK('Report Data'!C1840)," ",'Report Data'!C1840)</f>
        <v xml:space="preserve"> </v>
      </c>
      <c r="D1840" s="9" t="str">
        <f>IF(ISBLANK('Report Data'!D1840)," ",'Report Data'!D1840)</f>
        <v xml:space="preserve"> </v>
      </c>
      <c r="E1840" s="9" t="str">
        <f>IF(ISBLANK('Report Data'!E1840)," ",'Report Data'!E1840)</f>
        <v xml:space="preserve"> </v>
      </c>
      <c r="F1840" s="9" t="str">
        <f>IF(ISBLANK('Report Data'!F1840)," ",'Report Data'!F1840)</f>
        <v xml:space="preserve"> </v>
      </c>
      <c r="G1840" s="9" t="str">
        <f>IF(ISBLANK('Report Data'!G1840)," ",'Report Data'!G1840)</f>
        <v xml:space="preserve"> </v>
      </c>
    </row>
    <row r="1841" spans="1:7">
      <c r="A1841" s="9" t="str">
        <f>IF('INTERIM REPORT'!B1841=" "," ",IF('Report Data'!A1841="",'INTERIM REPORT'!A1840,'Report Data'!A1841))</f>
        <v xml:space="preserve"> </v>
      </c>
      <c r="B1841" s="9" t="str">
        <f>IF(ISBLANK('Report Data'!B1841)," ",'Report Data'!B1841)</f>
        <v xml:space="preserve"> </v>
      </c>
      <c r="C1841" s="9" t="str">
        <f>IF(ISBLANK('Report Data'!C1841)," ",'Report Data'!C1841)</f>
        <v xml:space="preserve"> </v>
      </c>
      <c r="D1841" s="9" t="str">
        <f>IF(ISBLANK('Report Data'!D1841)," ",'Report Data'!D1841)</f>
        <v xml:space="preserve"> </v>
      </c>
      <c r="E1841" s="9" t="str">
        <f>IF(ISBLANK('Report Data'!E1841)," ",'Report Data'!E1841)</f>
        <v xml:space="preserve"> </v>
      </c>
      <c r="F1841" s="9" t="str">
        <f>IF(ISBLANK('Report Data'!F1841)," ",'Report Data'!F1841)</f>
        <v xml:space="preserve"> </v>
      </c>
      <c r="G1841" s="9" t="str">
        <f>IF(ISBLANK('Report Data'!G1841)," ",'Report Data'!G1841)</f>
        <v xml:space="preserve"> </v>
      </c>
    </row>
    <row r="1842" spans="1:7">
      <c r="A1842" s="9" t="str">
        <f>IF('INTERIM REPORT'!B1842=" "," ",IF('Report Data'!A1842="",'INTERIM REPORT'!A1841,'Report Data'!A1842))</f>
        <v xml:space="preserve"> </v>
      </c>
      <c r="B1842" s="9" t="str">
        <f>IF(ISBLANK('Report Data'!B1842)," ",'Report Data'!B1842)</f>
        <v xml:space="preserve"> </v>
      </c>
      <c r="C1842" s="9" t="str">
        <f>IF(ISBLANK('Report Data'!C1842)," ",'Report Data'!C1842)</f>
        <v xml:space="preserve"> </v>
      </c>
      <c r="D1842" s="9" t="str">
        <f>IF(ISBLANK('Report Data'!D1842)," ",'Report Data'!D1842)</f>
        <v xml:space="preserve"> </v>
      </c>
      <c r="E1842" s="9" t="str">
        <f>IF(ISBLANK('Report Data'!E1842)," ",'Report Data'!E1842)</f>
        <v xml:space="preserve"> </v>
      </c>
      <c r="F1842" s="9" t="str">
        <f>IF(ISBLANK('Report Data'!F1842)," ",'Report Data'!F1842)</f>
        <v xml:space="preserve"> </v>
      </c>
      <c r="G1842" s="9" t="str">
        <f>IF(ISBLANK('Report Data'!G1842)," ",'Report Data'!G1842)</f>
        <v xml:space="preserve"> </v>
      </c>
    </row>
    <row r="1843" spans="1:7">
      <c r="A1843" s="9" t="str">
        <f>IF('INTERIM REPORT'!B1843=" "," ",IF('Report Data'!A1843="",'INTERIM REPORT'!A1842,'Report Data'!A1843))</f>
        <v xml:space="preserve"> </v>
      </c>
      <c r="B1843" s="9" t="str">
        <f>IF(ISBLANK('Report Data'!B1843)," ",'Report Data'!B1843)</f>
        <v xml:space="preserve"> </v>
      </c>
      <c r="C1843" s="9" t="str">
        <f>IF(ISBLANK('Report Data'!C1843)," ",'Report Data'!C1843)</f>
        <v xml:space="preserve"> </v>
      </c>
      <c r="D1843" s="9" t="str">
        <f>IF(ISBLANK('Report Data'!D1843)," ",'Report Data'!D1843)</f>
        <v xml:space="preserve"> </v>
      </c>
      <c r="E1843" s="9" t="str">
        <f>IF(ISBLANK('Report Data'!E1843)," ",'Report Data'!E1843)</f>
        <v xml:space="preserve"> </v>
      </c>
      <c r="F1843" s="9" t="str">
        <f>IF(ISBLANK('Report Data'!F1843)," ",'Report Data'!F1843)</f>
        <v xml:space="preserve"> </v>
      </c>
      <c r="G1843" s="9" t="str">
        <f>IF(ISBLANK('Report Data'!G1843)," ",'Report Data'!G1843)</f>
        <v xml:space="preserve"> </v>
      </c>
    </row>
    <row r="1844" spans="1:7">
      <c r="A1844" s="9" t="str">
        <f>IF('INTERIM REPORT'!B1844=" "," ",IF('Report Data'!A1844="",'INTERIM REPORT'!A1843,'Report Data'!A1844))</f>
        <v xml:space="preserve"> </v>
      </c>
      <c r="B1844" s="9" t="str">
        <f>IF(ISBLANK('Report Data'!B1844)," ",'Report Data'!B1844)</f>
        <v xml:space="preserve"> </v>
      </c>
      <c r="C1844" s="9" t="str">
        <f>IF(ISBLANK('Report Data'!C1844)," ",'Report Data'!C1844)</f>
        <v xml:space="preserve"> </v>
      </c>
      <c r="D1844" s="9" t="str">
        <f>IF(ISBLANK('Report Data'!D1844)," ",'Report Data'!D1844)</f>
        <v xml:space="preserve"> </v>
      </c>
      <c r="E1844" s="9" t="str">
        <f>IF(ISBLANK('Report Data'!E1844)," ",'Report Data'!E1844)</f>
        <v xml:space="preserve"> </v>
      </c>
      <c r="F1844" s="9" t="str">
        <f>IF(ISBLANK('Report Data'!F1844)," ",'Report Data'!F1844)</f>
        <v xml:space="preserve"> </v>
      </c>
      <c r="G1844" s="9" t="str">
        <f>IF(ISBLANK('Report Data'!G1844)," ",'Report Data'!G1844)</f>
        <v xml:space="preserve"> </v>
      </c>
    </row>
    <row r="1845" spans="1:7">
      <c r="A1845" s="9" t="str">
        <f>IF('INTERIM REPORT'!B1845=" "," ",IF('Report Data'!A1845="",'INTERIM REPORT'!A1844,'Report Data'!A1845))</f>
        <v xml:space="preserve"> </v>
      </c>
      <c r="B1845" s="9" t="str">
        <f>IF(ISBLANK('Report Data'!B1845)," ",'Report Data'!B1845)</f>
        <v xml:space="preserve"> </v>
      </c>
      <c r="C1845" s="9" t="str">
        <f>IF(ISBLANK('Report Data'!C1845)," ",'Report Data'!C1845)</f>
        <v xml:space="preserve"> </v>
      </c>
      <c r="D1845" s="9" t="str">
        <f>IF(ISBLANK('Report Data'!D1845)," ",'Report Data'!D1845)</f>
        <v xml:space="preserve"> </v>
      </c>
      <c r="E1845" s="9" t="str">
        <f>IF(ISBLANK('Report Data'!E1845)," ",'Report Data'!E1845)</f>
        <v xml:space="preserve"> </v>
      </c>
      <c r="F1845" s="9" t="str">
        <f>IF(ISBLANK('Report Data'!F1845)," ",'Report Data'!F1845)</f>
        <v xml:space="preserve"> </v>
      </c>
      <c r="G1845" s="9" t="str">
        <f>IF(ISBLANK('Report Data'!G1845)," ",'Report Data'!G1845)</f>
        <v xml:space="preserve"> </v>
      </c>
    </row>
    <row r="1846" spans="1:7">
      <c r="A1846" s="9" t="str">
        <f>IF('INTERIM REPORT'!B1846=" "," ",IF('Report Data'!A1846="",'INTERIM REPORT'!A1845,'Report Data'!A1846))</f>
        <v xml:space="preserve"> </v>
      </c>
      <c r="B1846" s="9" t="str">
        <f>IF(ISBLANK('Report Data'!B1846)," ",'Report Data'!B1846)</f>
        <v xml:space="preserve"> </v>
      </c>
      <c r="C1846" s="9" t="str">
        <f>IF(ISBLANK('Report Data'!C1846)," ",'Report Data'!C1846)</f>
        <v xml:space="preserve"> </v>
      </c>
      <c r="D1846" s="9" t="str">
        <f>IF(ISBLANK('Report Data'!D1846)," ",'Report Data'!D1846)</f>
        <v xml:space="preserve"> </v>
      </c>
      <c r="E1846" s="9" t="str">
        <f>IF(ISBLANK('Report Data'!E1846)," ",'Report Data'!E1846)</f>
        <v xml:space="preserve"> </v>
      </c>
      <c r="F1846" s="9" t="str">
        <f>IF(ISBLANK('Report Data'!F1846)," ",'Report Data'!F1846)</f>
        <v xml:space="preserve"> </v>
      </c>
      <c r="G1846" s="9" t="str">
        <f>IF(ISBLANK('Report Data'!G1846)," ",'Report Data'!G1846)</f>
        <v xml:space="preserve"> </v>
      </c>
    </row>
    <row r="1847" spans="1:7">
      <c r="A1847" s="9" t="str">
        <f>IF('INTERIM REPORT'!B1847=" "," ",IF('Report Data'!A1847="",'INTERIM REPORT'!A1846,'Report Data'!A1847))</f>
        <v xml:space="preserve"> </v>
      </c>
      <c r="B1847" s="9" t="str">
        <f>IF(ISBLANK('Report Data'!B1847)," ",'Report Data'!B1847)</f>
        <v xml:space="preserve"> </v>
      </c>
      <c r="C1847" s="9" t="str">
        <f>IF(ISBLANK('Report Data'!C1847)," ",'Report Data'!C1847)</f>
        <v xml:space="preserve"> </v>
      </c>
      <c r="D1847" s="9" t="str">
        <f>IF(ISBLANK('Report Data'!D1847)," ",'Report Data'!D1847)</f>
        <v xml:space="preserve"> </v>
      </c>
      <c r="E1847" s="9" t="str">
        <f>IF(ISBLANK('Report Data'!E1847)," ",'Report Data'!E1847)</f>
        <v xml:space="preserve"> </v>
      </c>
      <c r="F1847" s="9" t="str">
        <f>IF(ISBLANK('Report Data'!F1847)," ",'Report Data'!F1847)</f>
        <v xml:space="preserve"> </v>
      </c>
      <c r="G1847" s="9" t="str">
        <f>IF(ISBLANK('Report Data'!G1847)," ",'Report Data'!G1847)</f>
        <v xml:space="preserve"> </v>
      </c>
    </row>
    <row r="1848" spans="1:7">
      <c r="A1848" s="9" t="str">
        <f>IF('INTERIM REPORT'!B1848=" "," ",IF('Report Data'!A1848="",'INTERIM REPORT'!A1847,'Report Data'!A1848))</f>
        <v xml:space="preserve"> </v>
      </c>
      <c r="B1848" s="9" t="str">
        <f>IF(ISBLANK('Report Data'!B1848)," ",'Report Data'!B1848)</f>
        <v xml:space="preserve"> </v>
      </c>
      <c r="C1848" s="9" t="str">
        <f>IF(ISBLANK('Report Data'!C1848)," ",'Report Data'!C1848)</f>
        <v xml:space="preserve"> </v>
      </c>
      <c r="D1848" s="9" t="str">
        <f>IF(ISBLANK('Report Data'!D1848)," ",'Report Data'!D1848)</f>
        <v xml:space="preserve"> </v>
      </c>
      <c r="E1848" s="9" t="str">
        <f>IF(ISBLANK('Report Data'!E1848)," ",'Report Data'!E1848)</f>
        <v xml:space="preserve"> </v>
      </c>
      <c r="F1848" s="9" t="str">
        <f>IF(ISBLANK('Report Data'!F1848)," ",'Report Data'!F1848)</f>
        <v xml:space="preserve"> </v>
      </c>
      <c r="G1848" s="9" t="str">
        <f>IF(ISBLANK('Report Data'!G1848)," ",'Report Data'!G1848)</f>
        <v xml:space="preserve"> </v>
      </c>
    </row>
    <row r="1849" spans="1:7">
      <c r="A1849" s="9" t="str">
        <f>IF('INTERIM REPORT'!B1849=" "," ",IF('Report Data'!A1849="",'INTERIM REPORT'!A1848,'Report Data'!A1849))</f>
        <v xml:space="preserve"> </v>
      </c>
      <c r="B1849" s="9" t="str">
        <f>IF(ISBLANK('Report Data'!B1849)," ",'Report Data'!B1849)</f>
        <v xml:space="preserve"> </v>
      </c>
      <c r="C1849" s="9" t="str">
        <f>IF(ISBLANK('Report Data'!C1849)," ",'Report Data'!C1849)</f>
        <v xml:space="preserve"> </v>
      </c>
      <c r="D1849" s="9" t="str">
        <f>IF(ISBLANK('Report Data'!D1849)," ",'Report Data'!D1849)</f>
        <v xml:space="preserve"> </v>
      </c>
      <c r="E1849" s="9" t="str">
        <f>IF(ISBLANK('Report Data'!E1849)," ",'Report Data'!E1849)</f>
        <v xml:space="preserve"> </v>
      </c>
      <c r="F1849" s="9" t="str">
        <f>IF(ISBLANK('Report Data'!F1849)," ",'Report Data'!F1849)</f>
        <v xml:space="preserve"> </v>
      </c>
      <c r="G1849" s="9" t="str">
        <f>IF(ISBLANK('Report Data'!G1849)," ",'Report Data'!G1849)</f>
        <v xml:space="preserve"> </v>
      </c>
    </row>
    <row r="1850" spans="1:7">
      <c r="A1850" s="9" t="str">
        <f>IF('INTERIM REPORT'!B1850=" "," ",IF('Report Data'!A1850="",'INTERIM REPORT'!A1849,'Report Data'!A1850))</f>
        <v xml:space="preserve"> </v>
      </c>
      <c r="B1850" s="9" t="str">
        <f>IF(ISBLANK('Report Data'!B1850)," ",'Report Data'!B1850)</f>
        <v xml:space="preserve"> </v>
      </c>
      <c r="C1850" s="9" t="str">
        <f>IF(ISBLANK('Report Data'!C1850)," ",'Report Data'!C1850)</f>
        <v xml:space="preserve"> </v>
      </c>
      <c r="D1850" s="9" t="str">
        <f>IF(ISBLANK('Report Data'!D1850)," ",'Report Data'!D1850)</f>
        <v xml:space="preserve"> </v>
      </c>
      <c r="E1850" s="9" t="str">
        <f>IF(ISBLANK('Report Data'!E1850)," ",'Report Data'!E1850)</f>
        <v xml:space="preserve"> </v>
      </c>
      <c r="F1850" s="9" t="str">
        <f>IF(ISBLANK('Report Data'!F1850)," ",'Report Data'!F1850)</f>
        <v xml:space="preserve"> </v>
      </c>
      <c r="G1850" s="9" t="str">
        <f>IF(ISBLANK('Report Data'!G1850)," ",'Report Data'!G1850)</f>
        <v xml:space="preserve"> </v>
      </c>
    </row>
    <row r="1851" spans="1:7">
      <c r="A1851" s="9" t="str">
        <f>IF('INTERIM REPORT'!B1851=" "," ",IF('Report Data'!A1851="",'INTERIM REPORT'!A1850,'Report Data'!A1851))</f>
        <v xml:space="preserve"> </v>
      </c>
      <c r="B1851" s="9" t="str">
        <f>IF(ISBLANK('Report Data'!B1851)," ",'Report Data'!B1851)</f>
        <v xml:space="preserve"> </v>
      </c>
      <c r="C1851" s="9" t="str">
        <f>IF(ISBLANK('Report Data'!C1851)," ",'Report Data'!C1851)</f>
        <v xml:space="preserve"> </v>
      </c>
      <c r="D1851" s="9" t="str">
        <f>IF(ISBLANK('Report Data'!D1851)," ",'Report Data'!D1851)</f>
        <v xml:space="preserve"> </v>
      </c>
      <c r="E1851" s="9" t="str">
        <f>IF(ISBLANK('Report Data'!E1851)," ",'Report Data'!E1851)</f>
        <v xml:space="preserve"> </v>
      </c>
      <c r="F1851" s="9" t="str">
        <f>IF(ISBLANK('Report Data'!F1851)," ",'Report Data'!F1851)</f>
        <v xml:space="preserve"> </v>
      </c>
      <c r="G1851" s="9" t="str">
        <f>IF(ISBLANK('Report Data'!G1851)," ",'Report Data'!G1851)</f>
        <v xml:space="preserve"> </v>
      </c>
    </row>
    <row r="1852" spans="1:7">
      <c r="A1852" s="9" t="str">
        <f>IF('INTERIM REPORT'!B1852=" "," ",IF('Report Data'!A1852="",'INTERIM REPORT'!A1851,'Report Data'!A1852))</f>
        <v xml:space="preserve"> </v>
      </c>
      <c r="B1852" s="9" t="str">
        <f>IF(ISBLANK('Report Data'!B1852)," ",'Report Data'!B1852)</f>
        <v xml:space="preserve"> </v>
      </c>
      <c r="C1852" s="9" t="str">
        <f>IF(ISBLANK('Report Data'!C1852)," ",'Report Data'!C1852)</f>
        <v xml:space="preserve"> </v>
      </c>
      <c r="D1852" s="9" t="str">
        <f>IF(ISBLANK('Report Data'!D1852)," ",'Report Data'!D1852)</f>
        <v xml:space="preserve"> </v>
      </c>
      <c r="E1852" s="9" t="str">
        <f>IF(ISBLANK('Report Data'!E1852)," ",'Report Data'!E1852)</f>
        <v xml:space="preserve"> </v>
      </c>
      <c r="F1852" s="9" t="str">
        <f>IF(ISBLANK('Report Data'!F1852)," ",'Report Data'!F1852)</f>
        <v xml:space="preserve"> </v>
      </c>
      <c r="G1852" s="9" t="str">
        <f>IF(ISBLANK('Report Data'!G1852)," ",'Report Data'!G1852)</f>
        <v xml:space="preserve"> </v>
      </c>
    </row>
    <row r="1853" spans="1:7">
      <c r="A1853" s="9" t="str">
        <f>IF('INTERIM REPORT'!B1853=" "," ",IF('Report Data'!A1853="",'INTERIM REPORT'!A1852,'Report Data'!A1853))</f>
        <v xml:space="preserve"> </v>
      </c>
      <c r="B1853" s="9" t="str">
        <f>IF(ISBLANK('Report Data'!B1853)," ",'Report Data'!B1853)</f>
        <v xml:space="preserve"> </v>
      </c>
      <c r="C1853" s="9" t="str">
        <f>IF(ISBLANK('Report Data'!C1853)," ",'Report Data'!C1853)</f>
        <v xml:space="preserve"> </v>
      </c>
      <c r="D1853" s="9" t="str">
        <f>IF(ISBLANK('Report Data'!D1853)," ",'Report Data'!D1853)</f>
        <v xml:space="preserve"> </v>
      </c>
      <c r="E1853" s="9" t="str">
        <f>IF(ISBLANK('Report Data'!E1853)," ",'Report Data'!E1853)</f>
        <v xml:space="preserve"> </v>
      </c>
      <c r="F1853" s="9" t="str">
        <f>IF(ISBLANK('Report Data'!F1853)," ",'Report Data'!F1853)</f>
        <v xml:space="preserve"> </v>
      </c>
      <c r="G1853" s="9" t="str">
        <f>IF(ISBLANK('Report Data'!G1853)," ",'Report Data'!G1853)</f>
        <v xml:space="preserve"> </v>
      </c>
    </row>
    <row r="1854" spans="1:7">
      <c r="A1854" s="9" t="str">
        <f>IF('INTERIM REPORT'!B1854=" "," ",IF('Report Data'!A1854="",'INTERIM REPORT'!A1853,'Report Data'!A1854))</f>
        <v xml:space="preserve"> </v>
      </c>
      <c r="B1854" s="9" t="str">
        <f>IF(ISBLANK('Report Data'!B1854)," ",'Report Data'!B1854)</f>
        <v xml:space="preserve"> </v>
      </c>
      <c r="C1854" s="9" t="str">
        <f>IF(ISBLANK('Report Data'!C1854)," ",'Report Data'!C1854)</f>
        <v xml:space="preserve"> </v>
      </c>
      <c r="D1854" s="9" t="str">
        <f>IF(ISBLANK('Report Data'!D1854)," ",'Report Data'!D1854)</f>
        <v xml:space="preserve"> </v>
      </c>
      <c r="E1854" s="9" t="str">
        <f>IF(ISBLANK('Report Data'!E1854)," ",'Report Data'!E1854)</f>
        <v xml:space="preserve"> </v>
      </c>
      <c r="F1854" s="9" t="str">
        <f>IF(ISBLANK('Report Data'!F1854)," ",'Report Data'!F1854)</f>
        <v xml:space="preserve"> </v>
      </c>
      <c r="G1854" s="9" t="str">
        <f>IF(ISBLANK('Report Data'!G1854)," ",'Report Data'!G1854)</f>
        <v xml:space="preserve"> </v>
      </c>
    </row>
    <row r="1855" spans="1:7">
      <c r="A1855" s="9" t="str">
        <f>IF('INTERIM REPORT'!B1855=" "," ",IF('Report Data'!A1855="",'INTERIM REPORT'!A1854,'Report Data'!A1855))</f>
        <v xml:space="preserve"> </v>
      </c>
      <c r="B1855" s="9" t="str">
        <f>IF(ISBLANK('Report Data'!B1855)," ",'Report Data'!B1855)</f>
        <v xml:space="preserve"> </v>
      </c>
      <c r="C1855" s="9" t="str">
        <f>IF(ISBLANK('Report Data'!C1855)," ",'Report Data'!C1855)</f>
        <v xml:space="preserve"> </v>
      </c>
      <c r="D1855" s="9" t="str">
        <f>IF(ISBLANK('Report Data'!D1855)," ",'Report Data'!D1855)</f>
        <v xml:space="preserve"> </v>
      </c>
      <c r="E1855" s="9" t="str">
        <f>IF(ISBLANK('Report Data'!E1855)," ",'Report Data'!E1855)</f>
        <v xml:space="preserve"> </v>
      </c>
      <c r="F1855" s="9" t="str">
        <f>IF(ISBLANK('Report Data'!F1855)," ",'Report Data'!F1855)</f>
        <v xml:space="preserve"> </v>
      </c>
      <c r="G1855" s="9" t="str">
        <f>IF(ISBLANK('Report Data'!G1855)," ",'Report Data'!G1855)</f>
        <v xml:space="preserve"> </v>
      </c>
    </row>
    <row r="1856" spans="1:7">
      <c r="A1856" s="9" t="str">
        <f>IF('INTERIM REPORT'!B1856=" "," ",IF('Report Data'!A1856="",'INTERIM REPORT'!A1855,'Report Data'!A1856))</f>
        <v xml:space="preserve"> </v>
      </c>
      <c r="B1856" s="9" t="str">
        <f>IF(ISBLANK('Report Data'!B1856)," ",'Report Data'!B1856)</f>
        <v xml:space="preserve"> </v>
      </c>
      <c r="C1856" s="9" t="str">
        <f>IF(ISBLANK('Report Data'!C1856)," ",'Report Data'!C1856)</f>
        <v xml:space="preserve"> </v>
      </c>
      <c r="D1856" s="9" t="str">
        <f>IF(ISBLANK('Report Data'!D1856)," ",'Report Data'!D1856)</f>
        <v xml:space="preserve"> </v>
      </c>
      <c r="E1856" s="9" t="str">
        <f>IF(ISBLANK('Report Data'!E1856)," ",'Report Data'!E1856)</f>
        <v xml:space="preserve"> </v>
      </c>
      <c r="F1856" s="9" t="str">
        <f>IF(ISBLANK('Report Data'!F1856)," ",'Report Data'!F1856)</f>
        <v xml:space="preserve"> </v>
      </c>
      <c r="G1856" s="9" t="str">
        <f>IF(ISBLANK('Report Data'!G1856)," ",'Report Data'!G1856)</f>
        <v xml:space="preserve"> </v>
      </c>
    </row>
    <row r="1857" spans="1:7">
      <c r="A1857" s="9" t="str">
        <f>IF('INTERIM REPORT'!B1857=" "," ",IF('Report Data'!A1857="",'INTERIM REPORT'!A1856,'Report Data'!A1857))</f>
        <v xml:space="preserve"> </v>
      </c>
      <c r="B1857" s="9" t="str">
        <f>IF(ISBLANK('Report Data'!B1857)," ",'Report Data'!B1857)</f>
        <v xml:space="preserve"> </v>
      </c>
      <c r="C1857" s="9" t="str">
        <f>IF(ISBLANK('Report Data'!C1857)," ",'Report Data'!C1857)</f>
        <v xml:space="preserve"> </v>
      </c>
      <c r="D1857" s="9" t="str">
        <f>IF(ISBLANK('Report Data'!D1857)," ",'Report Data'!D1857)</f>
        <v xml:space="preserve"> </v>
      </c>
      <c r="E1857" s="9" t="str">
        <f>IF(ISBLANK('Report Data'!E1857)," ",'Report Data'!E1857)</f>
        <v xml:space="preserve"> </v>
      </c>
      <c r="F1857" s="9" t="str">
        <f>IF(ISBLANK('Report Data'!F1857)," ",'Report Data'!F1857)</f>
        <v xml:space="preserve"> </v>
      </c>
      <c r="G1857" s="9" t="str">
        <f>IF(ISBLANK('Report Data'!G1857)," ",'Report Data'!G1857)</f>
        <v xml:space="preserve"> </v>
      </c>
    </row>
    <row r="1858" spans="1:7">
      <c r="A1858" s="9" t="str">
        <f>IF('INTERIM REPORT'!B1858=" "," ",IF('Report Data'!A1858="",'INTERIM REPORT'!A1857,'Report Data'!A1858))</f>
        <v xml:space="preserve"> </v>
      </c>
      <c r="B1858" s="9" t="str">
        <f>IF(ISBLANK('Report Data'!B1858)," ",'Report Data'!B1858)</f>
        <v xml:space="preserve"> </v>
      </c>
      <c r="C1858" s="9" t="str">
        <f>IF(ISBLANK('Report Data'!C1858)," ",'Report Data'!C1858)</f>
        <v xml:space="preserve"> </v>
      </c>
      <c r="D1858" s="9" t="str">
        <f>IF(ISBLANK('Report Data'!D1858)," ",'Report Data'!D1858)</f>
        <v xml:space="preserve"> </v>
      </c>
      <c r="E1858" s="9" t="str">
        <f>IF(ISBLANK('Report Data'!E1858)," ",'Report Data'!E1858)</f>
        <v xml:space="preserve"> </v>
      </c>
      <c r="F1858" s="9" t="str">
        <f>IF(ISBLANK('Report Data'!F1858)," ",'Report Data'!F1858)</f>
        <v xml:space="preserve"> </v>
      </c>
      <c r="G1858" s="9" t="str">
        <f>IF(ISBLANK('Report Data'!G1858)," ",'Report Data'!G1858)</f>
        <v xml:space="preserve"> </v>
      </c>
    </row>
    <row r="1859" spans="1:7">
      <c r="A1859" s="9" t="str">
        <f>IF('INTERIM REPORT'!B1859=" "," ",IF('Report Data'!A1859="",'INTERIM REPORT'!A1858,'Report Data'!A1859))</f>
        <v xml:space="preserve"> </v>
      </c>
      <c r="B1859" s="9" t="str">
        <f>IF(ISBLANK('Report Data'!B1859)," ",'Report Data'!B1859)</f>
        <v xml:space="preserve"> </v>
      </c>
      <c r="C1859" s="9" t="str">
        <f>IF(ISBLANK('Report Data'!C1859)," ",'Report Data'!C1859)</f>
        <v xml:space="preserve"> </v>
      </c>
      <c r="D1859" s="9" t="str">
        <f>IF(ISBLANK('Report Data'!D1859)," ",'Report Data'!D1859)</f>
        <v xml:space="preserve"> </v>
      </c>
      <c r="E1859" s="9" t="str">
        <f>IF(ISBLANK('Report Data'!E1859)," ",'Report Data'!E1859)</f>
        <v xml:space="preserve"> </v>
      </c>
      <c r="F1859" s="9" t="str">
        <f>IF(ISBLANK('Report Data'!F1859)," ",'Report Data'!F1859)</f>
        <v xml:space="preserve"> </v>
      </c>
      <c r="G1859" s="9" t="str">
        <f>IF(ISBLANK('Report Data'!G1859)," ",'Report Data'!G1859)</f>
        <v xml:space="preserve"> </v>
      </c>
    </row>
    <row r="1860" spans="1:7">
      <c r="A1860" s="9" t="str">
        <f>IF('INTERIM REPORT'!B1860=" "," ",IF('Report Data'!A1860="",'INTERIM REPORT'!A1859,'Report Data'!A1860))</f>
        <v xml:space="preserve"> </v>
      </c>
      <c r="B1860" s="9" t="str">
        <f>IF(ISBLANK('Report Data'!B1860)," ",'Report Data'!B1860)</f>
        <v xml:space="preserve"> </v>
      </c>
      <c r="C1860" s="9" t="str">
        <f>IF(ISBLANK('Report Data'!C1860)," ",'Report Data'!C1860)</f>
        <v xml:space="preserve"> </v>
      </c>
      <c r="D1860" s="9" t="str">
        <f>IF(ISBLANK('Report Data'!D1860)," ",'Report Data'!D1860)</f>
        <v xml:space="preserve"> </v>
      </c>
      <c r="E1860" s="9" t="str">
        <f>IF(ISBLANK('Report Data'!E1860)," ",'Report Data'!E1860)</f>
        <v xml:space="preserve"> </v>
      </c>
      <c r="F1860" s="9" t="str">
        <f>IF(ISBLANK('Report Data'!F1860)," ",'Report Data'!F1860)</f>
        <v xml:space="preserve"> </v>
      </c>
      <c r="G1860" s="9" t="str">
        <f>IF(ISBLANK('Report Data'!G1860)," ",'Report Data'!G1860)</f>
        <v xml:space="preserve"> </v>
      </c>
    </row>
    <row r="1861" spans="1:7">
      <c r="A1861" s="9" t="str">
        <f>IF('INTERIM REPORT'!B1861=" "," ",IF('Report Data'!A1861="",'INTERIM REPORT'!A1860,'Report Data'!A1861))</f>
        <v xml:space="preserve"> </v>
      </c>
      <c r="B1861" s="9" t="str">
        <f>IF(ISBLANK('Report Data'!B1861)," ",'Report Data'!B1861)</f>
        <v xml:space="preserve"> </v>
      </c>
      <c r="C1861" s="9" t="str">
        <f>IF(ISBLANK('Report Data'!C1861)," ",'Report Data'!C1861)</f>
        <v xml:space="preserve"> </v>
      </c>
      <c r="D1861" s="9" t="str">
        <f>IF(ISBLANK('Report Data'!D1861)," ",'Report Data'!D1861)</f>
        <v xml:space="preserve"> </v>
      </c>
      <c r="E1861" s="9" t="str">
        <f>IF(ISBLANK('Report Data'!E1861)," ",'Report Data'!E1861)</f>
        <v xml:space="preserve"> </v>
      </c>
      <c r="F1861" s="9" t="str">
        <f>IF(ISBLANK('Report Data'!F1861)," ",'Report Data'!F1861)</f>
        <v xml:space="preserve"> </v>
      </c>
      <c r="G1861" s="9" t="str">
        <f>IF(ISBLANK('Report Data'!G1861)," ",'Report Data'!G1861)</f>
        <v xml:space="preserve"> </v>
      </c>
    </row>
    <row r="1862" spans="1:7">
      <c r="A1862" s="9" t="str">
        <f>IF('INTERIM REPORT'!B1862=" "," ",IF('Report Data'!A1862="",'INTERIM REPORT'!A1861,'Report Data'!A1862))</f>
        <v xml:space="preserve"> </v>
      </c>
      <c r="B1862" s="9" t="str">
        <f>IF(ISBLANK('Report Data'!B1862)," ",'Report Data'!B1862)</f>
        <v xml:space="preserve"> </v>
      </c>
      <c r="C1862" s="9" t="str">
        <f>IF(ISBLANK('Report Data'!C1862)," ",'Report Data'!C1862)</f>
        <v xml:space="preserve"> </v>
      </c>
      <c r="D1862" s="9" t="str">
        <f>IF(ISBLANK('Report Data'!D1862)," ",'Report Data'!D1862)</f>
        <v xml:space="preserve"> </v>
      </c>
      <c r="E1862" s="9" t="str">
        <f>IF(ISBLANK('Report Data'!E1862)," ",'Report Data'!E1862)</f>
        <v xml:space="preserve"> </v>
      </c>
      <c r="F1862" s="9" t="str">
        <f>IF(ISBLANK('Report Data'!F1862)," ",'Report Data'!F1862)</f>
        <v xml:space="preserve"> </v>
      </c>
      <c r="G1862" s="9" t="str">
        <f>IF(ISBLANK('Report Data'!G1862)," ",'Report Data'!G1862)</f>
        <v xml:space="preserve"> </v>
      </c>
    </row>
    <row r="1863" spans="1:7">
      <c r="A1863" s="9" t="str">
        <f>IF('INTERIM REPORT'!B1863=" "," ",IF('Report Data'!A1863="",'INTERIM REPORT'!A1862,'Report Data'!A1863))</f>
        <v xml:space="preserve"> </v>
      </c>
      <c r="B1863" s="9" t="str">
        <f>IF(ISBLANK('Report Data'!B1863)," ",'Report Data'!B1863)</f>
        <v xml:space="preserve"> </v>
      </c>
      <c r="C1863" s="9" t="str">
        <f>IF(ISBLANK('Report Data'!C1863)," ",'Report Data'!C1863)</f>
        <v xml:space="preserve"> </v>
      </c>
      <c r="D1863" s="9" t="str">
        <f>IF(ISBLANK('Report Data'!D1863)," ",'Report Data'!D1863)</f>
        <v xml:space="preserve"> </v>
      </c>
      <c r="E1863" s="9" t="str">
        <f>IF(ISBLANK('Report Data'!E1863)," ",'Report Data'!E1863)</f>
        <v xml:space="preserve"> </v>
      </c>
      <c r="F1863" s="9" t="str">
        <f>IF(ISBLANK('Report Data'!F1863)," ",'Report Data'!F1863)</f>
        <v xml:space="preserve"> </v>
      </c>
      <c r="G1863" s="9" t="str">
        <f>IF(ISBLANK('Report Data'!G1863)," ",'Report Data'!G1863)</f>
        <v xml:space="preserve"> </v>
      </c>
    </row>
    <row r="1864" spans="1:7">
      <c r="A1864" s="9" t="str">
        <f>IF('INTERIM REPORT'!B1864=" "," ",IF('Report Data'!A1864="",'INTERIM REPORT'!A1863,'Report Data'!A1864))</f>
        <v xml:space="preserve"> </v>
      </c>
      <c r="B1864" s="9" t="str">
        <f>IF(ISBLANK('Report Data'!B1864)," ",'Report Data'!B1864)</f>
        <v xml:space="preserve"> </v>
      </c>
      <c r="C1864" s="9" t="str">
        <f>IF(ISBLANK('Report Data'!C1864)," ",'Report Data'!C1864)</f>
        <v xml:space="preserve"> </v>
      </c>
      <c r="D1864" s="9" t="str">
        <f>IF(ISBLANK('Report Data'!D1864)," ",'Report Data'!D1864)</f>
        <v xml:space="preserve"> </v>
      </c>
      <c r="E1864" s="9" t="str">
        <f>IF(ISBLANK('Report Data'!E1864)," ",'Report Data'!E1864)</f>
        <v xml:space="preserve"> </v>
      </c>
      <c r="F1864" s="9" t="str">
        <f>IF(ISBLANK('Report Data'!F1864)," ",'Report Data'!F1864)</f>
        <v xml:space="preserve"> </v>
      </c>
      <c r="G1864" s="9" t="str">
        <f>IF(ISBLANK('Report Data'!G1864)," ",'Report Data'!G1864)</f>
        <v xml:space="preserve"> </v>
      </c>
    </row>
    <row r="1865" spans="1:7">
      <c r="A1865" s="9" t="str">
        <f>IF('INTERIM REPORT'!B1865=" "," ",IF('Report Data'!A1865="",'INTERIM REPORT'!A1864,'Report Data'!A1865))</f>
        <v xml:space="preserve"> </v>
      </c>
      <c r="B1865" s="9" t="str">
        <f>IF(ISBLANK('Report Data'!B1865)," ",'Report Data'!B1865)</f>
        <v xml:space="preserve"> </v>
      </c>
      <c r="C1865" s="9" t="str">
        <f>IF(ISBLANK('Report Data'!C1865)," ",'Report Data'!C1865)</f>
        <v xml:space="preserve"> </v>
      </c>
      <c r="D1865" s="9" t="str">
        <f>IF(ISBLANK('Report Data'!D1865)," ",'Report Data'!D1865)</f>
        <v xml:space="preserve"> </v>
      </c>
      <c r="E1865" s="9" t="str">
        <f>IF(ISBLANK('Report Data'!E1865)," ",'Report Data'!E1865)</f>
        <v xml:space="preserve"> </v>
      </c>
      <c r="F1865" s="9" t="str">
        <f>IF(ISBLANK('Report Data'!F1865)," ",'Report Data'!F1865)</f>
        <v xml:space="preserve"> </v>
      </c>
      <c r="G1865" s="9" t="str">
        <f>IF(ISBLANK('Report Data'!G1865)," ",'Report Data'!G1865)</f>
        <v xml:space="preserve"> </v>
      </c>
    </row>
    <row r="1866" spans="1:7">
      <c r="A1866" s="9" t="str">
        <f>IF('INTERIM REPORT'!B1866=" "," ",IF('Report Data'!A1866="",'INTERIM REPORT'!A1865,'Report Data'!A1866))</f>
        <v xml:space="preserve"> </v>
      </c>
      <c r="B1866" s="9" t="str">
        <f>IF(ISBLANK('Report Data'!B1866)," ",'Report Data'!B1866)</f>
        <v xml:space="preserve"> </v>
      </c>
      <c r="C1866" s="9" t="str">
        <f>IF(ISBLANK('Report Data'!C1866)," ",'Report Data'!C1866)</f>
        <v xml:space="preserve"> </v>
      </c>
      <c r="D1866" s="9" t="str">
        <f>IF(ISBLANK('Report Data'!D1866)," ",'Report Data'!D1866)</f>
        <v xml:space="preserve"> </v>
      </c>
      <c r="E1866" s="9" t="str">
        <f>IF(ISBLANK('Report Data'!E1866)," ",'Report Data'!E1866)</f>
        <v xml:space="preserve"> </v>
      </c>
      <c r="F1866" s="9" t="str">
        <f>IF(ISBLANK('Report Data'!F1866)," ",'Report Data'!F1866)</f>
        <v xml:space="preserve"> </v>
      </c>
      <c r="G1866" s="9" t="str">
        <f>IF(ISBLANK('Report Data'!G1866)," ",'Report Data'!G1866)</f>
        <v xml:space="preserve"> </v>
      </c>
    </row>
    <row r="1867" spans="1:7">
      <c r="A1867" s="9" t="str">
        <f>IF('INTERIM REPORT'!B1867=" "," ",IF('Report Data'!A1867="",'INTERIM REPORT'!A1866,'Report Data'!A1867))</f>
        <v xml:space="preserve"> </v>
      </c>
      <c r="B1867" s="9" t="str">
        <f>IF(ISBLANK('Report Data'!B1867)," ",'Report Data'!B1867)</f>
        <v xml:space="preserve"> </v>
      </c>
      <c r="C1867" s="9" t="str">
        <f>IF(ISBLANK('Report Data'!C1867)," ",'Report Data'!C1867)</f>
        <v xml:space="preserve"> </v>
      </c>
      <c r="D1867" s="9" t="str">
        <f>IF(ISBLANK('Report Data'!D1867)," ",'Report Data'!D1867)</f>
        <v xml:space="preserve"> </v>
      </c>
      <c r="E1867" s="9" t="str">
        <f>IF(ISBLANK('Report Data'!E1867)," ",'Report Data'!E1867)</f>
        <v xml:space="preserve"> </v>
      </c>
      <c r="F1867" s="9" t="str">
        <f>IF(ISBLANK('Report Data'!F1867)," ",'Report Data'!F1867)</f>
        <v xml:space="preserve"> </v>
      </c>
      <c r="G1867" s="9" t="str">
        <f>IF(ISBLANK('Report Data'!G1867)," ",'Report Data'!G1867)</f>
        <v xml:space="preserve"> </v>
      </c>
    </row>
    <row r="1868" spans="1:7">
      <c r="A1868" s="9" t="str">
        <f>IF('INTERIM REPORT'!B1868=" "," ",IF('Report Data'!A1868="",'INTERIM REPORT'!A1867,'Report Data'!A1868))</f>
        <v xml:space="preserve"> </v>
      </c>
      <c r="B1868" s="9" t="str">
        <f>IF(ISBLANK('Report Data'!B1868)," ",'Report Data'!B1868)</f>
        <v xml:space="preserve"> </v>
      </c>
      <c r="C1868" s="9" t="str">
        <f>IF(ISBLANK('Report Data'!C1868)," ",'Report Data'!C1868)</f>
        <v xml:space="preserve"> </v>
      </c>
      <c r="D1868" s="9" t="str">
        <f>IF(ISBLANK('Report Data'!D1868)," ",'Report Data'!D1868)</f>
        <v xml:space="preserve"> </v>
      </c>
      <c r="E1868" s="9" t="str">
        <f>IF(ISBLANK('Report Data'!E1868)," ",'Report Data'!E1868)</f>
        <v xml:space="preserve"> </v>
      </c>
      <c r="F1868" s="9" t="str">
        <f>IF(ISBLANK('Report Data'!F1868)," ",'Report Data'!F1868)</f>
        <v xml:space="preserve"> </v>
      </c>
      <c r="G1868" s="9" t="str">
        <f>IF(ISBLANK('Report Data'!G1868)," ",'Report Data'!G1868)</f>
        <v xml:space="preserve"> </v>
      </c>
    </row>
    <row r="1869" spans="1:7">
      <c r="A1869" s="9" t="str">
        <f>IF('INTERIM REPORT'!B1869=" "," ",IF('Report Data'!A1869="",'INTERIM REPORT'!A1868,'Report Data'!A1869))</f>
        <v xml:space="preserve"> </v>
      </c>
      <c r="B1869" s="9" t="str">
        <f>IF(ISBLANK('Report Data'!B1869)," ",'Report Data'!B1869)</f>
        <v xml:space="preserve"> </v>
      </c>
      <c r="C1869" s="9" t="str">
        <f>IF(ISBLANK('Report Data'!C1869)," ",'Report Data'!C1869)</f>
        <v xml:space="preserve"> </v>
      </c>
      <c r="D1869" s="9" t="str">
        <f>IF(ISBLANK('Report Data'!D1869)," ",'Report Data'!D1869)</f>
        <v xml:space="preserve"> </v>
      </c>
      <c r="E1869" s="9" t="str">
        <f>IF(ISBLANK('Report Data'!E1869)," ",'Report Data'!E1869)</f>
        <v xml:space="preserve"> </v>
      </c>
      <c r="F1869" s="9" t="str">
        <f>IF(ISBLANK('Report Data'!F1869)," ",'Report Data'!F1869)</f>
        <v xml:space="preserve"> </v>
      </c>
      <c r="G1869" s="9" t="str">
        <f>IF(ISBLANK('Report Data'!G1869)," ",'Report Data'!G1869)</f>
        <v xml:space="preserve"> </v>
      </c>
    </row>
    <row r="1870" spans="1:7">
      <c r="A1870" s="9" t="str">
        <f>IF('INTERIM REPORT'!B1870=" "," ",IF('Report Data'!A1870="",'INTERIM REPORT'!A1869,'Report Data'!A1870))</f>
        <v xml:space="preserve"> </v>
      </c>
      <c r="B1870" s="9" t="str">
        <f>IF(ISBLANK('Report Data'!B1870)," ",'Report Data'!B1870)</f>
        <v xml:space="preserve"> </v>
      </c>
      <c r="C1870" s="9" t="str">
        <f>IF(ISBLANK('Report Data'!C1870)," ",'Report Data'!C1870)</f>
        <v xml:space="preserve"> </v>
      </c>
      <c r="D1870" s="9" t="str">
        <f>IF(ISBLANK('Report Data'!D1870)," ",'Report Data'!D1870)</f>
        <v xml:space="preserve"> </v>
      </c>
      <c r="E1870" s="9" t="str">
        <f>IF(ISBLANK('Report Data'!E1870)," ",'Report Data'!E1870)</f>
        <v xml:space="preserve"> </v>
      </c>
      <c r="F1870" s="9" t="str">
        <f>IF(ISBLANK('Report Data'!F1870)," ",'Report Data'!F1870)</f>
        <v xml:space="preserve"> </v>
      </c>
      <c r="G1870" s="9" t="str">
        <f>IF(ISBLANK('Report Data'!G1870)," ",'Report Data'!G1870)</f>
        <v xml:space="preserve"> </v>
      </c>
    </row>
    <row r="1871" spans="1:7">
      <c r="A1871" s="9" t="str">
        <f>IF('INTERIM REPORT'!B1871=" "," ",IF('Report Data'!A1871="",'INTERIM REPORT'!A1870,'Report Data'!A1871))</f>
        <v xml:space="preserve"> </v>
      </c>
      <c r="B1871" s="9" t="str">
        <f>IF(ISBLANK('Report Data'!B1871)," ",'Report Data'!B1871)</f>
        <v xml:space="preserve"> </v>
      </c>
      <c r="C1871" s="9" t="str">
        <f>IF(ISBLANK('Report Data'!C1871)," ",'Report Data'!C1871)</f>
        <v xml:space="preserve"> </v>
      </c>
      <c r="D1871" s="9" t="str">
        <f>IF(ISBLANK('Report Data'!D1871)," ",'Report Data'!D1871)</f>
        <v xml:space="preserve"> </v>
      </c>
      <c r="E1871" s="9" t="str">
        <f>IF(ISBLANK('Report Data'!E1871)," ",'Report Data'!E1871)</f>
        <v xml:space="preserve"> </v>
      </c>
      <c r="F1871" s="9" t="str">
        <f>IF(ISBLANK('Report Data'!F1871)," ",'Report Data'!F1871)</f>
        <v xml:space="preserve"> </v>
      </c>
      <c r="G1871" s="9" t="str">
        <f>IF(ISBLANK('Report Data'!G1871)," ",'Report Data'!G1871)</f>
        <v xml:space="preserve"> </v>
      </c>
    </row>
    <row r="1872" spans="1:7">
      <c r="A1872" s="9" t="str">
        <f>IF('INTERIM REPORT'!B1872=" "," ",IF('Report Data'!A1872="",'INTERIM REPORT'!A1871,'Report Data'!A1872))</f>
        <v xml:space="preserve"> </v>
      </c>
      <c r="B1872" s="9" t="str">
        <f>IF(ISBLANK('Report Data'!B1872)," ",'Report Data'!B1872)</f>
        <v xml:space="preserve"> </v>
      </c>
      <c r="C1872" s="9" t="str">
        <f>IF(ISBLANK('Report Data'!C1872)," ",'Report Data'!C1872)</f>
        <v xml:space="preserve"> </v>
      </c>
      <c r="D1872" s="9" t="str">
        <f>IF(ISBLANK('Report Data'!D1872)," ",'Report Data'!D1872)</f>
        <v xml:space="preserve"> </v>
      </c>
      <c r="E1872" s="9" t="str">
        <f>IF(ISBLANK('Report Data'!E1872)," ",'Report Data'!E1872)</f>
        <v xml:space="preserve"> </v>
      </c>
      <c r="F1872" s="9" t="str">
        <f>IF(ISBLANK('Report Data'!F1872)," ",'Report Data'!F1872)</f>
        <v xml:space="preserve"> </v>
      </c>
      <c r="G1872" s="9" t="str">
        <f>IF(ISBLANK('Report Data'!G1872)," ",'Report Data'!G1872)</f>
        <v xml:space="preserve"> </v>
      </c>
    </row>
    <row r="1873" spans="1:7">
      <c r="A1873" s="9" t="str">
        <f>IF('INTERIM REPORT'!B1873=" "," ",IF('Report Data'!A1873="",'INTERIM REPORT'!A1872,'Report Data'!A1873))</f>
        <v xml:space="preserve"> </v>
      </c>
      <c r="B1873" s="9" t="str">
        <f>IF(ISBLANK('Report Data'!B1873)," ",'Report Data'!B1873)</f>
        <v xml:space="preserve"> </v>
      </c>
      <c r="C1873" s="9" t="str">
        <f>IF(ISBLANK('Report Data'!C1873)," ",'Report Data'!C1873)</f>
        <v xml:space="preserve"> </v>
      </c>
      <c r="D1873" s="9" t="str">
        <f>IF(ISBLANK('Report Data'!D1873)," ",'Report Data'!D1873)</f>
        <v xml:space="preserve"> </v>
      </c>
      <c r="E1873" s="9" t="str">
        <f>IF(ISBLANK('Report Data'!E1873)," ",'Report Data'!E1873)</f>
        <v xml:space="preserve"> </v>
      </c>
      <c r="F1873" s="9" t="str">
        <f>IF(ISBLANK('Report Data'!F1873)," ",'Report Data'!F1873)</f>
        <v xml:space="preserve"> </v>
      </c>
      <c r="G1873" s="9" t="str">
        <f>IF(ISBLANK('Report Data'!G1873)," ",'Report Data'!G1873)</f>
        <v xml:space="preserve"> </v>
      </c>
    </row>
    <row r="1874" spans="1:7">
      <c r="A1874" s="9" t="str">
        <f>IF('INTERIM REPORT'!B1874=" "," ",IF('Report Data'!A1874="",'INTERIM REPORT'!A1873,'Report Data'!A1874))</f>
        <v xml:space="preserve"> </v>
      </c>
      <c r="B1874" s="9" t="str">
        <f>IF(ISBLANK('Report Data'!B1874)," ",'Report Data'!B1874)</f>
        <v xml:space="preserve"> </v>
      </c>
      <c r="C1874" s="9" t="str">
        <f>IF(ISBLANK('Report Data'!C1874)," ",'Report Data'!C1874)</f>
        <v xml:space="preserve"> </v>
      </c>
      <c r="D1874" s="9" t="str">
        <f>IF(ISBLANK('Report Data'!D1874)," ",'Report Data'!D1874)</f>
        <v xml:space="preserve"> </v>
      </c>
      <c r="E1874" s="9" t="str">
        <f>IF(ISBLANK('Report Data'!E1874)," ",'Report Data'!E1874)</f>
        <v xml:space="preserve"> </v>
      </c>
      <c r="F1874" s="9" t="str">
        <f>IF(ISBLANK('Report Data'!F1874)," ",'Report Data'!F1874)</f>
        <v xml:space="preserve"> </v>
      </c>
      <c r="G1874" s="9" t="str">
        <f>IF(ISBLANK('Report Data'!G1874)," ",'Report Data'!G1874)</f>
        <v xml:space="preserve"> </v>
      </c>
    </row>
    <row r="1875" spans="1:7">
      <c r="A1875" s="9" t="str">
        <f>IF('INTERIM REPORT'!B1875=" "," ",IF('Report Data'!A1875="",'INTERIM REPORT'!A1874,'Report Data'!A1875))</f>
        <v xml:space="preserve"> </v>
      </c>
      <c r="B1875" s="9" t="str">
        <f>IF(ISBLANK('Report Data'!B1875)," ",'Report Data'!B1875)</f>
        <v xml:space="preserve"> </v>
      </c>
      <c r="C1875" s="9" t="str">
        <f>IF(ISBLANK('Report Data'!C1875)," ",'Report Data'!C1875)</f>
        <v xml:space="preserve"> </v>
      </c>
      <c r="D1875" s="9" t="str">
        <f>IF(ISBLANK('Report Data'!D1875)," ",'Report Data'!D1875)</f>
        <v xml:space="preserve"> </v>
      </c>
      <c r="E1875" s="9" t="str">
        <f>IF(ISBLANK('Report Data'!E1875)," ",'Report Data'!E1875)</f>
        <v xml:space="preserve"> </v>
      </c>
      <c r="F1875" s="9" t="str">
        <f>IF(ISBLANK('Report Data'!F1875)," ",'Report Data'!F1875)</f>
        <v xml:space="preserve"> </v>
      </c>
      <c r="G1875" s="9" t="str">
        <f>IF(ISBLANK('Report Data'!G1875)," ",'Report Data'!G1875)</f>
        <v xml:space="preserve"> </v>
      </c>
    </row>
    <row r="1876" spans="1:7">
      <c r="A1876" s="9" t="str">
        <f>IF('INTERIM REPORT'!B1876=" "," ",IF('Report Data'!A1876="",'INTERIM REPORT'!A1875,'Report Data'!A1876))</f>
        <v xml:space="preserve"> </v>
      </c>
      <c r="B1876" s="9" t="str">
        <f>IF(ISBLANK('Report Data'!B1876)," ",'Report Data'!B1876)</f>
        <v xml:space="preserve"> </v>
      </c>
      <c r="C1876" s="9" t="str">
        <f>IF(ISBLANK('Report Data'!C1876)," ",'Report Data'!C1876)</f>
        <v xml:space="preserve"> </v>
      </c>
      <c r="D1876" s="9" t="str">
        <f>IF(ISBLANK('Report Data'!D1876)," ",'Report Data'!D1876)</f>
        <v xml:space="preserve"> </v>
      </c>
      <c r="E1876" s="9" t="str">
        <f>IF(ISBLANK('Report Data'!E1876)," ",'Report Data'!E1876)</f>
        <v xml:space="preserve"> </v>
      </c>
      <c r="F1876" s="9" t="str">
        <f>IF(ISBLANK('Report Data'!F1876)," ",'Report Data'!F1876)</f>
        <v xml:space="preserve"> </v>
      </c>
      <c r="G1876" s="9" t="str">
        <f>IF(ISBLANK('Report Data'!G1876)," ",'Report Data'!G1876)</f>
        <v xml:space="preserve"> </v>
      </c>
    </row>
    <row r="1877" spans="1:7">
      <c r="A1877" s="9" t="str">
        <f>IF('INTERIM REPORT'!B1877=" "," ",IF('Report Data'!A1877="",'INTERIM REPORT'!A1876,'Report Data'!A1877))</f>
        <v xml:space="preserve"> </v>
      </c>
      <c r="B1877" s="9" t="str">
        <f>IF(ISBLANK('Report Data'!B1877)," ",'Report Data'!B1877)</f>
        <v xml:space="preserve"> </v>
      </c>
      <c r="C1877" s="9" t="str">
        <f>IF(ISBLANK('Report Data'!C1877)," ",'Report Data'!C1877)</f>
        <v xml:space="preserve"> </v>
      </c>
      <c r="D1877" s="9" t="str">
        <f>IF(ISBLANK('Report Data'!D1877)," ",'Report Data'!D1877)</f>
        <v xml:space="preserve"> </v>
      </c>
      <c r="E1877" s="9" t="str">
        <f>IF(ISBLANK('Report Data'!E1877)," ",'Report Data'!E1877)</f>
        <v xml:space="preserve"> </v>
      </c>
      <c r="F1877" s="9" t="str">
        <f>IF(ISBLANK('Report Data'!F1877)," ",'Report Data'!F1877)</f>
        <v xml:space="preserve"> </v>
      </c>
      <c r="G1877" s="9" t="str">
        <f>IF(ISBLANK('Report Data'!G1877)," ",'Report Data'!G1877)</f>
        <v xml:space="preserve"> </v>
      </c>
    </row>
    <row r="1878" spans="1:7">
      <c r="A1878" s="9" t="str">
        <f>IF('INTERIM REPORT'!B1878=" "," ",IF('Report Data'!A1878="",'INTERIM REPORT'!A1877,'Report Data'!A1878))</f>
        <v xml:space="preserve"> </v>
      </c>
      <c r="B1878" s="9" t="str">
        <f>IF(ISBLANK('Report Data'!B1878)," ",'Report Data'!B1878)</f>
        <v xml:space="preserve"> </v>
      </c>
      <c r="C1878" s="9" t="str">
        <f>IF(ISBLANK('Report Data'!C1878)," ",'Report Data'!C1878)</f>
        <v xml:space="preserve"> </v>
      </c>
      <c r="D1878" s="9" t="str">
        <f>IF(ISBLANK('Report Data'!D1878)," ",'Report Data'!D1878)</f>
        <v xml:space="preserve"> </v>
      </c>
      <c r="E1878" s="9" t="str">
        <f>IF(ISBLANK('Report Data'!E1878)," ",'Report Data'!E1878)</f>
        <v xml:space="preserve"> </v>
      </c>
      <c r="F1878" s="9" t="str">
        <f>IF(ISBLANK('Report Data'!F1878)," ",'Report Data'!F1878)</f>
        <v xml:space="preserve"> </v>
      </c>
      <c r="G1878" s="9" t="str">
        <f>IF(ISBLANK('Report Data'!G1878)," ",'Report Data'!G1878)</f>
        <v xml:space="preserve"> </v>
      </c>
    </row>
    <row r="1879" spans="1:7">
      <c r="A1879" s="9" t="str">
        <f>IF('INTERIM REPORT'!B1879=" "," ",IF('Report Data'!A1879="",'INTERIM REPORT'!A1878,'Report Data'!A1879))</f>
        <v xml:space="preserve"> </v>
      </c>
      <c r="B1879" s="9" t="str">
        <f>IF(ISBLANK('Report Data'!B1879)," ",'Report Data'!B1879)</f>
        <v xml:space="preserve"> </v>
      </c>
      <c r="C1879" s="9" t="str">
        <f>IF(ISBLANK('Report Data'!C1879)," ",'Report Data'!C1879)</f>
        <v xml:space="preserve"> </v>
      </c>
      <c r="D1879" s="9" t="str">
        <f>IF(ISBLANK('Report Data'!D1879)," ",'Report Data'!D1879)</f>
        <v xml:space="preserve"> </v>
      </c>
      <c r="E1879" s="9" t="str">
        <f>IF(ISBLANK('Report Data'!E1879)," ",'Report Data'!E1879)</f>
        <v xml:space="preserve"> </v>
      </c>
      <c r="F1879" s="9" t="str">
        <f>IF(ISBLANK('Report Data'!F1879)," ",'Report Data'!F1879)</f>
        <v xml:space="preserve"> </v>
      </c>
      <c r="G1879" s="9" t="str">
        <f>IF(ISBLANK('Report Data'!G1879)," ",'Report Data'!G1879)</f>
        <v xml:space="preserve"> </v>
      </c>
    </row>
    <row r="1880" spans="1:7">
      <c r="A1880" s="9" t="str">
        <f>IF('INTERIM REPORT'!B1880=" "," ",IF('Report Data'!A1880="",'INTERIM REPORT'!A1879,'Report Data'!A1880))</f>
        <v xml:space="preserve"> </v>
      </c>
      <c r="B1880" s="9" t="str">
        <f>IF(ISBLANK('Report Data'!B1880)," ",'Report Data'!B1880)</f>
        <v xml:space="preserve"> </v>
      </c>
      <c r="C1880" s="9" t="str">
        <f>IF(ISBLANK('Report Data'!C1880)," ",'Report Data'!C1880)</f>
        <v xml:space="preserve"> </v>
      </c>
      <c r="D1880" s="9" t="str">
        <f>IF(ISBLANK('Report Data'!D1880)," ",'Report Data'!D1880)</f>
        <v xml:space="preserve"> </v>
      </c>
      <c r="E1880" s="9" t="str">
        <f>IF(ISBLANK('Report Data'!E1880)," ",'Report Data'!E1880)</f>
        <v xml:space="preserve"> </v>
      </c>
      <c r="F1880" s="9" t="str">
        <f>IF(ISBLANK('Report Data'!F1880)," ",'Report Data'!F1880)</f>
        <v xml:space="preserve"> </v>
      </c>
      <c r="G1880" s="9" t="str">
        <f>IF(ISBLANK('Report Data'!G1880)," ",'Report Data'!G1880)</f>
        <v xml:space="preserve"> </v>
      </c>
    </row>
    <row r="1881" spans="1:7">
      <c r="A1881" s="9" t="str">
        <f>IF('INTERIM REPORT'!B1881=" "," ",IF('Report Data'!A1881="",'INTERIM REPORT'!A1880,'Report Data'!A1881))</f>
        <v xml:space="preserve"> </v>
      </c>
      <c r="B1881" s="9" t="str">
        <f>IF(ISBLANK('Report Data'!B1881)," ",'Report Data'!B1881)</f>
        <v xml:space="preserve"> </v>
      </c>
      <c r="C1881" s="9" t="str">
        <f>IF(ISBLANK('Report Data'!C1881)," ",'Report Data'!C1881)</f>
        <v xml:space="preserve"> </v>
      </c>
      <c r="D1881" s="9" t="str">
        <f>IF(ISBLANK('Report Data'!D1881)," ",'Report Data'!D1881)</f>
        <v xml:space="preserve"> </v>
      </c>
      <c r="E1881" s="9" t="str">
        <f>IF(ISBLANK('Report Data'!E1881)," ",'Report Data'!E1881)</f>
        <v xml:space="preserve"> </v>
      </c>
      <c r="F1881" s="9" t="str">
        <f>IF(ISBLANK('Report Data'!F1881)," ",'Report Data'!F1881)</f>
        <v xml:space="preserve"> </v>
      </c>
      <c r="G1881" s="9" t="str">
        <f>IF(ISBLANK('Report Data'!G1881)," ",'Report Data'!G1881)</f>
        <v xml:space="preserve"> </v>
      </c>
    </row>
    <row r="1882" spans="1:7">
      <c r="A1882" s="9" t="str">
        <f>IF('INTERIM REPORT'!B1882=" "," ",IF('Report Data'!A1882="",'INTERIM REPORT'!A1881,'Report Data'!A1882))</f>
        <v xml:space="preserve"> </v>
      </c>
      <c r="B1882" s="9" t="str">
        <f>IF(ISBLANK('Report Data'!B1882)," ",'Report Data'!B1882)</f>
        <v xml:space="preserve"> </v>
      </c>
      <c r="C1882" s="9" t="str">
        <f>IF(ISBLANK('Report Data'!C1882)," ",'Report Data'!C1882)</f>
        <v xml:space="preserve"> </v>
      </c>
      <c r="D1882" s="9" t="str">
        <f>IF(ISBLANK('Report Data'!D1882)," ",'Report Data'!D1882)</f>
        <v xml:space="preserve"> </v>
      </c>
      <c r="E1882" s="9" t="str">
        <f>IF(ISBLANK('Report Data'!E1882)," ",'Report Data'!E1882)</f>
        <v xml:space="preserve"> </v>
      </c>
      <c r="F1882" s="9" t="str">
        <f>IF(ISBLANK('Report Data'!F1882)," ",'Report Data'!F1882)</f>
        <v xml:space="preserve"> </v>
      </c>
      <c r="G1882" s="9" t="str">
        <f>IF(ISBLANK('Report Data'!G1882)," ",'Report Data'!G1882)</f>
        <v xml:space="preserve"> </v>
      </c>
    </row>
    <row r="1883" spans="1:7">
      <c r="A1883" s="9" t="str">
        <f>IF('INTERIM REPORT'!B1883=" "," ",IF('Report Data'!A1883="",'INTERIM REPORT'!A1882,'Report Data'!A1883))</f>
        <v xml:space="preserve"> </v>
      </c>
      <c r="B1883" s="9" t="str">
        <f>IF(ISBLANK('Report Data'!B1883)," ",'Report Data'!B1883)</f>
        <v xml:space="preserve"> </v>
      </c>
      <c r="C1883" s="9" t="str">
        <f>IF(ISBLANK('Report Data'!C1883)," ",'Report Data'!C1883)</f>
        <v xml:space="preserve"> </v>
      </c>
      <c r="D1883" s="9" t="str">
        <f>IF(ISBLANK('Report Data'!D1883)," ",'Report Data'!D1883)</f>
        <v xml:space="preserve"> </v>
      </c>
      <c r="E1883" s="9" t="str">
        <f>IF(ISBLANK('Report Data'!E1883)," ",'Report Data'!E1883)</f>
        <v xml:space="preserve"> </v>
      </c>
      <c r="F1883" s="9" t="str">
        <f>IF(ISBLANK('Report Data'!F1883)," ",'Report Data'!F1883)</f>
        <v xml:space="preserve"> </v>
      </c>
      <c r="G1883" s="9" t="str">
        <f>IF(ISBLANK('Report Data'!G1883)," ",'Report Data'!G1883)</f>
        <v xml:space="preserve"> </v>
      </c>
    </row>
    <row r="1884" spans="1:7">
      <c r="A1884" s="9" t="str">
        <f>IF('INTERIM REPORT'!B1884=" "," ",IF('Report Data'!A1884="",'INTERIM REPORT'!A1883,'Report Data'!A1884))</f>
        <v xml:space="preserve"> </v>
      </c>
      <c r="B1884" s="9" t="str">
        <f>IF(ISBLANK('Report Data'!B1884)," ",'Report Data'!B1884)</f>
        <v xml:space="preserve"> </v>
      </c>
      <c r="C1884" s="9" t="str">
        <f>IF(ISBLANK('Report Data'!C1884)," ",'Report Data'!C1884)</f>
        <v xml:space="preserve"> </v>
      </c>
      <c r="D1884" s="9" t="str">
        <f>IF(ISBLANK('Report Data'!D1884)," ",'Report Data'!D1884)</f>
        <v xml:space="preserve"> </v>
      </c>
      <c r="E1884" s="9" t="str">
        <f>IF(ISBLANK('Report Data'!E1884)," ",'Report Data'!E1884)</f>
        <v xml:space="preserve"> </v>
      </c>
      <c r="F1884" s="9" t="str">
        <f>IF(ISBLANK('Report Data'!F1884)," ",'Report Data'!F1884)</f>
        <v xml:space="preserve"> </v>
      </c>
      <c r="G1884" s="9" t="str">
        <f>IF(ISBLANK('Report Data'!G1884)," ",'Report Data'!G1884)</f>
        <v xml:space="preserve"> </v>
      </c>
    </row>
    <row r="1885" spans="1:7">
      <c r="A1885" s="9" t="str">
        <f>IF('INTERIM REPORT'!B1885=" "," ",IF('Report Data'!A1885="",'INTERIM REPORT'!A1884,'Report Data'!A1885))</f>
        <v xml:space="preserve"> </v>
      </c>
      <c r="B1885" s="9" t="str">
        <f>IF(ISBLANK('Report Data'!B1885)," ",'Report Data'!B1885)</f>
        <v xml:space="preserve"> </v>
      </c>
      <c r="C1885" s="9" t="str">
        <f>IF(ISBLANK('Report Data'!C1885)," ",'Report Data'!C1885)</f>
        <v xml:space="preserve"> </v>
      </c>
      <c r="D1885" s="9" t="str">
        <f>IF(ISBLANK('Report Data'!D1885)," ",'Report Data'!D1885)</f>
        <v xml:space="preserve"> </v>
      </c>
      <c r="E1885" s="9" t="str">
        <f>IF(ISBLANK('Report Data'!E1885)," ",'Report Data'!E1885)</f>
        <v xml:space="preserve"> </v>
      </c>
      <c r="F1885" s="9" t="str">
        <f>IF(ISBLANK('Report Data'!F1885)," ",'Report Data'!F1885)</f>
        <v xml:space="preserve"> </v>
      </c>
      <c r="G1885" s="9" t="str">
        <f>IF(ISBLANK('Report Data'!G1885)," ",'Report Data'!G1885)</f>
        <v xml:space="preserve"> </v>
      </c>
    </row>
    <row r="1886" spans="1:7">
      <c r="A1886" s="9" t="str">
        <f>IF('INTERIM REPORT'!B1886=" "," ",IF('Report Data'!A1886="",'INTERIM REPORT'!A1885,'Report Data'!A1886))</f>
        <v xml:space="preserve"> </v>
      </c>
      <c r="B1886" s="9" t="str">
        <f>IF(ISBLANK('Report Data'!B1886)," ",'Report Data'!B1886)</f>
        <v xml:space="preserve"> </v>
      </c>
      <c r="C1886" s="9" t="str">
        <f>IF(ISBLANK('Report Data'!C1886)," ",'Report Data'!C1886)</f>
        <v xml:space="preserve"> </v>
      </c>
      <c r="D1886" s="9" t="str">
        <f>IF(ISBLANK('Report Data'!D1886)," ",'Report Data'!D1886)</f>
        <v xml:space="preserve"> </v>
      </c>
      <c r="E1886" s="9" t="str">
        <f>IF(ISBLANK('Report Data'!E1886)," ",'Report Data'!E1886)</f>
        <v xml:space="preserve"> </v>
      </c>
      <c r="F1886" s="9" t="str">
        <f>IF(ISBLANK('Report Data'!F1886)," ",'Report Data'!F1886)</f>
        <v xml:space="preserve"> </v>
      </c>
      <c r="G1886" s="9" t="str">
        <f>IF(ISBLANK('Report Data'!G1886)," ",'Report Data'!G1886)</f>
        <v xml:space="preserve"> </v>
      </c>
    </row>
    <row r="1887" spans="1:7">
      <c r="A1887" s="9" t="str">
        <f>IF('INTERIM REPORT'!B1887=" "," ",IF('Report Data'!A1887="",'INTERIM REPORT'!A1886,'Report Data'!A1887))</f>
        <v xml:space="preserve"> </v>
      </c>
      <c r="B1887" s="9" t="str">
        <f>IF(ISBLANK('Report Data'!B1887)," ",'Report Data'!B1887)</f>
        <v xml:space="preserve"> </v>
      </c>
      <c r="C1887" s="9" t="str">
        <f>IF(ISBLANK('Report Data'!C1887)," ",'Report Data'!C1887)</f>
        <v xml:space="preserve"> </v>
      </c>
      <c r="D1887" s="9" t="str">
        <f>IF(ISBLANK('Report Data'!D1887)," ",'Report Data'!D1887)</f>
        <v xml:space="preserve"> </v>
      </c>
      <c r="E1887" s="9" t="str">
        <f>IF(ISBLANK('Report Data'!E1887)," ",'Report Data'!E1887)</f>
        <v xml:space="preserve"> </v>
      </c>
      <c r="F1887" s="9" t="str">
        <f>IF(ISBLANK('Report Data'!F1887)," ",'Report Data'!F1887)</f>
        <v xml:space="preserve"> </v>
      </c>
      <c r="G1887" s="9" t="str">
        <f>IF(ISBLANK('Report Data'!G1887)," ",'Report Data'!G1887)</f>
        <v xml:space="preserve"> </v>
      </c>
    </row>
    <row r="1888" spans="1:7">
      <c r="A1888" s="9" t="str">
        <f>IF('INTERIM REPORT'!B1888=" "," ",IF('Report Data'!A1888="",'INTERIM REPORT'!A1887,'Report Data'!A1888))</f>
        <v xml:space="preserve"> </v>
      </c>
      <c r="B1888" s="9" t="str">
        <f>IF(ISBLANK('Report Data'!B1888)," ",'Report Data'!B1888)</f>
        <v xml:space="preserve"> </v>
      </c>
      <c r="C1888" s="9" t="str">
        <f>IF(ISBLANK('Report Data'!C1888)," ",'Report Data'!C1888)</f>
        <v xml:space="preserve"> </v>
      </c>
      <c r="D1888" s="9" t="str">
        <f>IF(ISBLANK('Report Data'!D1888)," ",'Report Data'!D1888)</f>
        <v xml:space="preserve"> </v>
      </c>
      <c r="E1888" s="9" t="str">
        <f>IF(ISBLANK('Report Data'!E1888)," ",'Report Data'!E1888)</f>
        <v xml:space="preserve"> </v>
      </c>
      <c r="F1888" s="9" t="str">
        <f>IF(ISBLANK('Report Data'!F1888)," ",'Report Data'!F1888)</f>
        <v xml:space="preserve"> </v>
      </c>
      <c r="G1888" s="9" t="str">
        <f>IF(ISBLANK('Report Data'!G1888)," ",'Report Data'!G1888)</f>
        <v xml:space="preserve"> </v>
      </c>
    </row>
    <row r="1889" spans="1:7">
      <c r="A1889" s="9" t="str">
        <f>IF('INTERIM REPORT'!B1889=" "," ",IF('Report Data'!A1889="",'INTERIM REPORT'!A1888,'Report Data'!A1889))</f>
        <v xml:space="preserve"> </v>
      </c>
      <c r="B1889" s="9" t="str">
        <f>IF(ISBLANK('Report Data'!B1889)," ",'Report Data'!B1889)</f>
        <v xml:space="preserve"> </v>
      </c>
      <c r="C1889" s="9" t="str">
        <f>IF(ISBLANK('Report Data'!C1889)," ",'Report Data'!C1889)</f>
        <v xml:space="preserve"> </v>
      </c>
      <c r="D1889" s="9" t="str">
        <f>IF(ISBLANK('Report Data'!D1889)," ",'Report Data'!D1889)</f>
        <v xml:space="preserve"> </v>
      </c>
      <c r="E1889" s="9" t="str">
        <f>IF(ISBLANK('Report Data'!E1889)," ",'Report Data'!E1889)</f>
        <v xml:space="preserve"> </v>
      </c>
      <c r="F1889" s="9" t="str">
        <f>IF(ISBLANK('Report Data'!F1889)," ",'Report Data'!F1889)</f>
        <v xml:space="preserve"> </v>
      </c>
      <c r="G1889" s="9" t="str">
        <f>IF(ISBLANK('Report Data'!G1889)," ",'Report Data'!G1889)</f>
        <v xml:space="preserve"> </v>
      </c>
    </row>
    <row r="1890" spans="1:7">
      <c r="A1890" s="9" t="str">
        <f>IF('INTERIM REPORT'!B1890=" "," ",IF('Report Data'!A1890="",'INTERIM REPORT'!A1889,'Report Data'!A1890))</f>
        <v xml:space="preserve"> </v>
      </c>
      <c r="B1890" s="9" t="str">
        <f>IF(ISBLANK('Report Data'!B1890)," ",'Report Data'!B1890)</f>
        <v xml:space="preserve"> </v>
      </c>
      <c r="C1890" s="9" t="str">
        <f>IF(ISBLANK('Report Data'!C1890)," ",'Report Data'!C1890)</f>
        <v xml:space="preserve"> </v>
      </c>
      <c r="D1890" s="9" t="str">
        <f>IF(ISBLANK('Report Data'!D1890)," ",'Report Data'!D1890)</f>
        <v xml:space="preserve"> </v>
      </c>
      <c r="E1890" s="9" t="str">
        <f>IF(ISBLANK('Report Data'!E1890)," ",'Report Data'!E1890)</f>
        <v xml:space="preserve"> </v>
      </c>
      <c r="F1890" s="9" t="str">
        <f>IF(ISBLANK('Report Data'!F1890)," ",'Report Data'!F1890)</f>
        <v xml:space="preserve"> </v>
      </c>
      <c r="G1890" s="9" t="str">
        <f>IF(ISBLANK('Report Data'!G1890)," ",'Report Data'!G1890)</f>
        <v xml:space="preserve"> </v>
      </c>
    </row>
    <row r="1891" spans="1:7">
      <c r="A1891" s="9" t="str">
        <f>IF('INTERIM REPORT'!B1891=" "," ",IF('Report Data'!A1891="",'INTERIM REPORT'!A1890,'Report Data'!A1891))</f>
        <v xml:space="preserve"> </v>
      </c>
      <c r="B1891" s="9" t="str">
        <f>IF(ISBLANK('Report Data'!B1891)," ",'Report Data'!B1891)</f>
        <v xml:space="preserve"> </v>
      </c>
      <c r="C1891" s="9" t="str">
        <f>IF(ISBLANK('Report Data'!C1891)," ",'Report Data'!C1891)</f>
        <v xml:space="preserve"> </v>
      </c>
      <c r="D1891" s="9" t="str">
        <f>IF(ISBLANK('Report Data'!D1891)," ",'Report Data'!D1891)</f>
        <v xml:space="preserve"> </v>
      </c>
      <c r="E1891" s="9" t="str">
        <f>IF(ISBLANK('Report Data'!E1891)," ",'Report Data'!E1891)</f>
        <v xml:space="preserve"> </v>
      </c>
      <c r="F1891" s="9" t="str">
        <f>IF(ISBLANK('Report Data'!F1891)," ",'Report Data'!F1891)</f>
        <v xml:space="preserve"> </v>
      </c>
      <c r="G1891" s="9" t="str">
        <f>IF(ISBLANK('Report Data'!G1891)," ",'Report Data'!G1891)</f>
        <v xml:space="preserve"> </v>
      </c>
    </row>
    <row r="1892" spans="1:7">
      <c r="A1892" s="9" t="str">
        <f>IF('INTERIM REPORT'!B1892=" "," ",IF('Report Data'!A1892="",'INTERIM REPORT'!A1891,'Report Data'!A1892))</f>
        <v xml:space="preserve"> </v>
      </c>
      <c r="B1892" s="9" t="str">
        <f>IF(ISBLANK('Report Data'!B1892)," ",'Report Data'!B1892)</f>
        <v xml:space="preserve"> </v>
      </c>
      <c r="C1892" s="9" t="str">
        <f>IF(ISBLANK('Report Data'!C1892)," ",'Report Data'!C1892)</f>
        <v xml:space="preserve"> </v>
      </c>
      <c r="D1892" s="9" t="str">
        <f>IF(ISBLANK('Report Data'!D1892)," ",'Report Data'!D1892)</f>
        <v xml:space="preserve"> </v>
      </c>
      <c r="E1892" s="9" t="str">
        <f>IF(ISBLANK('Report Data'!E1892)," ",'Report Data'!E1892)</f>
        <v xml:space="preserve"> </v>
      </c>
      <c r="F1892" s="9" t="str">
        <f>IF(ISBLANK('Report Data'!F1892)," ",'Report Data'!F1892)</f>
        <v xml:space="preserve"> </v>
      </c>
      <c r="G1892" s="9" t="str">
        <f>IF(ISBLANK('Report Data'!G1892)," ",'Report Data'!G1892)</f>
        <v xml:space="preserve"> </v>
      </c>
    </row>
    <row r="1893" spans="1:7">
      <c r="A1893" s="9" t="str">
        <f>IF('INTERIM REPORT'!B1893=" "," ",IF('Report Data'!A1893="",'INTERIM REPORT'!A1892,'Report Data'!A1893))</f>
        <v xml:space="preserve"> </v>
      </c>
      <c r="B1893" s="9" t="str">
        <f>IF(ISBLANK('Report Data'!B1893)," ",'Report Data'!B1893)</f>
        <v xml:space="preserve"> </v>
      </c>
      <c r="C1893" s="9" t="str">
        <f>IF(ISBLANK('Report Data'!C1893)," ",'Report Data'!C1893)</f>
        <v xml:space="preserve"> </v>
      </c>
      <c r="D1893" s="9" t="str">
        <f>IF(ISBLANK('Report Data'!D1893)," ",'Report Data'!D1893)</f>
        <v xml:space="preserve"> </v>
      </c>
      <c r="E1893" s="9" t="str">
        <f>IF(ISBLANK('Report Data'!E1893)," ",'Report Data'!E1893)</f>
        <v xml:space="preserve"> </v>
      </c>
      <c r="F1893" s="9" t="str">
        <f>IF(ISBLANK('Report Data'!F1893)," ",'Report Data'!F1893)</f>
        <v xml:space="preserve"> </v>
      </c>
      <c r="G1893" s="9" t="str">
        <f>IF(ISBLANK('Report Data'!G1893)," ",'Report Data'!G1893)</f>
        <v xml:space="preserve"> </v>
      </c>
    </row>
    <row r="1894" spans="1:7">
      <c r="A1894" s="9" t="str">
        <f>IF('INTERIM REPORT'!B1894=" "," ",IF('Report Data'!A1894="",'INTERIM REPORT'!A1893,'Report Data'!A1894))</f>
        <v xml:space="preserve"> </v>
      </c>
      <c r="B1894" s="9" t="str">
        <f>IF(ISBLANK('Report Data'!B1894)," ",'Report Data'!B1894)</f>
        <v xml:space="preserve"> </v>
      </c>
      <c r="C1894" s="9" t="str">
        <f>IF(ISBLANK('Report Data'!C1894)," ",'Report Data'!C1894)</f>
        <v xml:space="preserve"> </v>
      </c>
      <c r="D1894" s="9" t="str">
        <f>IF(ISBLANK('Report Data'!D1894)," ",'Report Data'!D1894)</f>
        <v xml:space="preserve"> </v>
      </c>
      <c r="E1894" s="9" t="str">
        <f>IF(ISBLANK('Report Data'!E1894)," ",'Report Data'!E1894)</f>
        <v xml:space="preserve"> </v>
      </c>
      <c r="F1894" s="9" t="str">
        <f>IF(ISBLANK('Report Data'!F1894)," ",'Report Data'!F1894)</f>
        <v xml:space="preserve"> </v>
      </c>
      <c r="G1894" s="9" t="str">
        <f>IF(ISBLANK('Report Data'!G1894)," ",'Report Data'!G1894)</f>
        <v xml:space="preserve"> </v>
      </c>
    </row>
    <row r="1895" spans="1:7">
      <c r="A1895" s="9" t="str">
        <f>IF('INTERIM REPORT'!B1895=" "," ",IF('Report Data'!A1895="",'INTERIM REPORT'!A1894,'Report Data'!A1895))</f>
        <v xml:space="preserve"> </v>
      </c>
      <c r="B1895" s="9" t="str">
        <f>IF(ISBLANK('Report Data'!B1895)," ",'Report Data'!B1895)</f>
        <v xml:space="preserve"> </v>
      </c>
      <c r="C1895" s="9" t="str">
        <f>IF(ISBLANK('Report Data'!C1895)," ",'Report Data'!C1895)</f>
        <v xml:space="preserve"> </v>
      </c>
      <c r="D1895" s="9" t="str">
        <f>IF(ISBLANK('Report Data'!D1895)," ",'Report Data'!D1895)</f>
        <v xml:space="preserve"> </v>
      </c>
      <c r="E1895" s="9" t="str">
        <f>IF(ISBLANK('Report Data'!E1895)," ",'Report Data'!E1895)</f>
        <v xml:space="preserve"> </v>
      </c>
      <c r="F1895" s="9" t="str">
        <f>IF(ISBLANK('Report Data'!F1895)," ",'Report Data'!F1895)</f>
        <v xml:space="preserve"> </v>
      </c>
      <c r="G1895" s="9" t="str">
        <f>IF(ISBLANK('Report Data'!G1895)," ",'Report Data'!G1895)</f>
        <v xml:space="preserve"> </v>
      </c>
    </row>
    <row r="1896" spans="1:7">
      <c r="A1896" s="9" t="str">
        <f>IF('INTERIM REPORT'!B1896=" "," ",IF('Report Data'!A1896="",'INTERIM REPORT'!A1895,'Report Data'!A1896))</f>
        <v xml:space="preserve"> </v>
      </c>
      <c r="B1896" s="9" t="str">
        <f>IF(ISBLANK('Report Data'!B1896)," ",'Report Data'!B1896)</f>
        <v xml:space="preserve"> </v>
      </c>
      <c r="C1896" s="9" t="str">
        <f>IF(ISBLANK('Report Data'!C1896)," ",'Report Data'!C1896)</f>
        <v xml:space="preserve"> </v>
      </c>
      <c r="D1896" s="9" t="str">
        <f>IF(ISBLANK('Report Data'!D1896)," ",'Report Data'!D1896)</f>
        <v xml:space="preserve"> </v>
      </c>
      <c r="E1896" s="9" t="str">
        <f>IF(ISBLANK('Report Data'!E1896)," ",'Report Data'!E1896)</f>
        <v xml:space="preserve"> </v>
      </c>
      <c r="F1896" s="9" t="str">
        <f>IF(ISBLANK('Report Data'!F1896)," ",'Report Data'!F1896)</f>
        <v xml:space="preserve"> </v>
      </c>
      <c r="G1896" s="9" t="str">
        <f>IF(ISBLANK('Report Data'!G1896)," ",'Report Data'!G1896)</f>
        <v xml:space="preserve"> </v>
      </c>
    </row>
    <row r="1897" spans="1:7">
      <c r="A1897" s="9" t="str">
        <f>IF('INTERIM REPORT'!B1897=" "," ",IF('Report Data'!A1897="",'INTERIM REPORT'!A1896,'Report Data'!A1897))</f>
        <v xml:space="preserve"> </v>
      </c>
      <c r="B1897" s="9" t="str">
        <f>IF(ISBLANK('Report Data'!B1897)," ",'Report Data'!B1897)</f>
        <v xml:space="preserve"> </v>
      </c>
      <c r="C1897" s="9" t="str">
        <f>IF(ISBLANK('Report Data'!C1897)," ",'Report Data'!C1897)</f>
        <v xml:space="preserve"> </v>
      </c>
      <c r="D1897" s="9" t="str">
        <f>IF(ISBLANK('Report Data'!D1897)," ",'Report Data'!D1897)</f>
        <v xml:space="preserve"> </v>
      </c>
      <c r="E1897" s="9" t="str">
        <f>IF(ISBLANK('Report Data'!E1897)," ",'Report Data'!E1897)</f>
        <v xml:space="preserve"> </v>
      </c>
      <c r="F1897" s="9" t="str">
        <f>IF(ISBLANK('Report Data'!F1897)," ",'Report Data'!F1897)</f>
        <v xml:space="preserve"> </v>
      </c>
      <c r="G1897" s="9" t="str">
        <f>IF(ISBLANK('Report Data'!G1897)," ",'Report Data'!G1897)</f>
        <v xml:space="preserve"> </v>
      </c>
    </row>
    <row r="1898" spans="1:7">
      <c r="A1898" s="9" t="str">
        <f>IF('INTERIM REPORT'!B1898=" "," ",IF('Report Data'!A1898="",'INTERIM REPORT'!A1897,'Report Data'!A1898))</f>
        <v xml:space="preserve"> </v>
      </c>
      <c r="B1898" s="9" t="str">
        <f>IF(ISBLANK('Report Data'!B1898)," ",'Report Data'!B1898)</f>
        <v xml:space="preserve"> </v>
      </c>
      <c r="C1898" s="9" t="str">
        <f>IF(ISBLANK('Report Data'!C1898)," ",'Report Data'!C1898)</f>
        <v xml:space="preserve"> </v>
      </c>
      <c r="D1898" s="9" t="str">
        <f>IF(ISBLANK('Report Data'!D1898)," ",'Report Data'!D1898)</f>
        <v xml:space="preserve"> </v>
      </c>
      <c r="E1898" s="9" t="str">
        <f>IF(ISBLANK('Report Data'!E1898)," ",'Report Data'!E1898)</f>
        <v xml:space="preserve"> </v>
      </c>
      <c r="F1898" s="9" t="str">
        <f>IF(ISBLANK('Report Data'!F1898)," ",'Report Data'!F1898)</f>
        <v xml:space="preserve"> </v>
      </c>
      <c r="G1898" s="9" t="str">
        <f>IF(ISBLANK('Report Data'!G1898)," ",'Report Data'!G1898)</f>
        <v xml:space="preserve"> </v>
      </c>
    </row>
    <row r="1899" spans="1:7">
      <c r="A1899" s="9" t="str">
        <f>IF('INTERIM REPORT'!B1899=" "," ",IF('Report Data'!A1899="",'INTERIM REPORT'!A1898,'Report Data'!A1899))</f>
        <v xml:space="preserve"> </v>
      </c>
      <c r="B1899" s="9" t="str">
        <f>IF(ISBLANK('Report Data'!B1899)," ",'Report Data'!B1899)</f>
        <v xml:space="preserve"> </v>
      </c>
      <c r="C1899" s="9" t="str">
        <f>IF(ISBLANK('Report Data'!C1899)," ",'Report Data'!C1899)</f>
        <v xml:space="preserve"> </v>
      </c>
      <c r="D1899" s="9" t="str">
        <f>IF(ISBLANK('Report Data'!D1899)," ",'Report Data'!D1899)</f>
        <v xml:space="preserve"> </v>
      </c>
      <c r="E1899" s="9" t="str">
        <f>IF(ISBLANK('Report Data'!E1899)," ",'Report Data'!E1899)</f>
        <v xml:space="preserve"> </v>
      </c>
      <c r="F1899" s="9" t="str">
        <f>IF(ISBLANK('Report Data'!F1899)," ",'Report Data'!F1899)</f>
        <v xml:space="preserve"> </v>
      </c>
      <c r="G1899" s="9" t="str">
        <f>IF(ISBLANK('Report Data'!G1899)," ",'Report Data'!G1899)</f>
        <v xml:space="preserve"> </v>
      </c>
    </row>
    <row r="1900" spans="1:7">
      <c r="A1900" s="9" t="str">
        <f>IF('INTERIM REPORT'!B1900=" "," ",IF('Report Data'!A1900="",'INTERIM REPORT'!A1899,'Report Data'!A1900))</f>
        <v xml:space="preserve"> </v>
      </c>
      <c r="B1900" s="9" t="str">
        <f>IF(ISBLANK('Report Data'!B1900)," ",'Report Data'!B1900)</f>
        <v xml:space="preserve"> </v>
      </c>
      <c r="C1900" s="9" t="str">
        <f>IF(ISBLANK('Report Data'!C1900)," ",'Report Data'!C1900)</f>
        <v xml:space="preserve"> </v>
      </c>
      <c r="D1900" s="9" t="str">
        <f>IF(ISBLANK('Report Data'!D1900)," ",'Report Data'!D1900)</f>
        <v xml:space="preserve"> </v>
      </c>
      <c r="E1900" s="9" t="str">
        <f>IF(ISBLANK('Report Data'!E1900)," ",'Report Data'!E1900)</f>
        <v xml:space="preserve"> </v>
      </c>
      <c r="F1900" s="9" t="str">
        <f>IF(ISBLANK('Report Data'!F1900)," ",'Report Data'!F1900)</f>
        <v xml:space="preserve"> </v>
      </c>
      <c r="G1900" s="9" t="str">
        <f>IF(ISBLANK('Report Data'!G1900)," ",'Report Data'!G1900)</f>
        <v xml:space="preserve"> </v>
      </c>
    </row>
    <row r="1901" spans="1:7">
      <c r="A1901" s="9" t="str">
        <f>IF('INTERIM REPORT'!B1901=" "," ",IF('Report Data'!A1901="",'INTERIM REPORT'!A1900,'Report Data'!A1901))</f>
        <v xml:space="preserve"> </v>
      </c>
      <c r="B1901" s="9" t="str">
        <f>IF(ISBLANK('Report Data'!B1901)," ",'Report Data'!B1901)</f>
        <v xml:space="preserve"> </v>
      </c>
      <c r="C1901" s="9" t="str">
        <f>IF(ISBLANK('Report Data'!C1901)," ",'Report Data'!C1901)</f>
        <v xml:space="preserve"> </v>
      </c>
      <c r="D1901" s="9" t="str">
        <f>IF(ISBLANK('Report Data'!D1901)," ",'Report Data'!D1901)</f>
        <v xml:space="preserve"> </v>
      </c>
      <c r="E1901" s="9" t="str">
        <f>IF(ISBLANK('Report Data'!E1901)," ",'Report Data'!E1901)</f>
        <v xml:space="preserve"> </v>
      </c>
      <c r="F1901" s="9" t="str">
        <f>IF(ISBLANK('Report Data'!F1901)," ",'Report Data'!F1901)</f>
        <v xml:space="preserve"> </v>
      </c>
      <c r="G1901" s="9" t="str">
        <f>IF(ISBLANK('Report Data'!G1901)," ",'Report Data'!G1901)</f>
        <v xml:space="preserve"> </v>
      </c>
    </row>
    <row r="1902" spans="1:7">
      <c r="A1902" s="9" t="str">
        <f>IF('INTERIM REPORT'!B1902=" "," ",IF('Report Data'!A1902="",'INTERIM REPORT'!A1901,'Report Data'!A1902))</f>
        <v xml:space="preserve"> </v>
      </c>
      <c r="B1902" s="9" t="str">
        <f>IF(ISBLANK('Report Data'!B1902)," ",'Report Data'!B1902)</f>
        <v xml:space="preserve"> </v>
      </c>
      <c r="C1902" s="9" t="str">
        <f>IF(ISBLANK('Report Data'!C1902)," ",'Report Data'!C1902)</f>
        <v xml:space="preserve"> </v>
      </c>
      <c r="D1902" s="9" t="str">
        <f>IF(ISBLANK('Report Data'!D1902)," ",'Report Data'!D1902)</f>
        <v xml:space="preserve"> </v>
      </c>
      <c r="E1902" s="9" t="str">
        <f>IF(ISBLANK('Report Data'!E1902)," ",'Report Data'!E1902)</f>
        <v xml:space="preserve"> </v>
      </c>
      <c r="F1902" s="9" t="str">
        <f>IF(ISBLANK('Report Data'!F1902)," ",'Report Data'!F1902)</f>
        <v xml:space="preserve"> </v>
      </c>
      <c r="G1902" s="9" t="str">
        <f>IF(ISBLANK('Report Data'!G1902)," ",'Report Data'!G1902)</f>
        <v xml:space="preserve"> </v>
      </c>
    </row>
    <row r="1903" spans="1:7">
      <c r="A1903" s="9" t="str">
        <f>IF('INTERIM REPORT'!B1903=" "," ",IF('Report Data'!A1903="",'INTERIM REPORT'!A1902,'Report Data'!A1903))</f>
        <v xml:space="preserve"> </v>
      </c>
      <c r="B1903" s="9" t="str">
        <f>IF(ISBLANK('Report Data'!B1903)," ",'Report Data'!B1903)</f>
        <v xml:space="preserve"> </v>
      </c>
      <c r="C1903" s="9" t="str">
        <f>IF(ISBLANK('Report Data'!C1903)," ",'Report Data'!C1903)</f>
        <v xml:space="preserve"> </v>
      </c>
      <c r="D1903" s="9" t="str">
        <f>IF(ISBLANK('Report Data'!D1903)," ",'Report Data'!D1903)</f>
        <v xml:space="preserve"> </v>
      </c>
      <c r="E1903" s="9" t="str">
        <f>IF(ISBLANK('Report Data'!E1903)," ",'Report Data'!E1903)</f>
        <v xml:space="preserve"> </v>
      </c>
      <c r="F1903" s="9" t="str">
        <f>IF(ISBLANK('Report Data'!F1903)," ",'Report Data'!F1903)</f>
        <v xml:space="preserve"> </v>
      </c>
      <c r="G1903" s="9" t="str">
        <f>IF(ISBLANK('Report Data'!G1903)," ",'Report Data'!G1903)</f>
        <v xml:space="preserve"> </v>
      </c>
    </row>
    <row r="1904" spans="1:7">
      <c r="A1904" s="9" t="str">
        <f>IF('INTERIM REPORT'!B1904=" "," ",IF('Report Data'!A1904="",'INTERIM REPORT'!A1903,'Report Data'!A1904))</f>
        <v xml:space="preserve"> </v>
      </c>
      <c r="B1904" s="9" t="str">
        <f>IF(ISBLANK('Report Data'!B1904)," ",'Report Data'!B1904)</f>
        <v xml:space="preserve"> </v>
      </c>
      <c r="C1904" s="9" t="str">
        <f>IF(ISBLANK('Report Data'!C1904)," ",'Report Data'!C1904)</f>
        <v xml:space="preserve"> </v>
      </c>
      <c r="D1904" s="9" t="str">
        <f>IF(ISBLANK('Report Data'!D1904)," ",'Report Data'!D1904)</f>
        <v xml:space="preserve"> </v>
      </c>
      <c r="E1904" s="9" t="str">
        <f>IF(ISBLANK('Report Data'!E1904)," ",'Report Data'!E1904)</f>
        <v xml:space="preserve"> </v>
      </c>
      <c r="F1904" s="9" t="str">
        <f>IF(ISBLANK('Report Data'!F1904)," ",'Report Data'!F1904)</f>
        <v xml:space="preserve"> </v>
      </c>
      <c r="G1904" s="9" t="str">
        <f>IF(ISBLANK('Report Data'!G1904)," ",'Report Data'!G1904)</f>
        <v xml:space="preserve"> </v>
      </c>
    </row>
    <row r="1905" spans="1:7">
      <c r="A1905" s="9" t="str">
        <f>IF('INTERIM REPORT'!B1905=" "," ",IF('Report Data'!A1905="",'INTERIM REPORT'!A1904,'Report Data'!A1905))</f>
        <v xml:space="preserve"> </v>
      </c>
      <c r="B1905" s="9" t="str">
        <f>IF(ISBLANK('Report Data'!B1905)," ",'Report Data'!B1905)</f>
        <v xml:space="preserve"> </v>
      </c>
      <c r="C1905" s="9" t="str">
        <f>IF(ISBLANK('Report Data'!C1905)," ",'Report Data'!C1905)</f>
        <v xml:space="preserve"> </v>
      </c>
      <c r="D1905" s="9" t="str">
        <f>IF(ISBLANK('Report Data'!D1905)," ",'Report Data'!D1905)</f>
        <v xml:space="preserve"> </v>
      </c>
      <c r="E1905" s="9" t="str">
        <f>IF(ISBLANK('Report Data'!E1905)," ",'Report Data'!E1905)</f>
        <v xml:space="preserve"> </v>
      </c>
      <c r="F1905" s="9" t="str">
        <f>IF(ISBLANK('Report Data'!F1905)," ",'Report Data'!F1905)</f>
        <v xml:space="preserve"> </v>
      </c>
      <c r="G1905" s="9" t="str">
        <f>IF(ISBLANK('Report Data'!G1905)," ",'Report Data'!G1905)</f>
        <v xml:space="preserve"> </v>
      </c>
    </row>
    <row r="1906" spans="1:7">
      <c r="A1906" s="9" t="str">
        <f>IF('INTERIM REPORT'!B1906=" "," ",IF('Report Data'!A1906="",'INTERIM REPORT'!A1905,'Report Data'!A1906))</f>
        <v xml:space="preserve"> </v>
      </c>
      <c r="B1906" s="9" t="str">
        <f>IF(ISBLANK('Report Data'!B1906)," ",'Report Data'!B1906)</f>
        <v xml:space="preserve"> </v>
      </c>
      <c r="C1906" s="9" t="str">
        <f>IF(ISBLANK('Report Data'!C1906)," ",'Report Data'!C1906)</f>
        <v xml:space="preserve"> </v>
      </c>
      <c r="D1906" s="9" t="str">
        <f>IF(ISBLANK('Report Data'!D1906)," ",'Report Data'!D1906)</f>
        <v xml:space="preserve"> </v>
      </c>
      <c r="E1906" s="9" t="str">
        <f>IF(ISBLANK('Report Data'!E1906)," ",'Report Data'!E1906)</f>
        <v xml:space="preserve"> </v>
      </c>
      <c r="F1906" s="9" t="str">
        <f>IF(ISBLANK('Report Data'!F1906)," ",'Report Data'!F1906)</f>
        <v xml:space="preserve"> </v>
      </c>
      <c r="G1906" s="9" t="str">
        <f>IF(ISBLANK('Report Data'!G1906)," ",'Report Data'!G1906)</f>
        <v xml:space="preserve"> </v>
      </c>
    </row>
    <row r="1907" spans="1:7">
      <c r="A1907" s="9" t="str">
        <f>IF('INTERIM REPORT'!B1907=" "," ",IF('Report Data'!A1907="",'INTERIM REPORT'!A1906,'Report Data'!A1907))</f>
        <v xml:space="preserve"> </v>
      </c>
      <c r="B1907" s="9" t="str">
        <f>IF(ISBLANK('Report Data'!B1907)," ",'Report Data'!B1907)</f>
        <v xml:space="preserve"> </v>
      </c>
      <c r="C1907" s="9" t="str">
        <f>IF(ISBLANK('Report Data'!C1907)," ",'Report Data'!C1907)</f>
        <v xml:space="preserve"> </v>
      </c>
      <c r="D1907" s="9" t="str">
        <f>IF(ISBLANK('Report Data'!D1907)," ",'Report Data'!D1907)</f>
        <v xml:space="preserve"> </v>
      </c>
      <c r="E1907" s="9" t="str">
        <f>IF(ISBLANK('Report Data'!E1907)," ",'Report Data'!E1907)</f>
        <v xml:space="preserve"> </v>
      </c>
      <c r="F1907" s="9" t="str">
        <f>IF(ISBLANK('Report Data'!F1907)," ",'Report Data'!F1907)</f>
        <v xml:space="preserve"> </v>
      </c>
      <c r="G1907" s="9" t="str">
        <f>IF(ISBLANK('Report Data'!G1907)," ",'Report Data'!G1907)</f>
        <v xml:space="preserve"> </v>
      </c>
    </row>
    <row r="1908" spans="1:7">
      <c r="A1908" s="9" t="str">
        <f>IF('INTERIM REPORT'!B1908=" "," ",IF('Report Data'!A1908="",'INTERIM REPORT'!A1907,'Report Data'!A1908))</f>
        <v xml:space="preserve"> </v>
      </c>
      <c r="B1908" s="9" t="str">
        <f>IF(ISBLANK('Report Data'!B1908)," ",'Report Data'!B1908)</f>
        <v xml:space="preserve"> </v>
      </c>
      <c r="C1908" s="9" t="str">
        <f>IF(ISBLANK('Report Data'!C1908)," ",'Report Data'!C1908)</f>
        <v xml:space="preserve"> </v>
      </c>
      <c r="D1908" s="9" t="str">
        <f>IF(ISBLANK('Report Data'!D1908)," ",'Report Data'!D1908)</f>
        <v xml:space="preserve"> </v>
      </c>
      <c r="E1908" s="9" t="str">
        <f>IF(ISBLANK('Report Data'!E1908)," ",'Report Data'!E1908)</f>
        <v xml:space="preserve"> </v>
      </c>
      <c r="F1908" s="9" t="str">
        <f>IF(ISBLANK('Report Data'!F1908)," ",'Report Data'!F1908)</f>
        <v xml:space="preserve"> </v>
      </c>
      <c r="G1908" s="9" t="str">
        <f>IF(ISBLANK('Report Data'!G1908)," ",'Report Data'!G1908)</f>
        <v xml:space="preserve"> </v>
      </c>
    </row>
    <row r="1909" spans="1:7">
      <c r="A1909" s="9" t="str">
        <f>IF('INTERIM REPORT'!B1909=" "," ",IF('Report Data'!A1909="",'INTERIM REPORT'!A1908,'Report Data'!A1909))</f>
        <v xml:space="preserve"> </v>
      </c>
      <c r="B1909" s="9" t="str">
        <f>IF(ISBLANK('Report Data'!B1909)," ",'Report Data'!B1909)</f>
        <v xml:space="preserve"> </v>
      </c>
      <c r="C1909" s="9" t="str">
        <f>IF(ISBLANK('Report Data'!C1909)," ",'Report Data'!C1909)</f>
        <v xml:space="preserve"> </v>
      </c>
      <c r="D1909" s="9" t="str">
        <f>IF(ISBLANK('Report Data'!D1909)," ",'Report Data'!D1909)</f>
        <v xml:space="preserve"> </v>
      </c>
      <c r="E1909" s="9" t="str">
        <f>IF(ISBLANK('Report Data'!E1909)," ",'Report Data'!E1909)</f>
        <v xml:space="preserve"> </v>
      </c>
      <c r="F1909" s="9" t="str">
        <f>IF(ISBLANK('Report Data'!F1909)," ",'Report Data'!F1909)</f>
        <v xml:space="preserve"> </v>
      </c>
      <c r="G1909" s="9" t="str">
        <f>IF(ISBLANK('Report Data'!G1909)," ",'Report Data'!G1909)</f>
        <v xml:space="preserve"> </v>
      </c>
    </row>
    <row r="1910" spans="1:7">
      <c r="A1910" s="9" t="str">
        <f>IF('INTERIM REPORT'!B1910=" "," ",IF('Report Data'!A1910="",'INTERIM REPORT'!A1909,'Report Data'!A1910))</f>
        <v xml:space="preserve"> </v>
      </c>
      <c r="B1910" s="9" t="str">
        <f>IF(ISBLANK('Report Data'!B1910)," ",'Report Data'!B1910)</f>
        <v xml:space="preserve"> </v>
      </c>
      <c r="C1910" s="9" t="str">
        <f>IF(ISBLANK('Report Data'!C1910)," ",'Report Data'!C1910)</f>
        <v xml:space="preserve"> </v>
      </c>
      <c r="D1910" s="9" t="str">
        <f>IF(ISBLANK('Report Data'!D1910)," ",'Report Data'!D1910)</f>
        <v xml:space="preserve"> </v>
      </c>
      <c r="E1910" s="9" t="str">
        <f>IF(ISBLANK('Report Data'!E1910)," ",'Report Data'!E1910)</f>
        <v xml:space="preserve"> </v>
      </c>
      <c r="F1910" s="9" t="str">
        <f>IF(ISBLANK('Report Data'!F1910)," ",'Report Data'!F1910)</f>
        <v xml:space="preserve"> </v>
      </c>
      <c r="G1910" s="9" t="str">
        <f>IF(ISBLANK('Report Data'!G1910)," ",'Report Data'!G1910)</f>
        <v xml:space="preserve"> </v>
      </c>
    </row>
    <row r="1911" spans="1:7">
      <c r="A1911" s="9" t="str">
        <f>IF('INTERIM REPORT'!B1911=" "," ",IF('Report Data'!A1911="",'INTERIM REPORT'!A1910,'Report Data'!A1911))</f>
        <v xml:space="preserve"> </v>
      </c>
      <c r="B1911" s="9" t="str">
        <f>IF(ISBLANK('Report Data'!B1911)," ",'Report Data'!B1911)</f>
        <v xml:space="preserve"> </v>
      </c>
      <c r="C1911" s="9" t="str">
        <f>IF(ISBLANK('Report Data'!C1911)," ",'Report Data'!C1911)</f>
        <v xml:space="preserve"> </v>
      </c>
      <c r="D1911" s="9" t="str">
        <f>IF(ISBLANK('Report Data'!D1911)," ",'Report Data'!D1911)</f>
        <v xml:space="preserve"> </v>
      </c>
      <c r="E1911" s="9" t="str">
        <f>IF(ISBLANK('Report Data'!E1911)," ",'Report Data'!E1911)</f>
        <v xml:space="preserve"> </v>
      </c>
      <c r="F1911" s="9" t="str">
        <f>IF(ISBLANK('Report Data'!F1911)," ",'Report Data'!F1911)</f>
        <v xml:space="preserve"> </v>
      </c>
      <c r="G1911" s="9" t="str">
        <f>IF(ISBLANK('Report Data'!G1911)," ",'Report Data'!G1911)</f>
        <v xml:space="preserve"> </v>
      </c>
    </row>
    <row r="1912" spans="1:7">
      <c r="A1912" s="9" t="str">
        <f>IF('INTERIM REPORT'!B1912=" "," ",IF('Report Data'!A1912="",'INTERIM REPORT'!A1911,'Report Data'!A1912))</f>
        <v xml:space="preserve"> </v>
      </c>
      <c r="B1912" s="9" t="str">
        <f>IF(ISBLANK('Report Data'!B1912)," ",'Report Data'!B1912)</f>
        <v xml:space="preserve"> </v>
      </c>
      <c r="C1912" s="9" t="str">
        <f>IF(ISBLANK('Report Data'!C1912)," ",'Report Data'!C1912)</f>
        <v xml:space="preserve"> </v>
      </c>
      <c r="D1912" s="9" t="str">
        <f>IF(ISBLANK('Report Data'!D1912)," ",'Report Data'!D1912)</f>
        <v xml:space="preserve"> </v>
      </c>
      <c r="E1912" s="9" t="str">
        <f>IF(ISBLANK('Report Data'!E1912)," ",'Report Data'!E1912)</f>
        <v xml:space="preserve"> </v>
      </c>
      <c r="F1912" s="9" t="str">
        <f>IF(ISBLANK('Report Data'!F1912)," ",'Report Data'!F1912)</f>
        <v xml:space="preserve"> </v>
      </c>
      <c r="G1912" s="9" t="str">
        <f>IF(ISBLANK('Report Data'!G1912)," ",'Report Data'!G1912)</f>
        <v xml:space="preserve"> </v>
      </c>
    </row>
    <row r="1913" spans="1:7">
      <c r="A1913" s="9" t="str">
        <f>IF('INTERIM REPORT'!B1913=" "," ",IF('Report Data'!A1913="",'INTERIM REPORT'!A1912,'Report Data'!A1913))</f>
        <v xml:space="preserve"> </v>
      </c>
      <c r="B1913" s="9" t="str">
        <f>IF(ISBLANK('Report Data'!B1913)," ",'Report Data'!B1913)</f>
        <v xml:space="preserve"> </v>
      </c>
      <c r="C1913" s="9" t="str">
        <f>IF(ISBLANK('Report Data'!C1913)," ",'Report Data'!C1913)</f>
        <v xml:space="preserve"> </v>
      </c>
      <c r="D1913" s="9" t="str">
        <f>IF(ISBLANK('Report Data'!D1913)," ",'Report Data'!D1913)</f>
        <v xml:space="preserve"> </v>
      </c>
      <c r="E1913" s="9" t="str">
        <f>IF(ISBLANK('Report Data'!E1913)," ",'Report Data'!E1913)</f>
        <v xml:space="preserve"> </v>
      </c>
      <c r="F1913" s="9" t="str">
        <f>IF(ISBLANK('Report Data'!F1913)," ",'Report Data'!F1913)</f>
        <v xml:space="preserve"> </v>
      </c>
      <c r="G1913" s="9" t="str">
        <f>IF(ISBLANK('Report Data'!G1913)," ",'Report Data'!G1913)</f>
        <v xml:space="preserve"> </v>
      </c>
    </row>
    <row r="1914" spans="1:7">
      <c r="A1914" s="9" t="str">
        <f>IF('INTERIM REPORT'!B1914=" "," ",IF('Report Data'!A1914="",'INTERIM REPORT'!A1913,'Report Data'!A1914))</f>
        <v xml:space="preserve"> </v>
      </c>
      <c r="B1914" s="9" t="str">
        <f>IF(ISBLANK('Report Data'!B1914)," ",'Report Data'!B1914)</f>
        <v xml:space="preserve"> </v>
      </c>
      <c r="C1914" s="9" t="str">
        <f>IF(ISBLANK('Report Data'!C1914)," ",'Report Data'!C1914)</f>
        <v xml:space="preserve"> </v>
      </c>
      <c r="D1914" s="9" t="str">
        <f>IF(ISBLANK('Report Data'!D1914)," ",'Report Data'!D1914)</f>
        <v xml:space="preserve"> </v>
      </c>
      <c r="E1914" s="9" t="str">
        <f>IF(ISBLANK('Report Data'!E1914)," ",'Report Data'!E1914)</f>
        <v xml:space="preserve"> </v>
      </c>
      <c r="F1914" s="9" t="str">
        <f>IF(ISBLANK('Report Data'!F1914)," ",'Report Data'!F1914)</f>
        <v xml:space="preserve"> </v>
      </c>
      <c r="G1914" s="9" t="str">
        <f>IF(ISBLANK('Report Data'!G1914)," ",'Report Data'!G1914)</f>
        <v xml:space="preserve"> </v>
      </c>
    </row>
    <row r="1915" spans="1:7">
      <c r="A1915" s="9" t="str">
        <f>IF('INTERIM REPORT'!B1915=" "," ",IF('Report Data'!A1915="",'INTERIM REPORT'!A1914,'Report Data'!A1915))</f>
        <v xml:space="preserve"> </v>
      </c>
      <c r="B1915" s="9" t="str">
        <f>IF(ISBLANK('Report Data'!B1915)," ",'Report Data'!B1915)</f>
        <v xml:space="preserve"> </v>
      </c>
      <c r="C1915" s="9" t="str">
        <f>IF(ISBLANK('Report Data'!C1915)," ",'Report Data'!C1915)</f>
        <v xml:space="preserve"> </v>
      </c>
      <c r="D1915" s="9" t="str">
        <f>IF(ISBLANK('Report Data'!D1915)," ",'Report Data'!D1915)</f>
        <v xml:space="preserve"> </v>
      </c>
      <c r="E1915" s="9" t="str">
        <f>IF(ISBLANK('Report Data'!E1915)," ",'Report Data'!E1915)</f>
        <v xml:space="preserve"> </v>
      </c>
      <c r="F1915" s="9" t="str">
        <f>IF(ISBLANK('Report Data'!F1915)," ",'Report Data'!F1915)</f>
        <v xml:space="preserve"> </v>
      </c>
      <c r="G1915" s="9" t="str">
        <f>IF(ISBLANK('Report Data'!G1915)," ",'Report Data'!G1915)</f>
        <v xml:space="preserve"> </v>
      </c>
    </row>
    <row r="1916" spans="1:7">
      <c r="A1916" s="9" t="str">
        <f>IF('INTERIM REPORT'!B1916=" "," ",IF('Report Data'!A1916="",'INTERIM REPORT'!A1915,'Report Data'!A1916))</f>
        <v xml:space="preserve"> </v>
      </c>
      <c r="B1916" s="9" t="str">
        <f>IF(ISBLANK('Report Data'!B1916)," ",'Report Data'!B1916)</f>
        <v xml:space="preserve"> </v>
      </c>
      <c r="C1916" s="9" t="str">
        <f>IF(ISBLANK('Report Data'!C1916)," ",'Report Data'!C1916)</f>
        <v xml:space="preserve"> </v>
      </c>
      <c r="D1916" s="9" t="str">
        <f>IF(ISBLANK('Report Data'!D1916)," ",'Report Data'!D1916)</f>
        <v xml:space="preserve"> </v>
      </c>
      <c r="E1916" s="9" t="str">
        <f>IF(ISBLANK('Report Data'!E1916)," ",'Report Data'!E1916)</f>
        <v xml:space="preserve"> </v>
      </c>
      <c r="F1916" s="9" t="str">
        <f>IF(ISBLANK('Report Data'!F1916)," ",'Report Data'!F1916)</f>
        <v xml:space="preserve"> </v>
      </c>
      <c r="G1916" s="9" t="str">
        <f>IF(ISBLANK('Report Data'!G1916)," ",'Report Data'!G1916)</f>
        <v xml:space="preserve"> </v>
      </c>
    </row>
    <row r="1917" spans="1:7">
      <c r="A1917" s="9" t="str">
        <f>IF('INTERIM REPORT'!B1917=" "," ",IF('Report Data'!A1917="",'INTERIM REPORT'!A1916,'Report Data'!A1917))</f>
        <v xml:space="preserve"> </v>
      </c>
      <c r="B1917" s="9" t="str">
        <f>IF(ISBLANK('Report Data'!B1917)," ",'Report Data'!B1917)</f>
        <v xml:space="preserve"> </v>
      </c>
      <c r="C1917" s="9" t="str">
        <f>IF(ISBLANK('Report Data'!C1917)," ",'Report Data'!C1917)</f>
        <v xml:space="preserve"> </v>
      </c>
      <c r="D1917" s="9" t="str">
        <f>IF(ISBLANK('Report Data'!D1917)," ",'Report Data'!D1917)</f>
        <v xml:space="preserve"> </v>
      </c>
      <c r="E1917" s="9" t="str">
        <f>IF(ISBLANK('Report Data'!E1917)," ",'Report Data'!E1917)</f>
        <v xml:space="preserve"> </v>
      </c>
      <c r="F1917" s="9" t="str">
        <f>IF(ISBLANK('Report Data'!F1917)," ",'Report Data'!F1917)</f>
        <v xml:space="preserve"> </v>
      </c>
      <c r="G1917" s="9" t="str">
        <f>IF(ISBLANK('Report Data'!G1917)," ",'Report Data'!G1917)</f>
        <v xml:space="preserve"> </v>
      </c>
    </row>
    <row r="1918" spans="1:7">
      <c r="A1918" s="9" t="str">
        <f>IF('INTERIM REPORT'!B1918=" "," ",IF('Report Data'!A1918="",'INTERIM REPORT'!A1917,'Report Data'!A1918))</f>
        <v xml:space="preserve"> </v>
      </c>
      <c r="B1918" s="9" t="str">
        <f>IF(ISBLANK('Report Data'!B1918)," ",'Report Data'!B1918)</f>
        <v xml:space="preserve"> </v>
      </c>
      <c r="C1918" s="9" t="str">
        <f>IF(ISBLANK('Report Data'!C1918)," ",'Report Data'!C1918)</f>
        <v xml:space="preserve"> </v>
      </c>
      <c r="D1918" s="9" t="str">
        <f>IF(ISBLANK('Report Data'!D1918)," ",'Report Data'!D1918)</f>
        <v xml:space="preserve"> </v>
      </c>
      <c r="E1918" s="9" t="str">
        <f>IF(ISBLANK('Report Data'!E1918)," ",'Report Data'!E1918)</f>
        <v xml:space="preserve"> </v>
      </c>
      <c r="F1918" s="9" t="str">
        <f>IF(ISBLANK('Report Data'!F1918)," ",'Report Data'!F1918)</f>
        <v xml:space="preserve"> </v>
      </c>
      <c r="G1918" s="9" t="str">
        <f>IF(ISBLANK('Report Data'!G1918)," ",'Report Data'!G1918)</f>
        <v xml:space="preserve"> </v>
      </c>
    </row>
    <row r="1919" spans="1:7">
      <c r="A1919" s="9" t="str">
        <f>IF('INTERIM REPORT'!B1919=" "," ",IF('Report Data'!A1919="",'INTERIM REPORT'!A1918,'Report Data'!A1919))</f>
        <v xml:space="preserve"> </v>
      </c>
      <c r="B1919" s="9" t="str">
        <f>IF(ISBLANK('Report Data'!B1919)," ",'Report Data'!B1919)</f>
        <v xml:space="preserve"> </v>
      </c>
      <c r="C1919" s="9" t="str">
        <f>IF(ISBLANK('Report Data'!C1919)," ",'Report Data'!C1919)</f>
        <v xml:space="preserve"> </v>
      </c>
      <c r="D1919" s="9" t="str">
        <f>IF(ISBLANK('Report Data'!D1919)," ",'Report Data'!D1919)</f>
        <v xml:space="preserve"> </v>
      </c>
      <c r="E1919" s="9" t="str">
        <f>IF(ISBLANK('Report Data'!E1919)," ",'Report Data'!E1919)</f>
        <v xml:space="preserve"> </v>
      </c>
      <c r="F1919" s="9" t="str">
        <f>IF(ISBLANK('Report Data'!F1919)," ",'Report Data'!F1919)</f>
        <v xml:space="preserve"> </v>
      </c>
      <c r="G1919" s="9" t="str">
        <f>IF(ISBLANK('Report Data'!G1919)," ",'Report Data'!G1919)</f>
        <v xml:space="preserve"> </v>
      </c>
    </row>
    <row r="1920" spans="1:7">
      <c r="A1920" s="9" t="str">
        <f>IF('INTERIM REPORT'!B1920=" "," ",IF('Report Data'!A1920="",'INTERIM REPORT'!A1919,'Report Data'!A1920))</f>
        <v xml:space="preserve"> </v>
      </c>
      <c r="B1920" s="9" t="str">
        <f>IF(ISBLANK('Report Data'!B1920)," ",'Report Data'!B1920)</f>
        <v xml:space="preserve"> </v>
      </c>
      <c r="C1920" s="9" t="str">
        <f>IF(ISBLANK('Report Data'!C1920)," ",'Report Data'!C1920)</f>
        <v xml:space="preserve"> </v>
      </c>
      <c r="D1920" s="9" t="str">
        <f>IF(ISBLANK('Report Data'!D1920)," ",'Report Data'!D1920)</f>
        <v xml:space="preserve"> </v>
      </c>
      <c r="E1920" s="9" t="str">
        <f>IF(ISBLANK('Report Data'!E1920)," ",'Report Data'!E1920)</f>
        <v xml:space="preserve"> </v>
      </c>
      <c r="F1920" s="9" t="str">
        <f>IF(ISBLANK('Report Data'!F1920)," ",'Report Data'!F1920)</f>
        <v xml:space="preserve"> </v>
      </c>
      <c r="G1920" s="9" t="str">
        <f>IF(ISBLANK('Report Data'!G1920)," ",'Report Data'!G1920)</f>
        <v xml:space="preserve"> </v>
      </c>
    </row>
    <row r="1921" spans="1:7">
      <c r="A1921" s="9" t="str">
        <f>IF('INTERIM REPORT'!B1921=" "," ",IF('Report Data'!A1921="",'INTERIM REPORT'!A1920,'Report Data'!A1921))</f>
        <v xml:space="preserve"> </v>
      </c>
      <c r="B1921" s="9" t="str">
        <f>IF(ISBLANK('Report Data'!B1921)," ",'Report Data'!B1921)</f>
        <v xml:space="preserve"> </v>
      </c>
      <c r="C1921" s="9" t="str">
        <f>IF(ISBLANK('Report Data'!C1921)," ",'Report Data'!C1921)</f>
        <v xml:space="preserve"> </v>
      </c>
      <c r="D1921" s="9" t="str">
        <f>IF(ISBLANK('Report Data'!D1921)," ",'Report Data'!D1921)</f>
        <v xml:space="preserve"> </v>
      </c>
      <c r="E1921" s="9" t="str">
        <f>IF(ISBLANK('Report Data'!E1921)," ",'Report Data'!E1921)</f>
        <v xml:space="preserve"> </v>
      </c>
      <c r="F1921" s="9" t="str">
        <f>IF(ISBLANK('Report Data'!F1921)," ",'Report Data'!F1921)</f>
        <v xml:space="preserve"> </v>
      </c>
      <c r="G1921" s="9" t="str">
        <f>IF(ISBLANK('Report Data'!G1921)," ",'Report Data'!G1921)</f>
        <v xml:space="preserve"> </v>
      </c>
    </row>
    <row r="1922" spans="1:7">
      <c r="A1922" s="9" t="str">
        <f>IF('INTERIM REPORT'!B1922=" "," ",IF('Report Data'!A1922="",'INTERIM REPORT'!A1921,'Report Data'!A1922))</f>
        <v xml:space="preserve"> </v>
      </c>
      <c r="B1922" s="9" t="str">
        <f>IF(ISBLANK('Report Data'!B1922)," ",'Report Data'!B1922)</f>
        <v xml:space="preserve"> </v>
      </c>
      <c r="C1922" s="9" t="str">
        <f>IF(ISBLANK('Report Data'!C1922)," ",'Report Data'!C1922)</f>
        <v xml:space="preserve"> </v>
      </c>
      <c r="D1922" s="9" t="str">
        <f>IF(ISBLANK('Report Data'!D1922)," ",'Report Data'!D1922)</f>
        <v xml:space="preserve"> </v>
      </c>
      <c r="E1922" s="9" t="str">
        <f>IF(ISBLANK('Report Data'!E1922)," ",'Report Data'!E1922)</f>
        <v xml:space="preserve"> </v>
      </c>
      <c r="F1922" s="9" t="str">
        <f>IF(ISBLANK('Report Data'!F1922)," ",'Report Data'!F1922)</f>
        <v xml:space="preserve"> </v>
      </c>
      <c r="G1922" s="9" t="str">
        <f>IF(ISBLANK('Report Data'!G1922)," ",'Report Data'!G1922)</f>
        <v xml:space="preserve"> </v>
      </c>
    </row>
    <row r="1923" spans="1:7">
      <c r="A1923" s="9" t="str">
        <f>IF('INTERIM REPORT'!B1923=" "," ",IF('Report Data'!A1923="",'INTERIM REPORT'!A1922,'Report Data'!A1923))</f>
        <v xml:space="preserve"> </v>
      </c>
      <c r="B1923" s="9" t="str">
        <f>IF(ISBLANK('Report Data'!B1923)," ",'Report Data'!B1923)</f>
        <v xml:space="preserve"> </v>
      </c>
      <c r="C1923" s="9" t="str">
        <f>IF(ISBLANK('Report Data'!C1923)," ",'Report Data'!C1923)</f>
        <v xml:space="preserve"> </v>
      </c>
      <c r="D1923" s="9" t="str">
        <f>IF(ISBLANK('Report Data'!D1923)," ",'Report Data'!D1923)</f>
        <v xml:space="preserve"> </v>
      </c>
      <c r="E1923" s="9" t="str">
        <f>IF(ISBLANK('Report Data'!E1923)," ",'Report Data'!E1923)</f>
        <v xml:space="preserve"> </v>
      </c>
      <c r="F1923" s="9" t="str">
        <f>IF(ISBLANK('Report Data'!F1923)," ",'Report Data'!F1923)</f>
        <v xml:space="preserve"> </v>
      </c>
      <c r="G1923" s="9" t="str">
        <f>IF(ISBLANK('Report Data'!G1923)," ",'Report Data'!G1923)</f>
        <v xml:space="preserve"> </v>
      </c>
    </row>
    <row r="1924" spans="1:7">
      <c r="A1924" s="9" t="str">
        <f>IF('INTERIM REPORT'!B1924=" "," ",IF('Report Data'!A1924="",'INTERIM REPORT'!A1923,'Report Data'!A1924))</f>
        <v xml:space="preserve"> </v>
      </c>
      <c r="B1924" s="9" t="str">
        <f>IF(ISBLANK('Report Data'!B1924)," ",'Report Data'!B1924)</f>
        <v xml:space="preserve"> </v>
      </c>
      <c r="C1924" s="9" t="str">
        <f>IF(ISBLANK('Report Data'!C1924)," ",'Report Data'!C1924)</f>
        <v xml:space="preserve"> </v>
      </c>
      <c r="D1924" s="9" t="str">
        <f>IF(ISBLANK('Report Data'!D1924)," ",'Report Data'!D1924)</f>
        <v xml:space="preserve"> </v>
      </c>
      <c r="E1924" s="9" t="str">
        <f>IF(ISBLANK('Report Data'!E1924)," ",'Report Data'!E1924)</f>
        <v xml:space="preserve"> </v>
      </c>
      <c r="F1924" s="9" t="str">
        <f>IF(ISBLANK('Report Data'!F1924)," ",'Report Data'!F1924)</f>
        <v xml:space="preserve"> </v>
      </c>
      <c r="G1924" s="9" t="str">
        <f>IF(ISBLANK('Report Data'!G1924)," ",'Report Data'!G1924)</f>
        <v xml:space="preserve"> </v>
      </c>
    </row>
    <row r="1925" spans="1:7">
      <c r="A1925" s="9" t="str">
        <f>IF('INTERIM REPORT'!B1925=" "," ",IF('Report Data'!A1925="",'INTERIM REPORT'!A1924,'Report Data'!A1925))</f>
        <v xml:space="preserve"> </v>
      </c>
      <c r="B1925" s="9" t="str">
        <f>IF(ISBLANK('Report Data'!B1925)," ",'Report Data'!B1925)</f>
        <v xml:space="preserve"> </v>
      </c>
      <c r="C1925" s="9" t="str">
        <f>IF(ISBLANK('Report Data'!C1925)," ",'Report Data'!C1925)</f>
        <v xml:space="preserve"> </v>
      </c>
      <c r="D1925" s="9" t="str">
        <f>IF(ISBLANK('Report Data'!D1925)," ",'Report Data'!D1925)</f>
        <v xml:space="preserve"> </v>
      </c>
      <c r="E1925" s="9" t="str">
        <f>IF(ISBLANK('Report Data'!E1925)," ",'Report Data'!E1925)</f>
        <v xml:space="preserve"> </v>
      </c>
      <c r="F1925" s="9" t="str">
        <f>IF(ISBLANK('Report Data'!F1925)," ",'Report Data'!F1925)</f>
        <v xml:space="preserve"> </v>
      </c>
      <c r="G1925" s="9" t="str">
        <f>IF(ISBLANK('Report Data'!G1925)," ",'Report Data'!G1925)</f>
        <v xml:space="preserve"> </v>
      </c>
    </row>
    <row r="1926" spans="1:7">
      <c r="A1926" s="9" t="str">
        <f>IF('INTERIM REPORT'!B1926=" "," ",IF('Report Data'!A1926="",'INTERIM REPORT'!A1925,'Report Data'!A1926))</f>
        <v xml:space="preserve"> </v>
      </c>
      <c r="B1926" s="9" t="str">
        <f>IF(ISBLANK('Report Data'!B1926)," ",'Report Data'!B1926)</f>
        <v xml:space="preserve"> </v>
      </c>
      <c r="C1926" s="9" t="str">
        <f>IF(ISBLANK('Report Data'!C1926)," ",'Report Data'!C1926)</f>
        <v xml:space="preserve"> </v>
      </c>
      <c r="D1926" s="9" t="str">
        <f>IF(ISBLANK('Report Data'!D1926)," ",'Report Data'!D1926)</f>
        <v xml:space="preserve"> </v>
      </c>
      <c r="E1926" s="9" t="str">
        <f>IF(ISBLANK('Report Data'!E1926)," ",'Report Data'!E1926)</f>
        <v xml:space="preserve"> </v>
      </c>
      <c r="F1926" s="9" t="str">
        <f>IF(ISBLANK('Report Data'!F1926)," ",'Report Data'!F1926)</f>
        <v xml:space="preserve"> </v>
      </c>
      <c r="G1926" s="9" t="str">
        <f>IF(ISBLANK('Report Data'!G1926)," ",'Report Data'!G1926)</f>
        <v xml:space="preserve"> </v>
      </c>
    </row>
    <row r="1927" spans="1:7">
      <c r="A1927" s="9" t="str">
        <f>IF('INTERIM REPORT'!B1927=" "," ",IF('Report Data'!A1927="",'INTERIM REPORT'!A1926,'Report Data'!A1927))</f>
        <v xml:space="preserve"> </v>
      </c>
      <c r="B1927" s="9" t="str">
        <f>IF(ISBLANK('Report Data'!B1927)," ",'Report Data'!B1927)</f>
        <v xml:space="preserve"> </v>
      </c>
      <c r="C1927" s="9" t="str">
        <f>IF(ISBLANK('Report Data'!C1927)," ",'Report Data'!C1927)</f>
        <v xml:space="preserve"> </v>
      </c>
      <c r="D1927" s="9" t="str">
        <f>IF(ISBLANK('Report Data'!D1927)," ",'Report Data'!D1927)</f>
        <v xml:space="preserve"> </v>
      </c>
      <c r="E1927" s="9" t="str">
        <f>IF(ISBLANK('Report Data'!E1927)," ",'Report Data'!E1927)</f>
        <v xml:space="preserve"> </v>
      </c>
      <c r="F1927" s="9" t="str">
        <f>IF(ISBLANK('Report Data'!F1927)," ",'Report Data'!F1927)</f>
        <v xml:space="preserve"> </v>
      </c>
      <c r="G1927" s="9" t="str">
        <f>IF(ISBLANK('Report Data'!G1927)," ",'Report Data'!G1927)</f>
        <v xml:space="preserve"> </v>
      </c>
    </row>
    <row r="1928" spans="1:7">
      <c r="A1928" s="9" t="str">
        <f>IF('INTERIM REPORT'!B1928=" "," ",IF('Report Data'!A1928="",'INTERIM REPORT'!A1927,'Report Data'!A1928))</f>
        <v xml:space="preserve"> </v>
      </c>
      <c r="B1928" s="9" t="str">
        <f>IF(ISBLANK('Report Data'!B1928)," ",'Report Data'!B1928)</f>
        <v xml:space="preserve"> </v>
      </c>
      <c r="C1928" s="9" t="str">
        <f>IF(ISBLANK('Report Data'!C1928)," ",'Report Data'!C1928)</f>
        <v xml:space="preserve"> </v>
      </c>
      <c r="D1928" s="9" t="str">
        <f>IF(ISBLANK('Report Data'!D1928)," ",'Report Data'!D1928)</f>
        <v xml:space="preserve"> </v>
      </c>
      <c r="E1928" s="9" t="str">
        <f>IF(ISBLANK('Report Data'!E1928)," ",'Report Data'!E1928)</f>
        <v xml:space="preserve"> </v>
      </c>
      <c r="F1928" s="9" t="str">
        <f>IF(ISBLANK('Report Data'!F1928)," ",'Report Data'!F1928)</f>
        <v xml:space="preserve"> </v>
      </c>
      <c r="G1928" s="9" t="str">
        <f>IF(ISBLANK('Report Data'!G1928)," ",'Report Data'!G1928)</f>
        <v xml:space="preserve"> </v>
      </c>
    </row>
    <row r="1929" spans="1:7">
      <c r="A1929" s="9" t="str">
        <f>IF('INTERIM REPORT'!B1929=" "," ",IF('Report Data'!A1929="",'INTERIM REPORT'!A1928,'Report Data'!A1929))</f>
        <v xml:space="preserve"> </v>
      </c>
      <c r="B1929" s="9" t="str">
        <f>IF(ISBLANK('Report Data'!B1929)," ",'Report Data'!B1929)</f>
        <v xml:space="preserve"> </v>
      </c>
      <c r="C1929" s="9" t="str">
        <f>IF(ISBLANK('Report Data'!C1929)," ",'Report Data'!C1929)</f>
        <v xml:space="preserve"> </v>
      </c>
      <c r="D1929" s="9" t="str">
        <f>IF(ISBLANK('Report Data'!D1929)," ",'Report Data'!D1929)</f>
        <v xml:space="preserve"> </v>
      </c>
      <c r="E1929" s="9" t="str">
        <f>IF(ISBLANK('Report Data'!E1929)," ",'Report Data'!E1929)</f>
        <v xml:space="preserve"> </v>
      </c>
      <c r="F1929" s="9" t="str">
        <f>IF(ISBLANK('Report Data'!F1929)," ",'Report Data'!F1929)</f>
        <v xml:space="preserve"> </v>
      </c>
      <c r="G1929" s="9" t="str">
        <f>IF(ISBLANK('Report Data'!G1929)," ",'Report Data'!G1929)</f>
        <v xml:space="preserve"> </v>
      </c>
    </row>
    <row r="1930" spans="1:7">
      <c r="A1930" s="9" t="str">
        <f>IF('INTERIM REPORT'!B1930=" "," ",IF('Report Data'!A1930="",'INTERIM REPORT'!A1929,'Report Data'!A1930))</f>
        <v xml:space="preserve"> </v>
      </c>
      <c r="B1930" s="9" t="str">
        <f>IF(ISBLANK('Report Data'!B1930)," ",'Report Data'!B1930)</f>
        <v xml:space="preserve"> </v>
      </c>
      <c r="C1930" s="9" t="str">
        <f>IF(ISBLANK('Report Data'!C1930)," ",'Report Data'!C1930)</f>
        <v xml:space="preserve"> </v>
      </c>
      <c r="D1930" s="9" t="str">
        <f>IF(ISBLANK('Report Data'!D1930)," ",'Report Data'!D1930)</f>
        <v xml:space="preserve"> </v>
      </c>
      <c r="E1930" s="9" t="str">
        <f>IF(ISBLANK('Report Data'!E1930)," ",'Report Data'!E1930)</f>
        <v xml:space="preserve"> </v>
      </c>
      <c r="F1930" s="9" t="str">
        <f>IF(ISBLANK('Report Data'!F1930)," ",'Report Data'!F1930)</f>
        <v xml:space="preserve"> </v>
      </c>
      <c r="G1930" s="9" t="str">
        <f>IF(ISBLANK('Report Data'!G1930)," ",'Report Data'!G1930)</f>
        <v xml:space="preserve"> </v>
      </c>
    </row>
    <row r="1931" spans="1:7">
      <c r="A1931" s="9" t="str">
        <f>IF('INTERIM REPORT'!B1931=" "," ",IF('Report Data'!A1931="",'INTERIM REPORT'!A1930,'Report Data'!A1931))</f>
        <v xml:space="preserve"> </v>
      </c>
      <c r="B1931" s="9" t="str">
        <f>IF(ISBLANK('Report Data'!B1931)," ",'Report Data'!B1931)</f>
        <v xml:space="preserve"> </v>
      </c>
      <c r="C1931" s="9" t="str">
        <f>IF(ISBLANK('Report Data'!C1931)," ",'Report Data'!C1931)</f>
        <v xml:space="preserve"> </v>
      </c>
      <c r="D1931" s="9" t="str">
        <f>IF(ISBLANK('Report Data'!D1931)," ",'Report Data'!D1931)</f>
        <v xml:space="preserve"> </v>
      </c>
      <c r="E1931" s="9" t="str">
        <f>IF(ISBLANK('Report Data'!E1931)," ",'Report Data'!E1931)</f>
        <v xml:space="preserve"> </v>
      </c>
      <c r="F1931" s="9" t="str">
        <f>IF(ISBLANK('Report Data'!F1931)," ",'Report Data'!F1931)</f>
        <v xml:space="preserve"> </v>
      </c>
      <c r="G1931" s="9" t="str">
        <f>IF(ISBLANK('Report Data'!G1931)," ",'Report Data'!G1931)</f>
        <v xml:space="preserve"> </v>
      </c>
    </row>
    <row r="1932" spans="1:7">
      <c r="A1932" s="9" t="str">
        <f>IF('INTERIM REPORT'!B1932=" "," ",IF('Report Data'!A1932="",'INTERIM REPORT'!A1931,'Report Data'!A1932))</f>
        <v xml:space="preserve"> </v>
      </c>
      <c r="B1932" s="9" t="str">
        <f>IF(ISBLANK('Report Data'!B1932)," ",'Report Data'!B1932)</f>
        <v xml:space="preserve"> </v>
      </c>
      <c r="C1932" s="9" t="str">
        <f>IF(ISBLANK('Report Data'!C1932)," ",'Report Data'!C1932)</f>
        <v xml:space="preserve"> </v>
      </c>
      <c r="D1932" s="9" t="str">
        <f>IF(ISBLANK('Report Data'!D1932)," ",'Report Data'!D1932)</f>
        <v xml:space="preserve"> </v>
      </c>
      <c r="E1932" s="9" t="str">
        <f>IF(ISBLANK('Report Data'!E1932)," ",'Report Data'!E1932)</f>
        <v xml:space="preserve"> </v>
      </c>
      <c r="F1932" s="9" t="str">
        <f>IF(ISBLANK('Report Data'!F1932)," ",'Report Data'!F1932)</f>
        <v xml:space="preserve"> </v>
      </c>
      <c r="G1932" s="9" t="str">
        <f>IF(ISBLANK('Report Data'!G1932)," ",'Report Data'!G1932)</f>
        <v xml:space="preserve"> </v>
      </c>
    </row>
    <row r="1933" spans="1:7">
      <c r="A1933" s="9" t="str">
        <f>IF('INTERIM REPORT'!B1933=" "," ",IF('Report Data'!A1933="",'INTERIM REPORT'!A1932,'Report Data'!A1933))</f>
        <v xml:space="preserve"> </v>
      </c>
      <c r="B1933" s="9" t="str">
        <f>IF(ISBLANK('Report Data'!B1933)," ",'Report Data'!B1933)</f>
        <v xml:space="preserve"> </v>
      </c>
      <c r="C1933" s="9" t="str">
        <f>IF(ISBLANK('Report Data'!C1933)," ",'Report Data'!C1933)</f>
        <v xml:space="preserve"> </v>
      </c>
      <c r="D1933" s="9" t="str">
        <f>IF(ISBLANK('Report Data'!D1933)," ",'Report Data'!D1933)</f>
        <v xml:space="preserve"> </v>
      </c>
      <c r="E1933" s="9" t="str">
        <f>IF(ISBLANK('Report Data'!E1933)," ",'Report Data'!E1933)</f>
        <v xml:space="preserve"> </v>
      </c>
      <c r="F1933" s="9" t="str">
        <f>IF(ISBLANK('Report Data'!F1933)," ",'Report Data'!F1933)</f>
        <v xml:space="preserve"> </v>
      </c>
      <c r="G1933" s="9" t="str">
        <f>IF(ISBLANK('Report Data'!G1933)," ",'Report Data'!G1933)</f>
        <v xml:space="preserve"> </v>
      </c>
    </row>
    <row r="1934" spans="1:7">
      <c r="A1934" s="9" t="str">
        <f>IF('INTERIM REPORT'!B1934=" "," ",IF('Report Data'!A1934="",'INTERIM REPORT'!A1933,'Report Data'!A1934))</f>
        <v xml:space="preserve"> </v>
      </c>
      <c r="B1934" s="9" t="str">
        <f>IF(ISBLANK('Report Data'!B1934)," ",'Report Data'!B1934)</f>
        <v xml:space="preserve"> </v>
      </c>
      <c r="C1934" s="9" t="str">
        <f>IF(ISBLANK('Report Data'!C1934)," ",'Report Data'!C1934)</f>
        <v xml:space="preserve"> </v>
      </c>
      <c r="D1934" s="9" t="str">
        <f>IF(ISBLANK('Report Data'!D1934)," ",'Report Data'!D1934)</f>
        <v xml:space="preserve"> </v>
      </c>
      <c r="E1934" s="9" t="str">
        <f>IF(ISBLANK('Report Data'!E1934)," ",'Report Data'!E1934)</f>
        <v xml:space="preserve"> </v>
      </c>
      <c r="F1934" s="9" t="str">
        <f>IF(ISBLANK('Report Data'!F1934)," ",'Report Data'!F1934)</f>
        <v xml:space="preserve"> </v>
      </c>
      <c r="G1934" s="9" t="str">
        <f>IF(ISBLANK('Report Data'!G1934)," ",'Report Data'!G1934)</f>
        <v xml:space="preserve"> </v>
      </c>
    </row>
    <row r="1935" spans="1:7">
      <c r="A1935" s="9" t="str">
        <f>IF('INTERIM REPORT'!B1935=" "," ",IF('Report Data'!A1935="",'INTERIM REPORT'!A1934,'Report Data'!A1935))</f>
        <v xml:space="preserve"> </v>
      </c>
      <c r="B1935" s="9" t="str">
        <f>IF(ISBLANK('Report Data'!B1935)," ",'Report Data'!B1935)</f>
        <v xml:space="preserve"> </v>
      </c>
      <c r="C1935" s="9" t="str">
        <f>IF(ISBLANK('Report Data'!C1935)," ",'Report Data'!C1935)</f>
        <v xml:space="preserve"> </v>
      </c>
      <c r="D1935" s="9" t="str">
        <f>IF(ISBLANK('Report Data'!D1935)," ",'Report Data'!D1935)</f>
        <v xml:space="preserve"> </v>
      </c>
      <c r="E1935" s="9" t="str">
        <f>IF(ISBLANK('Report Data'!E1935)," ",'Report Data'!E1935)</f>
        <v xml:space="preserve"> </v>
      </c>
      <c r="F1935" s="9" t="str">
        <f>IF(ISBLANK('Report Data'!F1935)," ",'Report Data'!F1935)</f>
        <v xml:space="preserve"> </v>
      </c>
      <c r="G1935" s="9" t="str">
        <f>IF(ISBLANK('Report Data'!G1935)," ",'Report Data'!G1935)</f>
        <v xml:space="preserve"> </v>
      </c>
    </row>
    <row r="1936" spans="1:7">
      <c r="A1936" s="9" t="str">
        <f>IF('INTERIM REPORT'!B1936=" "," ",IF('Report Data'!A1936="",'INTERIM REPORT'!A1935,'Report Data'!A1936))</f>
        <v xml:space="preserve"> </v>
      </c>
      <c r="B1936" s="9" t="str">
        <f>IF(ISBLANK('Report Data'!B1936)," ",'Report Data'!B1936)</f>
        <v xml:space="preserve"> </v>
      </c>
      <c r="C1936" s="9" t="str">
        <f>IF(ISBLANK('Report Data'!C1936)," ",'Report Data'!C1936)</f>
        <v xml:space="preserve"> </v>
      </c>
      <c r="D1936" s="9" t="str">
        <f>IF(ISBLANK('Report Data'!D1936)," ",'Report Data'!D1936)</f>
        <v xml:space="preserve"> </v>
      </c>
      <c r="E1936" s="9" t="str">
        <f>IF(ISBLANK('Report Data'!E1936)," ",'Report Data'!E1936)</f>
        <v xml:space="preserve"> </v>
      </c>
      <c r="F1936" s="9" t="str">
        <f>IF(ISBLANK('Report Data'!F1936)," ",'Report Data'!F1936)</f>
        <v xml:space="preserve"> </v>
      </c>
      <c r="G1936" s="9" t="str">
        <f>IF(ISBLANK('Report Data'!G1936)," ",'Report Data'!G1936)</f>
        <v xml:space="preserve"> </v>
      </c>
    </row>
    <row r="1937" spans="1:7">
      <c r="A1937" s="9" t="str">
        <f>IF('INTERIM REPORT'!B1937=" "," ",IF('Report Data'!A1937="",'INTERIM REPORT'!A1936,'Report Data'!A1937))</f>
        <v xml:space="preserve"> </v>
      </c>
      <c r="B1937" s="9" t="str">
        <f>IF(ISBLANK('Report Data'!B1937)," ",'Report Data'!B1937)</f>
        <v xml:space="preserve"> </v>
      </c>
      <c r="C1937" s="9" t="str">
        <f>IF(ISBLANK('Report Data'!C1937)," ",'Report Data'!C1937)</f>
        <v xml:space="preserve"> </v>
      </c>
      <c r="D1937" s="9" t="str">
        <f>IF(ISBLANK('Report Data'!D1937)," ",'Report Data'!D1937)</f>
        <v xml:space="preserve"> </v>
      </c>
      <c r="E1937" s="9" t="str">
        <f>IF(ISBLANK('Report Data'!E1937)," ",'Report Data'!E1937)</f>
        <v xml:space="preserve"> </v>
      </c>
      <c r="F1937" s="9" t="str">
        <f>IF(ISBLANK('Report Data'!F1937)," ",'Report Data'!F1937)</f>
        <v xml:space="preserve"> </v>
      </c>
      <c r="G1937" s="9" t="str">
        <f>IF(ISBLANK('Report Data'!G1937)," ",'Report Data'!G1937)</f>
        <v xml:space="preserve"> </v>
      </c>
    </row>
    <row r="1938" spans="1:7">
      <c r="A1938" s="9" t="str">
        <f>IF('INTERIM REPORT'!B1938=" "," ",IF('Report Data'!A1938="",'INTERIM REPORT'!A1937,'Report Data'!A1938))</f>
        <v xml:space="preserve"> </v>
      </c>
      <c r="B1938" s="9" t="str">
        <f>IF(ISBLANK('Report Data'!B1938)," ",'Report Data'!B1938)</f>
        <v xml:space="preserve"> </v>
      </c>
      <c r="C1938" s="9" t="str">
        <f>IF(ISBLANK('Report Data'!C1938)," ",'Report Data'!C1938)</f>
        <v xml:space="preserve"> </v>
      </c>
      <c r="D1938" s="9" t="str">
        <f>IF(ISBLANK('Report Data'!D1938)," ",'Report Data'!D1938)</f>
        <v xml:space="preserve"> </v>
      </c>
      <c r="E1938" s="9" t="str">
        <f>IF(ISBLANK('Report Data'!E1938)," ",'Report Data'!E1938)</f>
        <v xml:space="preserve"> </v>
      </c>
      <c r="F1938" s="9" t="str">
        <f>IF(ISBLANK('Report Data'!F1938)," ",'Report Data'!F1938)</f>
        <v xml:space="preserve"> </v>
      </c>
      <c r="G1938" s="9" t="str">
        <f>IF(ISBLANK('Report Data'!G1938)," ",'Report Data'!G1938)</f>
        <v xml:space="preserve"> </v>
      </c>
    </row>
    <row r="1939" spans="1:7">
      <c r="A1939" s="9" t="str">
        <f>IF('INTERIM REPORT'!B1939=" "," ",IF('Report Data'!A1939="",'INTERIM REPORT'!A1938,'Report Data'!A1939))</f>
        <v xml:space="preserve"> </v>
      </c>
      <c r="B1939" s="9" t="str">
        <f>IF(ISBLANK('Report Data'!B1939)," ",'Report Data'!B1939)</f>
        <v xml:space="preserve"> </v>
      </c>
      <c r="C1939" s="9" t="str">
        <f>IF(ISBLANK('Report Data'!C1939)," ",'Report Data'!C1939)</f>
        <v xml:space="preserve"> </v>
      </c>
      <c r="D1939" s="9" t="str">
        <f>IF(ISBLANK('Report Data'!D1939)," ",'Report Data'!D1939)</f>
        <v xml:space="preserve"> </v>
      </c>
      <c r="E1939" s="9" t="str">
        <f>IF(ISBLANK('Report Data'!E1939)," ",'Report Data'!E1939)</f>
        <v xml:space="preserve"> </v>
      </c>
      <c r="F1939" s="9" t="str">
        <f>IF(ISBLANK('Report Data'!F1939)," ",'Report Data'!F1939)</f>
        <v xml:space="preserve"> </v>
      </c>
      <c r="G1939" s="9" t="str">
        <f>IF(ISBLANK('Report Data'!G1939)," ",'Report Data'!G1939)</f>
        <v xml:space="preserve"> </v>
      </c>
    </row>
    <row r="1940" spans="1:7">
      <c r="A1940" s="9" t="str">
        <f>IF('INTERIM REPORT'!B1940=" "," ",IF('Report Data'!A1940="",'INTERIM REPORT'!A1939,'Report Data'!A1940))</f>
        <v xml:space="preserve"> </v>
      </c>
      <c r="B1940" s="9" t="str">
        <f>IF(ISBLANK('Report Data'!B1940)," ",'Report Data'!B1940)</f>
        <v xml:space="preserve"> </v>
      </c>
      <c r="C1940" s="9" t="str">
        <f>IF(ISBLANK('Report Data'!C1940)," ",'Report Data'!C1940)</f>
        <v xml:space="preserve"> </v>
      </c>
      <c r="D1940" s="9" t="str">
        <f>IF(ISBLANK('Report Data'!D1940)," ",'Report Data'!D1940)</f>
        <v xml:space="preserve"> </v>
      </c>
      <c r="E1940" s="9" t="str">
        <f>IF(ISBLANK('Report Data'!E1940)," ",'Report Data'!E1940)</f>
        <v xml:space="preserve"> </v>
      </c>
      <c r="F1940" s="9" t="str">
        <f>IF(ISBLANK('Report Data'!F1940)," ",'Report Data'!F1940)</f>
        <v xml:space="preserve"> </v>
      </c>
      <c r="G1940" s="9" t="str">
        <f>IF(ISBLANK('Report Data'!G1940)," ",'Report Data'!G1940)</f>
        <v xml:space="preserve"> </v>
      </c>
    </row>
    <row r="1941" spans="1:7">
      <c r="A1941" s="9" t="str">
        <f>IF('INTERIM REPORT'!B1941=" "," ",IF('Report Data'!A1941="",'INTERIM REPORT'!A1940,'Report Data'!A1941))</f>
        <v xml:space="preserve"> </v>
      </c>
      <c r="B1941" s="9" t="str">
        <f>IF(ISBLANK('Report Data'!B1941)," ",'Report Data'!B1941)</f>
        <v xml:space="preserve"> </v>
      </c>
      <c r="C1941" s="9" t="str">
        <f>IF(ISBLANK('Report Data'!C1941)," ",'Report Data'!C1941)</f>
        <v xml:space="preserve"> </v>
      </c>
      <c r="D1941" s="9" t="str">
        <f>IF(ISBLANK('Report Data'!D1941)," ",'Report Data'!D1941)</f>
        <v xml:space="preserve"> </v>
      </c>
      <c r="E1941" s="9" t="str">
        <f>IF(ISBLANK('Report Data'!E1941)," ",'Report Data'!E1941)</f>
        <v xml:space="preserve"> </v>
      </c>
      <c r="F1941" s="9" t="str">
        <f>IF(ISBLANK('Report Data'!F1941)," ",'Report Data'!F1941)</f>
        <v xml:space="preserve"> </v>
      </c>
      <c r="G1941" s="9" t="str">
        <f>IF(ISBLANK('Report Data'!G1941)," ",'Report Data'!G1941)</f>
        <v xml:space="preserve"> </v>
      </c>
    </row>
    <row r="1942" spans="1:7">
      <c r="A1942" s="9" t="str">
        <f>IF('INTERIM REPORT'!B1942=" "," ",IF('Report Data'!A1942="",'INTERIM REPORT'!A1941,'Report Data'!A1942))</f>
        <v xml:space="preserve"> </v>
      </c>
      <c r="B1942" s="9" t="str">
        <f>IF(ISBLANK('Report Data'!B1942)," ",'Report Data'!B1942)</f>
        <v xml:space="preserve"> </v>
      </c>
      <c r="C1942" s="9" t="str">
        <f>IF(ISBLANK('Report Data'!C1942)," ",'Report Data'!C1942)</f>
        <v xml:space="preserve"> </v>
      </c>
      <c r="D1942" s="9" t="str">
        <f>IF(ISBLANK('Report Data'!D1942)," ",'Report Data'!D1942)</f>
        <v xml:space="preserve"> </v>
      </c>
      <c r="E1942" s="9" t="str">
        <f>IF(ISBLANK('Report Data'!E1942)," ",'Report Data'!E1942)</f>
        <v xml:space="preserve"> </v>
      </c>
      <c r="F1942" s="9" t="str">
        <f>IF(ISBLANK('Report Data'!F1942)," ",'Report Data'!F1942)</f>
        <v xml:space="preserve"> </v>
      </c>
      <c r="G1942" s="9" t="str">
        <f>IF(ISBLANK('Report Data'!G1942)," ",'Report Data'!G1942)</f>
        <v xml:space="preserve"> </v>
      </c>
    </row>
    <row r="1943" spans="1:7">
      <c r="A1943" s="9" t="str">
        <f>IF('INTERIM REPORT'!B1943=" "," ",IF('Report Data'!A1943="",'INTERIM REPORT'!A1942,'Report Data'!A1943))</f>
        <v xml:space="preserve"> </v>
      </c>
      <c r="B1943" s="9" t="str">
        <f>IF(ISBLANK('Report Data'!B1943)," ",'Report Data'!B1943)</f>
        <v xml:space="preserve"> </v>
      </c>
      <c r="C1943" s="9" t="str">
        <f>IF(ISBLANK('Report Data'!C1943)," ",'Report Data'!C1943)</f>
        <v xml:space="preserve"> </v>
      </c>
      <c r="D1943" s="9" t="str">
        <f>IF(ISBLANK('Report Data'!D1943)," ",'Report Data'!D1943)</f>
        <v xml:space="preserve"> </v>
      </c>
      <c r="E1943" s="9" t="str">
        <f>IF(ISBLANK('Report Data'!E1943)," ",'Report Data'!E1943)</f>
        <v xml:space="preserve"> </v>
      </c>
      <c r="F1943" s="9" t="str">
        <f>IF(ISBLANK('Report Data'!F1943)," ",'Report Data'!F1943)</f>
        <v xml:space="preserve"> </v>
      </c>
      <c r="G1943" s="9" t="str">
        <f>IF(ISBLANK('Report Data'!G1943)," ",'Report Data'!G1943)</f>
        <v xml:space="preserve"> </v>
      </c>
    </row>
    <row r="1944" spans="1:7">
      <c r="A1944" s="9" t="str">
        <f>IF('INTERIM REPORT'!B1944=" "," ",IF('Report Data'!A1944="",'INTERIM REPORT'!A1943,'Report Data'!A1944))</f>
        <v xml:space="preserve"> </v>
      </c>
      <c r="B1944" s="9" t="str">
        <f>IF(ISBLANK('Report Data'!B1944)," ",'Report Data'!B1944)</f>
        <v xml:space="preserve"> </v>
      </c>
      <c r="C1944" s="9" t="str">
        <f>IF(ISBLANK('Report Data'!C1944)," ",'Report Data'!C1944)</f>
        <v xml:space="preserve"> </v>
      </c>
      <c r="D1944" s="9" t="str">
        <f>IF(ISBLANK('Report Data'!D1944)," ",'Report Data'!D1944)</f>
        <v xml:space="preserve"> </v>
      </c>
      <c r="E1944" s="9" t="str">
        <f>IF(ISBLANK('Report Data'!E1944)," ",'Report Data'!E1944)</f>
        <v xml:space="preserve"> </v>
      </c>
      <c r="F1944" s="9" t="str">
        <f>IF(ISBLANK('Report Data'!F1944)," ",'Report Data'!F1944)</f>
        <v xml:space="preserve"> </v>
      </c>
      <c r="G1944" s="9" t="str">
        <f>IF(ISBLANK('Report Data'!G1944)," ",'Report Data'!G1944)</f>
        <v xml:space="preserve"> </v>
      </c>
    </row>
    <row r="1945" spans="1:7">
      <c r="A1945" s="9" t="str">
        <f>IF('INTERIM REPORT'!B1945=" "," ",IF('Report Data'!A1945="",'INTERIM REPORT'!A1944,'Report Data'!A1945))</f>
        <v xml:space="preserve"> </v>
      </c>
      <c r="B1945" s="9" t="str">
        <f>IF(ISBLANK('Report Data'!B1945)," ",'Report Data'!B1945)</f>
        <v xml:space="preserve"> </v>
      </c>
      <c r="C1945" s="9" t="str">
        <f>IF(ISBLANK('Report Data'!C1945)," ",'Report Data'!C1945)</f>
        <v xml:space="preserve"> </v>
      </c>
      <c r="D1945" s="9" t="str">
        <f>IF(ISBLANK('Report Data'!D1945)," ",'Report Data'!D1945)</f>
        <v xml:space="preserve"> </v>
      </c>
      <c r="E1945" s="9" t="str">
        <f>IF(ISBLANK('Report Data'!E1945)," ",'Report Data'!E1945)</f>
        <v xml:space="preserve"> </v>
      </c>
      <c r="F1945" s="9" t="str">
        <f>IF(ISBLANK('Report Data'!F1945)," ",'Report Data'!F1945)</f>
        <v xml:space="preserve"> </v>
      </c>
      <c r="G1945" s="9" t="str">
        <f>IF(ISBLANK('Report Data'!G1945)," ",'Report Data'!G1945)</f>
        <v xml:space="preserve"> </v>
      </c>
    </row>
    <row r="1946" spans="1:7">
      <c r="A1946" s="9" t="str">
        <f>IF('INTERIM REPORT'!B1946=" "," ",IF('Report Data'!A1946="",'INTERIM REPORT'!A1945,'Report Data'!A1946))</f>
        <v xml:space="preserve"> </v>
      </c>
      <c r="B1946" s="9" t="str">
        <f>IF(ISBLANK('Report Data'!B1946)," ",'Report Data'!B1946)</f>
        <v xml:space="preserve"> </v>
      </c>
      <c r="C1946" s="9" t="str">
        <f>IF(ISBLANK('Report Data'!C1946)," ",'Report Data'!C1946)</f>
        <v xml:space="preserve"> </v>
      </c>
      <c r="D1946" s="9" t="str">
        <f>IF(ISBLANK('Report Data'!D1946)," ",'Report Data'!D1946)</f>
        <v xml:space="preserve"> </v>
      </c>
      <c r="E1946" s="9" t="str">
        <f>IF(ISBLANK('Report Data'!E1946)," ",'Report Data'!E1946)</f>
        <v xml:space="preserve"> </v>
      </c>
      <c r="F1946" s="9" t="str">
        <f>IF(ISBLANK('Report Data'!F1946)," ",'Report Data'!F1946)</f>
        <v xml:space="preserve"> </v>
      </c>
      <c r="G1946" s="9" t="str">
        <f>IF(ISBLANK('Report Data'!G1946)," ",'Report Data'!G1946)</f>
        <v xml:space="preserve"> </v>
      </c>
    </row>
    <row r="1947" spans="1:7">
      <c r="A1947" s="9" t="str">
        <f>IF('INTERIM REPORT'!B1947=" "," ",IF('Report Data'!A1947="",'INTERIM REPORT'!A1946,'Report Data'!A1947))</f>
        <v xml:space="preserve"> </v>
      </c>
      <c r="B1947" s="9" t="str">
        <f>IF(ISBLANK('Report Data'!B1947)," ",'Report Data'!B1947)</f>
        <v xml:space="preserve"> </v>
      </c>
      <c r="C1947" s="9" t="str">
        <f>IF(ISBLANK('Report Data'!C1947)," ",'Report Data'!C1947)</f>
        <v xml:space="preserve"> </v>
      </c>
      <c r="D1947" s="9" t="str">
        <f>IF(ISBLANK('Report Data'!D1947)," ",'Report Data'!D1947)</f>
        <v xml:space="preserve"> </v>
      </c>
      <c r="E1947" s="9" t="str">
        <f>IF(ISBLANK('Report Data'!E1947)," ",'Report Data'!E1947)</f>
        <v xml:space="preserve"> </v>
      </c>
      <c r="F1947" s="9" t="str">
        <f>IF(ISBLANK('Report Data'!F1947)," ",'Report Data'!F1947)</f>
        <v xml:space="preserve"> </v>
      </c>
      <c r="G1947" s="9" t="str">
        <f>IF(ISBLANK('Report Data'!G1947)," ",'Report Data'!G1947)</f>
        <v xml:space="preserve"> </v>
      </c>
    </row>
    <row r="1948" spans="1:7">
      <c r="A1948" s="9" t="str">
        <f>IF('INTERIM REPORT'!B1948=" "," ",IF('Report Data'!A1948="",'INTERIM REPORT'!A1947,'Report Data'!A1948))</f>
        <v xml:space="preserve"> </v>
      </c>
      <c r="B1948" s="9" t="str">
        <f>IF(ISBLANK('Report Data'!B1948)," ",'Report Data'!B1948)</f>
        <v xml:space="preserve"> </v>
      </c>
      <c r="C1948" s="9" t="str">
        <f>IF(ISBLANK('Report Data'!C1948)," ",'Report Data'!C1948)</f>
        <v xml:space="preserve"> </v>
      </c>
      <c r="D1948" s="9" t="str">
        <f>IF(ISBLANK('Report Data'!D1948)," ",'Report Data'!D1948)</f>
        <v xml:space="preserve"> </v>
      </c>
      <c r="E1948" s="9" t="str">
        <f>IF(ISBLANK('Report Data'!E1948)," ",'Report Data'!E1948)</f>
        <v xml:space="preserve"> </v>
      </c>
      <c r="F1948" s="9" t="str">
        <f>IF(ISBLANK('Report Data'!F1948)," ",'Report Data'!F1948)</f>
        <v xml:space="preserve"> </v>
      </c>
      <c r="G1948" s="9" t="str">
        <f>IF(ISBLANK('Report Data'!G1948)," ",'Report Data'!G1948)</f>
        <v xml:space="preserve"> </v>
      </c>
    </row>
    <row r="1949" spans="1:7">
      <c r="A1949" s="9" t="str">
        <f>IF('INTERIM REPORT'!B1949=" "," ",IF('Report Data'!A1949="",'INTERIM REPORT'!A1948,'Report Data'!A1949))</f>
        <v xml:space="preserve"> </v>
      </c>
      <c r="B1949" s="9" t="str">
        <f>IF(ISBLANK('Report Data'!B1949)," ",'Report Data'!B1949)</f>
        <v xml:space="preserve"> </v>
      </c>
      <c r="C1949" s="9" t="str">
        <f>IF(ISBLANK('Report Data'!C1949)," ",'Report Data'!C1949)</f>
        <v xml:space="preserve"> </v>
      </c>
      <c r="D1949" s="9" t="str">
        <f>IF(ISBLANK('Report Data'!D1949)," ",'Report Data'!D1949)</f>
        <v xml:space="preserve"> </v>
      </c>
      <c r="E1949" s="9" t="str">
        <f>IF(ISBLANK('Report Data'!E1949)," ",'Report Data'!E1949)</f>
        <v xml:space="preserve"> </v>
      </c>
      <c r="F1949" s="9" t="str">
        <f>IF(ISBLANK('Report Data'!F1949)," ",'Report Data'!F1949)</f>
        <v xml:space="preserve"> </v>
      </c>
      <c r="G1949" s="9" t="str">
        <f>IF(ISBLANK('Report Data'!G1949)," ",'Report Data'!G1949)</f>
        <v xml:space="preserve"> </v>
      </c>
    </row>
    <row r="1950" spans="1:7">
      <c r="A1950" s="9" t="str">
        <f>IF('INTERIM REPORT'!B1950=" "," ",IF('Report Data'!A1950="",'INTERIM REPORT'!A1949,'Report Data'!A1950))</f>
        <v xml:space="preserve"> </v>
      </c>
      <c r="B1950" s="9" t="str">
        <f>IF(ISBLANK('Report Data'!B1950)," ",'Report Data'!B1950)</f>
        <v xml:space="preserve"> </v>
      </c>
      <c r="C1950" s="9" t="str">
        <f>IF(ISBLANK('Report Data'!C1950)," ",'Report Data'!C1950)</f>
        <v xml:space="preserve"> </v>
      </c>
      <c r="D1950" s="9" t="str">
        <f>IF(ISBLANK('Report Data'!D1950)," ",'Report Data'!D1950)</f>
        <v xml:space="preserve"> </v>
      </c>
      <c r="E1950" s="9" t="str">
        <f>IF(ISBLANK('Report Data'!E1950)," ",'Report Data'!E1950)</f>
        <v xml:space="preserve"> </v>
      </c>
      <c r="F1950" s="9" t="str">
        <f>IF(ISBLANK('Report Data'!F1950)," ",'Report Data'!F1950)</f>
        <v xml:space="preserve"> </v>
      </c>
      <c r="G1950" s="9" t="str">
        <f>IF(ISBLANK('Report Data'!G1950)," ",'Report Data'!G1950)</f>
        <v xml:space="preserve"> </v>
      </c>
    </row>
    <row r="1951" spans="1:7">
      <c r="A1951" s="9" t="str">
        <f>IF('INTERIM REPORT'!B1951=" "," ",IF('Report Data'!A1951="",'INTERIM REPORT'!A1950,'Report Data'!A1951))</f>
        <v xml:space="preserve"> </v>
      </c>
      <c r="B1951" s="9" t="str">
        <f>IF(ISBLANK('Report Data'!B1951)," ",'Report Data'!B1951)</f>
        <v xml:space="preserve"> </v>
      </c>
      <c r="C1951" s="9" t="str">
        <f>IF(ISBLANK('Report Data'!C1951)," ",'Report Data'!C1951)</f>
        <v xml:space="preserve"> </v>
      </c>
      <c r="D1951" s="9" t="str">
        <f>IF(ISBLANK('Report Data'!D1951)," ",'Report Data'!D1951)</f>
        <v xml:space="preserve"> </v>
      </c>
      <c r="E1951" s="9" t="str">
        <f>IF(ISBLANK('Report Data'!E1951)," ",'Report Data'!E1951)</f>
        <v xml:space="preserve"> </v>
      </c>
      <c r="F1951" s="9" t="str">
        <f>IF(ISBLANK('Report Data'!F1951)," ",'Report Data'!F1951)</f>
        <v xml:space="preserve"> </v>
      </c>
      <c r="G1951" s="9" t="str">
        <f>IF(ISBLANK('Report Data'!G1951)," ",'Report Data'!G1951)</f>
        <v xml:space="preserve"> </v>
      </c>
    </row>
    <row r="1952" spans="1:7">
      <c r="A1952" s="9" t="str">
        <f>IF('INTERIM REPORT'!B1952=" "," ",IF('Report Data'!A1952="",'INTERIM REPORT'!A1951,'Report Data'!A1952))</f>
        <v xml:space="preserve"> </v>
      </c>
      <c r="B1952" s="9" t="str">
        <f>IF(ISBLANK('Report Data'!B1952)," ",'Report Data'!B1952)</f>
        <v xml:space="preserve"> </v>
      </c>
      <c r="C1952" s="9" t="str">
        <f>IF(ISBLANK('Report Data'!C1952)," ",'Report Data'!C1952)</f>
        <v xml:space="preserve"> </v>
      </c>
      <c r="D1952" s="9" t="str">
        <f>IF(ISBLANK('Report Data'!D1952)," ",'Report Data'!D1952)</f>
        <v xml:space="preserve"> </v>
      </c>
      <c r="E1952" s="9" t="str">
        <f>IF(ISBLANK('Report Data'!E1952)," ",'Report Data'!E1952)</f>
        <v xml:space="preserve"> </v>
      </c>
      <c r="F1952" s="9" t="str">
        <f>IF(ISBLANK('Report Data'!F1952)," ",'Report Data'!F1952)</f>
        <v xml:space="preserve"> </v>
      </c>
      <c r="G1952" s="9" t="str">
        <f>IF(ISBLANK('Report Data'!G1952)," ",'Report Data'!G1952)</f>
        <v xml:space="preserve"> </v>
      </c>
    </row>
    <row r="1953" spans="1:7">
      <c r="A1953" s="9" t="str">
        <f>IF('INTERIM REPORT'!B1953=" "," ",IF('Report Data'!A1953="",'INTERIM REPORT'!A1952,'Report Data'!A1953))</f>
        <v xml:space="preserve"> </v>
      </c>
      <c r="B1953" s="9" t="str">
        <f>IF(ISBLANK('Report Data'!B1953)," ",'Report Data'!B1953)</f>
        <v xml:space="preserve"> </v>
      </c>
      <c r="C1953" s="9" t="str">
        <f>IF(ISBLANK('Report Data'!C1953)," ",'Report Data'!C1953)</f>
        <v xml:space="preserve"> </v>
      </c>
      <c r="D1953" s="9" t="str">
        <f>IF(ISBLANK('Report Data'!D1953)," ",'Report Data'!D1953)</f>
        <v xml:space="preserve"> </v>
      </c>
      <c r="E1953" s="9" t="str">
        <f>IF(ISBLANK('Report Data'!E1953)," ",'Report Data'!E1953)</f>
        <v xml:space="preserve"> </v>
      </c>
      <c r="F1953" s="9" t="str">
        <f>IF(ISBLANK('Report Data'!F1953)," ",'Report Data'!F1953)</f>
        <v xml:space="preserve"> </v>
      </c>
      <c r="G1953" s="9" t="str">
        <f>IF(ISBLANK('Report Data'!G1953)," ",'Report Data'!G1953)</f>
        <v xml:space="preserve"> </v>
      </c>
    </row>
    <row r="1954" spans="1:7">
      <c r="A1954" s="9" t="str">
        <f>IF('INTERIM REPORT'!B1954=" "," ",IF('Report Data'!A1954="",'INTERIM REPORT'!A1953,'Report Data'!A1954))</f>
        <v xml:space="preserve"> </v>
      </c>
      <c r="B1954" s="9" t="str">
        <f>IF(ISBLANK('Report Data'!B1954)," ",'Report Data'!B1954)</f>
        <v xml:space="preserve"> </v>
      </c>
      <c r="C1954" s="9" t="str">
        <f>IF(ISBLANK('Report Data'!C1954)," ",'Report Data'!C1954)</f>
        <v xml:space="preserve"> </v>
      </c>
      <c r="D1954" s="9" t="str">
        <f>IF(ISBLANK('Report Data'!D1954)," ",'Report Data'!D1954)</f>
        <v xml:space="preserve"> </v>
      </c>
      <c r="E1954" s="9" t="str">
        <f>IF(ISBLANK('Report Data'!E1954)," ",'Report Data'!E1954)</f>
        <v xml:space="preserve"> </v>
      </c>
      <c r="F1954" s="9" t="str">
        <f>IF(ISBLANK('Report Data'!F1954)," ",'Report Data'!F1954)</f>
        <v xml:space="preserve"> </v>
      </c>
      <c r="G1954" s="9" t="str">
        <f>IF(ISBLANK('Report Data'!G1954)," ",'Report Data'!G1954)</f>
        <v xml:space="preserve"> </v>
      </c>
    </row>
    <row r="1955" spans="1:7">
      <c r="A1955" s="9" t="str">
        <f>IF('INTERIM REPORT'!B1955=" "," ",IF('Report Data'!A1955="",'INTERIM REPORT'!A1954,'Report Data'!A1955))</f>
        <v xml:space="preserve"> </v>
      </c>
      <c r="B1955" s="9" t="str">
        <f>IF(ISBLANK('Report Data'!B1955)," ",'Report Data'!B1955)</f>
        <v xml:space="preserve"> </v>
      </c>
      <c r="C1955" s="9" t="str">
        <f>IF(ISBLANK('Report Data'!C1955)," ",'Report Data'!C1955)</f>
        <v xml:space="preserve"> </v>
      </c>
      <c r="D1955" s="9" t="str">
        <f>IF(ISBLANK('Report Data'!D1955)," ",'Report Data'!D1955)</f>
        <v xml:space="preserve"> </v>
      </c>
      <c r="E1955" s="9" t="str">
        <f>IF(ISBLANK('Report Data'!E1955)," ",'Report Data'!E1955)</f>
        <v xml:space="preserve"> </v>
      </c>
      <c r="F1955" s="9" t="str">
        <f>IF(ISBLANK('Report Data'!F1955)," ",'Report Data'!F1955)</f>
        <v xml:space="preserve"> </v>
      </c>
      <c r="G1955" s="9" t="str">
        <f>IF(ISBLANK('Report Data'!G1955)," ",'Report Data'!G1955)</f>
        <v xml:space="preserve"> </v>
      </c>
    </row>
    <row r="1956" spans="1:7">
      <c r="A1956" s="9" t="str">
        <f>IF('INTERIM REPORT'!B1956=" "," ",IF('Report Data'!A1956="",'INTERIM REPORT'!A1955,'Report Data'!A1956))</f>
        <v xml:space="preserve"> </v>
      </c>
      <c r="B1956" s="9" t="str">
        <f>IF(ISBLANK('Report Data'!B1956)," ",'Report Data'!B1956)</f>
        <v xml:space="preserve"> </v>
      </c>
      <c r="C1956" s="9" t="str">
        <f>IF(ISBLANK('Report Data'!C1956)," ",'Report Data'!C1956)</f>
        <v xml:space="preserve"> </v>
      </c>
      <c r="D1956" s="9" t="str">
        <f>IF(ISBLANK('Report Data'!D1956)," ",'Report Data'!D1956)</f>
        <v xml:space="preserve"> </v>
      </c>
      <c r="E1956" s="9" t="str">
        <f>IF(ISBLANK('Report Data'!E1956)," ",'Report Data'!E1956)</f>
        <v xml:space="preserve"> </v>
      </c>
      <c r="F1956" s="9" t="str">
        <f>IF(ISBLANK('Report Data'!F1956)," ",'Report Data'!F1956)</f>
        <v xml:space="preserve"> </v>
      </c>
      <c r="G1956" s="9" t="str">
        <f>IF(ISBLANK('Report Data'!G1956)," ",'Report Data'!G1956)</f>
        <v xml:space="preserve"> </v>
      </c>
    </row>
    <row r="1957" spans="1:7">
      <c r="A1957" s="9" t="str">
        <f>IF('INTERIM REPORT'!B1957=" "," ",IF('Report Data'!A1957="",'INTERIM REPORT'!A1956,'Report Data'!A1957))</f>
        <v xml:space="preserve"> </v>
      </c>
      <c r="B1957" s="9" t="str">
        <f>IF(ISBLANK('Report Data'!B1957)," ",'Report Data'!B1957)</f>
        <v xml:space="preserve"> </v>
      </c>
      <c r="C1957" s="9" t="str">
        <f>IF(ISBLANK('Report Data'!C1957)," ",'Report Data'!C1957)</f>
        <v xml:space="preserve"> </v>
      </c>
      <c r="D1957" s="9" t="str">
        <f>IF(ISBLANK('Report Data'!D1957)," ",'Report Data'!D1957)</f>
        <v xml:space="preserve"> </v>
      </c>
      <c r="E1957" s="9" t="str">
        <f>IF(ISBLANK('Report Data'!E1957)," ",'Report Data'!E1957)</f>
        <v xml:space="preserve"> </v>
      </c>
      <c r="F1957" s="9" t="str">
        <f>IF(ISBLANK('Report Data'!F1957)," ",'Report Data'!F1957)</f>
        <v xml:space="preserve"> </v>
      </c>
      <c r="G1957" s="9" t="str">
        <f>IF(ISBLANK('Report Data'!G1957)," ",'Report Data'!G1957)</f>
        <v xml:space="preserve"> </v>
      </c>
    </row>
    <row r="1958" spans="1:7">
      <c r="A1958" s="9" t="str">
        <f>IF('INTERIM REPORT'!B1958=" "," ",IF('Report Data'!A1958="",'INTERIM REPORT'!A1957,'Report Data'!A1958))</f>
        <v xml:space="preserve"> </v>
      </c>
      <c r="B1958" s="9" t="str">
        <f>IF(ISBLANK('Report Data'!B1958)," ",'Report Data'!B1958)</f>
        <v xml:space="preserve"> </v>
      </c>
      <c r="C1958" s="9" t="str">
        <f>IF(ISBLANK('Report Data'!C1958)," ",'Report Data'!C1958)</f>
        <v xml:space="preserve"> </v>
      </c>
      <c r="D1958" s="9" t="str">
        <f>IF(ISBLANK('Report Data'!D1958)," ",'Report Data'!D1958)</f>
        <v xml:space="preserve"> </v>
      </c>
      <c r="E1958" s="9" t="str">
        <f>IF(ISBLANK('Report Data'!E1958)," ",'Report Data'!E1958)</f>
        <v xml:space="preserve"> </v>
      </c>
      <c r="F1958" s="9" t="str">
        <f>IF(ISBLANK('Report Data'!F1958)," ",'Report Data'!F1958)</f>
        <v xml:space="preserve"> </v>
      </c>
      <c r="G1958" s="9" t="str">
        <f>IF(ISBLANK('Report Data'!G1958)," ",'Report Data'!G1958)</f>
        <v xml:space="preserve"> </v>
      </c>
    </row>
    <row r="1959" spans="1:7">
      <c r="A1959" s="9" t="str">
        <f>IF('INTERIM REPORT'!B1959=" "," ",IF('Report Data'!A1959="",'INTERIM REPORT'!A1958,'Report Data'!A1959))</f>
        <v xml:space="preserve"> </v>
      </c>
      <c r="B1959" s="9" t="str">
        <f>IF(ISBLANK('Report Data'!B1959)," ",'Report Data'!B1959)</f>
        <v xml:space="preserve"> </v>
      </c>
      <c r="C1959" s="9" t="str">
        <f>IF(ISBLANK('Report Data'!C1959)," ",'Report Data'!C1959)</f>
        <v xml:space="preserve"> </v>
      </c>
      <c r="D1959" s="9" t="str">
        <f>IF(ISBLANK('Report Data'!D1959)," ",'Report Data'!D1959)</f>
        <v xml:space="preserve"> </v>
      </c>
      <c r="E1959" s="9" t="str">
        <f>IF(ISBLANK('Report Data'!E1959)," ",'Report Data'!E1959)</f>
        <v xml:space="preserve"> </v>
      </c>
      <c r="F1959" s="9" t="str">
        <f>IF(ISBLANK('Report Data'!F1959)," ",'Report Data'!F1959)</f>
        <v xml:space="preserve"> </v>
      </c>
      <c r="G1959" s="9" t="str">
        <f>IF(ISBLANK('Report Data'!G1959)," ",'Report Data'!G1959)</f>
        <v xml:space="preserve"> </v>
      </c>
    </row>
    <row r="1960" spans="1:7">
      <c r="A1960" s="9" t="str">
        <f>IF('INTERIM REPORT'!B1960=" "," ",IF('Report Data'!A1960="",'INTERIM REPORT'!A1959,'Report Data'!A1960))</f>
        <v xml:space="preserve"> </v>
      </c>
      <c r="B1960" s="9" t="str">
        <f>IF(ISBLANK('Report Data'!B1960)," ",'Report Data'!B1960)</f>
        <v xml:space="preserve"> </v>
      </c>
      <c r="C1960" s="9" t="str">
        <f>IF(ISBLANK('Report Data'!C1960)," ",'Report Data'!C1960)</f>
        <v xml:space="preserve"> </v>
      </c>
      <c r="D1960" s="9" t="str">
        <f>IF(ISBLANK('Report Data'!D1960)," ",'Report Data'!D1960)</f>
        <v xml:space="preserve"> </v>
      </c>
      <c r="E1960" s="9" t="str">
        <f>IF(ISBLANK('Report Data'!E1960)," ",'Report Data'!E1960)</f>
        <v xml:space="preserve"> </v>
      </c>
      <c r="F1960" s="9" t="str">
        <f>IF(ISBLANK('Report Data'!F1960)," ",'Report Data'!F1960)</f>
        <v xml:space="preserve"> </v>
      </c>
      <c r="G1960" s="9" t="str">
        <f>IF(ISBLANK('Report Data'!G1960)," ",'Report Data'!G1960)</f>
        <v xml:space="preserve"> </v>
      </c>
    </row>
    <row r="1961" spans="1:7">
      <c r="A1961" s="9" t="str">
        <f>IF('INTERIM REPORT'!B1961=" "," ",IF('Report Data'!A1961="",'INTERIM REPORT'!A1960,'Report Data'!A1961))</f>
        <v xml:space="preserve"> </v>
      </c>
      <c r="B1961" s="9" t="str">
        <f>IF(ISBLANK('Report Data'!B1961)," ",'Report Data'!B1961)</f>
        <v xml:space="preserve"> </v>
      </c>
      <c r="C1961" s="9" t="str">
        <f>IF(ISBLANK('Report Data'!C1961)," ",'Report Data'!C1961)</f>
        <v xml:space="preserve"> </v>
      </c>
      <c r="D1961" s="9" t="str">
        <f>IF(ISBLANK('Report Data'!D1961)," ",'Report Data'!D1961)</f>
        <v xml:space="preserve"> </v>
      </c>
      <c r="E1961" s="9" t="str">
        <f>IF(ISBLANK('Report Data'!E1961)," ",'Report Data'!E1961)</f>
        <v xml:space="preserve"> </v>
      </c>
      <c r="F1961" s="9" t="str">
        <f>IF(ISBLANK('Report Data'!F1961)," ",'Report Data'!F1961)</f>
        <v xml:space="preserve"> </v>
      </c>
      <c r="G1961" s="9" t="str">
        <f>IF(ISBLANK('Report Data'!G1961)," ",'Report Data'!G1961)</f>
        <v xml:space="preserve"> </v>
      </c>
    </row>
    <row r="1962" spans="1:7">
      <c r="A1962" s="9" t="str">
        <f>IF('INTERIM REPORT'!B1962=" "," ",IF('Report Data'!A1962="",'INTERIM REPORT'!A1961,'Report Data'!A1962))</f>
        <v xml:space="preserve"> </v>
      </c>
      <c r="B1962" s="9" t="str">
        <f>IF(ISBLANK('Report Data'!B1962)," ",'Report Data'!B1962)</f>
        <v xml:space="preserve"> </v>
      </c>
      <c r="C1962" s="9" t="str">
        <f>IF(ISBLANK('Report Data'!C1962)," ",'Report Data'!C1962)</f>
        <v xml:space="preserve"> </v>
      </c>
      <c r="D1962" s="9" t="str">
        <f>IF(ISBLANK('Report Data'!D1962)," ",'Report Data'!D1962)</f>
        <v xml:space="preserve"> </v>
      </c>
      <c r="E1962" s="9" t="str">
        <f>IF(ISBLANK('Report Data'!E1962)," ",'Report Data'!E1962)</f>
        <v xml:space="preserve"> </v>
      </c>
      <c r="F1962" s="9" t="str">
        <f>IF(ISBLANK('Report Data'!F1962)," ",'Report Data'!F1962)</f>
        <v xml:space="preserve"> </v>
      </c>
      <c r="G1962" s="9" t="str">
        <f>IF(ISBLANK('Report Data'!G1962)," ",'Report Data'!G1962)</f>
        <v xml:space="preserve"> </v>
      </c>
    </row>
    <row r="1963" spans="1:7">
      <c r="A1963" s="9" t="str">
        <f>IF('INTERIM REPORT'!B1963=" "," ",IF('Report Data'!A1963="",'INTERIM REPORT'!A1962,'Report Data'!A1963))</f>
        <v xml:space="preserve"> </v>
      </c>
      <c r="B1963" s="9" t="str">
        <f>IF(ISBLANK('Report Data'!B1963)," ",'Report Data'!B1963)</f>
        <v xml:space="preserve"> </v>
      </c>
      <c r="C1963" s="9" t="str">
        <f>IF(ISBLANK('Report Data'!C1963)," ",'Report Data'!C1963)</f>
        <v xml:space="preserve"> </v>
      </c>
      <c r="D1963" s="9" t="str">
        <f>IF(ISBLANK('Report Data'!D1963)," ",'Report Data'!D1963)</f>
        <v xml:space="preserve"> </v>
      </c>
      <c r="E1963" s="9" t="str">
        <f>IF(ISBLANK('Report Data'!E1963)," ",'Report Data'!E1963)</f>
        <v xml:space="preserve"> </v>
      </c>
      <c r="F1963" s="9" t="str">
        <f>IF(ISBLANK('Report Data'!F1963)," ",'Report Data'!F1963)</f>
        <v xml:space="preserve"> </v>
      </c>
      <c r="G1963" s="9" t="str">
        <f>IF(ISBLANK('Report Data'!G1963)," ",'Report Data'!G1963)</f>
        <v xml:space="preserve"> </v>
      </c>
    </row>
    <row r="1964" spans="1:7">
      <c r="A1964" s="9" t="str">
        <f>IF('INTERIM REPORT'!B1964=" "," ",IF('Report Data'!A1964="",'INTERIM REPORT'!A1963,'Report Data'!A1964))</f>
        <v xml:space="preserve"> </v>
      </c>
      <c r="B1964" s="9" t="str">
        <f>IF(ISBLANK('Report Data'!B1964)," ",'Report Data'!B1964)</f>
        <v xml:space="preserve"> </v>
      </c>
      <c r="C1964" s="9" t="str">
        <f>IF(ISBLANK('Report Data'!C1964)," ",'Report Data'!C1964)</f>
        <v xml:space="preserve"> </v>
      </c>
      <c r="D1964" s="9" t="str">
        <f>IF(ISBLANK('Report Data'!D1964)," ",'Report Data'!D1964)</f>
        <v xml:space="preserve"> </v>
      </c>
      <c r="E1964" s="9" t="str">
        <f>IF(ISBLANK('Report Data'!E1964)," ",'Report Data'!E1964)</f>
        <v xml:space="preserve"> </v>
      </c>
      <c r="F1964" s="9" t="str">
        <f>IF(ISBLANK('Report Data'!F1964)," ",'Report Data'!F1964)</f>
        <v xml:space="preserve"> </v>
      </c>
      <c r="G1964" s="9" t="str">
        <f>IF(ISBLANK('Report Data'!G1964)," ",'Report Data'!G1964)</f>
        <v xml:space="preserve"> </v>
      </c>
    </row>
    <row r="1965" spans="1:7">
      <c r="A1965" s="9" t="str">
        <f>IF('INTERIM REPORT'!B1965=" "," ",IF('Report Data'!A1965="",'INTERIM REPORT'!A1964,'Report Data'!A1965))</f>
        <v xml:space="preserve"> </v>
      </c>
      <c r="B1965" s="9" t="str">
        <f>IF(ISBLANK('Report Data'!B1965)," ",'Report Data'!B1965)</f>
        <v xml:space="preserve"> </v>
      </c>
      <c r="C1965" s="9" t="str">
        <f>IF(ISBLANK('Report Data'!C1965)," ",'Report Data'!C1965)</f>
        <v xml:space="preserve"> </v>
      </c>
      <c r="D1965" s="9" t="str">
        <f>IF(ISBLANK('Report Data'!D1965)," ",'Report Data'!D1965)</f>
        <v xml:space="preserve"> </v>
      </c>
      <c r="E1965" s="9" t="str">
        <f>IF(ISBLANK('Report Data'!E1965)," ",'Report Data'!E1965)</f>
        <v xml:space="preserve"> </v>
      </c>
      <c r="F1965" s="9" t="str">
        <f>IF(ISBLANK('Report Data'!F1965)," ",'Report Data'!F1965)</f>
        <v xml:space="preserve"> </v>
      </c>
      <c r="G1965" s="9" t="str">
        <f>IF(ISBLANK('Report Data'!G1965)," ",'Report Data'!G1965)</f>
        <v xml:space="preserve"> </v>
      </c>
    </row>
    <row r="1966" spans="1:7">
      <c r="A1966" s="9" t="str">
        <f>IF('INTERIM REPORT'!B1966=" "," ",IF('Report Data'!A1966="",'INTERIM REPORT'!A1965,'Report Data'!A1966))</f>
        <v xml:space="preserve"> </v>
      </c>
      <c r="B1966" s="9" t="str">
        <f>IF(ISBLANK('Report Data'!B1966)," ",'Report Data'!B1966)</f>
        <v xml:space="preserve"> </v>
      </c>
      <c r="C1966" s="9" t="str">
        <f>IF(ISBLANK('Report Data'!C1966)," ",'Report Data'!C1966)</f>
        <v xml:space="preserve"> </v>
      </c>
      <c r="D1966" s="9" t="str">
        <f>IF(ISBLANK('Report Data'!D1966)," ",'Report Data'!D1966)</f>
        <v xml:space="preserve"> </v>
      </c>
      <c r="E1966" s="9" t="str">
        <f>IF(ISBLANK('Report Data'!E1966)," ",'Report Data'!E1966)</f>
        <v xml:space="preserve"> </v>
      </c>
      <c r="F1966" s="9" t="str">
        <f>IF(ISBLANK('Report Data'!F1966)," ",'Report Data'!F1966)</f>
        <v xml:space="preserve"> </v>
      </c>
      <c r="G1966" s="9" t="str">
        <f>IF(ISBLANK('Report Data'!G1966)," ",'Report Data'!G1966)</f>
        <v xml:space="preserve"> </v>
      </c>
    </row>
    <row r="1967" spans="1:7">
      <c r="A1967" s="9" t="str">
        <f>IF('INTERIM REPORT'!B1967=" "," ",IF('Report Data'!A1967="",'INTERIM REPORT'!A1966,'Report Data'!A1967))</f>
        <v xml:space="preserve"> </v>
      </c>
      <c r="B1967" s="9" t="str">
        <f>IF(ISBLANK('Report Data'!B1967)," ",'Report Data'!B1967)</f>
        <v xml:space="preserve"> </v>
      </c>
      <c r="C1967" s="9" t="str">
        <f>IF(ISBLANK('Report Data'!C1967)," ",'Report Data'!C1967)</f>
        <v xml:space="preserve"> </v>
      </c>
      <c r="D1967" s="9" t="str">
        <f>IF(ISBLANK('Report Data'!D1967)," ",'Report Data'!D1967)</f>
        <v xml:space="preserve"> </v>
      </c>
      <c r="E1967" s="9" t="str">
        <f>IF(ISBLANK('Report Data'!E1967)," ",'Report Data'!E1967)</f>
        <v xml:space="preserve"> </v>
      </c>
      <c r="F1967" s="9" t="str">
        <f>IF(ISBLANK('Report Data'!F1967)," ",'Report Data'!F1967)</f>
        <v xml:space="preserve"> </v>
      </c>
      <c r="G1967" s="9" t="str">
        <f>IF(ISBLANK('Report Data'!G1967)," ",'Report Data'!G1967)</f>
        <v xml:space="preserve"> </v>
      </c>
    </row>
    <row r="1968" spans="1:7">
      <c r="A1968" s="9" t="str">
        <f>IF('INTERIM REPORT'!B1968=" "," ",IF('Report Data'!A1968="",'INTERIM REPORT'!A1967,'Report Data'!A1968))</f>
        <v xml:space="preserve"> </v>
      </c>
      <c r="B1968" s="9" t="str">
        <f>IF(ISBLANK('Report Data'!B1968)," ",'Report Data'!B1968)</f>
        <v xml:space="preserve"> </v>
      </c>
      <c r="C1968" s="9" t="str">
        <f>IF(ISBLANK('Report Data'!C1968)," ",'Report Data'!C1968)</f>
        <v xml:space="preserve"> </v>
      </c>
      <c r="D1968" s="9" t="str">
        <f>IF(ISBLANK('Report Data'!D1968)," ",'Report Data'!D1968)</f>
        <v xml:space="preserve"> </v>
      </c>
      <c r="E1968" s="9" t="str">
        <f>IF(ISBLANK('Report Data'!E1968)," ",'Report Data'!E1968)</f>
        <v xml:space="preserve"> </v>
      </c>
      <c r="F1968" s="9" t="str">
        <f>IF(ISBLANK('Report Data'!F1968)," ",'Report Data'!F1968)</f>
        <v xml:space="preserve"> </v>
      </c>
      <c r="G1968" s="9" t="str">
        <f>IF(ISBLANK('Report Data'!G1968)," ",'Report Data'!G1968)</f>
        <v xml:space="preserve"> </v>
      </c>
    </row>
    <row r="1969" spans="1:7">
      <c r="A1969" s="9" t="str">
        <f>IF('INTERIM REPORT'!B1969=" "," ",IF('Report Data'!A1969="",'INTERIM REPORT'!A1968,'Report Data'!A1969))</f>
        <v xml:space="preserve"> </v>
      </c>
      <c r="B1969" s="9" t="str">
        <f>IF(ISBLANK('Report Data'!B1969)," ",'Report Data'!B1969)</f>
        <v xml:space="preserve"> </v>
      </c>
      <c r="C1969" s="9" t="str">
        <f>IF(ISBLANK('Report Data'!C1969)," ",'Report Data'!C1969)</f>
        <v xml:space="preserve"> </v>
      </c>
      <c r="D1969" s="9" t="str">
        <f>IF(ISBLANK('Report Data'!D1969)," ",'Report Data'!D1969)</f>
        <v xml:space="preserve"> </v>
      </c>
      <c r="E1969" s="9" t="str">
        <f>IF(ISBLANK('Report Data'!E1969)," ",'Report Data'!E1969)</f>
        <v xml:space="preserve"> </v>
      </c>
      <c r="F1969" s="9" t="str">
        <f>IF(ISBLANK('Report Data'!F1969)," ",'Report Data'!F1969)</f>
        <v xml:space="preserve"> </v>
      </c>
      <c r="G1969" s="9" t="str">
        <f>IF(ISBLANK('Report Data'!G1969)," ",'Report Data'!G1969)</f>
        <v xml:space="preserve"> </v>
      </c>
    </row>
    <row r="1970" spans="1:7">
      <c r="A1970" s="9" t="str">
        <f>IF('INTERIM REPORT'!B1970=" "," ",IF('Report Data'!A1970="",'INTERIM REPORT'!A1969,'Report Data'!A1970))</f>
        <v xml:space="preserve"> </v>
      </c>
      <c r="B1970" s="9" t="str">
        <f>IF(ISBLANK('Report Data'!B1970)," ",'Report Data'!B1970)</f>
        <v xml:space="preserve"> </v>
      </c>
      <c r="C1970" s="9" t="str">
        <f>IF(ISBLANK('Report Data'!C1970)," ",'Report Data'!C1970)</f>
        <v xml:space="preserve"> </v>
      </c>
      <c r="D1970" s="9" t="str">
        <f>IF(ISBLANK('Report Data'!D1970)," ",'Report Data'!D1970)</f>
        <v xml:space="preserve"> </v>
      </c>
      <c r="E1970" s="9" t="str">
        <f>IF(ISBLANK('Report Data'!E1970)," ",'Report Data'!E1970)</f>
        <v xml:space="preserve"> </v>
      </c>
      <c r="F1970" s="9" t="str">
        <f>IF(ISBLANK('Report Data'!F1970)," ",'Report Data'!F1970)</f>
        <v xml:space="preserve"> </v>
      </c>
      <c r="G1970" s="9" t="str">
        <f>IF(ISBLANK('Report Data'!G1970)," ",'Report Data'!G1970)</f>
        <v xml:space="preserve"> </v>
      </c>
    </row>
    <row r="1971" spans="1:7">
      <c r="A1971" s="9" t="str">
        <f>IF('INTERIM REPORT'!B1971=" "," ",IF('Report Data'!A1971="",'INTERIM REPORT'!A1970,'Report Data'!A1971))</f>
        <v xml:space="preserve"> </v>
      </c>
      <c r="B1971" s="9" t="str">
        <f>IF(ISBLANK('Report Data'!B1971)," ",'Report Data'!B1971)</f>
        <v xml:space="preserve"> </v>
      </c>
      <c r="C1971" s="9" t="str">
        <f>IF(ISBLANK('Report Data'!C1971)," ",'Report Data'!C1971)</f>
        <v xml:space="preserve"> </v>
      </c>
      <c r="D1971" s="9" t="str">
        <f>IF(ISBLANK('Report Data'!D1971)," ",'Report Data'!D1971)</f>
        <v xml:space="preserve"> </v>
      </c>
      <c r="E1971" s="9" t="str">
        <f>IF(ISBLANK('Report Data'!E1971)," ",'Report Data'!E1971)</f>
        <v xml:space="preserve"> </v>
      </c>
      <c r="F1971" s="9" t="str">
        <f>IF(ISBLANK('Report Data'!F1971)," ",'Report Data'!F1971)</f>
        <v xml:space="preserve"> </v>
      </c>
      <c r="G1971" s="9" t="str">
        <f>IF(ISBLANK('Report Data'!G1971)," ",'Report Data'!G1971)</f>
        <v xml:space="preserve"> </v>
      </c>
    </row>
    <row r="1972" spans="1:7">
      <c r="A1972" s="9" t="str">
        <f>IF('INTERIM REPORT'!B1972=" "," ",IF('Report Data'!A1972="",'INTERIM REPORT'!A1971,'Report Data'!A1972))</f>
        <v xml:space="preserve"> </v>
      </c>
      <c r="B1972" s="9" t="str">
        <f>IF(ISBLANK('Report Data'!B1972)," ",'Report Data'!B1972)</f>
        <v xml:space="preserve"> </v>
      </c>
      <c r="C1972" s="9" t="str">
        <f>IF(ISBLANK('Report Data'!C1972)," ",'Report Data'!C1972)</f>
        <v xml:space="preserve"> </v>
      </c>
      <c r="D1972" s="9" t="str">
        <f>IF(ISBLANK('Report Data'!D1972)," ",'Report Data'!D1972)</f>
        <v xml:space="preserve"> </v>
      </c>
      <c r="E1972" s="9" t="str">
        <f>IF(ISBLANK('Report Data'!E1972)," ",'Report Data'!E1972)</f>
        <v xml:space="preserve"> </v>
      </c>
      <c r="F1972" s="9" t="str">
        <f>IF(ISBLANK('Report Data'!F1972)," ",'Report Data'!F1972)</f>
        <v xml:space="preserve"> </v>
      </c>
      <c r="G1972" s="9" t="str">
        <f>IF(ISBLANK('Report Data'!G1972)," ",'Report Data'!G1972)</f>
        <v xml:space="preserve"> </v>
      </c>
    </row>
    <row r="1973" spans="1:7">
      <c r="A1973" s="9" t="str">
        <f>IF('INTERIM REPORT'!B1973=" "," ",IF('Report Data'!A1973="",'INTERIM REPORT'!A1972,'Report Data'!A1973))</f>
        <v xml:space="preserve"> </v>
      </c>
      <c r="B1973" s="9" t="str">
        <f>IF(ISBLANK('Report Data'!B1973)," ",'Report Data'!B1973)</f>
        <v xml:space="preserve"> </v>
      </c>
      <c r="C1973" s="9" t="str">
        <f>IF(ISBLANK('Report Data'!C1973)," ",'Report Data'!C1973)</f>
        <v xml:space="preserve"> </v>
      </c>
      <c r="D1973" s="9" t="str">
        <f>IF(ISBLANK('Report Data'!D1973)," ",'Report Data'!D1973)</f>
        <v xml:space="preserve"> </v>
      </c>
      <c r="E1973" s="9" t="str">
        <f>IF(ISBLANK('Report Data'!E1973)," ",'Report Data'!E1973)</f>
        <v xml:space="preserve"> </v>
      </c>
      <c r="F1973" s="9" t="str">
        <f>IF(ISBLANK('Report Data'!F1973)," ",'Report Data'!F1973)</f>
        <v xml:space="preserve"> </v>
      </c>
      <c r="G1973" s="9" t="str">
        <f>IF(ISBLANK('Report Data'!G1973)," ",'Report Data'!G1973)</f>
        <v xml:space="preserve"> </v>
      </c>
    </row>
    <row r="1974" spans="1:7">
      <c r="A1974" s="9" t="str">
        <f>IF('INTERIM REPORT'!B1974=" "," ",IF('Report Data'!A1974="",'INTERIM REPORT'!A1973,'Report Data'!A1974))</f>
        <v xml:space="preserve"> </v>
      </c>
      <c r="B1974" s="9" t="str">
        <f>IF(ISBLANK('Report Data'!B1974)," ",'Report Data'!B1974)</f>
        <v xml:space="preserve"> </v>
      </c>
      <c r="C1974" s="9" t="str">
        <f>IF(ISBLANK('Report Data'!C1974)," ",'Report Data'!C1974)</f>
        <v xml:space="preserve"> </v>
      </c>
      <c r="D1974" s="9" t="str">
        <f>IF(ISBLANK('Report Data'!D1974)," ",'Report Data'!D1974)</f>
        <v xml:space="preserve"> </v>
      </c>
      <c r="E1974" s="9" t="str">
        <f>IF(ISBLANK('Report Data'!E1974)," ",'Report Data'!E1974)</f>
        <v xml:space="preserve"> </v>
      </c>
      <c r="F1974" s="9" t="str">
        <f>IF(ISBLANK('Report Data'!F1974)," ",'Report Data'!F1974)</f>
        <v xml:space="preserve"> </v>
      </c>
      <c r="G1974" s="9" t="str">
        <f>IF(ISBLANK('Report Data'!G1974)," ",'Report Data'!G1974)</f>
        <v xml:space="preserve"> </v>
      </c>
    </row>
    <row r="1975" spans="1:7">
      <c r="A1975" s="9" t="str">
        <f>IF('INTERIM REPORT'!B1975=" "," ",IF('Report Data'!A1975="",'INTERIM REPORT'!A1974,'Report Data'!A1975))</f>
        <v xml:space="preserve"> </v>
      </c>
      <c r="B1975" s="9" t="str">
        <f>IF(ISBLANK('Report Data'!B1975)," ",'Report Data'!B1975)</f>
        <v xml:space="preserve"> </v>
      </c>
      <c r="C1975" s="9" t="str">
        <f>IF(ISBLANK('Report Data'!C1975)," ",'Report Data'!C1975)</f>
        <v xml:space="preserve"> </v>
      </c>
      <c r="D1975" s="9" t="str">
        <f>IF(ISBLANK('Report Data'!D1975)," ",'Report Data'!D1975)</f>
        <v xml:space="preserve"> </v>
      </c>
      <c r="E1975" s="9" t="str">
        <f>IF(ISBLANK('Report Data'!E1975)," ",'Report Data'!E1975)</f>
        <v xml:space="preserve"> </v>
      </c>
      <c r="F1975" s="9" t="str">
        <f>IF(ISBLANK('Report Data'!F1975)," ",'Report Data'!F1975)</f>
        <v xml:space="preserve"> </v>
      </c>
      <c r="G1975" s="9" t="str">
        <f>IF(ISBLANK('Report Data'!G1975)," ",'Report Data'!G1975)</f>
        <v xml:space="preserve"> </v>
      </c>
    </row>
    <row r="1976" spans="1:7">
      <c r="A1976" s="9" t="str">
        <f>IF('INTERIM REPORT'!B1976=" "," ",IF('Report Data'!A1976="",'INTERIM REPORT'!A1975,'Report Data'!A1976))</f>
        <v xml:space="preserve"> </v>
      </c>
      <c r="B1976" s="9" t="str">
        <f>IF(ISBLANK('Report Data'!B1976)," ",'Report Data'!B1976)</f>
        <v xml:space="preserve"> </v>
      </c>
      <c r="C1976" s="9" t="str">
        <f>IF(ISBLANK('Report Data'!C1976)," ",'Report Data'!C1976)</f>
        <v xml:space="preserve"> </v>
      </c>
      <c r="D1976" s="9" t="str">
        <f>IF(ISBLANK('Report Data'!D1976)," ",'Report Data'!D1976)</f>
        <v xml:space="preserve"> </v>
      </c>
      <c r="E1976" s="9" t="str">
        <f>IF(ISBLANK('Report Data'!E1976)," ",'Report Data'!E1976)</f>
        <v xml:space="preserve"> </v>
      </c>
      <c r="F1976" s="9" t="str">
        <f>IF(ISBLANK('Report Data'!F1976)," ",'Report Data'!F1976)</f>
        <v xml:space="preserve"> </v>
      </c>
      <c r="G1976" s="9" t="str">
        <f>IF(ISBLANK('Report Data'!G1976)," ",'Report Data'!G1976)</f>
        <v xml:space="preserve"> </v>
      </c>
    </row>
    <row r="1977" spans="1:7">
      <c r="A1977" s="9" t="str">
        <f>IF('INTERIM REPORT'!B1977=" "," ",IF('Report Data'!A1977="",'INTERIM REPORT'!A1976,'Report Data'!A1977))</f>
        <v xml:space="preserve"> </v>
      </c>
      <c r="B1977" s="9" t="str">
        <f>IF(ISBLANK('Report Data'!B1977)," ",'Report Data'!B1977)</f>
        <v xml:space="preserve"> </v>
      </c>
      <c r="C1977" s="9" t="str">
        <f>IF(ISBLANK('Report Data'!C1977)," ",'Report Data'!C1977)</f>
        <v xml:space="preserve"> </v>
      </c>
      <c r="D1977" s="9" t="str">
        <f>IF(ISBLANK('Report Data'!D1977)," ",'Report Data'!D1977)</f>
        <v xml:space="preserve"> </v>
      </c>
      <c r="E1977" s="9" t="str">
        <f>IF(ISBLANK('Report Data'!E1977)," ",'Report Data'!E1977)</f>
        <v xml:space="preserve"> </v>
      </c>
      <c r="F1977" s="9" t="str">
        <f>IF(ISBLANK('Report Data'!F1977)," ",'Report Data'!F1977)</f>
        <v xml:space="preserve"> </v>
      </c>
      <c r="G1977" s="9" t="str">
        <f>IF(ISBLANK('Report Data'!G1977)," ",'Report Data'!G1977)</f>
        <v xml:space="preserve"> </v>
      </c>
    </row>
    <row r="1978" spans="1:7">
      <c r="A1978" s="9" t="str">
        <f>IF('INTERIM REPORT'!B1978=" "," ",IF('Report Data'!A1978="",'INTERIM REPORT'!A1977,'Report Data'!A1978))</f>
        <v xml:space="preserve"> </v>
      </c>
      <c r="B1978" s="9" t="str">
        <f>IF(ISBLANK('Report Data'!B1978)," ",'Report Data'!B1978)</f>
        <v xml:space="preserve"> </v>
      </c>
      <c r="C1978" s="9" t="str">
        <f>IF(ISBLANK('Report Data'!C1978)," ",'Report Data'!C1978)</f>
        <v xml:space="preserve"> </v>
      </c>
      <c r="D1978" s="9" t="str">
        <f>IF(ISBLANK('Report Data'!D1978)," ",'Report Data'!D1978)</f>
        <v xml:space="preserve"> </v>
      </c>
      <c r="E1978" s="9" t="str">
        <f>IF(ISBLANK('Report Data'!E1978)," ",'Report Data'!E1978)</f>
        <v xml:space="preserve"> </v>
      </c>
      <c r="F1978" s="9" t="str">
        <f>IF(ISBLANK('Report Data'!F1978)," ",'Report Data'!F1978)</f>
        <v xml:space="preserve"> </v>
      </c>
      <c r="G1978" s="9" t="str">
        <f>IF(ISBLANK('Report Data'!G1978)," ",'Report Data'!G1978)</f>
        <v xml:space="preserve"> </v>
      </c>
    </row>
    <row r="1979" spans="1:7">
      <c r="A1979" s="9" t="str">
        <f>IF('INTERIM REPORT'!B1979=" "," ",IF('Report Data'!A1979="",'INTERIM REPORT'!A1978,'Report Data'!A1979))</f>
        <v xml:space="preserve"> </v>
      </c>
      <c r="B1979" s="9" t="str">
        <f>IF(ISBLANK('Report Data'!B1979)," ",'Report Data'!B1979)</f>
        <v xml:space="preserve"> </v>
      </c>
      <c r="C1979" s="9" t="str">
        <f>IF(ISBLANK('Report Data'!C1979)," ",'Report Data'!C1979)</f>
        <v xml:space="preserve"> </v>
      </c>
      <c r="D1979" s="9" t="str">
        <f>IF(ISBLANK('Report Data'!D1979)," ",'Report Data'!D1979)</f>
        <v xml:space="preserve"> </v>
      </c>
      <c r="E1979" s="9" t="str">
        <f>IF(ISBLANK('Report Data'!E1979)," ",'Report Data'!E1979)</f>
        <v xml:space="preserve"> </v>
      </c>
      <c r="F1979" s="9" t="str">
        <f>IF(ISBLANK('Report Data'!F1979)," ",'Report Data'!F1979)</f>
        <v xml:space="preserve"> </v>
      </c>
      <c r="G1979" s="9" t="str">
        <f>IF(ISBLANK('Report Data'!G1979)," ",'Report Data'!G1979)</f>
        <v xml:space="preserve"> </v>
      </c>
    </row>
    <row r="1980" spans="1:7">
      <c r="A1980" s="9" t="str">
        <f>IF('INTERIM REPORT'!B1980=" "," ",IF('Report Data'!A1980="",'INTERIM REPORT'!A1979,'Report Data'!A1980))</f>
        <v xml:space="preserve"> </v>
      </c>
      <c r="B1980" s="9" t="str">
        <f>IF(ISBLANK('Report Data'!B1980)," ",'Report Data'!B1980)</f>
        <v xml:space="preserve"> </v>
      </c>
      <c r="C1980" s="9" t="str">
        <f>IF(ISBLANK('Report Data'!C1980)," ",'Report Data'!C1980)</f>
        <v xml:space="preserve"> </v>
      </c>
      <c r="D1980" s="9" t="str">
        <f>IF(ISBLANK('Report Data'!D1980)," ",'Report Data'!D1980)</f>
        <v xml:space="preserve"> </v>
      </c>
      <c r="E1980" s="9" t="str">
        <f>IF(ISBLANK('Report Data'!E1980)," ",'Report Data'!E1980)</f>
        <v xml:space="preserve"> </v>
      </c>
      <c r="F1980" s="9" t="str">
        <f>IF(ISBLANK('Report Data'!F1980)," ",'Report Data'!F1980)</f>
        <v xml:space="preserve"> </v>
      </c>
      <c r="G1980" s="9" t="str">
        <f>IF(ISBLANK('Report Data'!G1980)," ",'Report Data'!G1980)</f>
        <v xml:space="preserve"> </v>
      </c>
    </row>
    <row r="1981" spans="1:7">
      <c r="A1981" s="9" t="str">
        <f>IF('INTERIM REPORT'!B1981=" "," ",IF('Report Data'!A1981="",'INTERIM REPORT'!A1980,'Report Data'!A1981))</f>
        <v xml:space="preserve"> </v>
      </c>
      <c r="B1981" s="9" t="str">
        <f>IF(ISBLANK('Report Data'!B1981)," ",'Report Data'!B1981)</f>
        <v xml:space="preserve"> </v>
      </c>
      <c r="C1981" s="9" t="str">
        <f>IF(ISBLANK('Report Data'!C1981)," ",'Report Data'!C1981)</f>
        <v xml:space="preserve"> </v>
      </c>
      <c r="D1981" s="9" t="str">
        <f>IF(ISBLANK('Report Data'!D1981)," ",'Report Data'!D1981)</f>
        <v xml:space="preserve"> </v>
      </c>
      <c r="E1981" s="9" t="str">
        <f>IF(ISBLANK('Report Data'!E1981)," ",'Report Data'!E1981)</f>
        <v xml:space="preserve"> </v>
      </c>
      <c r="F1981" s="9" t="str">
        <f>IF(ISBLANK('Report Data'!F1981)," ",'Report Data'!F1981)</f>
        <v xml:space="preserve"> </v>
      </c>
      <c r="G1981" s="9" t="str">
        <f>IF(ISBLANK('Report Data'!G1981)," ",'Report Data'!G1981)</f>
        <v xml:space="preserve"> </v>
      </c>
    </row>
    <row r="1982" spans="1:7">
      <c r="A1982" s="9" t="str">
        <f>IF('INTERIM REPORT'!B1982=" "," ",IF('Report Data'!A1982="",'INTERIM REPORT'!A1981,'Report Data'!A1982))</f>
        <v xml:space="preserve"> </v>
      </c>
      <c r="B1982" s="9" t="str">
        <f>IF(ISBLANK('Report Data'!B1982)," ",'Report Data'!B1982)</f>
        <v xml:space="preserve"> </v>
      </c>
      <c r="C1982" s="9" t="str">
        <f>IF(ISBLANK('Report Data'!C1982)," ",'Report Data'!C1982)</f>
        <v xml:space="preserve"> </v>
      </c>
      <c r="D1982" s="9" t="str">
        <f>IF(ISBLANK('Report Data'!D1982)," ",'Report Data'!D1982)</f>
        <v xml:space="preserve"> </v>
      </c>
      <c r="E1982" s="9" t="str">
        <f>IF(ISBLANK('Report Data'!E1982)," ",'Report Data'!E1982)</f>
        <v xml:space="preserve"> </v>
      </c>
      <c r="F1982" s="9" t="str">
        <f>IF(ISBLANK('Report Data'!F1982)," ",'Report Data'!F1982)</f>
        <v xml:space="preserve"> </v>
      </c>
      <c r="G1982" s="9" t="str">
        <f>IF(ISBLANK('Report Data'!G1982)," ",'Report Data'!G1982)</f>
        <v xml:space="preserve"> </v>
      </c>
    </row>
    <row r="1983" spans="1:7">
      <c r="A1983" s="9" t="str">
        <f>IF('INTERIM REPORT'!B1983=" "," ",IF('Report Data'!A1983="",'INTERIM REPORT'!A1982,'Report Data'!A1983))</f>
        <v xml:space="preserve"> </v>
      </c>
      <c r="B1983" s="9" t="str">
        <f>IF(ISBLANK('Report Data'!B1983)," ",'Report Data'!B1983)</f>
        <v xml:space="preserve"> </v>
      </c>
      <c r="C1983" s="9" t="str">
        <f>IF(ISBLANK('Report Data'!C1983)," ",'Report Data'!C1983)</f>
        <v xml:space="preserve"> </v>
      </c>
      <c r="D1983" s="9" t="str">
        <f>IF(ISBLANK('Report Data'!D1983)," ",'Report Data'!D1983)</f>
        <v xml:space="preserve"> </v>
      </c>
      <c r="E1983" s="9" t="str">
        <f>IF(ISBLANK('Report Data'!E1983)," ",'Report Data'!E1983)</f>
        <v xml:space="preserve"> </v>
      </c>
      <c r="F1983" s="9" t="str">
        <f>IF(ISBLANK('Report Data'!F1983)," ",'Report Data'!F1983)</f>
        <v xml:space="preserve"> </v>
      </c>
      <c r="G1983" s="9" t="str">
        <f>IF(ISBLANK('Report Data'!G1983)," ",'Report Data'!G1983)</f>
        <v xml:space="preserve"> </v>
      </c>
    </row>
    <row r="1984" spans="1:7">
      <c r="A1984" s="9" t="str">
        <f>IF('INTERIM REPORT'!B1984=" "," ",IF('Report Data'!A1984="",'INTERIM REPORT'!A1983,'Report Data'!A1984))</f>
        <v xml:space="preserve"> </v>
      </c>
      <c r="B1984" s="9" t="str">
        <f>IF(ISBLANK('Report Data'!B1984)," ",'Report Data'!B1984)</f>
        <v xml:space="preserve"> </v>
      </c>
      <c r="C1984" s="9" t="str">
        <f>IF(ISBLANK('Report Data'!C1984)," ",'Report Data'!C1984)</f>
        <v xml:space="preserve"> </v>
      </c>
      <c r="D1984" s="9" t="str">
        <f>IF(ISBLANK('Report Data'!D1984)," ",'Report Data'!D1984)</f>
        <v xml:space="preserve"> </v>
      </c>
      <c r="E1984" s="9" t="str">
        <f>IF(ISBLANK('Report Data'!E1984)," ",'Report Data'!E1984)</f>
        <v xml:space="preserve"> </v>
      </c>
      <c r="F1984" s="9" t="str">
        <f>IF(ISBLANK('Report Data'!F1984)," ",'Report Data'!F1984)</f>
        <v xml:space="preserve"> </v>
      </c>
      <c r="G1984" s="9" t="str">
        <f>IF(ISBLANK('Report Data'!G1984)," ",'Report Data'!G1984)</f>
        <v xml:space="preserve"> </v>
      </c>
    </row>
    <row r="1985" spans="1:7">
      <c r="A1985" s="9" t="str">
        <f>IF('INTERIM REPORT'!B1985=" "," ",IF('Report Data'!A1985="",'INTERIM REPORT'!A1984,'Report Data'!A1985))</f>
        <v xml:space="preserve"> </v>
      </c>
      <c r="B1985" s="9" t="str">
        <f>IF(ISBLANK('Report Data'!B1985)," ",'Report Data'!B1985)</f>
        <v xml:space="preserve"> </v>
      </c>
      <c r="C1985" s="9" t="str">
        <f>IF(ISBLANK('Report Data'!C1985)," ",'Report Data'!C1985)</f>
        <v xml:space="preserve"> </v>
      </c>
      <c r="D1985" s="9" t="str">
        <f>IF(ISBLANK('Report Data'!D1985)," ",'Report Data'!D1985)</f>
        <v xml:space="preserve"> </v>
      </c>
      <c r="E1985" s="9" t="str">
        <f>IF(ISBLANK('Report Data'!E1985)," ",'Report Data'!E1985)</f>
        <v xml:space="preserve"> </v>
      </c>
      <c r="F1985" s="9" t="str">
        <f>IF(ISBLANK('Report Data'!F1985)," ",'Report Data'!F1985)</f>
        <v xml:space="preserve"> </v>
      </c>
      <c r="G1985" s="9" t="str">
        <f>IF(ISBLANK('Report Data'!G1985)," ",'Report Data'!G1985)</f>
        <v xml:space="preserve"> </v>
      </c>
    </row>
    <row r="1986" spans="1:7">
      <c r="A1986" s="9" t="str">
        <f>IF('INTERIM REPORT'!B1986=" "," ",IF('Report Data'!A1986="",'INTERIM REPORT'!A1985,'Report Data'!A1986))</f>
        <v xml:space="preserve"> </v>
      </c>
      <c r="B1986" s="9" t="str">
        <f>IF(ISBLANK('Report Data'!B1986)," ",'Report Data'!B1986)</f>
        <v xml:space="preserve"> </v>
      </c>
      <c r="C1986" s="9" t="str">
        <f>IF(ISBLANK('Report Data'!C1986)," ",'Report Data'!C1986)</f>
        <v xml:space="preserve"> </v>
      </c>
      <c r="D1986" s="9" t="str">
        <f>IF(ISBLANK('Report Data'!D1986)," ",'Report Data'!D1986)</f>
        <v xml:space="preserve"> </v>
      </c>
      <c r="E1986" s="9" t="str">
        <f>IF(ISBLANK('Report Data'!E1986)," ",'Report Data'!E1986)</f>
        <v xml:space="preserve"> </v>
      </c>
      <c r="F1986" s="9" t="str">
        <f>IF(ISBLANK('Report Data'!F1986)," ",'Report Data'!F1986)</f>
        <v xml:space="preserve"> </v>
      </c>
      <c r="G1986" s="9" t="str">
        <f>IF(ISBLANK('Report Data'!G1986)," ",'Report Data'!G1986)</f>
        <v xml:space="preserve"> </v>
      </c>
    </row>
    <row r="1987" spans="1:7">
      <c r="A1987" s="9" t="str">
        <f>IF('INTERIM REPORT'!B1987=" "," ",IF('Report Data'!A1987="",'INTERIM REPORT'!A1986,'Report Data'!A1987))</f>
        <v xml:space="preserve"> </v>
      </c>
      <c r="B1987" s="9" t="str">
        <f>IF(ISBLANK('Report Data'!B1987)," ",'Report Data'!B1987)</f>
        <v xml:space="preserve"> </v>
      </c>
      <c r="C1987" s="9" t="str">
        <f>IF(ISBLANK('Report Data'!C1987)," ",'Report Data'!C1987)</f>
        <v xml:space="preserve"> </v>
      </c>
      <c r="D1987" s="9" t="str">
        <f>IF(ISBLANK('Report Data'!D1987)," ",'Report Data'!D1987)</f>
        <v xml:space="preserve"> </v>
      </c>
      <c r="E1987" s="9" t="str">
        <f>IF(ISBLANK('Report Data'!E1987)," ",'Report Data'!E1987)</f>
        <v xml:space="preserve"> </v>
      </c>
      <c r="F1987" s="9" t="str">
        <f>IF(ISBLANK('Report Data'!F1987)," ",'Report Data'!F1987)</f>
        <v xml:space="preserve"> </v>
      </c>
      <c r="G1987" s="9" t="str">
        <f>IF(ISBLANK('Report Data'!G1987)," ",'Report Data'!G1987)</f>
        <v xml:space="preserve"> </v>
      </c>
    </row>
    <row r="1988" spans="1:7">
      <c r="A1988" s="9" t="str">
        <f>IF('INTERIM REPORT'!B1988=" "," ",IF('Report Data'!A1988="",'INTERIM REPORT'!A1987,'Report Data'!A1988))</f>
        <v xml:space="preserve"> </v>
      </c>
      <c r="B1988" s="9" t="str">
        <f>IF(ISBLANK('Report Data'!B1988)," ",'Report Data'!B1988)</f>
        <v xml:space="preserve"> </v>
      </c>
      <c r="C1988" s="9" t="str">
        <f>IF(ISBLANK('Report Data'!C1988)," ",'Report Data'!C1988)</f>
        <v xml:space="preserve"> </v>
      </c>
      <c r="D1988" s="9" t="str">
        <f>IF(ISBLANK('Report Data'!D1988)," ",'Report Data'!D1988)</f>
        <v xml:space="preserve"> </v>
      </c>
      <c r="E1988" s="9" t="str">
        <f>IF(ISBLANK('Report Data'!E1988)," ",'Report Data'!E1988)</f>
        <v xml:space="preserve"> </v>
      </c>
      <c r="F1988" s="9" t="str">
        <f>IF(ISBLANK('Report Data'!F1988)," ",'Report Data'!F1988)</f>
        <v xml:space="preserve"> </v>
      </c>
      <c r="G1988" s="9" t="str">
        <f>IF(ISBLANK('Report Data'!G1988)," ",'Report Data'!G1988)</f>
        <v xml:space="preserve"> </v>
      </c>
    </row>
    <row r="1989" spans="1:7">
      <c r="A1989" s="9" t="str">
        <f>IF('INTERIM REPORT'!B1989=" "," ",IF('Report Data'!A1989="",'INTERIM REPORT'!A1988,'Report Data'!A1989))</f>
        <v xml:space="preserve"> </v>
      </c>
      <c r="B1989" s="9" t="str">
        <f>IF(ISBLANK('Report Data'!B1989)," ",'Report Data'!B1989)</f>
        <v xml:space="preserve"> </v>
      </c>
      <c r="C1989" s="9" t="str">
        <f>IF(ISBLANK('Report Data'!C1989)," ",'Report Data'!C1989)</f>
        <v xml:space="preserve"> </v>
      </c>
      <c r="D1989" s="9" t="str">
        <f>IF(ISBLANK('Report Data'!D1989)," ",'Report Data'!D1989)</f>
        <v xml:space="preserve"> </v>
      </c>
      <c r="E1989" s="9" t="str">
        <f>IF(ISBLANK('Report Data'!E1989)," ",'Report Data'!E1989)</f>
        <v xml:space="preserve"> </v>
      </c>
      <c r="F1989" s="9" t="str">
        <f>IF(ISBLANK('Report Data'!F1989)," ",'Report Data'!F1989)</f>
        <v xml:space="preserve"> </v>
      </c>
      <c r="G1989" s="9" t="str">
        <f>IF(ISBLANK('Report Data'!G1989)," ",'Report Data'!G1989)</f>
        <v xml:space="preserve"> </v>
      </c>
    </row>
    <row r="1990" spans="1:7">
      <c r="A1990" s="9" t="str">
        <f>IF('INTERIM REPORT'!B1990=" "," ",IF('Report Data'!A1990="",'INTERIM REPORT'!A1989,'Report Data'!A1990))</f>
        <v xml:space="preserve"> </v>
      </c>
      <c r="B1990" s="9" t="str">
        <f>IF(ISBLANK('Report Data'!B1990)," ",'Report Data'!B1990)</f>
        <v xml:space="preserve"> </v>
      </c>
      <c r="C1990" s="9" t="str">
        <f>IF(ISBLANK('Report Data'!C1990)," ",'Report Data'!C1990)</f>
        <v xml:space="preserve"> </v>
      </c>
      <c r="D1990" s="9" t="str">
        <f>IF(ISBLANK('Report Data'!D1990)," ",'Report Data'!D1990)</f>
        <v xml:space="preserve"> </v>
      </c>
      <c r="E1990" s="9" t="str">
        <f>IF(ISBLANK('Report Data'!E1990)," ",'Report Data'!E1990)</f>
        <v xml:space="preserve"> </v>
      </c>
      <c r="F1990" s="9" t="str">
        <f>IF(ISBLANK('Report Data'!F1990)," ",'Report Data'!F1990)</f>
        <v xml:space="preserve"> </v>
      </c>
      <c r="G1990" s="9" t="str">
        <f>IF(ISBLANK('Report Data'!G1990)," ",'Report Data'!G1990)</f>
        <v xml:space="preserve"> </v>
      </c>
    </row>
    <row r="1991" spans="1:7">
      <c r="A1991" s="9" t="str">
        <f>IF('INTERIM REPORT'!B1991=" "," ",IF('Report Data'!A1991="",'INTERIM REPORT'!A1990,'Report Data'!A1991))</f>
        <v xml:space="preserve"> </v>
      </c>
      <c r="B1991" s="9" t="str">
        <f>IF(ISBLANK('Report Data'!B1991)," ",'Report Data'!B1991)</f>
        <v xml:space="preserve"> </v>
      </c>
      <c r="C1991" s="9" t="str">
        <f>IF(ISBLANK('Report Data'!C1991)," ",'Report Data'!C1991)</f>
        <v xml:space="preserve"> </v>
      </c>
      <c r="D1991" s="9" t="str">
        <f>IF(ISBLANK('Report Data'!D1991)," ",'Report Data'!D1991)</f>
        <v xml:space="preserve"> </v>
      </c>
      <c r="E1991" s="9" t="str">
        <f>IF(ISBLANK('Report Data'!E1991)," ",'Report Data'!E1991)</f>
        <v xml:space="preserve"> </v>
      </c>
      <c r="F1991" s="9" t="str">
        <f>IF(ISBLANK('Report Data'!F1991)," ",'Report Data'!F1991)</f>
        <v xml:space="preserve"> </v>
      </c>
      <c r="G1991" s="9" t="str">
        <f>IF(ISBLANK('Report Data'!G1991)," ",'Report Data'!G1991)</f>
        <v xml:space="preserve"> </v>
      </c>
    </row>
    <row r="1992" spans="1:7">
      <c r="A1992" s="9" t="str">
        <f>IF('INTERIM REPORT'!B1992=" "," ",IF('Report Data'!A1992="",'INTERIM REPORT'!A1991,'Report Data'!A1992))</f>
        <v xml:space="preserve"> </v>
      </c>
      <c r="B1992" s="9" t="str">
        <f>IF(ISBLANK('Report Data'!B1992)," ",'Report Data'!B1992)</f>
        <v xml:space="preserve"> </v>
      </c>
      <c r="C1992" s="9" t="str">
        <f>IF(ISBLANK('Report Data'!C1992)," ",'Report Data'!C1992)</f>
        <v xml:space="preserve"> </v>
      </c>
      <c r="D1992" s="9" t="str">
        <f>IF(ISBLANK('Report Data'!D1992)," ",'Report Data'!D1992)</f>
        <v xml:space="preserve"> </v>
      </c>
      <c r="E1992" s="9" t="str">
        <f>IF(ISBLANK('Report Data'!E1992)," ",'Report Data'!E1992)</f>
        <v xml:space="preserve"> </v>
      </c>
      <c r="F1992" s="9" t="str">
        <f>IF(ISBLANK('Report Data'!F1992)," ",'Report Data'!F1992)</f>
        <v xml:space="preserve"> </v>
      </c>
      <c r="G1992" s="9" t="str">
        <f>IF(ISBLANK('Report Data'!G1992)," ",'Report Data'!G1992)</f>
        <v xml:space="preserve"> </v>
      </c>
    </row>
    <row r="1993" spans="1:7">
      <c r="A1993" s="9" t="str">
        <f>IF('INTERIM REPORT'!B1993=" "," ",IF('Report Data'!A1993="",'INTERIM REPORT'!A1992,'Report Data'!A1993))</f>
        <v xml:space="preserve"> </v>
      </c>
      <c r="B1993" s="9" t="str">
        <f>IF(ISBLANK('Report Data'!B1993)," ",'Report Data'!B1993)</f>
        <v xml:space="preserve"> </v>
      </c>
      <c r="C1993" s="9" t="str">
        <f>IF(ISBLANK('Report Data'!C1993)," ",'Report Data'!C1993)</f>
        <v xml:space="preserve"> </v>
      </c>
      <c r="D1993" s="9" t="str">
        <f>IF(ISBLANK('Report Data'!D1993)," ",'Report Data'!D1993)</f>
        <v xml:space="preserve"> </v>
      </c>
      <c r="E1993" s="9" t="str">
        <f>IF(ISBLANK('Report Data'!E1993)," ",'Report Data'!E1993)</f>
        <v xml:space="preserve"> </v>
      </c>
      <c r="F1993" s="9" t="str">
        <f>IF(ISBLANK('Report Data'!F1993)," ",'Report Data'!F1993)</f>
        <v xml:space="preserve"> </v>
      </c>
      <c r="G1993" s="9" t="str">
        <f>IF(ISBLANK('Report Data'!G1993)," ",'Report Data'!G1993)</f>
        <v xml:space="preserve"> </v>
      </c>
    </row>
    <row r="1994" spans="1:7">
      <c r="A1994" s="9" t="str">
        <f>IF('INTERIM REPORT'!B1994=" "," ",IF('Report Data'!A1994="",'INTERIM REPORT'!A1993,'Report Data'!A1994))</f>
        <v xml:space="preserve"> </v>
      </c>
      <c r="B1994" s="9" t="str">
        <f>IF(ISBLANK('Report Data'!B1994)," ",'Report Data'!B1994)</f>
        <v xml:space="preserve"> </v>
      </c>
      <c r="C1994" s="9" t="str">
        <f>IF(ISBLANK('Report Data'!C1994)," ",'Report Data'!C1994)</f>
        <v xml:space="preserve"> </v>
      </c>
      <c r="D1994" s="9" t="str">
        <f>IF(ISBLANK('Report Data'!D1994)," ",'Report Data'!D1994)</f>
        <v xml:space="preserve"> </v>
      </c>
      <c r="E1994" s="9" t="str">
        <f>IF(ISBLANK('Report Data'!E1994)," ",'Report Data'!E1994)</f>
        <v xml:space="preserve"> </v>
      </c>
      <c r="F1994" s="9" t="str">
        <f>IF(ISBLANK('Report Data'!F1994)," ",'Report Data'!F1994)</f>
        <v xml:space="preserve"> </v>
      </c>
      <c r="G1994" s="9" t="str">
        <f>IF(ISBLANK('Report Data'!G1994)," ",'Report Data'!G1994)</f>
        <v xml:space="preserve"> </v>
      </c>
    </row>
    <row r="1995" spans="1:7">
      <c r="A1995" s="9" t="str">
        <f>IF('INTERIM REPORT'!B1995=" "," ",IF('Report Data'!A1995="",'INTERIM REPORT'!A1994,'Report Data'!A1995))</f>
        <v xml:space="preserve"> </v>
      </c>
      <c r="B1995" s="9" t="str">
        <f>IF(ISBLANK('Report Data'!B1995)," ",'Report Data'!B1995)</f>
        <v xml:space="preserve"> </v>
      </c>
      <c r="C1995" s="9" t="str">
        <f>IF(ISBLANK('Report Data'!C1995)," ",'Report Data'!C1995)</f>
        <v xml:space="preserve"> </v>
      </c>
      <c r="D1995" s="9" t="str">
        <f>IF(ISBLANK('Report Data'!D1995)," ",'Report Data'!D1995)</f>
        <v xml:space="preserve"> </v>
      </c>
      <c r="E1995" s="9" t="str">
        <f>IF(ISBLANK('Report Data'!E1995)," ",'Report Data'!E1995)</f>
        <v xml:space="preserve"> </v>
      </c>
      <c r="F1995" s="9" t="str">
        <f>IF(ISBLANK('Report Data'!F1995)," ",'Report Data'!F1995)</f>
        <v xml:space="preserve"> </v>
      </c>
      <c r="G1995" s="9" t="str">
        <f>IF(ISBLANK('Report Data'!G1995)," ",'Report Data'!G1995)</f>
        <v xml:space="preserve"> </v>
      </c>
    </row>
    <row r="1996" spans="1:7">
      <c r="A1996" s="9" t="str">
        <f>IF('INTERIM REPORT'!B1996=" "," ",IF('Report Data'!A1996="",'INTERIM REPORT'!A1995,'Report Data'!A1996))</f>
        <v xml:space="preserve"> </v>
      </c>
      <c r="B1996" s="9" t="str">
        <f>IF(ISBLANK('Report Data'!B1996)," ",'Report Data'!B1996)</f>
        <v xml:space="preserve"> </v>
      </c>
      <c r="C1996" s="9" t="str">
        <f>IF(ISBLANK('Report Data'!C1996)," ",'Report Data'!C1996)</f>
        <v xml:space="preserve"> </v>
      </c>
      <c r="D1996" s="9" t="str">
        <f>IF(ISBLANK('Report Data'!D1996)," ",'Report Data'!D1996)</f>
        <v xml:space="preserve"> </v>
      </c>
      <c r="E1996" s="9" t="str">
        <f>IF(ISBLANK('Report Data'!E1996)," ",'Report Data'!E1996)</f>
        <v xml:space="preserve"> </v>
      </c>
      <c r="F1996" s="9" t="str">
        <f>IF(ISBLANK('Report Data'!F1996)," ",'Report Data'!F1996)</f>
        <v xml:space="preserve"> </v>
      </c>
      <c r="G1996" s="9" t="str">
        <f>IF(ISBLANK('Report Data'!G1996)," ",'Report Data'!G1996)</f>
        <v xml:space="preserve"> </v>
      </c>
    </row>
    <row r="1997" spans="1:7">
      <c r="A1997" s="9" t="str">
        <f>IF('INTERIM REPORT'!B1997=" "," ",IF('Report Data'!A1997="",'INTERIM REPORT'!A1996,'Report Data'!A1997))</f>
        <v xml:space="preserve"> </v>
      </c>
      <c r="B1997" s="9" t="str">
        <f>IF(ISBLANK('Report Data'!B1997)," ",'Report Data'!B1997)</f>
        <v xml:space="preserve"> </v>
      </c>
      <c r="C1997" s="9" t="str">
        <f>IF(ISBLANK('Report Data'!C1997)," ",'Report Data'!C1997)</f>
        <v xml:space="preserve"> </v>
      </c>
      <c r="D1997" s="9" t="str">
        <f>IF(ISBLANK('Report Data'!D1997)," ",'Report Data'!D1997)</f>
        <v xml:space="preserve"> </v>
      </c>
      <c r="E1997" s="9" t="str">
        <f>IF(ISBLANK('Report Data'!E1997)," ",'Report Data'!E1997)</f>
        <v xml:space="preserve"> </v>
      </c>
      <c r="F1997" s="9" t="str">
        <f>IF(ISBLANK('Report Data'!F1997)," ",'Report Data'!F1997)</f>
        <v xml:space="preserve"> </v>
      </c>
      <c r="G1997" s="9" t="str">
        <f>IF(ISBLANK('Report Data'!G1997)," ",'Report Data'!G1997)</f>
        <v xml:space="preserve"> </v>
      </c>
    </row>
    <row r="1998" spans="1:7">
      <c r="A1998" s="9" t="str">
        <f>IF('INTERIM REPORT'!B1998=" "," ",IF('Report Data'!A1998="",'INTERIM REPORT'!A1997,'Report Data'!A1998))</f>
        <v xml:space="preserve"> </v>
      </c>
      <c r="B1998" s="9" t="str">
        <f>IF(ISBLANK('Report Data'!B1998)," ",'Report Data'!B1998)</f>
        <v xml:space="preserve"> </v>
      </c>
      <c r="C1998" s="9" t="str">
        <f>IF(ISBLANK('Report Data'!C1998)," ",'Report Data'!C1998)</f>
        <v xml:space="preserve"> </v>
      </c>
      <c r="D1998" s="9" t="str">
        <f>IF(ISBLANK('Report Data'!D1998)," ",'Report Data'!D1998)</f>
        <v xml:space="preserve"> </v>
      </c>
      <c r="E1998" s="9" t="str">
        <f>IF(ISBLANK('Report Data'!E1998)," ",'Report Data'!E1998)</f>
        <v xml:space="preserve"> </v>
      </c>
      <c r="F1998" s="9" t="str">
        <f>IF(ISBLANK('Report Data'!F1998)," ",'Report Data'!F1998)</f>
        <v xml:space="preserve"> </v>
      </c>
      <c r="G1998" s="9" t="str">
        <f>IF(ISBLANK('Report Data'!G1998)," ",'Report Data'!G1998)</f>
        <v xml:space="preserve"> </v>
      </c>
    </row>
    <row r="1999" spans="1:7">
      <c r="A1999" s="9" t="str">
        <f>IF('INTERIM REPORT'!B1999=" "," ",IF('Report Data'!A1999="",'INTERIM REPORT'!A1998,'Report Data'!A1999))</f>
        <v xml:space="preserve"> </v>
      </c>
      <c r="B1999" s="9" t="str">
        <f>IF(ISBLANK('Report Data'!B1999)," ",'Report Data'!B1999)</f>
        <v xml:space="preserve"> </v>
      </c>
      <c r="C1999" s="9" t="str">
        <f>IF(ISBLANK('Report Data'!C1999)," ",'Report Data'!C1999)</f>
        <v xml:space="preserve"> </v>
      </c>
      <c r="D1999" s="9" t="str">
        <f>IF(ISBLANK('Report Data'!D1999)," ",'Report Data'!D1999)</f>
        <v xml:space="preserve"> </v>
      </c>
      <c r="E1999" s="9" t="str">
        <f>IF(ISBLANK('Report Data'!E1999)," ",'Report Data'!E1999)</f>
        <v xml:space="preserve"> </v>
      </c>
      <c r="F1999" s="9" t="str">
        <f>IF(ISBLANK('Report Data'!F1999)," ",'Report Data'!F1999)</f>
        <v xml:space="preserve"> </v>
      </c>
      <c r="G1999" s="9" t="str">
        <f>IF(ISBLANK('Report Data'!G1999)," ",'Report Data'!G1999)</f>
        <v xml:space="preserve"> </v>
      </c>
    </row>
    <row r="2000" spans="1:7">
      <c r="A2000" s="9" t="str">
        <f>IF('INTERIM REPORT'!B2000=" "," ",IF('Report Data'!A2000="",'INTERIM REPORT'!A1999,'Report Data'!A2000))</f>
        <v xml:space="preserve"> </v>
      </c>
      <c r="B2000" s="9" t="str">
        <f>IF(ISBLANK('Report Data'!B2000)," ",'Report Data'!B2000)</f>
        <v xml:space="preserve"> </v>
      </c>
      <c r="C2000" s="9" t="str">
        <f>IF(ISBLANK('Report Data'!C2000)," ",'Report Data'!C2000)</f>
        <v xml:space="preserve"> </v>
      </c>
      <c r="D2000" s="9" t="str">
        <f>IF(ISBLANK('Report Data'!D2000)," ",'Report Data'!D2000)</f>
        <v xml:space="preserve"> </v>
      </c>
      <c r="E2000" s="9" t="str">
        <f>IF(ISBLANK('Report Data'!E2000)," ",'Report Data'!E2000)</f>
        <v xml:space="preserve"> </v>
      </c>
      <c r="F2000" s="9" t="str">
        <f>IF(ISBLANK('Report Data'!F2000)," ",'Report Data'!F2000)</f>
        <v xml:space="preserve"> </v>
      </c>
      <c r="G2000" s="9" t="str">
        <f>IF(ISBLANK('Report Data'!G2000)," ",'Report Data'!G2000)</f>
        <v xml:space="preserve"> </v>
      </c>
    </row>
    <row r="2001" spans="1:1">
      <c r="A2001" s="7" t="s">
        <v>21</v>
      </c>
    </row>
  </sheetData>
  <mergeCells count="2">
    <mergeCell ref="A1:A2"/>
    <mergeCell ref="B1:B2"/>
  </mergeCells>
  <conditionalFormatting sqref="A1:G2000">
    <cfRule type="cellIs" dxfId="1" priority="1" operator="notEqual">
      <formula>""" """</formula>
    </cfRule>
    <cfRule type="cellIs" dxfId="0" priority="2" operator="equal">
      <formula>" "</formula>
    </cfRule>
  </conditionalFormatting>
  <pageMargins left="0.7" right="0.7" top="0.75" bottom="0.75" header="0.3" footer="0.3"/>
  <pageSetup scale="51" orientation="landscape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357"/>
  <sheetViews>
    <sheetView workbookViewId="0">
      <selection activeCell="B30" sqref="B30"/>
    </sheetView>
  </sheetViews>
  <sheetFormatPr defaultRowHeight="12.75"/>
  <cols>
    <col min="1" max="1" width="26.85546875" customWidth="1"/>
    <col min="2" max="2" width="97.28515625" bestFit="1" customWidth="1"/>
    <col min="3" max="4" width="9.42578125" customWidth="1"/>
    <col min="5" max="5" width="34" customWidth="1" collapsed="1"/>
    <col min="6" max="6" width="49.28515625" customWidth="1"/>
    <col min="7" max="7" width="43.42578125" customWidth="1" collapsed="1"/>
  </cols>
  <sheetData>
    <row r="1" spans="1:7" ht="12.75" customHeight="1">
      <c r="A1" s="338" t="s">
        <v>4</v>
      </c>
      <c r="B1" s="338" t="s">
        <v>4</v>
      </c>
      <c r="C1" t="s">
        <v>388</v>
      </c>
      <c r="D1" t="s">
        <v>396</v>
      </c>
      <c r="E1" t="s">
        <v>397</v>
      </c>
      <c r="F1" t="s">
        <v>397</v>
      </c>
      <c r="G1" t="s">
        <v>402</v>
      </c>
    </row>
    <row r="2" spans="1:7" ht="12.75" customHeight="1">
      <c r="A2" s="338" t="s">
        <v>4</v>
      </c>
      <c r="B2" s="338" t="s">
        <v>4</v>
      </c>
      <c r="C2" t="s">
        <v>2</v>
      </c>
      <c r="D2" t="s">
        <v>2</v>
      </c>
      <c r="E2" t="s">
        <v>398</v>
      </c>
      <c r="F2" t="s">
        <v>2</v>
      </c>
      <c r="G2" t="s">
        <v>403</v>
      </c>
    </row>
    <row r="3" spans="1:7" ht="12.75" customHeight="1">
      <c r="A3" t="s">
        <v>0</v>
      </c>
      <c r="B3" t="s">
        <v>1</v>
      </c>
      <c r="C3" s="2"/>
      <c r="D3" s="2"/>
      <c r="E3" s="2"/>
      <c r="F3" s="2"/>
      <c r="G3" s="2"/>
    </row>
    <row r="4" spans="1:7" ht="12.75" customHeight="1">
      <c r="A4" t="s">
        <v>41</v>
      </c>
      <c r="B4" t="s">
        <v>218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1:7" ht="12.75" customHeight="1">
      <c r="A5" t="s">
        <v>4</v>
      </c>
      <c r="B5" t="s">
        <v>219</v>
      </c>
      <c r="C5" s="1">
        <v>0</v>
      </c>
      <c r="D5" s="1">
        <v>0</v>
      </c>
      <c r="E5" s="1">
        <v>0</v>
      </c>
      <c r="F5" s="1">
        <v>0</v>
      </c>
      <c r="G5" s="1">
        <v>0</v>
      </c>
    </row>
    <row r="6" spans="1:7" ht="12.75" customHeight="1">
      <c r="A6" t="s">
        <v>4</v>
      </c>
      <c r="B6" t="s">
        <v>220</v>
      </c>
      <c r="C6" s="1">
        <v>0</v>
      </c>
      <c r="D6" s="1">
        <v>0</v>
      </c>
      <c r="E6" s="1">
        <v>0</v>
      </c>
      <c r="F6" s="1">
        <v>0</v>
      </c>
      <c r="G6" s="1">
        <v>0</v>
      </c>
    </row>
    <row r="7" spans="1:7" ht="12.75" customHeight="1">
      <c r="A7" t="s">
        <v>4</v>
      </c>
      <c r="B7" t="s">
        <v>221</v>
      </c>
      <c r="C7" s="2">
        <v>0</v>
      </c>
      <c r="D7" s="2">
        <v>0</v>
      </c>
      <c r="E7" s="2">
        <v>0</v>
      </c>
      <c r="F7" s="2">
        <v>0</v>
      </c>
      <c r="G7" s="2">
        <v>0</v>
      </c>
    </row>
    <row r="8" spans="1:7" ht="12.75" customHeight="1">
      <c r="A8" t="s">
        <v>4</v>
      </c>
      <c r="B8" t="s">
        <v>222</v>
      </c>
      <c r="C8" s="2">
        <v>0</v>
      </c>
      <c r="D8" s="2">
        <v>0</v>
      </c>
      <c r="E8" s="2">
        <v>0</v>
      </c>
      <c r="F8" s="2">
        <v>0</v>
      </c>
      <c r="G8" s="2">
        <v>0</v>
      </c>
    </row>
    <row r="9" spans="1:7" ht="12.75" customHeight="1">
      <c r="A9" t="s">
        <v>4</v>
      </c>
      <c r="B9" t="s">
        <v>223</v>
      </c>
      <c r="C9" s="1">
        <v>0</v>
      </c>
      <c r="D9" s="1">
        <v>0</v>
      </c>
      <c r="E9" s="1">
        <v>0</v>
      </c>
      <c r="F9" s="1">
        <v>0</v>
      </c>
      <c r="G9" s="1">
        <v>0</v>
      </c>
    </row>
    <row r="10" spans="1:7" ht="12.75" customHeight="1">
      <c r="A10" t="s">
        <v>4</v>
      </c>
      <c r="B10" t="s">
        <v>224</v>
      </c>
      <c r="C10" s="1">
        <v>14.610000000000005</v>
      </c>
      <c r="D10" s="1">
        <v>0</v>
      </c>
      <c r="E10" s="1">
        <v>0</v>
      </c>
      <c r="F10" s="1">
        <v>0</v>
      </c>
      <c r="G10" s="1">
        <v>0</v>
      </c>
    </row>
    <row r="11" spans="1:7" ht="12.75" customHeight="1">
      <c r="A11" t="s">
        <v>4</v>
      </c>
      <c r="B11" t="s">
        <v>225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</row>
    <row r="12" spans="1:7" ht="12.75" customHeight="1">
      <c r="A12" t="s">
        <v>4</v>
      </c>
      <c r="B12" t="s">
        <v>226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</row>
    <row r="13" spans="1:7" ht="12.75" customHeight="1">
      <c r="A13" t="s">
        <v>4</v>
      </c>
      <c r="B13" t="s">
        <v>227</v>
      </c>
      <c r="C13" s="3">
        <v>0.27800000000000002</v>
      </c>
      <c r="D13" s="3">
        <v>0</v>
      </c>
      <c r="E13" s="3">
        <v>0</v>
      </c>
      <c r="F13" s="3">
        <v>0</v>
      </c>
      <c r="G13" s="3">
        <v>0</v>
      </c>
    </row>
    <row r="14" spans="1:7" ht="12.75" customHeight="1">
      <c r="A14" t="s">
        <v>4</v>
      </c>
      <c r="B14" t="s">
        <v>228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</row>
    <row r="15" spans="1:7" ht="12.75" customHeight="1">
      <c r="A15" t="s">
        <v>4</v>
      </c>
      <c r="B15" t="s">
        <v>229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</row>
    <row r="16" spans="1:7" ht="12.75" customHeight="1">
      <c r="A16" t="s">
        <v>4</v>
      </c>
      <c r="B16" t="s">
        <v>230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 ht="12.75" customHeight="1">
      <c r="A17" t="s">
        <v>4</v>
      </c>
      <c r="B17" t="s">
        <v>231</v>
      </c>
      <c r="C17" s="1">
        <v>6.7600000000000007</v>
      </c>
      <c r="D17" s="1">
        <v>0</v>
      </c>
      <c r="E17" s="1">
        <v>0</v>
      </c>
      <c r="F17" s="1">
        <v>0</v>
      </c>
      <c r="G17" s="1">
        <v>0</v>
      </c>
    </row>
    <row r="18" spans="1:7" ht="12.75" customHeight="1">
      <c r="A18" t="s">
        <v>4</v>
      </c>
      <c r="B18" t="s">
        <v>232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</row>
    <row r="19" spans="1:7" ht="12.75" customHeight="1">
      <c r="A19" t="s">
        <v>4</v>
      </c>
      <c r="B19" t="s">
        <v>233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 ht="12.75" customHeight="1">
      <c r="A20" t="s">
        <v>4</v>
      </c>
      <c r="B20" t="s">
        <v>234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</row>
    <row r="21" spans="1:7" ht="12.75" customHeight="1">
      <c r="A21" t="s">
        <v>4</v>
      </c>
      <c r="B21" t="s">
        <v>235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ht="12.75" customHeight="1">
      <c r="A22" t="s">
        <v>4</v>
      </c>
      <c r="B22" t="s">
        <v>236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 ht="12.75" customHeight="1">
      <c r="A23" t="s">
        <v>4</v>
      </c>
      <c r="B23" t="s">
        <v>237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 ht="12.75" customHeight="1">
      <c r="A24" t="s">
        <v>4</v>
      </c>
      <c r="B24" t="s">
        <v>238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 ht="12.75" customHeight="1">
      <c r="A25" t="s">
        <v>4</v>
      </c>
      <c r="B25" t="s">
        <v>239</v>
      </c>
      <c r="C25" s="3">
        <v>1.8300000000000004E-2</v>
      </c>
      <c r="D25" s="3">
        <v>0</v>
      </c>
      <c r="E25" s="3">
        <v>0</v>
      </c>
      <c r="F25" s="3">
        <v>0</v>
      </c>
      <c r="G25" s="3">
        <v>0</v>
      </c>
    </row>
    <row r="26" spans="1:7" ht="12.75" customHeight="1">
      <c r="A26" t="s">
        <v>4</v>
      </c>
      <c r="B26" t="s">
        <v>240</v>
      </c>
      <c r="C26" s="3">
        <v>3.3899999999999993E-2</v>
      </c>
      <c r="D26" s="3">
        <v>0</v>
      </c>
      <c r="E26" s="3">
        <v>0</v>
      </c>
      <c r="F26" s="3">
        <v>0</v>
      </c>
      <c r="G26" s="3">
        <v>0</v>
      </c>
    </row>
    <row r="27" spans="1:7" ht="12.75" customHeight="1">
      <c r="A27" t="s">
        <v>4</v>
      </c>
      <c r="B27" t="s">
        <v>241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 ht="12.75" customHeight="1">
      <c r="A28" t="s">
        <v>4</v>
      </c>
      <c r="B28" t="s">
        <v>242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 ht="12.75" customHeight="1">
      <c r="A29" t="s">
        <v>4</v>
      </c>
      <c r="B29" t="s">
        <v>243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 ht="12.75" customHeight="1">
      <c r="A30" t="s">
        <v>4</v>
      </c>
      <c r="B30" t="s">
        <v>244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 ht="12.75" customHeight="1">
      <c r="A31" t="s">
        <v>4</v>
      </c>
      <c r="B31" t="s">
        <v>245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 ht="12.75" customHeight="1">
      <c r="A32" t="s">
        <v>4</v>
      </c>
      <c r="B32" t="s">
        <v>246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 ht="12.75" customHeight="1">
      <c r="A33" t="s">
        <v>4</v>
      </c>
      <c r="B33" t="s">
        <v>247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 ht="12.75" customHeight="1">
      <c r="A34" t="s">
        <v>4</v>
      </c>
      <c r="B34" t="s">
        <v>248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</row>
    <row r="35" spans="1:7" ht="12.75" customHeight="1">
      <c r="A35" t="s">
        <v>4</v>
      </c>
      <c r="B35" t="s">
        <v>249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</row>
    <row r="36" spans="1:7" ht="12.75" customHeight="1">
      <c r="A36" t="s">
        <v>4</v>
      </c>
      <c r="B36" t="s">
        <v>250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</row>
    <row r="37" spans="1:7" ht="12.75" customHeight="1">
      <c r="A37" t="s">
        <v>4</v>
      </c>
      <c r="B37" t="s">
        <v>251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 ht="12.75" customHeight="1">
      <c r="A38" t="s">
        <v>4</v>
      </c>
      <c r="B38" t="s">
        <v>252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 ht="12.75" customHeight="1">
      <c r="A39" t="s">
        <v>4</v>
      </c>
      <c r="B39" t="s">
        <v>253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</row>
    <row r="40" spans="1:7" ht="12.75" customHeight="1">
      <c r="A40" t="s">
        <v>4</v>
      </c>
      <c r="B40" t="s">
        <v>254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</row>
    <row r="41" spans="1:7" ht="12.75" customHeight="1">
      <c r="A41" t="s">
        <v>4</v>
      </c>
      <c r="B41" t="s">
        <v>255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2.75" customHeight="1">
      <c r="A42" t="s">
        <v>4</v>
      </c>
      <c r="B42" t="s">
        <v>256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ht="12.75" customHeight="1">
      <c r="A43" t="s">
        <v>4</v>
      </c>
      <c r="B43" t="s">
        <v>257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 ht="12.75" customHeight="1">
      <c r="A44" t="s">
        <v>4</v>
      </c>
      <c r="B44" t="s">
        <v>258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 ht="12.75" customHeight="1">
      <c r="A45" t="s">
        <v>4</v>
      </c>
      <c r="B45" t="s">
        <v>259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</row>
    <row r="46" spans="1:7" ht="12.75" customHeight="1">
      <c r="A46" t="s">
        <v>4</v>
      </c>
      <c r="B46" t="s">
        <v>260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 ht="12.75" customHeight="1">
      <c r="A47" t="s">
        <v>4</v>
      </c>
      <c r="B47" t="s">
        <v>261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</row>
    <row r="48" spans="1:7" ht="12.75" customHeight="1">
      <c r="A48" t="s">
        <v>4</v>
      </c>
      <c r="B48" t="s">
        <v>262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</row>
    <row r="49" spans="1:7" ht="12.75" customHeight="1">
      <c r="A49" t="s">
        <v>4</v>
      </c>
      <c r="B49" t="s">
        <v>263</v>
      </c>
      <c r="C49" s="1">
        <v>41.149999999999991</v>
      </c>
      <c r="D49" s="1">
        <v>0</v>
      </c>
      <c r="E49" s="1">
        <v>0</v>
      </c>
      <c r="F49" s="1">
        <v>0</v>
      </c>
      <c r="G49" s="1">
        <v>0</v>
      </c>
    </row>
    <row r="50" spans="1:7" ht="12.75" customHeight="1">
      <c r="A50" t="s">
        <v>4</v>
      </c>
      <c r="B50" t="s">
        <v>264</v>
      </c>
      <c r="C50" s="1">
        <v>87.840000000000018</v>
      </c>
      <c r="D50" s="1">
        <v>0</v>
      </c>
      <c r="E50" s="1">
        <v>0</v>
      </c>
      <c r="F50" s="1">
        <v>0</v>
      </c>
      <c r="G50" s="1">
        <v>0</v>
      </c>
    </row>
    <row r="51" spans="1:7" ht="12.75" customHeight="1">
      <c r="A51" t="s">
        <v>4</v>
      </c>
      <c r="B51" t="s">
        <v>265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 ht="12.75" customHeight="1">
      <c r="A52" t="s">
        <v>4</v>
      </c>
      <c r="B52" t="s">
        <v>266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</row>
    <row r="53" spans="1:7" ht="12.75" customHeight="1">
      <c r="A53" t="s">
        <v>4</v>
      </c>
      <c r="B53" t="s">
        <v>267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ht="12.75" customHeight="1">
      <c r="A54" t="s">
        <v>4</v>
      </c>
      <c r="B54" t="s">
        <v>268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</row>
    <row r="55" spans="1:7" ht="12.75" customHeight="1">
      <c r="A55" t="s">
        <v>4</v>
      </c>
      <c r="B55" t="s">
        <v>269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</row>
    <row r="56" spans="1:7" ht="12.75" customHeight="1">
      <c r="A56" t="s">
        <v>4</v>
      </c>
      <c r="B56" t="s">
        <v>270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</row>
    <row r="57" spans="1:7" ht="12.75" customHeight="1">
      <c r="A57" t="s">
        <v>4</v>
      </c>
      <c r="B57" t="s">
        <v>271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</row>
    <row r="58" spans="1:7" ht="12.75" customHeight="1">
      <c r="A58" t="s">
        <v>4</v>
      </c>
      <c r="B58" t="s">
        <v>272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</row>
    <row r="59" spans="1:7" ht="12.75" customHeight="1">
      <c r="A59" t="s">
        <v>4</v>
      </c>
      <c r="B59" t="s">
        <v>273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ht="12.75" customHeight="1">
      <c r="A60" t="s">
        <v>4</v>
      </c>
      <c r="B60" t="s">
        <v>274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ht="12.75" customHeight="1">
      <c r="A61" t="s">
        <v>4</v>
      </c>
      <c r="B61" t="s">
        <v>275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</row>
    <row r="62" spans="1:7" ht="12.75" customHeight="1">
      <c r="A62" t="s">
        <v>4</v>
      </c>
      <c r="B62" t="s">
        <v>276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ht="12.75" customHeight="1">
      <c r="A63" t="s">
        <v>4</v>
      </c>
      <c r="B63" t="s">
        <v>277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</row>
    <row r="64" spans="1:7" ht="12.75" customHeight="1">
      <c r="A64" t="s">
        <v>4</v>
      </c>
      <c r="B64" t="s">
        <v>278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ht="12.75" customHeight="1">
      <c r="A65" t="s">
        <v>4</v>
      </c>
      <c r="B65" t="s">
        <v>279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ht="12.75" customHeight="1">
      <c r="A66" t="s">
        <v>4</v>
      </c>
      <c r="B66" t="s">
        <v>280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</row>
    <row r="67" spans="1:7" ht="12.75" customHeight="1">
      <c r="A67" t="s">
        <v>42</v>
      </c>
      <c r="B67" t="s">
        <v>218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</row>
    <row r="68" spans="1:7" ht="12.75" customHeight="1">
      <c r="A68" t="s">
        <v>4</v>
      </c>
      <c r="B68" t="s">
        <v>219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</row>
    <row r="69" spans="1:7" ht="12.75" customHeight="1">
      <c r="A69" t="s">
        <v>4</v>
      </c>
      <c r="B69" t="s">
        <v>220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</row>
    <row r="70" spans="1:7" ht="12.75" customHeight="1">
      <c r="A70" t="s">
        <v>4</v>
      </c>
      <c r="B70" t="s">
        <v>221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</row>
    <row r="71" spans="1:7" ht="12.75" customHeight="1">
      <c r="A71" t="s">
        <v>4</v>
      </c>
      <c r="B71" t="s">
        <v>222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</row>
    <row r="72" spans="1:7" ht="12.75" customHeight="1">
      <c r="A72" t="s">
        <v>4</v>
      </c>
      <c r="B72" t="s">
        <v>223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</row>
    <row r="73" spans="1:7" ht="12.75" customHeight="1">
      <c r="A73" t="s">
        <v>4</v>
      </c>
      <c r="B73" t="s">
        <v>224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</row>
    <row r="74" spans="1:7" ht="12.75" customHeight="1">
      <c r="A74" t="s">
        <v>4</v>
      </c>
      <c r="B74" t="s">
        <v>225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</row>
    <row r="75" spans="1:7" ht="12.75" customHeight="1">
      <c r="A75" t="s">
        <v>4</v>
      </c>
      <c r="B75" t="s">
        <v>226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</row>
    <row r="76" spans="1:7" ht="12.75" customHeight="1">
      <c r="A76" t="s">
        <v>4</v>
      </c>
      <c r="B76" t="s">
        <v>227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 ht="12.75" customHeight="1">
      <c r="A77" t="s">
        <v>4</v>
      </c>
      <c r="B77" t="s">
        <v>228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</row>
    <row r="78" spans="1:7" ht="12.75" customHeight="1">
      <c r="A78" t="s">
        <v>4</v>
      </c>
      <c r="B78" t="s">
        <v>229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</row>
    <row r="79" spans="1:7" ht="12.75" customHeight="1">
      <c r="A79" t="s">
        <v>4</v>
      </c>
      <c r="B79" t="s">
        <v>230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 ht="12.75" customHeight="1">
      <c r="A80" t="s">
        <v>4</v>
      </c>
      <c r="B80" t="s">
        <v>231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</row>
    <row r="81" spans="1:7" ht="12.75" customHeight="1">
      <c r="A81" t="s">
        <v>4</v>
      </c>
      <c r="B81" t="s">
        <v>232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</row>
    <row r="82" spans="1:7" ht="12.75" customHeight="1">
      <c r="A82" t="s">
        <v>4</v>
      </c>
      <c r="B82" t="s">
        <v>233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 ht="12.75" customHeight="1">
      <c r="A83" t="s">
        <v>4</v>
      </c>
      <c r="B83" t="s">
        <v>234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</row>
    <row r="84" spans="1:7" ht="12.75" customHeight="1">
      <c r="A84" t="s">
        <v>4</v>
      </c>
      <c r="B84" t="s">
        <v>235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 ht="12.75" customHeight="1">
      <c r="A85" t="s">
        <v>4</v>
      </c>
      <c r="B85" t="s">
        <v>236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</row>
    <row r="86" spans="1:7" ht="12.75" customHeight="1">
      <c r="A86" t="s">
        <v>4</v>
      </c>
      <c r="B86" t="s">
        <v>237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</row>
    <row r="87" spans="1:7" ht="12.75" customHeight="1">
      <c r="A87" t="s">
        <v>4</v>
      </c>
      <c r="B87" t="s">
        <v>238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</row>
    <row r="88" spans="1:7" ht="12.75" customHeight="1">
      <c r="A88" t="s">
        <v>4</v>
      </c>
      <c r="B88" t="s">
        <v>239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</row>
    <row r="89" spans="1:7" ht="12.75" customHeight="1">
      <c r="A89" t="s">
        <v>4</v>
      </c>
      <c r="B89" t="s">
        <v>240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</row>
    <row r="90" spans="1:7" ht="12.75" customHeight="1">
      <c r="A90" t="s">
        <v>4</v>
      </c>
      <c r="B90" t="s">
        <v>241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</row>
    <row r="91" spans="1:7" ht="12.75" customHeight="1">
      <c r="A91" t="s">
        <v>4</v>
      </c>
      <c r="B91" t="s">
        <v>242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</row>
    <row r="92" spans="1:7" ht="12.75" customHeight="1">
      <c r="A92" t="s">
        <v>4</v>
      </c>
      <c r="B92" t="s">
        <v>243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</row>
    <row r="93" spans="1:7" ht="12.75" customHeight="1">
      <c r="A93" t="s">
        <v>4</v>
      </c>
      <c r="B93" t="s">
        <v>244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</row>
    <row r="94" spans="1:7" ht="12.75" customHeight="1">
      <c r="A94" t="s">
        <v>4</v>
      </c>
      <c r="B94" t="s">
        <v>245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</row>
    <row r="95" spans="1:7" ht="12.75" customHeight="1">
      <c r="A95" t="s">
        <v>4</v>
      </c>
      <c r="B95" t="s">
        <v>246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</row>
    <row r="96" spans="1:7" ht="12.75" customHeight="1">
      <c r="A96" t="s">
        <v>4</v>
      </c>
      <c r="B96" t="s">
        <v>247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</row>
    <row r="97" spans="1:7" ht="12.75" customHeight="1">
      <c r="A97" t="s">
        <v>4</v>
      </c>
      <c r="B97" t="s">
        <v>248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</row>
    <row r="98" spans="1:7" ht="12.75" customHeight="1">
      <c r="A98" t="s">
        <v>4</v>
      </c>
      <c r="B98" t="s">
        <v>249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</row>
    <row r="99" spans="1:7" ht="12.75" customHeight="1">
      <c r="A99" t="s">
        <v>4</v>
      </c>
      <c r="B99" t="s">
        <v>250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</row>
    <row r="100" spans="1:7" ht="12.75" customHeight="1">
      <c r="A100" t="s">
        <v>4</v>
      </c>
      <c r="B100" t="s">
        <v>251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</row>
    <row r="101" spans="1:7" ht="12.75" customHeight="1">
      <c r="A101" t="s">
        <v>4</v>
      </c>
      <c r="B101" t="s">
        <v>252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</row>
    <row r="102" spans="1:7" ht="12.75" customHeight="1">
      <c r="A102" t="s">
        <v>4</v>
      </c>
      <c r="B102" t="s">
        <v>253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ht="12.75" customHeight="1">
      <c r="A103" t="s">
        <v>4</v>
      </c>
      <c r="B103" t="s">
        <v>254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</row>
    <row r="104" spans="1:7" ht="12.75" customHeight="1">
      <c r="A104" t="s">
        <v>4</v>
      </c>
      <c r="B104" t="s">
        <v>255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</row>
    <row r="105" spans="1:7" ht="12.75" customHeight="1">
      <c r="A105" t="s">
        <v>4</v>
      </c>
      <c r="B105" t="s">
        <v>256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</row>
    <row r="106" spans="1:7" ht="12.75" customHeight="1">
      <c r="A106" t="s">
        <v>4</v>
      </c>
      <c r="B106" t="s">
        <v>257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</row>
    <row r="107" spans="1:7" ht="12.75" customHeight="1">
      <c r="A107" t="s">
        <v>4</v>
      </c>
      <c r="B107" t="s">
        <v>258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</row>
    <row r="108" spans="1:7" ht="12.75" customHeight="1">
      <c r="A108" t="s">
        <v>4</v>
      </c>
      <c r="B108" t="s">
        <v>259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</row>
    <row r="109" spans="1:7" ht="12.75" customHeight="1">
      <c r="A109" t="s">
        <v>4</v>
      </c>
      <c r="B109" t="s">
        <v>260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</row>
    <row r="110" spans="1:7" ht="12.75" customHeight="1">
      <c r="A110" t="s">
        <v>4</v>
      </c>
      <c r="B110" t="s">
        <v>261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</row>
    <row r="111" spans="1:7" ht="12.75" customHeight="1">
      <c r="A111" t="s">
        <v>4</v>
      </c>
      <c r="B111" t="s">
        <v>262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</row>
    <row r="112" spans="1:7" ht="12.75" customHeight="1">
      <c r="A112" t="s">
        <v>4</v>
      </c>
      <c r="B112" t="s">
        <v>263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</row>
    <row r="113" spans="1:7" ht="12.75" customHeight="1">
      <c r="A113" t="s">
        <v>4</v>
      </c>
      <c r="B113" t="s">
        <v>264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</row>
    <row r="114" spans="1:7" ht="12.75" customHeight="1">
      <c r="A114" t="s">
        <v>4</v>
      </c>
      <c r="B114" t="s">
        <v>265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</row>
    <row r="115" spans="1:7" ht="12.75" customHeight="1">
      <c r="A115" t="s">
        <v>4</v>
      </c>
      <c r="B115" t="s">
        <v>266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</row>
    <row r="116" spans="1:7" ht="12.75" customHeight="1">
      <c r="A116" t="s">
        <v>4</v>
      </c>
      <c r="B116" t="s">
        <v>267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ht="12.75" customHeight="1">
      <c r="A117" t="s">
        <v>4</v>
      </c>
      <c r="B117" t="s">
        <v>268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</row>
    <row r="118" spans="1:7" ht="12.75" customHeight="1">
      <c r="A118" t="s">
        <v>4</v>
      </c>
      <c r="B118" t="s">
        <v>269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</row>
    <row r="119" spans="1:7" ht="12.75" customHeight="1">
      <c r="A119" t="s">
        <v>4</v>
      </c>
      <c r="B119" t="s">
        <v>270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</row>
    <row r="120" spans="1:7" ht="12.75" customHeight="1">
      <c r="A120" t="s">
        <v>4</v>
      </c>
      <c r="B120" t="s">
        <v>271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</row>
    <row r="121" spans="1:7" ht="12.75" customHeight="1">
      <c r="A121" t="s">
        <v>4</v>
      </c>
      <c r="B121" t="s">
        <v>272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ht="12.75" customHeight="1">
      <c r="A122" t="s">
        <v>4</v>
      </c>
      <c r="B122" t="s">
        <v>273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ht="12.75" customHeight="1">
      <c r="A123" t="s">
        <v>4</v>
      </c>
      <c r="B123" t="s">
        <v>274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</row>
    <row r="124" spans="1:7" ht="12.75" customHeight="1">
      <c r="A124" t="s">
        <v>4</v>
      </c>
      <c r="B124" t="s">
        <v>275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ht="12.75" customHeight="1">
      <c r="A125" t="s">
        <v>4</v>
      </c>
      <c r="B125" t="s">
        <v>276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ht="12.75" customHeight="1">
      <c r="A126" t="s">
        <v>4</v>
      </c>
      <c r="B126" t="s">
        <v>277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ht="12.75" customHeight="1">
      <c r="A127" t="s">
        <v>4</v>
      </c>
      <c r="B127" t="s">
        <v>278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ht="12.75" customHeight="1">
      <c r="A128" t="s">
        <v>4</v>
      </c>
      <c r="B128" t="s">
        <v>279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1:7" ht="12.75" customHeight="1">
      <c r="A129" t="s">
        <v>4</v>
      </c>
      <c r="B129" t="s">
        <v>280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</row>
    <row r="130" spans="1:7" ht="12.75" customHeight="1">
      <c r="A130" t="s">
        <v>43</v>
      </c>
      <c r="B130" t="s">
        <v>218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</row>
    <row r="131" spans="1:7" ht="12.75" customHeight="1">
      <c r="A131" t="s">
        <v>4</v>
      </c>
      <c r="B131" t="s">
        <v>219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</row>
    <row r="132" spans="1:7" ht="12.75" customHeight="1">
      <c r="A132" t="s">
        <v>4</v>
      </c>
      <c r="B132" t="s">
        <v>220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</row>
    <row r="133" spans="1:7" ht="12.75" customHeight="1">
      <c r="A133" t="s">
        <v>4</v>
      </c>
      <c r="B133" t="s">
        <v>221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</row>
    <row r="134" spans="1:7" ht="12.75" customHeight="1">
      <c r="A134" t="s">
        <v>4</v>
      </c>
      <c r="B134" t="s">
        <v>222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</row>
    <row r="135" spans="1:7" ht="12.75" customHeight="1">
      <c r="A135" t="s">
        <v>4</v>
      </c>
      <c r="B135" t="s">
        <v>223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</row>
    <row r="136" spans="1:7" ht="12.75" customHeight="1">
      <c r="A136" t="s">
        <v>4</v>
      </c>
      <c r="B136" t="s">
        <v>224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</row>
    <row r="137" spans="1:7" ht="12.75" customHeight="1">
      <c r="A137" t="s">
        <v>4</v>
      </c>
      <c r="B137" t="s">
        <v>225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</row>
    <row r="138" spans="1:7" ht="12.75" customHeight="1">
      <c r="A138" t="s">
        <v>4</v>
      </c>
      <c r="B138" t="s">
        <v>226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</row>
    <row r="139" spans="1:7" ht="12.75" customHeight="1">
      <c r="A139" t="s">
        <v>4</v>
      </c>
      <c r="B139" t="s">
        <v>227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</row>
    <row r="140" spans="1:7" ht="12.75" customHeight="1">
      <c r="A140" t="s">
        <v>4</v>
      </c>
      <c r="B140" t="s">
        <v>228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</row>
    <row r="141" spans="1:7" ht="12.75" customHeight="1">
      <c r="A141" t="s">
        <v>4</v>
      </c>
      <c r="B141" t="s">
        <v>229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</row>
    <row r="142" spans="1:7" ht="12.75" customHeight="1">
      <c r="A142" t="s">
        <v>4</v>
      </c>
      <c r="B142" t="s">
        <v>230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</row>
    <row r="143" spans="1:7" ht="12.75" customHeight="1">
      <c r="A143" t="s">
        <v>4</v>
      </c>
      <c r="B143" t="s">
        <v>231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</row>
    <row r="144" spans="1:7" ht="12.75" customHeight="1">
      <c r="A144" t="s">
        <v>4</v>
      </c>
      <c r="B144" t="s">
        <v>232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</row>
    <row r="145" spans="1:7" ht="12.75" customHeight="1">
      <c r="A145" t="s">
        <v>4</v>
      </c>
      <c r="B145" t="s">
        <v>233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</row>
    <row r="146" spans="1:7" ht="12.75" customHeight="1">
      <c r="A146" t="s">
        <v>4</v>
      </c>
      <c r="B146" t="s">
        <v>234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</row>
    <row r="147" spans="1:7" ht="12.75" customHeight="1">
      <c r="A147" t="s">
        <v>4</v>
      </c>
      <c r="B147" t="s">
        <v>235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</row>
    <row r="148" spans="1:7" ht="12.75" customHeight="1">
      <c r="A148" t="s">
        <v>4</v>
      </c>
      <c r="B148" t="s">
        <v>236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</row>
    <row r="149" spans="1:7" ht="12.75" customHeight="1">
      <c r="A149" t="s">
        <v>4</v>
      </c>
      <c r="B149" t="s">
        <v>237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</row>
    <row r="150" spans="1:7" ht="12.75" customHeight="1">
      <c r="A150" t="s">
        <v>4</v>
      </c>
      <c r="B150" t="s">
        <v>238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</row>
    <row r="151" spans="1:7" ht="12.75" customHeight="1">
      <c r="A151" t="s">
        <v>4</v>
      </c>
      <c r="B151" t="s">
        <v>239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</row>
    <row r="152" spans="1:7" ht="12.75" customHeight="1">
      <c r="A152" t="s">
        <v>4</v>
      </c>
      <c r="B152" t="s">
        <v>240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</row>
    <row r="153" spans="1:7" ht="12.75" customHeight="1">
      <c r="A153" t="s">
        <v>4</v>
      </c>
      <c r="B153" t="s">
        <v>241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</row>
    <row r="154" spans="1:7" ht="12.75" customHeight="1">
      <c r="A154" t="s">
        <v>4</v>
      </c>
      <c r="B154" t="s">
        <v>242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</row>
    <row r="155" spans="1:7" ht="12.75" customHeight="1">
      <c r="A155" t="s">
        <v>4</v>
      </c>
      <c r="B155" t="s">
        <v>243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</row>
    <row r="156" spans="1:7" ht="12.75" customHeight="1">
      <c r="A156" t="s">
        <v>4</v>
      </c>
      <c r="B156" t="s">
        <v>244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</row>
    <row r="157" spans="1:7" ht="12.75" customHeight="1">
      <c r="A157" t="s">
        <v>4</v>
      </c>
      <c r="B157" t="s">
        <v>245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</row>
    <row r="158" spans="1:7" ht="12.75" customHeight="1">
      <c r="A158" t="s">
        <v>4</v>
      </c>
      <c r="B158" t="s">
        <v>246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</row>
    <row r="159" spans="1:7" ht="12.75" customHeight="1">
      <c r="A159" t="s">
        <v>4</v>
      </c>
      <c r="B159" t="s">
        <v>247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</row>
    <row r="160" spans="1:7" ht="12.75" customHeight="1">
      <c r="A160" t="s">
        <v>4</v>
      </c>
      <c r="B160" t="s">
        <v>248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</row>
    <row r="161" spans="1:7" ht="12.75" customHeight="1">
      <c r="A161" t="s">
        <v>4</v>
      </c>
      <c r="B161" t="s">
        <v>249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</row>
    <row r="162" spans="1:7" ht="12.75" customHeight="1">
      <c r="A162" t="s">
        <v>4</v>
      </c>
      <c r="B162" t="s">
        <v>250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</row>
    <row r="163" spans="1:7" ht="12.75" customHeight="1">
      <c r="A163" t="s">
        <v>4</v>
      </c>
      <c r="B163" t="s">
        <v>251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</row>
    <row r="164" spans="1:7" ht="12.75" customHeight="1">
      <c r="A164" t="s">
        <v>4</v>
      </c>
      <c r="B164" t="s">
        <v>252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</row>
    <row r="165" spans="1:7" ht="12.75" customHeight="1">
      <c r="A165" t="s">
        <v>4</v>
      </c>
      <c r="B165" t="s">
        <v>253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ht="12.75" customHeight="1">
      <c r="A166" t="s">
        <v>4</v>
      </c>
      <c r="B166" t="s">
        <v>254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</row>
    <row r="167" spans="1:7" ht="12.75" customHeight="1">
      <c r="A167" t="s">
        <v>4</v>
      </c>
      <c r="B167" t="s">
        <v>255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</row>
    <row r="168" spans="1:7" ht="12.75" customHeight="1">
      <c r="A168" t="s">
        <v>4</v>
      </c>
      <c r="B168" t="s">
        <v>256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</row>
    <row r="169" spans="1:7" ht="12.75" customHeight="1">
      <c r="A169" t="s">
        <v>4</v>
      </c>
      <c r="B169" t="s">
        <v>257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</row>
    <row r="170" spans="1:7" ht="12.75" customHeight="1">
      <c r="A170" t="s">
        <v>4</v>
      </c>
      <c r="B170" t="s">
        <v>258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</row>
    <row r="171" spans="1:7" ht="12.75" customHeight="1">
      <c r="A171" t="s">
        <v>4</v>
      </c>
      <c r="B171" t="s">
        <v>259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</row>
    <row r="172" spans="1:7" ht="12.75" customHeight="1">
      <c r="A172" t="s">
        <v>4</v>
      </c>
      <c r="B172" t="s">
        <v>260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</row>
    <row r="173" spans="1:7" ht="12.75" customHeight="1">
      <c r="A173" t="s">
        <v>4</v>
      </c>
      <c r="B173" t="s">
        <v>261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</row>
    <row r="174" spans="1:7" ht="12.75" customHeight="1">
      <c r="A174" t="s">
        <v>4</v>
      </c>
      <c r="B174" t="s">
        <v>262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</row>
    <row r="175" spans="1:7" ht="12.75" customHeight="1">
      <c r="A175" t="s">
        <v>4</v>
      </c>
      <c r="B175" t="s">
        <v>263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</row>
    <row r="176" spans="1:7" ht="12.75" customHeight="1">
      <c r="A176" t="s">
        <v>4</v>
      </c>
      <c r="B176" t="s">
        <v>264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</row>
    <row r="177" spans="1:7" ht="12.75" customHeight="1">
      <c r="A177" t="s">
        <v>4</v>
      </c>
      <c r="B177" t="s">
        <v>265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</row>
    <row r="178" spans="1:7" ht="12.75" customHeight="1">
      <c r="A178" t="s">
        <v>4</v>
      </c>
      <c r="B178" t="s">
        <v>266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</row>
    <row r="179" spans="1:7" ht="12.75" customHeight="1">
      <c r="A179" t="s">
        <v>4</v>
      </c>
      <c r="B179" t="s">
        <v>267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ht="12.75" customHeight="1">
      <c r="A180" t="s">
        <v>4</v>
      </c>
      <c r="B180" t="s">
        <v>268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</row>
    <row r="181" spans="1:7" ht="12.75" customHeight="1">
      <c r="A181" t="s">
        <v>4</v>
      </c>
      <c r="B181" t="s">
        <v>269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</row>
    <row r="182" spans="1:7" ht="12.75" customHeight="1">
      <c r="A182" t="s">
        <v>4</v>
      </c>
      <c r="B182" t="s">
        <v>270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</row>
    <row r="183" spans="1:7" ht="12.75" customHeight="1">
      <c r="A183" t="s">
        <v>4</v>
      </c>
      <c r="B183" t="s">
        <v>271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</row>
    <row r="184" spans="1:7" ht="12.75" customHeight="1">
      <c r="A184" t="s">
        <v>4</v>
      </c>
      <c r="B184" t="s">
        <v>272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</row>
    <row r="185" spans="1:7" ht="12.75" customHeight="1">
      <c r="A185" t="s">
        <v>4</v>
      </c>
      <c r="B185" t="s">
        <v>273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ht="12.75" customHeight="1">
      <c r="A186" t="s">
        <v>4</v>
      </c>
      <c r="B186" t="s">
        <v>274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</row>
    <row r="187" spans="1:7" ht="12.75" customHeight="1">
      <c r="A187" t="s">
        <v>4</v>
      </c>
      <c r="B187" t="s">
        <v>275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</row>
    <row r="188" spans="1:7" ht="12.75" customHeight="1">
      <c r="A188" t="s">
        <v>4</v>
      </c>
      <c r="B188" t="s">
        <v>276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</row>
    <row r="189" spans="1:7" ht="12.75" customHeight="1">
      <c r="A189" t="s">
        <v>4</v>
      </c>
      <c r="B189" t="s">
        <v>277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ht="12.75" customHeight="1">
      <c r="A190" t="s">
        <v>4</v>
      </c>
      <c r="B190" t="s">
        <v>278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</row>
    <row r="191" spans="1:7" ht="12.75" customHeight="1">
      <c r="A191" t="s">
        <v>4</v>
      </c>
      <c r="B191" t="s">
        <v>279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ht="12.75" customHeight="1">
      <c r="A192" t="s">
        <v>4</v>
      </c>
      <c r="B192" t="s">
        <v>280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</row>
    <row r="193" spans="1:7" ht="12.75" customHeight="1">
      <c r="A193" t="s">
        <v>44</v>
      </c>
      <c r="B193" t="s">
        <v>218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</row>
    <row r="194" spans="1:7" ht="12.75" customHeight="1">
      <c r="A194" t="s">
        <v>4</v>
      </c>
      <c r="B194" t="s">
        <v>219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</row>
    <row r="195" spans="1:7" ht="12.75" customHeight="1">
      <c r="A195" t="s">
        <v>4</v>
      </c>
      <c r="B195" t="s">
        <v>220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</row>
    <row r="196" spans="1:7" ht="12.75" customHeight="1">
      <c r="A196" t="s">
        <v>4</v>
      </c>
      <c r="B196" t="s">
        <v>221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</row>
    <row r="197" spans="1:7" ht="12.75" customHeight="1">
      <c r="A197" t="s">
        <v>4</v>
      </c>
      <c r="B197" t="s">
        <v>222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</row>
    <row r="198" spans="1:7" ht="12.75" customHeight="1">
      <c r="A198" t="s">
        <v>4</v>
      </c>
      <c r="B198" t="s">
        <v>223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</row>
    <row r="199" spans="1:7" ht="12.75" customHeight="1">
      <c r="A199" t="s">
        <v>4</v>
      </c>
      <c r="B199" t="s">
        <v>224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</row>
    <row r="200" spans="1:7" ht="12.75" customHeight="1">
      <c r="A200" t="s">
        <v>4</v>
      </c>
      <c r="B200" t="s">
        <v>225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</row>
    <row r="201" spans="1:7" ht="12.75" customHeight="1">
      <c r="A201" t="s">
        <v>4</v>
      </c>
      <c r="B201" t="s">
        <v>226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</row>
    <row r="202" spans="1:7" ht="12.75" customHeight="1">
      <c r="A202" t="s">
        <v>4</v>
      </c>
      <c r="B202" t="s">
        <v>227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</row>
    <row r="203" spans="1:7" ht="12.75" customHeight="1">
      <c r="A203" t="s">
        <v>4</v>
      </c>
      <c r="B203" t="s">
        <v>228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</row>
    <row r="204" spans="1:7" ht="12.75" customHeight="1">
      <c r="A204" t="s">
        <v>4</v>
      </c>
      <c r="B204" t="s">
        <v>229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</row>
    <row r="205" spans="1:7" ht="12.75" customHeight="1">
      <c r="A205" t="s">
        <v>4</v>
      </c>
      <c r="B205" t="s">
        <v>230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</row>
    <row r="206" spans="1:7" ht="12.75" customHeight="1">
      <c r="A206" t="s">
        <v>4</v>
      </c>
      <c r="B206" t="s">
        <v>231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</row>
    <row r="207" spans="1:7" ht="12.75" customHeight="1">
      <c r="A207" t="s">
        <v>4</v>
      </c>
      <c r="B207" t="s">
        <v>232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</row>
    <row r="208" spans="1:7" ht="12.75" customHeight="1">
      <c r="A208" t="s">
        <v>4</v>
      </c>
      <c r="B208" t="s">
        <v>233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</row>
    <row r="209" spans="1:7" ht="12.75" customHeight="1">
      <c r="A209" t="s">
        <v>4</v>
      </c>
      <c r="B209" t="s">
        <v>234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</row>
    <row r="210" spans="1:7" ht="12.75" customHeight="1">
      <c r="A210" t="s">
        <v>4</v>
      </c>
      <c r="B210" t="s">
        <v>235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</row>
    <row r="211" spans="1:7" ht="12.75" customHeight="1">
      <c r="A211" t="s">
        <v>4</v>
      </c>
      <c r="B211" t="s">
        <v>236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</row>
    <row r="212" spans="1:7" ht="12.75" customHeight="1">
      <c r="A212" t="s">
        <v>4</v>
      </c>
      <c r="B212" t="s">
        <v>237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</row>
    <row r="213" spans="1:7" ht="12.75" customHeight="1">
      <c r="A213" t="s">
        <v>4</v>
      </c>
      <c r="B213" t="s">
        <v>238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</row>
    <row r="214" spans="1:7" ht="12.75" customHeight="1">
      <c r="A214" t="s">
        <v>4</v>
      </c>
      <c r="B214" t="s">
        <v>239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</row>
    <row r="215" spans="1:7" ht="12.75" customHeight="1">
      <c r="A215" t="s">
        <v>4</v>
      </c>
      <c r="B215" t="s">
        <v>240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</row>
    <row r="216" spans="1:7" ht="12.75" customHeight="1">
      <c r="A216" t="s">
        <v>4</v>
      </c>
      <c r="B216" t="s">
        <v>241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</row>
    <row r="217" spans="1:7" ht="12.75" customHeight="1">
      <c r="A217" t="s">
        <v>4</v>
      </c>
      <c r="B217" t="s">
        <v>242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</row>
    <row r="218" spans="1:7" ht="12.75" customHeight="1">
      <c r="A218" t="s">
        <v>4</v>
      </c>
      <c r="B218" t="s">
        <v>243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</row>
    <row r="219" spans="1:7" ht="12.75" customHeight="1">
      <c r="A219" t="s">
        <v>4</v>
      </c>
      <c r="B219" t="s">
        <v>244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</row>
    <row r="220" spans="1:7" ht="12.75" customHeight="1">
      <c r="A220" t="s">
        <v>4</v>
      </c>
      <c r="B220" t="s">
        <v>245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</row>
    <row r="221" spans="1:7" ht="12.75" customHeight="1">
      <c r="A221" t="s">
        <v>4</v>
      </c>
      <c r="B221" t="s">
        <v>246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</row>
    <row r="222" spans="1:7" ht="12.75" customHeight="1">
      <c r="A222" t="s">
        <v>4</v>
      </c>
      <c r="B222" t="s">
        <v>247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</row>
    <row r="223" spans="1:7" ht="12.75" customHeight="1">
      <c r="A223" t="s">
        <v>4</v>
      </c>
      <c r="B223" t="s">
        <v>248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</row>
    <row r="224" spans="1:7" ht="12.75" customHeight="1">
      <c r="A224" t="s">
        <v>4</v>
      </c>
      <c r="B224" t="s">
        <v>249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</row>
    <row r="225" spans="1:7" ht="12.75" customHeight="1">
      <c r="A225" t="s">
        <v>4</v>
      </c>
      <c r="B225" t="s">
        <v>250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</row>
    <row r="226" spans="1:7" ht="12.75" customHeight="1">
      <c r="A226" t="s">
        <v>4</v>
      </c>
      <c r="B226" t="s">
        <v>251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</row>
    <row r="227" spans="1:7" ht="12.75" customHeight="1">
      <c r="A227" t="s">
        <v>4</v>
      </c>
      <c r="B227" t="s">
        <v>252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</row>
    <row r="228" spans="1:7" ht="12.75" customHeight="1">
      <c r="A228" t="s">
        <v>4</v>
      </c>
      <c r="B228" t="s">
        <v>253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</row>
    <row r="229" spans="1:7" ht="12.75" customHeight="1">
      <c r="A229" t="s">
        <v>4</v>
      </c>
      <c r="B229" t="s">
        <v>254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</row>
    <row r="230" spans="1:7" ht="12.75" customHeight="1">
      <c r="A230" t="s">
        <v>4</v>
      </c>
      <c r="B230" t="s">
        <v>255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</row>
    <row r="231" spans="1:7" ht="12.75" customHeight="1">
      <c r="A231" t="s">
        <v>4</v>
      </c>
      <c r="B231" t="s">
        <v>256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</row>
    <row r="232" spans="1:7" ht="12.75" customHeight="1">
      <c r="A232" t="s">
        <v>4</v>
      </c>
      <c r="B232" t="s">
        <v>257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</row>
    <row r="233" spans="1:7" ht="12.75" customHeight="1">
      <c r="A233" t="s">
        <v>4</v>
      </c>
      <c r="B233" t="s">
        <v>258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</row>
    <row r="234" spans="1:7" ht="12.75" customHeight="1">
      <c r="A234" t="s">
        <v>4</v>
      </c>
      <c r="B234" t="s">
        <v>259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</row>
    <row r="235" spans="1:7" ht="12.75" customHeight="1">
      <c r="A235" t="s">
        <v>4</v>
      </c>
      <c r="B235" t="s">
        <v>260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</row>
    <row r="236" spans="1:7" ht="12.75" customHeight="1">
      <c r="A236" t="s">
        <v>4</v>
      </c>
      <c r="B236" t="s">
        <v>261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</row>
    <row r="237" spans="1:7" ht="12.75" customHeight="1">
      <c r="A237" t="s">
        <v>4</v>
      </c>
      <c r="B237" t="s">
        <v>262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</row>
    <row r="238" spans="1:7" ht="12.75" customHeight="1">
      <c r="A238" t="s">
        <v>4</v>
      </c>
      <c r="B238" t="s">
        <v>263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</row>
    <row r="239" spans="1:7" ht="12.75" customHeight="1">
      <c r="A239" t="s">
        <v>4</v>
      </c>
      <c r="B239" t="s">
        <v>264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</row>
    <row r="240" spans="1:7" ht="12.75" customHeight="1">
      <c r="A240" t="s">
        <v>4</v>
      </c>
      <c r="B240" t="s">
        <v>265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</row>
    <row r="241" spans="1:7" ht="12.75" customHeight="1">
      <c r="A241" t="s">
        <v>4</v>
      </c>
      <c r="B241" t="s">
        <v>266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</row>
    <row r="242" spans="1:7" ht="12.75" customHeight="1">
      <c r="A242" t="s">
        <v>4</v>
      </c>
      <c r="B242" t="s">
        <v>267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ht="12.75" customHeight="1">
      <c r="A243" t="s">
        <v>4</v>
      </c>
      <c r="B243" t="s">
        <v>268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</row>
    <row r="244" spans="1:7" ht="12.75" customHeight="1">
      <c r="A244" t="s">
        <v>4</v>
      </c>
      <c r="B244" t="s">
        <v>269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</row>
    <row r="245" spans="1:7" ht="12.75" customHeight="1">
      <c r="A245" t="s">
        <v>4</v>
      </c>
      <c r="B245" t="s">
        <v>270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</row>
    <row r="246" spans="1:7" ht="12.75" customHeight="1">
      <c r="A246" t="s">
        <v>4</v>
      </c>
      <c r="B246" t="s">
        <v>271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</row>
    <row r="247" spans="1:7" ht="12.75" customHeight="1">
      <c r="A247" t="s">
        <v>4</v>
      </c>
      <c r="B247" t="s">
        <v>272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</row>
    <row r="248" spans="1:7" ht="12.75" customHeight="1">
      <c r="A248" t="s">
        <v>4</v>
      </c>
      <c r="B248" t="s">
        <v>273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</row>
    <row r="249" spans="1:7" ht="12.75" customHeight="1">
      <c r="A249" t="s">
        <v>4</v>
      </c>
      <c r="B249" t="s">
        <v>274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</row>
    <row r="250" spans="1:7" ht="12.75" customHeight="1">
      <c r="A250" t="s">
        <v>4</v>
      </c>
      <c r="B250" t="s">
        <v>275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</row>
    <row r="251" spans="1:7" ht="12.75" customHeight="1">
      <c r="A251" t="s">
        <v>4</v>
      </c>
      <c r="B251" t="s">
        <v>276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</row>
    <row r="252" spans="1:7" ht="12.75" customHeight="1">
      <c r="A252" t="s">
        <v>4</v>
      </c>
      <c r="B252" t="s">
        <v>277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</row>
    <row r="253" spans="1:7" ht="12.75" customHeight="1">
      <c r="A253" t="s">
        <v>4</v>
      </c>
      <c r="B253" t="s">
        <v>278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</row>
    <row r="254" spans="1:7" ht="12.75" customHeight="1">
      <c r="A254" t="s">
        <v>4</v>
      </c>
      <c r="B254" t="s">
        <v>279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</row>
    <row r="255" spans="1:7" ht="12.75" customHeight="1">
      <c r="A255" t="s">
        <v>4</v>
      </c>
      <c r="B255" t="s">
        <v>280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</row>
    <row r="256" spans="1:7" ht="12.75" customHeight="1">
      <c r="A256" t="s">
        <v>216</v>
      </c>
      <c r="B256" t="s">
        <v>218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</row>
    <row r="257" spans="1:7" ht="12.75" customHeight="1">
      <c r="A257" t="s">
        <v>4</v>
      </c>
      <c r="B257" t="s">
        <v>219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</row>
    <row r="258" spans="1:7" ht="12.75" customHeight="1">
      <c r="A258" t="s">
        <v>4</v>
      </c>
      <c r="B258" t="s">
        <v>220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</row>
    <row r="259" spans="1:7" ht="12.75" customHeight="1">
      <c r="A259" t="s">
        <v>4</v>
      </c>
      <c r="B259" t="s">
        <v>221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</row>
    <row r="260" spans="1:7" ht="12.75" customHeight="1">
      <c r="A260" t="s">
        <v>4</v>
      </c>
      <c r="B260" t="s">
        <v>222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</row>
    <row r="261" spans="1:7" ht="12.75" customHeight="1">
      <c r="A261" t="s">
        <v>4</v>
      </c>
      <c r="B261" t="s">
        <v>223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</row>
    <row r="262" spans="1:7" ht="12.75" customHeight="1">
      <c r="A262" t="s">
        <v>4</v>
      </c>
      <c r="B262" t="s">
        <v>224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</row>
    <row r="263" spans="1:7" ht="12.75" customHeight="1">
      <c r="A263" t="s">
        <v>4</v>
      </c>
      <c r="B263" t="s">
        <v>225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</row>
    <row r="264" spans="1:7" ht="12.75" customHeight="1">
      <c r="A264" t="s">
        <v>4</v>
      </c>
      <c r="B264" t="s">
        <v>226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</row>
    <row r="265" spans="1:7" ht="12.75" customHeight="1">
      <c r="A265" t="s">
        <v>4</v>
      </c>
      <c r="B265" t="s">
        <v>227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 ht="12.75" customHeight="1">
      <c r="A266" t="s">
        <v>4</v>
      </c>
      <c r="B266" t="s">
        <v>228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</row>
    <row r="267" spans="1:7" ht="12.75" customHeight="1">
      <c r="A267" t="s">
        <v>4</v>
      </c>
      <c r="B267" t="s">
        <v>229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</row>
    <row r="268" spans="1:7" ht="12.75" customHeight="1">
      <c r="A268" t="s">
        <v>4</v>
      </c>
      <c r="B268" t="s">
        <v>230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</row>
    <row r="269" spans="1:7" ht="12.75" customHeight="1">
      <c r="A269" t="s">
        <v>4</v>
      </c>
      <c r="B269" t="s">
        <v>231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</row>
    <row r="270" spans="1:7" ht="12.75" customHeight="1">
      <c r="A270" t="s">
        <v>4</v>
      </c>
      <c r="B270" t="s">
        <v>232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</row>
    <row r="271" spans="1:7" ht="12.75" customHeight="1">
      <c r="A271" t="s">
        <v>4</v>
      </c>
      <c r="B271" t="s">
        <v>233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</row>
    <row r="272" spans="1:7" ht="12.75" customHeight="1">
      <c r="A272" t="s">
        <v>4</v>
      </c>
      <c r="B272" t="s">
        <v>234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</row>
    <row r="273" spans="1:7" ht="12.75" customHeight="1">
      <c r="A273" t="s">
        <v>4</v>
      </c>
      <c r="B273" t="s">
        <v>235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</row>
    <row r="274" spans="1:7" ht="12.75" customHeight="1">
      <c r="A274" t="s">
        <v>4</v>
      </c>
      <c r="B274" t="s">
        <v>236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</row>
    <row r="275" spans="1:7" ht="12.75" customHeight="1">
      <c r="A275" t="s">
        <v>4</v>
      </c>
      <c r="B275" t="s">
        <v>237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</row>
    <row r="276" spans="1:7" ht="12.75" customHeight="1">
      <c r="A276" t="s">
        <v>4</v>
      </c>
      <c r="B276" t="s">
        <v>238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</row>
    <row r="277" spans="1:7" ht="12.75" customHeight="1">
      <c r="A277" t="s">
        <v>4</v>
      </c>
      <c r="B277" t="s">
        <v>239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</row>
    <row r="278" spans="1:7" ht="12.75" customHeight="1">
      <c r="A278" t="s">
        <v>4</v>
      </c>
      <c r="B278" t="s">
        <v>240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</row>
    <row r="279" spans="1:7" ht="12.75" customHeight="1">
      <c r="A279" t="s">
        <v>4</v>
      </c>
      <c r="B279" t="s">
        <v>241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</row>
    <row r="280" spans="1:7" ht="12.75" customHeight="1">
      <c r="A280" t="s">
        <v>4</v>
      </c>
      <c r="B280" t="s">
        <v>242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</row>
    <row r="281" spans="1:7" ht="12.75" customHeight="1">
      <c r="A281" t="s">
        <v>4</v>
      </c>
      <c r="B281" t="s">
        <v>243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</row>
    <row r="282" spans="1:7" ht="12.75" customHeight="1">
      <c r="A282" t="s">
        <v>4</v>
      </c>
      <c r="B282" t="s">
        <v>244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</row>
    <row r="283" spans="1:7" ht="12.75" customHeight="1">
      <c r="A283" t="s">
        <v>4</v>
      </c>
      <c r="B283" t="s">
        <v>245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</row>
    <row r="284" spans="1:7" ht="12.75" customHeight="1">
      <c r="A284" t="s">
        <v>4</v>
      </c>
      <c r="B284" t="s">
        <v>246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</row>
    <row r="285" spans="1:7" ht="12.75" customHeight="1">
      <c r="A285" t="s">
        <v>4</v>
      </c>
      <c r="B285" t="s">
        <v>247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</row>
    <row r="286" spans="1:7" ht="12.75" customHeight="1">
      <c r="A286" t="s">
        <v>4</v>
      </c>
      <c r="B286" t="s">
        <v>248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</row>
    <row r="287" spans="1:7" ht="12.75" customHeight="1">
      <c r="A287" t="s">
        <v>4</v>
      </c>
      <c r="B287" t="s">
        <v>249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</row>
    <row r="288" spans="1:7" ht="12.75" customHeight="1">
      <c r="A288" t="s">
        <v>4</v>
      </c>
      <c r="B288" t="s">
        <v>250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</row>
    <row r="289" spans="1:7" ht="12.75" customHeight="1">
      <c r="A289" t="s">
        <v>4</v>
      </c>
      <c r="B289" t="s">
        <v>251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</row>
    <row r="290" spans="1:7" ht="12.75" customHeight="1">
      <c r="A290" t="s">
        <v>4</v>
      </c>
      <c r="B290" t="s">
        <v>252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</row>
    <row r="291" spans="1:7" ht="12.75" customHeight="1">
      <c r="A291" t="s">
        <v>4</v>
      </c>
      <c r="B291" t="s">
        <v>253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</row>
    <row r="292" spans="1:7" ht="12.75" customHeight="1">
      <c r="A292" t="s">
        <v>4</v>
      </c>
      <c r="B292" t="s">
        <v>254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</row>
    <row r="293" spans="1:7" ht="12.75" customHeight="1">
      <c r="A293" t="s">
        <v>4</v>
      </c>
      <c r="B293" t="s">
        <v>255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</row>
    <row r="294" spans="1:7" ht="12.75" customHeight="1">
      <c r="A294" t="s">
        <v>4</v>
      </c>
      <c r="B294" t="s">
        <v>256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</row>
    <row r="295" spans="1:7" ht="12.75" customHeight="1">
      <c r="A295" t="s">
        <v>4</v>
      </c>
      <c r="B295" t="s">
        <v>257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</row>
    <row r="296" spans="1:7" ht="12.75" customHeight="1">
      <c r="A296" t="s">
        <v>4</v>
      </c>
      <c r="B296" t="s">
        <v>258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</row>
    <row r="297" spans="1:7" ht="12.75" customHeight="1">
      <c r="A297" t="s">
        <v>4</v>
      </c>
      <c r="B297" t="s">
        <v>259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</row>
    <row r="298" spans="1:7" ht="12.75" customHeight="1">
      <c r="A298" t="s">
        <v>4</v>
      </c>
      <c r="B298" t="s">
        <v>260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</row>
    <row r="299" spans="1:7" ht="12.75" customHeight="1">
      <c r="A299" t="s">
        <v>4</v>
      </c>
      <c r="B299" t="s">
        <v>261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</row>
    <row r="300" spans="1:7" ht="12.75" customHeight="1">
      <c r="A300" t="s">
        <v>4</v>
      </c>
      <c r="B300" t="s">
        <v>262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</row>
    <row r="301" spans="1:7" ht="12.75" customHeight="1">
      <c r="A301" t="s">
        <v>4</v>
      </c>
      <c r="B301" t="s">
        <v>263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</row>
    <row r="302" spans="1:7" ht="12.75" customHeight="1">
      <c r="A302" t="s">
        <v>4</v>
      </c>
      <c r="B302" t="s">
        <v>264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</row>
    <row r="303" spans="1:7" ht="12.75" customHeight="1">
      <c r="A303" t="s">
        <v>4</v>
      </c>
      <c r="B303" t="s">
        <v>265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</row>
    <row r="304" spans="1:7" ht="12.75" customHeight="1">
      <c r="A304" t="s">
        <v>4</v>
      </c>
      <c r="B304" t="s">
        <v>266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</row>
    <row r="305" spans="1:7" ht="12.75" customHeight="1">
      <c r="A305" t="s">
        <v>4</v>
      </c>
      <c r="B305" t="s">
        <v>267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</row>
    <row r="306" spans="1:7" ht="12.75" customHeight="1">
      <c r="A306" t="s">
        <v>4</v>
      </c>
      <c r="B306" t="s">
        <v>268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</row>
    <row r="307" spans="1:7" ht="12.75" customHeight="1">
      <c r="A307" t="s">
        <v>4</v>
      </c>
      <c r="B307" t="s">
        <v>269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</row>
    <row r="308" spans="1:7" ht="12.75" customHeight="1">
      <c r="A308" t="s">
        <v>4</v>
      </c>
      <c r="B308" t="s">
        <v>270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</row>
    <row r="309" spans="1:7" ht="12.75" customHeight="1">
      <c r="A309" t="s">
        <v>4</v>
      </c>
      <c r="B309" t="s">
        <v>271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</row>
    <row r="310" spans="1:7" ht="12.75" customHeight="1">
      <c r="A310" t="s">
        <v>4</v>
      </c>
      <c r="B310" t="s">
        <v>272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</row>
    <row r="311" spans="1:7" ht="12.75" customHeight="1">
      <c r="A311" t="s">
        <v>4</v>
      </c>
      <c r="B311" t="s">
        <v>273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</row>
    <row r="312" spans="1:7" ht="12.75" customHeight="1">
      <c r="A312" t="s">
        <v>4</v>
      </c>
      <c r="B312" t="s">
        <v>274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</row>
    <row r="313" spans="1:7" ht="12.75" customHeight="1">
      <c r="A313" t="s">
        <v>4</v>
      </c>
      <c r="B313" t="s">
        <v>275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</row>
    <row r="314" spans="1:7" ht="12.75" customHeight="1">
      <c r="A314" t="s">
        <v>4</v>
      </c>
      <c r="B314" t="s">
        <v>276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</row>
    <row r="315" spans="1:7" ht="12.75" customHeight="1">
      <c r="A315" t="s">
        <v>4</v>
      </c>
      <c r="B315" t="s">
        <v>277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</row>
    <row r="316" spans="1:7" ht="12.75" customHeight="1">
      <c r="A316" t="s">
        <v>4</v>
      </c>
      <c r="B316" t="s">
        <v>278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</row>
    <row r="317" spans="1:7" ht="12.75" customHeight="1">
      <c r="A317" t="s">
        <v>4</v>
      </c>
      <c r="B317" t="s">
        <v>279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</row>
    <row r="318" spans="1:7" ht="12.75" customHeight="1">
      <c r="A318" t="s">
        <v>4</v>
      </c>
      <c r="B318" t="s">
        <v>280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</row>
    <row r="319" spans="1:7" ht="12.75" customHeight="1">
      <c r="A319" t="s">
        <v>45</v>
      </c>
      <c r="B319" t="s">
        <v>218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</row>
    <row r="320" spans="1:7" ht="12.75" customHeight="1">
      <c r="A320" t="s">
        <v>4</v>
      </c>
      <c r="B320" t="s">
        <v>219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</row>
    <row r="321" spans="1:7" ht="12.75" customHeight="1">
      <c r="A321" t="s">
        <v>4</v>
      </c>
      <c r="B321" t="s">
        <v>220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</row>
    <row r="322" spans="1:7" ht="12.75" customHeight="1">
      <c r="A322" t="s">
        <v>4</v>
      </c>
      <c r="B322" t="s">
        <v>221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</row>
    <row r="323" spans="1:7" ht="12.75" customHeight="1">
      <c r="A323" t="s">
        <v>4</v>
      </c>
      <c r="B323" t="s">
        <v>222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</row>
    <row r="324" spans="1:7" ht="12.75" customHeight="1">
      <c r="A324" t="s">
        <v>4</v>
      </c>
      <c r="B324" t="s">
        <v>223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</row>
    <row r="325" spans="1:7" ht="12.75" customHeight="1">
      <c r="A325" t="s">
        <v>4</v>
      </c>
      <c r="B325" t="s">
        <v>224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</row>
    <row r="326" spans="1:7" ht="12.75" customHeight="1">
      <c r="A326" t="s">
        <v>4</v>
      </c>
      <c r="B326" t="s">
        <v>225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</row>
    <row r="327" spans="1:7" ht="12.75" customHeight="1">
      <c r="A327" t="s">
        <v>4</v>
      </c>
      <c r="B327" t="s">
        <v>226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</row>
    <row r="328" spans="1:7" ht="12.75" customHeight="1">
      <c r="A328" t="s">
        <v>4</v>
      </c>
      <c r="B328" t="s">
        <v>227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</row>
    <row r="329" spans="1:7" ht="12.75" customHeight="1">
      <c r="A329" t="s">
        <v>4</v>
      </c>
      <c r="B329" t="s">
        <v>228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</row>
    <row r="330" spans="1:7" ht="12.75" customHeight="1">
      <c r="A330" t="s">
        <v>4</v>
      </c>
      <c r="B330" t="s">
        <v>229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</row>
    <row r="331" spans="1:7" ht="12.75" customHeight="1">
      <c r="A331" t="s">
        <v>4</v>
      </c>
      <c r="B331" t="s">
        <v>230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</row>
    <row r="332" spans="1:7" ht="12.75" customHeight="1">
      <c r="A332" t="s">
        <v>4</v>
      </c>
      <c r="B332" t="s">
        <v>231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</row>
    <row r="333" spans="1:7" ht="12.75" customHeight="1">
      <c r="A333" t="s">
        <v>4</v>
      </c>
      <c r="B333" t="s">
        <v>232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</row>
    <row r="334" spans="1:7" ht="12.75" customHeight="1">
      <c r="A334" t="s">
        <v>4</v>
      </c>
      <c r="B334" t="s">
        <v>233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</row>
    <row r="335" spans="1:7" ht="12.75" customHeight="1">
      <c r="A335" t="s">
        <v>4</v>
      </c>
      <c r="B335" t="s">
        <v>234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</row>
    <row r="336" spans="1:7" ht="12.75" customHeight="1">
      <c r="A336" t="s">
        <v>4</v>
      </c>
      <c r="B336" t="s">
        <v>235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</row>
    <row r="337" spans="1:7" ht="12.75" customHeight="1">
      <c r="A337" t="s">
        <v>4</v>
      </c>
      <c r="B337" t="s">
        <v>236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</row>
    <row r="338" spans="1:7" ht="12.75" customHeight="1">
      <c r="A338" t="s">
        <v>4</v>
      </c>
      <c r="B338" t="s">
        <v>237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</row>
    <row r="339" spans="1:7" ht="12.75" customHeight="1">
      <c r="A339" t="s">
        <v>4</v>
      </c>
      <c r="B339" t="s">
        <v>238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</row>
    <row r="340" spans="1:7" ht="12.75" customHeight="1">
      <c r="A340" t="s">
        <v>4</v>
      </c>
      <c r="B340" t="s">
        <v>239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</row>
    <row r="341" spans="1:7" ht="12.75" customHeight="1">
      <c r="A341" t="s">
        <v>4</v>
      </c>
      <c r="B341" t="s">
        <v>240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</row>
    <row r="342" spans="1:7" ht="12.75" customHeight="1">
      <c r="A342" t="s">
        <v>4</v>
      </c>
      <c r="B342" t="s">
        <v>241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</row>
    <row r="343" spans="1:7" ht="12.75" customHeight="1">
      <c r="A343" t="s">
        <v>4</v>
      </c>
      <c r="B343" t="s">
        <v>242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</row>
    <row r="344" spans="1:7" ht="12.75" customHeight="1">
      <c r="A344" t="s">
        <v>4</v>
      </c>
      <c r="B344" t="s">
        <v>243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</row>
    <row r="345" spans="1:7" ht="12.75" customHeight="1">
      <c r="A345" t="s">
        <v>4</v>
      </c>
      <c r="B345" t="s">
        <v>244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</row>
    <row r="346" spans="1:7" ht="12.75" customHeight="1">
      <c r="A346" t="s">
        <v>4</v>
      </c>
      <c r="B346" t="s">
        <v>245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</row>
    <row r="347" spans="1:7" ht="12.75" customHeight="1">
      <c r="A347" t="s">
        <v>4</v>
      </c>
      <c r="B347" t="s">
        <v>246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</row>
    <row r="348" spans="1:7" ht="12.75" customHeight="1">
      <c r="A348" t="s">
        <v>4</v>
      </c>
      <c r="B348" t="s">
        <v>247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</row>
    <row r="349" spans="1:7" ht="12.75" customHeight="1">
      <c r="A349" t="s">
        <v>4</v>
      </c>
      <c r="B349" t="s">
        <v>248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</row>
    <row r="350" spans="1:7" ht="12.75" customHeight="1">
      <c r="A350" t="s">
        <v>4</v>
      </c>
      <c r="B350" t="s">
        <v>249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</row>
    <row r="351" spans="1:7" ht="12.75" customHeight="1">
      <c r="A351" t="s">
        <v>4</v>
      </c>
      <c r="B351" t="s">
        <v>250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</row>
    <row r="352" spans="1:7" ht="12.75" customHeight="1">
      <c r="A352" t="s">
        <v>4</v>
      </c>
      <c r="B352" t="s">
        <v>251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</row>
    <row r="353" spans="1:7" ht="12.75" customHeight="1">
      <c r="A353" t="s">
        <v>4</v>
      </c>
      <c r="B353" t="s">
        <v>252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</row>
    <row r="354" spans="1:7" ht="12.75" customHeight="1">
      <c r="A354" t="s">
        <v>4</v>
      </c>
      <c r="B354" t="s">
        <v>253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</row>
    <row r="355" spans="1:7" ht="12.75" customHeight="1">
      <c r="A355" t="s">
        <v>4</v>
      </c>
      <c r="B355" t="s">
        <v>254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</row>
    <row r="356" spans="1:7" ht="12.75" customHeight="1">
      <c r="A356" t="s">
        <v>4</v>
      </c>
      <c r="B356" t="s">
        <v>255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</row>
    <row r="357" spans="1:7" ht="12.75" customHeight="1">
      <c r="A357" t="s">
        <v>4</v>
      </c>
      <c r="B357" t="s">
        <v>256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</row>
    <row r="358" spans="1:7" ht="12.75" customHeight="1">
      <c r="A358" t="s">
        <v>4</v>
      </c>
      <c r="B358" t="s">
        <v>257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</row>
    <row r="359" spans="1:7" ht="12.75" customHeight="1">
      <c r="A359" t="s">
        <v>4</v>
      </c>
      <c r="B359" t="s">
        <v>258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</row>
    <row r="360" spans="1:7" ht="12.75" customHeight="1">
      <c r="A360" t="s">
        <v>4</v>
      </c>
      <c r="B360" t="s">
        <v>259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</row>
    <row r="361" spans="1:7" ht="12.75" customHeight="1">
      <c r="A361" t="s">
        <v>4</v>
      </c>
      <c r="B361" t="s">
        <v>260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</row>
    <row r="362" spans="1:7" ht="12.75" customHeight="1">
      <c r="A362" t="s">
        <v>4</v>
      </c>
      <c r="B362" t="s">
        <v>261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</row>
    <row r="363" spans="1:7" ht="12.75" customHeight="1">
      <c r="A363" t="s">
        <v>4</v>
      </c>
      <c r="B363" t="s">
        <v>262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</row>
    <row r="364" spans="1:7" ht="12.75" customHeight="1">
      <c r="A364" t="s">
        <v>4</v>
      </c>
      <c r="B364" t="s">
        <v>263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</row>
    <row r="365" spans="1:7" ht="12.75" customHeight="1">
      <c r="A365" t="s">
        <v>4</v>
      </c>
      <c r="B365" t="s">
        <v>264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</row>
    <row r="366" spans="1:7" ht="12.75" customHeight="1">
      <c r="A366" t="s">
        <v>4</v>
      </c>
      <c r="B366" t="s">
        <v>265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</row>
    <row r="367" spans="1:7" ht="12.75" customHeight="1">
      <c r="A367" t="s">
        <v>4</v>
      </c>
      <c r="B367" t="s">
        <v>266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</row>
    <row r="368" spans="1:7" ht="12.75" customHeight="1">
      <c r="A368" t="s">
        <v>4</v>
      </c>
      <c r="B368" t="s">
        <v>267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</row>
    <row r="369" spans="1:7" ht="12.75" customHeight="1">
      <c r="A369" t="s">
        <v>4</v>
      </c>
      <c r="B369" t="s">
        <v>268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</row>
    <row r="370" spans="1:7" ht="12.75" customHeight="1">
      <c r="A370" t="s">
        <v>4</v>
      </c>
      <c r="B370" t="s">
        <v>269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</row>
    <row r="371" spans="1:7" ht="12.75" customHeight="1">
      <c r="A371" t="s">
        <v>4</v>
      </c>
      <c r="B371" t="s">
        <v>270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</row>
    <row r="372" spans="1:7" ht="12.75" customHeight="1">
      <c r="A372" t="s">
        <v>4</v>
      </c>
      <c r="B372" t="s">
        <v>271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</row>
    <row r="373" spans="1:7" ht="12.75" customHeight="1">
      <c r="A373" t="s">
        <v>4</v>
      </c>
      <c r="B373" t="s">
        <v>272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</row>
    <row r="374" spans="1:7" ht="12.75" customHeight="1">
      <c r="A374" t="s">
        <v>4</v>
      </c>
      <c r="B374" t="s">
        <v>273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</row>
    <row r="375" spans="1:7" ht="12.75" customHeight="1">
      <c r="A375" t="s">
        <v>4</v>
      </c>
      <c r="B375" t="s">
        <v>274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</row>
    <row r="376" spans="1:7" ht="12.75" customHeight="1">
      <c r="A376" t="s">
        <v>4</v>
      </c>
      <c r="B376" t="s">
        <v>275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</row>
    <row r="377" spans="1:7" ht="12.75" customHeight="1">
      <c r="A377" t="s">
        <v>4</v>
      </c>
      <c r="B377" t="s">
        <v>276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</row>
    <row r="378" spans="1:7" ht="12.75" customHeight="1">
      <c r="A378" t="s">
        <v>4</v>
      </c>
      <c r="B378" t="s">
        <v>277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</row>
    <row r="379" spans="1:7" ht="12.75" customHeight="1">
      <c r="A379" t="s">
        <v>4</v>
      </c>
      <c r="B379" t="s">
        <v>278</v>
      </c>
      <c r="C379" s="5">
        <v>0</v>
      </c>
      <c r="D379" s="5">
        <v>0</v>
      </c>
      <c r="E379" s="5">
        <v>0</v>
      </c>
      <c r="F379" s="5">
        <v>0</v>
      </c>
      <c r="G379" s="5">
        <v>0</v>
      </c>
    </row>
    <row r="380" spans="1:7" ht="12.75" customHeight="1">
      <c r="A380" t="s">
        <v>4</v>
      </c>
      <c r="B380" t="s">
        <v>279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</row>
    <row r="381" spans="1:7" ht="12.75" customHeight="1">
      <c r="A381" t="s">
        <v>4</v>
      </c>
      <c r="B381" t="s">
        <v>280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</row>
    <row r="382" spans="1:7" ht="12.75" customHeight="1">
      <c r="A382" t="s">
        <v>0</v>
      </c>
      <c r="B382" t="s">
        <v>1</v>
      </c>
      <c r="C382" s="2"/>
      <c r="D382" s="2"/>
      <c r="E382" s="2"/>
      <c r="F382" s="2"/>
      <c r="G382" s="2"/>
    </row>
    <row r="383" spans="1:7" ht="12.75" customHeight="1">
      <c r="A383" t="s">
        <v>3</v>
      </c>
      <c r="B383" t="s">
        <v>46</v>
      </c>
      <c r="C383" s="1">
        <v>17.32328767123288</v>
      </c>
      <c r="D383" s="1">
        <v>14.650273224043715</v>
      </c>
      <c r="E383" s="1">
        <v>15.295890410958904</v>
      </c>
      <c r="F383" s="1">
        <v>14.372602739726027</v>
      </c>
      <c r="G383" s="1">
        <v>17.287671232876711</v>
      </c>
    </row>
    <row r="384" spans="1:7" ht="12.75" customHeight="1">
      <c r="A384" t="s">
        <v>4</v>
      </c>
      <c r="B384" t="s">
        <v>47</v>
      </c>
      <c r="C384" s="1">
        <v>3.0009492168960619</v>
      </c>
      <c r="D384" s="1">
        <v>2.8905660377358502</v>
      </c>
      <c r="E384" s="1">
        <v>2.5092134831460671</v>
      </c>
      <c r="F384" s="1">
        <v>2.8023504273504272</v>
      </c>
      <c r="G384" s="1">
        <v>2.9078341013824867</v>
      </c>
    </row>
    <row r="385" spans="1:7" ht="12.75" customHeight="1">
      <c r="A385" t="s">
        <v>4</v>
      </c>
      <c r="B385" t="s">
        <v>48</v>
      </c>
      <c r="C385" s="1">
        <v>3.1348314606741576</v>
      </c>
      <c r="D385" s="1">
        <v>3.0536741214057503</v>
      </c>
      <c r="E385" s="1">
        <v>2.5364829396325455</v>
      </c>
      <c r="F385" s="1">
        <v>2.9267990074441692</v>
      </c>
      <c r="G385" s="1">
        <v>3.0274406332453814</v>
      </c>
    </row>
    <row r="386" spans="1:7" ht="12.75" customHeight="1">
      <c r="A386" t="s">
        <v>4</v>
      </c>
      <c r="B386" t="s">
        <v>49</v>
      </c>
      <c r="C386" s="2">
        <v>8230.8336568294581</v>
      </c>
      <c r="D386" s="2">
        <v>7294.5736471724276</v>
      </c>
      <c r="E386" s="2">
        <v>8819.9531620215021</v>
      </c>
      <c r="F386" s="2">
        <v>0</v>
      </c>
      <c r="G386" s="2">
        <v>8741.5974790731543</v>
      </c>
    </row>
    <row r="387" spans="1:7" ht="12.75" customHeight="1">
      <c r="A387" t="s">
        <v>4</v>
      </c>
      <c r="B387" t="s">
        <v>50</v>
      </c>
      <c r="C387" s="2">
        <v>25802.276295004711</v>
      </c>
      <c r="D387" s="2">
        <v>22275.2507730588</v>
      </c>
      <c r="E387" s="2">
        <v>22371.660723825666</v>
      </c>
      <c r="F387" s="2">
        <v>0</v>
      </c>
      <c r="G387" s="2">
        <v>26464.667407621459</v>
      </c>
    </row>
    <row r="388" spans="1:7" ht="12.75" customHeight="1">
      <c r="A388" t="s">
        <v>4</v>
      </c>
      <c r="B388" t="s">
        <v>51</v>
      </c>
      <c r="C388" s="1">
        <v>15.287671232876713</v>
      </c>
      <c r="D388" s="1">
        <v>13.057377049180328</v>
      </c>
      <c r="E388" s="1">
        <v>13.238356164383559</v>
      </c>
      <c r="F388" s="1">
        <v>12.926027397260274</v>
      </c>
      <c r="G388" s="1">
        <v>15.717808219178082</v>
      </c>
    </row>
    <row r="389" spans="1:7" ht="12.75" customHeight="1">
      <c r="A389" t="s">
        <v>4</v>
      </c>
      <c r="B389" t="s">
        <v>355</v>
      </c>
      <c r="C389" s="2">
        <v>1779.9999999999998</v>
      </c>
      <c r="D389" s="2">
        <v>1565.0000000000002</v>
      </c>
      <c r="E389" s="2">
        <v>1905</v>
      </c>
      <c r="F389" s="2">
        <v>1611.9999999999998</v>
      </c>
      <c r="G389" s="2">
        <v>1895.0000000000007</v>
      </c>
    </row>
    <row r="390" spans="1:7" ht="12.75" customHeight="1">
      <c r="A390" t="s">
        <v>4</v>
      </c>
      <c r="B390" t="s">
        <v>353</v>
      </c>
      <c r="C390" s="2">
        <v>5580</v>
      </c>
      <c r="D390" s="2">
        <v>4779</v>
      </c>
      <c r="E390" s="2">
        <v>4831.9999999999991</v>
      </c>
      <c r="F390" s="2">
        <v>4718</v>
      </c>
      <c r="G390" s="2">
        <v>5737</v>
      </c>
    </row>
    <row r="391" spans="1:7" ht="12.75" customHeight="1">
      <c r="A391" t="s">
        <v>4</v>
      </c>
      <c r="B391" t="s">
        <v>52</v>
      </c>
      <c r="C391" s="1">
        <v>12.090447930489042</v>
      </c>
      <c r="D391" s="1">
        <v>12.997650348522544</v>
      </c>
      <c r="E391" s="1">
        <v>0</v>
      </c>
      <c r="F391" s="1">
        <v>14.940472836349835</v>
      </c>
      <c r="G391" s="1">
        <v>15.189992530192923</v>
      </c>
    </row>
    <row r="392" spans="1:7" ht="12.75" customHeight="1">
      <c r="A392" t="s">
        <v>4</v>
      </c>
      <c r="B392" t="s">
        <v>53</v>
      </c>
      <c r="C392" s="1">
        <v>17.793551317517068</v>
      </c>
      <c r="D392" s="1">
        <v>19.715410776815411</v>
      </c>
      <c r="E392" s="1">
        <v>0</v>
      </c>
      <c r="F392" s="1">
        <v>0</v>
      </c>
      <c r="G392" s="1">
        <v>19.029611980075188</v>
      </c>
    </row>
    <row r="393" spans="1:7" ht="12.75" customHeight="1">
      <c r="A393" t="s">
        <v>4</v>
      </c>
      <c r="B393" t="s">
        <v>54</v>
      </c>
      <c r="C393" s="1">
        <v>8.2908015607129872</v>
      </c>
      <c r="D393" s="1">
        <v>8.9338288052528902</v>
      </c>
      <c r="E393" s="1">
        <v>0</v>
      </c>
      <c r="F393" s="1">
        <v>6.5501233952328963</v>
      </c>
      <c r="G393" s="1">
        <v>11.871678829297753</v>
      </c>
    </row>
    <row r="394" spans="1:7" ht="12.75" customHeight="1">
      <c r="A394" t="s">
        <v>4</v>
      </c>
      <c r="B394" t="s">
        <v>55</v>
      </c>
      <c r="C394" s="3">
        <v>9.7250080505879632E-2</v>
      </c>
      <c r="D394" s="3">
        <v>9.405297617444057E-2</v>
      </c>
      <c r="E394" s="3">
        <v>0.11424135465140499</v>
      </c>
      <c r="F394" s="3">
        <v>8.9143454432516298E-2</v>
      </c>
      <c r="G394" s="3">
        <v>0.1722406925653239</v>
      </c>
    </row>
    <row r="395" spans="1:7" ht="12.75" customHeight="1">
      <c r="A395" t="s">
        <v>4</v>
      </c>
      <c r="B395" t="s">
        <v>56</v>
      </c>
      <c r="C395" s="2">
        <v>403257.39130434784</v>
      </c>
      <c r="D395" s="2">
        <v>663665.71739130432</v>
      </c>
      <c r="E395" s="2">
        <v>588617.15217391308</v>
      </c>
      <c r="F395" s="2">
        <v>640032.30108695664</v>
      </c>
      <c r="G395" s="2">
        <v>651226.82608695654</v>
      </c>
    </row>
    <row r="396" spans="1:7" ht="12.75" customHeight="1">
      <c r="A396" t="s">
        <v>4</v>
      </c>
      <c r="B396" t="s">
        <v>57</v>
      </c>
      <c r="C396" s="2">
        <v>578526.51043478248</v>
      </c>
      <c r="D396" s="2">
        <v>554409</v>
      </c>
      <c r="E396" s="2">
        <v>869503.13043478259</v>
      </c>
      <c r="F396" s="2">
        <v>690963.67391304346</v>
      </c>
      <c r="G396" s="2">
        <v>903118.91304347827</v>
      </c>
    </row>
    <row r="397" spans="1:7" ht="12.75" customHeight="1">
      <c r="A397" t="s">
        <v>4</v>
      </c>
      <c r="B397" t="s">
        <v>58</v>
      </c>
      <c r="C397" s="3">
        <v>8.2554280239623842E-2</v>
      </c>
      <c r="D397" s="3">
        <v>7.2463260145261818E-2</v>
      </c>
      <c r="E397" s="3">
        <v>9.3846536936635916E-2</v>
      </c>
      <c r="F397" s="3">
        <v>7.0191748592447298E-2</v>
      </c>
      <c r="G397" s="3">
        <v>0.14777120615685868</v>
      </c>
    </row>
    <row r="398" spans="1:7" ht="12.75" customHeight="1">
      <c r="A398" t="s">
        <v>4</v>
      </c>
      <c r="B398" t="s">
        <v>59</v>
      </c>
      <c r="C398" s="1">
        <v>3.5476910125084102</v>
      </c>
      <c r="D398" s="1">
        <v>4.3960596572418895</v>
      </c>
      <c r="E398" s="1">
        <v>3.1129361605091326</v>
      </c>
      <c r="F398" s="1">
        <v>19.223347938626191</v>
      </c>
      <c r="G398" s="1">
        <v>3.0887793632817195</v>
      </c>
    </row>
    <row r="399" spans="1:7" ht="12.75" customHeight="1">
      <c r="A399" t="s">
        <v>4</v>
      </c>
      <c r="B399" t="s">
        <v>60</v>
      </c>
      <c r="C399" s="1">
        <v>5.4481464367808758</v>
      </c>
      <c r="D399" s="1">
        <v>5.2770551815134166</v>
      </c>
      <c r="E399" s="1">
        <v>4.5232611736714636</v>
      </c>
      <c r="F399" s="1">
        <v>4.3405043757574981</v>
      </c>
      <c r="G399" s="1">
        <v>4.0263288628862091</v>
      </c>
    </row>
    <row r="400" spans="1:7" ht="12.75" customHeight="1">
      <c r="A400" t="s">
        <v>4</v>
      </c>
      <c r="B400" t="s">
        <v>61</v>
      </c>
      <c r="C400" s="3">
        <v>0.87168690386645109</v>
      </c>
      <c r="D400" s="3">
        <v>0.35175069381895258</v>
      </c>
      <c r="E400" s="3">
        <v>0.47384286520573993</v>
      </c>
      <c r="F400" s="3">
        <v>0</v>
      </c>
      <c r="G400" s="3">
        <v>0.75887262162029934</v>
      </c>
    </row>
    <row r="401" spans="1:7" ht="12.75" customHeight="1">
      <c r="A401" t="s">
        <v>4</v>
      </c>
      <c r="B401" t="s">
        <v>62</v>
      </c>
      <c r="C401" s="1">
        <v>4.7490778992885589</v>
      </c>
      <c r="D401" s="1">
        <v>1.8562078214182431</v>
      </c>
      <c r="E401" s="1">
        <v>2.1433150346063643</v>
      </c>
      <c r="F401" s="1">
        <v>0</v>
      </c>
      <c r="G401" s="1">
        <v>3.055470739683936</v>
      </c>
    </row>
    <row r="402" spans="1:7" ht="12.75" customHeight="1">
      <c r="A402" t="s">
        <v>4</v>
      </c>
      <c r="B402" t="s">
        <v>63</v>
      </c>
      <c r="C402" s="3">
        <v>5.0262778856767325E-2</v>
      </c>
      <c r="D402" s="3">
        <v>2.4374911740260633E-2</v>
      </c>
      <c r="E402" s="3">
        <v>2.700587264074868E-2</v>
      </c>
      <c r="F402" s="3">
        <v>0</v>
      </c>
      <c r="G402" s="3">
        <v>4.092219542392448E-2</v>
      </c>
    </row>
    <row r="403" spans="1:7" ht="12.75" customHeight="1">
      <c r="A403" t="s">
        <v>4</v>
      </c>
      <c r="B403" t="s">
        <v>64</v>
      </c>
      <c r="C403" s="3">
        <v>0.59830112083029441</v>
      </c>
      <c r="D403" s="3">
        <v>0.64551540385840478</v>
      </c>
      <c r="E403" s="3">
        <v>0.5958396741060118</v>
      </c>
      <c r="F403" s="3">
        <v>0.62382766275316659</v>
      </c>
      <c r="G403" s="3">
        <v>0.62561332125946956</v>
      </c>
    </row>
    <row r="404" spans="1:7" ht="12.75" customHeight="1">
      <c r="A404" t="s">
        <v>4</v>
      </c>
      <c r="B404" t="s">
        <v>65</v>
      </c>
      <c r="C404" s="3">
        <v>1.8123451608176473E-2</v>
      </c>
      <c r="D404" s="3">
        <v>1.2667379159478598E-2</v>
      </c>
      <c r="E404" s="3">
        <v>1.7342461773431243E-2</v>
      </c>
      <c r="F404" s="3">
        <v>1.4298876823121691E-2</v>
      </c>
      <c r="G404" s="3">
        <v>1.7187054503212697E-2</v>
      </c>
    </row>
    <row r="405" spans="1:7" ht="12.75" customHeight="1">
      <c r="A405" t="s">
        <v>4</v>
      </c>
      <c r="B405" t="s">
        <v>66</v>
      </c>
      <c r="C405" s="3">
        <v>1.1887355742937155E-2</v>
      </c>
      <c r="D405" s="3">
        <v>1.4756532005927104E-2</v>
      </c>
      <c r="E405" s="3">
        <v>1.5000000972491521E-2</v>
      </c>
      <c r="F405" s="3">
        <v>3.9329151923445044E-3</v>
      </c>
      <c r="G405" s="3">
        <v>1.3339508115385514E-2</v>
      </c>
    </row>
    <row r="406" spans="1:7" ht="12.75" customHeight="1">
      <c r="A406" t="s">
        <v>4</v>
      </c>
      <c r="B406" t="s">
        <v>67</v>
      </c>
      <c r="C406" s="3">
        <v>7.6405410031913541E-3</v>
      </c>
      <c r="D406" s="3">
        <v>5.5298123493566602E-3</v>
      </c>
      <c r="E406" s="3">
        <v>4.5823984494981589E-3</v>
      </c>
      <c r="F406" s="3">
        <v>-1.7087129357344362E-2</v>
      </c>
      <c r="G406" s="3">
        <v>6.862804024215228E-3</v>
      </c>
    </row>
    <row r="407" spans="1:7" ht="12.75" customHeight="1">
      <c r="A407" t="s">
        <v>4</v>
      </c>
      <c r="B407" t="s">
        <v>68</v>
      </c>
      <c r="C407" s="3">
        <v>1.6408335984953573E-2</v>
      </c>
      <c r="D407" s="3">
        <v>9.4919652506129257E-2</v>
      </c>
      <c r="E407" s="3">
        <v>1.1751244116566355E-2</v>
      </c>
      <c r="F407" s="3">
        <v>4.0361303643349236E-2</v>
      </c>
      <c r="G407" s="3">
        <v>1.1978683409346413E-2</v>
      </c>
    </row>
    <row r="408" spans="1:7" ht="12.75" customHeight="1">
      <c r="A408" t="s">
        <v>4</v>
      </c>
      <c r="B408" t="s">
        <v>69</v>
      </c>
      <c r="C408" s="3">
        <v>0.78374001052456421</v>
      </c>
      <c r="D408" s="3">
        <v>0.78545696658728059</v>
      </c>
      <c r="E408" s="3">
        <v>0.78401245845580203</v>
      </c>
      <c r="F408" s="3">
        <v>1</v>
      </c>
      <c r="G408" s="3">
        <v>0.65694501398908345</v>
      </c>
    </row>
    <row r="409" spans="1:7" ht="12.75" customHeight="1">
      <c r="A409" t="s">
        <v>4</v>
      </c>
      <c r="B409" t="s">
        <v>70</v>
      </c>
      <c r="C409" s="3">
        <v>0.21625998947543562</v>
      </c>
      <c r="D409" s="3">
        <v>0.21454303341271935</v>
      </c>
      <c r="E409" s="3">
        <v>0.215987541544198</v>
      </c>
      <c r="F409" s="3">
        <v>0</v>
      </c>
      <c r="G409" s="3">
        <v>0.2133168762403945</v>
      </c>
    </row>
    <row r="410" spans="1:7" ht="12.75" customHeight="1">
      <c r="A410" t="s">
        <v>4</v>
      </c>
      <c r="B410" t="s">
        <v>71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</row>
    <row r="411" spans="1:7" ht="12.75" customHeight="1">
      <c r="A411" t="s">
        <v>4</v>
      </c>
      <c r="B411" t="s">
        <v>364</v>
      </c>
      <c r="C411" s="3">
        <v>0.40169887907113072</v>
      </c>
      <c r="D411" s="3">
        <v>0.35448459041990993</v>
      </c>
      <c r="E411" s="3">
        <v>0.40416031674479275</v>
      </c>
      <c r="F411" s="3">
        <v>0.37617233497172947</v>
      </c>
      <c r="G411" s="3">
        <v>0.37438667874052989</v>
      </c>
    </row>
    <row r="412" spans="1:7" ht="12.75" customHeight="1">
      <c r="A412" t="s">
        <v>4</v>
      </c>
      <c r="B412" t="s">
        <v>72</v>
      </c>
      <c r="C412" s="3">
        <v>0.24671409808330527</v>
      </c>
      <c r="D412" s="3">
        <v>0.21914245799262841</v>
      </c>
      <c r="E412" s="3">
        <v>0.29985383383264114</v>
      </c>
      <c r="F412" s="3">
        <v>0.25126052078610039</v>
      </c>
      <c r="G412" s="3">
        <v>0.26115912407897823</v>
      </c>
    </row>
    <row r="413" spans="1:7" ht="12.75" customHeight="1">
      <c r="A413" t="s">
        <v>4</v>
      </c>
      <c r="B413" t="s">
        <v>73</v>
      </c>
      <c r="C413" s="3">
        <v>0.1997697989728843</v>
      </c>
      <c r="D413" s="3">
        <v>0.15753947242076055</v>
      </c>
      <c r="E413" s="3">
        <v>0.20634781045528852</v>
      </c>
      <c r="F413" s="3">
        <v>0.10318062177235926</v>
      </c>
      <c r="G413" s="3">
        <v>0.23409426861126156</v>
      </c>
    </row>
    <row r="414" spans="1:7" ht="12.75" customHeight="1">
      <c r="A414" t="s">
        <v>4</v>
      </c>
      <c r="B414" t="s">
        <v>74</v>
      </c>
      <c r="C414" s="3">
        <v>0.70129133835610447</v>
      </c>
      <c r="D414" s="3">
        <v>0.63397981023085803</v>
      </c>
      <c r="E414" s="3">
        <v>0.6374827344332068</v>
      </c>
      <c r="F414" s="3">
        <v>0.66997890153905792</v>
      </c>
      <c r="G414" s="3">
        <v>0.58178837994384924</v>
      </c>
    </row>
    <row r="415" spans="1:7" ht="12.75" customHeight="1">
      <c r="A415" t="s">
        <v>4</v>
      </c>
      <c r="B415" t="s">
        <v>75</v>
      </c>
      <c r="C415" s="1">
        <v>17.81874276244687</v>
      </c>
      <c r="D415" s="1">
        <v>15.517067958248088</v>
      </c>
      <c r="E415" s="1">
        <v>0</v>
      </c>
      <c r="F415" s="1">
        <v>0</v>
      </c>
      <c r="G415" s="1">
        <v>16.699966527983868</v>
      </c>
    </row>
    <row r="416" spans="1:7" ht="12.75" customHeight="1">
      <c r="A416" t="s">
        <v>4</v>
      </c>
      <c r="B416" t="s">
        <v>76</v>
      </c>
      <c r="C416" s="1">
        <v>5.612068221263665</v>
      </c>
      <c r="D416" s="1">
        <v>6.4445164685152436</v>
      </c>
      <c r="E416" s="1">
        <v>0</v>
      </c>
      <c r="F416" s="1">
        <v>0</v>
      </c>
      <c r="G416" s="1">
        <v>5.9880359539901828</v>
      </c>
    </row>
    <row r="417" spans="1:7" ht="12.75" customHeight="1">
      <c r="A417" t="s">
        <v>4</v>
      </c>
      <c r="B417" t="s">
        <v>77</v>
      </c>
      <c r="C417" s="1">
        <v>6.5343382138978532</v>
      </c>
      <c r="D417" s="1">
        <v>7.7030109222172429</v>
      </c>
      <c r="E417" s="1">
        <v>0</v>
      </c>
      <c r="F417" s="1">
        <v>0</v>
      </c>
      <c r="G417" s="1">
        <v>7.2194086952695864</v>
      </c>
    </row>
    <row r="418" spans="1:7" ht="12.75" customHeight="1">
      <c r="A418" t="s">
        <v>4</v>
      </c>
      <c r="B418" t="s">
        <v>78</v>
      </c>
      <c r="C418" s="3">
        <v>1.8302184345480976E-2</v>
      </c>
      <c r="D418" s="3">
        <v>9.615665883478236E-2</v>
      </c>
      <c r="E418" s="3">
        <v>1.1489663388047121E-2</v>
      </c>
      <c r="F418" s="3">
        <v>3.8440380924409663E-2</v>
      </c>
      <c r="G418" s="3">
        <v>1.1357565271513168E-2</v>
      </c>
    </row>
    <row r="419" spans="1:7" ht="12.75" customHeight="1">
      <c r="A419" t="s">
        <v>4</v>
      </c>
      <c r="B419" t="s">
        <v>79</v>
      </c>
      <c r="C419" s="3">
        <v>0.21597850573684663</v>
      </c>
      <c r="D419" s="3">
        <v>0.22103822394591449</v>
      </c>
      <c r="E419" s="3">
        <v>0</v>
      </c>
      <c r="F419" s="3">
        <v>0</v>
      </c>
      <c r="G419" s="3">
        <v>0.23077726487626887</v>
      </c>
    </row>
    <row r="420" spans="1:7" ht="12.75" customHeight="1">
      <c r="A420" t="s">
        <v>4</v>
      </c>
      <c r="B420" t="s">
        <v>80</v>
      </c>
      <c r="C420" s="2">
        <v>10581.585101982169</v>
      </c>
      <c r="D420" s="2">
        <v>12705.561486232427</v>
      </c>
      <c r="E420" s="2">
        <v>10890.658060817243</v>
      </c>
      <c r="F420" s="2">
        <v>0</v>
      </c>
      <c r="G420" s="2">
        <v>11080.410214709387</v>
      </c>
    </row>
    <row r="421" spans="1:7" ht="12.75" customHeight="1">
      <c r="A421" t="s">
        <v>4</v>
      </c>
      <c r="B421" t="s">
        <v>81</v>
      </c>
      <c r="C421" s="2">
        <v>58827.928732248009</v>
      </c>
      <c r="D421" s="2">
        <v>63721.54967028294</v>
      </c>
      <c r="E421" s="2">
        <v>0</v>
      </c>
      <c r="F421" s="2">
        <v>0</v>
      </c>
      <c r="G421" s="2">
        <v>64904.991880790898</v>
      </c>
    </row>
    <row r="422" spans="1:7" ht="12.75" customHeight="1">
      <c r="A422" t="s">
        <v>4</v>
      </c>
      <c r="B422" t="s">
        <v>82</v>
      </c>
      <c r="C422" s="2">
        <v>74538.089907343281</v>
      </c>
      <c r="D422" s="2">
        <v>81969.239544777723</v>
      </c>
      <c r="E422" s="2">
        <v>0</v>
      </c>
      <c r="F422" s="2">
        <v>123619.85464234477</v>
      </c>
      <c r="G422" s="2">
        <v>86360.334320374401</v>
      </c>
    </row>
    <row r="423" spans="1:7" ht="12.75" customHeight="1">
      <c r="A423" t="s">
        <v>4</v>
      </c>
      <c r="B423" t="s">
        <v>83</v>
      </c>
      <c r="C423" s="3">
        <v>0.26705276751454499</v>
      </c>
      <c r="D423" s="3">
        <v>0.28636609337183483</v>
      </c>
      <c r="E423" s="3">
        <v>0.29588257142707014</v>
      </c>
      <c r="F423" s="3">
        <v>0</v>
      </c>
      <c r="G423" s="3">
        <v>0.33745488247935435</v>
      </c>
    </row>
    <row r="424" spans="1:7" ht="12.75" customHeight="1">
      <c r="A424" t="s">
        <v>4</v>
      </c>
      <c r="B424" t="s">
        <v>84</v>
      </c>
      <c r="C424" s="3">
        <v>0.60304731783718224</v>
      </c>
      <c r="D424" s="3">
        <v>0.62770819303914183</v>
      </c>
      <c r="E424" s="3">
        <v>0.63564661193621375</v>
      </c>
      <c r="F424" s="3">
        <v>0.64468957741703758</v>
      </c>
      <c r="G424" s="3">
        <v>0.63957920600566176</v>
      </c>
    </row>
    <row r="425" spans="1:7" ht="12.75" customHeight="1">
      <c r="A425" t="s">
        <v>4</v>
      </c>
      <c r="B425" t="s">
        <v>85</v>
      </c>
      <c r="C425" s="3">
        <v>4.9828858093583561E-2</v>
      </c>
      <c r="D425" s="3">
        <v>4.7202027711676579E-2</v>
      </c>
      <c r="E425" s="3">
        <v>5.1675083468243767E-2</v>
      </c>
      <c r="F425" s="3">
        <v>4.2588412814549642E-2</v>
      </c>
      <c r="G425" s="3">
        <v>4.8726298978099276E-2</v>
      </c>
    </row>
    <row r="426" spans="1:7" ht="12.75" customHeight="1">
      <c r="A426" t="s">
        <v>4</v>
      </c>
      <c r="B426" t="s">
        <v>86</v>
      </c>
      <c r="C426" s="2">
        <v>527.26830245184749</v>
      </c>
      <c r="D426" s="2">
        <v>599.72826536555374</v>
      </c>
      <c r="E426" s="2">
        <v>562.77566431683283</v>
      </c>
      <c r="F426" s="2">
        <v>0</v>
      </c>
      <c r="G426" s="2">
        <v>539.90738092191475</v>
      </c>
    </row>
    <row r="427" spans="1:7" ht="12.75" customHeight="1">
      <c r="A427" t="s">
        <v>4</v>
      </c>
      <c r="B427" t="s">
        <v>87</v>
      </c>
      <c r="C427" s="3">
        <v>0.601515675861653</v>
      </c>
      <c r="D427" s="3">
        <v>0.64859933224914423</v>
      </c>
      <c r="E427" s="3">
        <v>0.59855682972590929</v>
      </c>
      <c r="F427" s="3">
        <v>0.62702023632907333</v>
      </c>
      <c r="G427" s="3">
        <v>0.62812290470552001</v>
      </c>
    </row>
    <row r="428" spans="1:7" ht="12.75" customHeight="1">
      <c r="A428" t="s">
        <v>4</v>
      </c>
      <c r="B428" t="s">
        <v>88</v>
      </c>
      <c r="C428" s="1">
        <v>4.320593853483075</v>
      </c>
      <c r="D428" s="1">
        <v>2.7718939153317161</v>
      </c>
      <c r="E428" s="1">
        <v>3.061571601973923</v>
      </c>
      <c r="F428" s="1">
        <v>3.2810501690617402</v>
      </c>
      <c r="G428" s="1">
        <v>3.9374871018275837</v>
      </c>
    </row>
    <row r="429" spans="1:7" ht="12.75" customHeight="1">
      <c r="A429" t="s">
        <v>4</v>
      </c>
      <c r="B429" t="s">
        <v>89</v>
      </c>
      <c r="C429" s="1">
        <v>52.832327610055437</v>
      </c>
      <c r="D429" s="1">
        <v>95.759726260729124</v>
      </c>
      <c r="E429" s="1">
        <v>69.922000609602421</v>
      </c>
      <c r="F429" s="1">
        <v>88.195146216650642</v>
      </c>
      <c r="G429" s="1">
        <v>57.860270613378809</v>
      </c>
    </row>
    <row r="430" spans="1:7" ht="12.75" customHeight="1">
      <c r="A430" t="s">
        <v>4</v>
      </c>
      <c r="B430" t="s">
        <v>90</v>
      </c>
      <c r="C430" s="1">
        <v>57.57741744963517</v>
      </c>
      <c r="D430" s="1">
        <v>50.136818457393382</v>
      </c>
      <c r="E430" s="1">
        <v>57.702157057816329</v>
      </c>
      <c r="F430" s="1">
        <v>78.425541217974029</v>
      </c>
      <c r="G430" s="1">
        <v>62.016904115645367</v>
      </c>
    </row>
    <row r="431" spans="1:7" ht="12.75" customHeight="1">
      <c r="A431" t="s">
        <v>4</v>
      </c>
      <c r="B431" t="s">
        <v>91</v>
      </c>
      <c r="C431" s="1">
        <v>156.92955775324407</v>
      </c>
      <c r="D431" s="1">
        <v>219.50435310739533</v>
      </c>
      <c r="E431" s="1">
        <v>170.99159940946376</v>
      </c>
      <c r="F431" s="1">
        <v>213.60590036107251</v>
      </c>
      <c r="G431" s="1">
        <v>160.13195356913687</v>
      </c>
    </row>
    <row r="432" spans="1:7" ht="12.75" customHeight="1">
      <c r="A432" t="s">
        <v>4</v>
      </c>
      <c r="B432" t="s">
        <v>92</v>
      </c>
      <c r="C432" s="3">
        <v>5.7088679663368662E-2</v>
      </c>
      <c r="D432" s="3">
        <v>5.2470821705278517E-2</v>
      </c>
      <c r="E432" s="3">
        <v>5.6020686095379343E-2</v>
      </c>
      <c r="F432" s="3">
        <v>2.6228997176091479E-2</v>
      </c>
      <c r="G432" s="3">
        <v>5.525470396160248E-2</v>
      </c>
    </row>
    <row r="433" spans="1:7" ht="12.75" customHeight="1">
      <c r="A433" t="s">
        <v>4</v>
      </c>
      <c r="B433" t="s">
        <v>93</v>
      </c>
      <c r="C433" s="1">
        <v>5.4371170720281858</v>
      </c>
      <c r="D433" s="1">
        <v>7.261339790219461</v>
      </c>
      <c r="E433" s="1">
        <v>4.5974169329157384</v>
      </c>
      <c r="F433" s="1">
        <v>7.3058600580900119</v>
      </c>
      <c r="G433" s="1">
        <v>2.6586101665119113</v>
      </c>
    </row>
    <row r="434" spans="1:7" ht="12.75" customHeight="1">
      <c r="A434" t="s">
        <v>4</v>
      </c>
      <c r="B434" t="s">
        <v>94</v>
      </c>
      <c r="C434" s="4">
        <v>0.48358919268306477</v>
      </c>
      <c r="D434" s="4">
        <v>0.52877704343232224</v>
      </c>
      <c r="E434" s="4">
        <v>0.33611519917725663</v>
      </c>
      <c r="F434" s="4">
        <v>0.36646438922183433</v>
      </c>
      <c r="G434" s="4">
        <v>0.30312596619478022</v>
      </c>
    </row>
    <row r="435" spans="1:7" ht="12.75" customHeight="1">
      <c r="A435" t="s">
        <v>4</v>
      </c>
      <c r="B435" t="s">
        <v>95</v>
      </c>
      <c r="C435" s="2">
        <v>18689.013602278126</v>
      </c>
      <c r="D435" s="2">
        <v>19952.767654986525</v>
      </c>
      <c r="E435" s="2">
        <v>18965.594606741568</v>
      </c>
      <c r="F435" s="2">
        <v>0</v>
      </c>
      <c r="G435" s="2">
        <v>20794.317050691261</v>
      </c>
    </row>
    <row r="436" spans="1:7" ht="12.75" customHeight="1">
      <c r="A436" t="s">
        <v>4</v>
      </c>
      <c r="B436" t="s">
        <v>96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</row>
    <row r="437" spans="1:7" ht="12.75" customHeight="1">
      <c r="A437" t="s">
        <v>4</v>
      </c>
      <c r="B437" t="s">
        <v>97</v>
      </c>
      <c r="C437" s="2">
        <v>22122.332393258432</v>
      </c>
      <c r="D437" s="2">
        <v>23650.086261980825</v>
      </c>
      <c r="E437" s="2">
        <v>22151.416272965882</v>
      </c>
      <c r="F437" s="2">
        <v>0</v>
      </c>
      <c r="G437" s="2">
        <v>24198.496042216346</v>
      </c>
    </row>
    <row r="438" spans="1:7" ht="12.75" customHeight="1">
      <c r="A438" t="s">
        <v>4</v>
      </c>
      <c r="B438" t="s">
        <v>98</v>
      </c>
      <c r="C438" s="2">
        <v>8886.5161269915825</v>
      </c>
      <c r="D438" s="2">
        <v>8383.5912772921638</v>
      </c>
      <c r="E438" s="2">
        <v>8952.7236198952851</v>
      </c>
      <c r="F438" s="2">
        <v>0</v>
      </c>
      <c r="G438" s="2">
        <v>9059.5945637612476</v>
      </c>
    </row>
    <row r="439" spans="1:7" ht="12.75" customHeight="1">
      <c r="A439" t="s">
        <v>4</v>
      </c>
      <c r="B439" t="s">
        <v>105</v>
      </c>
      <c r="C439" s="3">
        <v>0.46488489638023289</v>
      </c>
      <c r="D439" s="3">
        <v>0.48545964632027838</v>
      </c>
      <c r="E439" s="3">
        <v>0.48357792698288882</v>
      </c>
      <c r="F439" s="3">
        <v>0.46400074810634068</v>
      </c>
      <c r="G439" s="3">
        <v>0.45991635122098296</v>
      </c>
    </row>
    <row r="440" spans="1:7" ht="12.75" customHeight="1">
      <c r="A440" t="s">
        <v>4</v>
      </c>
      <c r="B440" t="s">
        <v>106</v>
      </c>
      <c r="C440" s="3">
        <v>0.18240676380366433</v>
      </c>
      <c r="D440" s="3">
        <v>0.17041451308506306</v>
      </c>
      <c r="E440" s="3">
        <v>0.16878632713342856</v>
      </c>
      <c r="F440" s="3">
        <v>0.18121702132751963</v>
      </c>
      <c r="G440" s="3">
        <v>0.17960800934463761</v>
      </c>
    </row>
    <row r="441" spans="1:7" ht="12.75" customHeight="1">
      <c r="A441" t="s">
        <v>4</v>
      </c>
      <c r="B441" t="s">
        <v>107</v>
      </c>
      <c r="C441" s="3">
        <v>0.35270833981610294</v>
      </c>
      <c r="D441" s="3">
        <v>0.34412584059465817</v>
      </c>
      <c r="E441" s="3">
        <v>0.34763574588368268</v>
      </c>
      <c r="F441" s="3">
        <v>0.35478223056613972</v>
      </c>
      <c r="G441" s="3">
        <v>0.36047563943437944</v>
      </c>
    </row>
    <row r="442" spans="1:7" ht="12.75" customHeight="1">
      <c r="A442" t="s">
        <v>4</v>
      </c>
      <c r="B442" t="s">
        <v>99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</row>
    <row r="443" spans="1:7" ht="12.75" customHeight="1">
      <c r="A443" t="s">
        <v>4</v>
      </c>
      <c r="B443" t="s">
        <v>108</v>
      </c>
      <c r="C443" s="3">
        <v>0.34327295203173341</v>
      </c>
      <c r="D443" s="3">
        <v>0.3866921977700451</v>
      </c>
      <c r="E443" s="3">
        <v>0.40864616309477347</v>
      </c>
      <c r="F443" s="3">
        <v>0.37585743649699738</v>
      </c>
      <c r="G443" s="3">
        <v>0.37962182846135994</v>
      </c>
    </row>
    <row r="444" spans="1:7" ht="12.75" customHeight="1">
      <c r="A444" t="s">
        <v>4</v>
      </c>
      <c r="B444" t="s">
        <v>109</v>
      </c>
      <c r="C444" s="3">
        <v>0.11674866867378988</v>
      </c>
      <c r="D444" s="3">
        <v>0.11909363515541994</v>
      </c>
      <c r="E444" s="3">
        <v>0.12211630961282609</v>
      </c>
      <c r="F444" s="3">
        <v>8.8615821589309599E-2</v>
      </c>
      <c r="G444" s="3">
        <v>0.14119257201820432</v>
      </c>
    </row>
    <row r="445" spans="1:7" ht="12.75" customHeight="1">
      <c r="A445" t="s">
        <v>4</v>
      </c>
      <c r="B445" t="s">
        <v>110</v>
      </c>
      <c r="C445" s="3">
        <v>0.53997837929447667</v>
      </c>
      <c r="D445" s="3">
        <v>0.49421416707453503</v>
      </c>
      <c r="E445" s="3">
        <v>0.46923752729240059</v>
      </c>
      <c r="F445" s="3">
        <v>0.53552674191369309</v>
      </c>
      <c r="G445" s="3">
        <v>0.47918559952043532</v>
      </c>
    </row>
    <row r="446" spans="1:7" ht="12.75" customHeight="1">
      <c r="A446" t="s">
        <v>4</v>
      </c>
      <c r="B446" t="s">
        <v>100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</row>
    <row r="447" spans="1:7" ht="12.75" customHeight="1">
      <c r="A447" t="s">
        <v>4</v>
      </c>
      <c r="B447" t="s">
        <v>101</v>
      </c>
      <c r="C447" s="2">
        <v>-2164512</v>
      </c>
      <c r="D447" s="2">
        <v>-2545756</v>
      </c>
      <c r="E447" s="2">
        <v>-2930617.0000000005</v>
      </c>
      <c r="F447" s="2">
        <v>-778227.77</v>
      </c>
      <c r="G447" s="2">
        <v>-2821753</v>
      </c>
    </row>
    <row r="448" spans="1:7" ht="12.75" customHeight="1">
      <c r="A448" t="s">
        <v>5</v>
      </c>
      <c r="B448" t="s">
        <v>46</v>
      </c>
      <c r="C448" s="1">
        <v>183.30136986301369</v>
      </c>
      <c r="D448" s="1">
        <v>169.68306010928961</v>
      </c>
      <c r="E448" s="1">
        <v>0</v>
      </c>
      <c r="F448" s="1">
        <v>161.95068493150686</v>
      </c>
      <c r="G448" s="1">
        <v>179.43949999140253</v>
      </c>
    </row>
    <row r="449" spans="1:7" ht="12.75" customHeight="1">
      <c r="A449" t="s">
        <v>4</v>
      </c>
      <c r="B449" t="s">
        <v>47</v>
      </c>
      <c r="C449" s="1">
        <v>14.766056058265283</v>
      </c>
      <c r="D449" s="1">
        <v>14.910924369747896</v>
      </c>
      <c r="E449" s="1">
        <v>0</v>
      </c>
      <c r="F449" s="1">
        <v>13.610868063550541</v>
      </c>
      <c r="G449" s="1">
        <v>14.348014850292659</v>
      </c>
    </row>
    <row r="450" spans="1:7" ht="12.75" customHeight="1">
      <c r="A450" t="s">
        <v>4</v>
      </c>
      <c r="B450" t="s">
        <v>48</v>
      </c>
      <c r="C450" s="1">
        <v>5.122333590336674</v>
      </c>
      <c r="D450" s="1">
        <v>5.0191333708497465</v>
      </c>
      <c r="E450" s="1">
        <v>0</v>
      </c>
      <c r="F450" s="1">
        <v>4.8770111808017456</v>
      </c>
      <c r="G450" s="1">
        <v>4.7511855667198262</v>
      </c>
    </row>
    <row r="451" spans="1:7" ht="12.75" customHeight="1">
      <c r="A451" t="s">
        <v>4</v>
      </c>
      <c r="B451" t="s">
        <v>49</v>
      </c>
      <c r="C451" s="2">
        <v>17629.354024839969</v>
      </c>
      <c r="D451" s="2">
        <v>16165.763268069955</v>
      </c>
      <c r="E451" s="2">
        <v>0</v>
      </c>
      <c r="F451" s="2">
        <v>0</v>
      </c>
      <c r="G451" s="2">
        <v>0</v>
      </c>
    </row>
    <row r="452" spans="1:7" ht="12.75" customHeight="1">
      <c r="A452" t="s">
        <v>4</v>
      </c>
      <c r="B452" t="s">
        <v>50</v>
      </c>
      <c r="C452" s="2">
        <v>93363.053461559524</v>
      </c>
      <c r="D452" s="2">
        <v>83862.845811929044</v>
      </c>
      <c r="E452" s="2">
        <v>0</v>
      </c>
      <c r="F452" s="2">
        <v>0</v>
      </c>
      <c r="G452" s="2">
        <v>0</v>
      </c>
    </row>
    <row r="453" spans="1:7" ht="12.75" customHeight="1">
      <c r="A453" t="s">
        <v>4</v>
      </c>
      <c r="B453" t="s">
        <v>51</v>
      </c>
      <c r="C453" s="1">
        <v>54.605479452054794</v>
      </c>
      <c r="D453" s="1">
        <v>48.73770491803279</v>
      </c>
      <c r="E453" s="1">
        <v>0</v>
      </c>
      <c r="F453" s="1">
        <v>48.9972602739726</v>
      </c>
      <c r="G453" s="1">
        <v>50.998292730005346</v>
      </c>
    </row>
    <row r="454" spans="1:7" ht="12.75" customHeight="1">
      <c r="A454" t="s">
        <v>4</v>
      </c>
      <c r="B454" t="s">
        <v>355</v>
      </c>
      <c r="C454" s="2">
        <v>3891</v>
      </c>
      <c r="D454" s="2">
        <v>3554</v>
      </c>
      <c r="E454" s="2">
        <v>0</v>
      </c>
      <c r="F454" s="2">
        <v>3667</v>
      </c>
      <c r="G454" s="2">
        <v>3917.8383132071904</v>
      </c>
    </row>
    <row r="455" spans="1:7" ht="12.75" customHeight="1">
      <c r="A455" t="s">
        <v>4</v>
      </c>
      <c r="B455" t="s">
        <v>353</v>
      </c>
      <c r="C455" s="2">
        <v>19931</v>
      </c>
      <c r="D455" s="2">
        <v>17838</v>
      </c>
      <c r="E455" s="2">
        <v>0</v>
      </c>
      <c r="F455" s="2">
        <v>17884</v>
      </c>
      <c r="G455" s="2">
        <v>18614.376846451953</v>
      </c>
    </row>
    <row r="456" spans="1:7" ht="12.75" customHeight="1">
      <c r="A456" t="s">
        <v>4</v>
      </c>
      <c r="B456" t="s">
        <v>52</v>
      </c>
      <c r="C456" s="1">
        <v>12.204821167630202</v>
      </c>
      <c r="D456" s="1">
        <v>14.032018393792516</v>
      </c>
      <c r="E456" s="1">
        <v>0</v>
      </c>
      <c r="F456" s="1">
        <v>14.830367662241782</v>
      </c>
      <c r="G456" s="1">
        <v>16.072676159386294</v>
      </c>
    </row>
    <row r="457" spans="1:7" ht="12.75" customHeight="1">
      <c r="A457" t="s">
        <v>4</v>
      </c>
      <c r="B457" t="s">
        <v>53</v>
      </c>
      <c r="C457" s="1">
        <v>17.327099660851143</v>
      </c>
      <c r="D457" s="1">
        <v>18.038999798801044</v>
      </c>
      <c r="E457" s="1">
        <v>0</v>
      </c>
      <c r="F457" s="1">
        <v>17.704262412166511</v>
      </c>
      <c r="G457" s="1">
        <v>20.459821926742642</v>
      </c>
    </row>
    <row r="458" spans="1:7" ht="12.75" customHeight="1">
      <c r="A458" t="s">
        <v>4</v>
      </c>
      <c r="B458" t="s">
        <v>54</v>
      </c>
      <c r="C458" s="1">
        <v>8.1252008641022293</v>
      </c>
      <c r="D458" s="1">
        <v>9.843326191474139</v>
      </c>
      <c r="E458" s="1">
        <v>0</v>
      </c>
      <c r="F458" s="1">
        <v>11.148627783225665</v>
      </c>
      <c r="G458" s="1">
        <v>11.379524180787136</v>
      </c>
    </row>
    <row r="459" spans="1:7" ht="12.75" customHeight="1">
      <c r="A459" t="s">
        <v>4</v>
      </c>
      <c r="B459" t="s">
        <v>55</v>
      </c>
      <c r="C459" s="3">
        <v>0.10391282810972331</v>
      </c>
      <c r="D459" s="3">
        <v>0.1749569004099196</v>
      </c>
      <c r="E459" s="3">
        <v>0.14126547763199879</v>
      </c>
      <c r="F459" s="3">
        <v>0.11304879446716949</v>
      </c>
      <c r="G459" s="3">
        <v>9.0685006034152874E-2</v>
      </c>
    </row>
    <row r="460" spans="1:7" ht="12.75" customHeight="1">
      <c r="A460" t="s">
        <v>4</v>
      </c>
      <c r="B460" t="s">
        <v>56</v>
      </c>
      <c r="C460" s="2">
        <v>323104.1508695652</v>
      </c>
      <c r="D460" s="2">
        <v>430797.10798418976</v>
      </c>
      <c r="E460" s="2">
        <v>0</v>
      </c>
      <c r="F460" s="2">
        <v>313147.74470355723</v>
      </c>
      <c r="G460" s="2">
        <v>315207.09720553359</v>
      </c>
    </row>
    <row r="461" spans="1:7" ht="12.75" customHeight="1">
      <c r="A461" t="s">
        <v>4</v>
      </c>
      <c r="B461" t="s">
        <v>57</v>
      </c>
      <c r="C461" s="2">
        <v>266287.31620553357</v>
      </c>
      <c r="D461" s="2">
        <v>269167.72727272729</v>
      </c>
      <c r="E461" s="2">
        <v>0</v>
      </c>
      <c r="F461" s="2">
        <v>252135.63371541505</v>
      </c>
      <c r="G461" s="2">
        <v>277577.75185770751</v>
      </c>
    </row>
    <row r="462" spans="1:7" ht="12.75" customHeight="1">
      <c r="A462" t="s">
        <v>4</v>
      </c>
      <c r="B462" t="s">
        <v>58</v>
      </c>
      <c r="C462" s="3">
        <v>5.8071347795110022E-2</v>
      </c>
      <c r="D462" s="3">
        <v>9.7696499324603295E-2</v>
      </c>
      <c r="E462" s="3">
        <v>8.2468517646839726E-2</v>
      </c>
      <c r="F462" s="3">
        <v>7.700767719125387E-2</v>
      </c>
      <c r="G462" s="3">
        <v>5.9433201058164603E-2</v>
      </c>
    </row>
    <row r="463" spans="1:7" ht="12.75" customHeight="1">
      <c r="A463" t="s">
        <v>4</v>
      </c>
      <c r="B463" t="s">
        <v>59</v>
      </c>
      <c r="C463" s="1">
        <v>1.3008766833472234</v>
      </c>
      <c r="D463" s="1">
        <v>1.3547161721400451</v>
      </c>
      <c r="E463" s="1">
        <v>15.962447236371052</v>
      </c>
      <c r="F463" s="1">
        <v>0.74136784886048712</v>
      </c>
      <c r="G463" s="1">
        <v>2.3691433905092767</v>
      </c>
    </row>
    <row r="464" spans="1:7" ht="12.75" customHeight="1">
      <c r="A464" t="s">
        <v>4</v>
      </c>
      <c r="B464" t="s">
        <v>60</v>
      </c>
      <c r="C464" s="1">
        <v>5.1146567663317395</v>
      </c>
      <c r="D464" s="1">
        <v>4.4527574510554047</v>
      </c>
      <c r="E464" s="1">
        <v>10.172158441235222</v>
      </c>
      <c r="F464" s="1">
        <v>4.3440592447653259</v>
      </c>
      <c r="G464" s="1">
        <v>4.0322252308248121</v>
      </c>
    </row>
    <row r="465" spans="1:7" ht="12.75" customHeight="1">
      <c r="A465" t="s">
        <v>4</v>
      </c>
      <c r="B465" t="s">
        <v>61</v>
      </c>
      <c r="C465" s="3">
        <v>0.78657885119415683</v>
      </c>
      <c r="D465" s="3">
        <v>0.65781794260982562</v>
      </c>
      <c r="E465" s="3">
        <v>0.682970874999966</v>
      </c>
      <c r="F465" s="3">
        <v>0.46405412234743226</v>
      </c>
      <c r="G465" s="3">
        <v>1.3409340233891414</v>
      </c>
    </row>
    <row r="466" spans="1:7" ht="12.75" customHeight="1">
      <c r="A466" t="s">
        <v>4</v>
      </c>
      <c r="B466" t="s">
        <v>62</v>
      </c>
      <c r="C466" s="1">
        <v>4.0230808435136405</v>
      </c>
      <c r="D466" s="1">
        <v>2.9291037453938373</v>
      </c>
      <c r="E466" s="1">
        <v>6.9472879512487093</v>
      </c>
      <c r="F466" s="1">
        <v>2.0158786002548226</v>
      </c>
      <c r="G466" s="1">
        <v>5.4069480019811254</v>
      </c>
    </row>
    <row r="467" spans="1:7" ht="12.75" customHeight="1">
      <c r="A467" t="s">
        <v>4</v>
      </c>
      <c r="B467" t="s">
        <v>63</v>
      </c>
      <c r="C467" s="3">
        <v>4.325424483136435E-2</v>
      </c>
      <c r="D467" s="3">
        <v>3.583457118169775E-2</v>
      </c>
      <c r="E467" s="3">
        <v>2.8928344590732399E-2</v>
      </c>
      <c r="F467" s="3">
        <v>2.0067169099419514E-2</v>
      </c>
      <c r="G467" s="3">
        <v>5.2914086255974851E-2</v>
      </c>
    </row>
    <row r="468" spans="1:7" ht="12.75" customHeight="1">
      <c r="A468" t="s">
        <v>4</v>
      </c>
      <c r="B468" t="s">
        <v>64</v>
      </c>
      <c r="C468" s="3">
        <v>0.6012039433489923</v>
      </c>
      <c r="D468" s="3">
        <v>0.62533794110840968</v>
      </c>
      <c r="E468" s="3">
        <v>0.60196837587666852</v>
      </c>
      <c r="F468" s="3">
        <v>0.61285629222024685</v>
      </c>
      <c r="G468" s="3">
        <v>0.61172802009245153</v>
      </c>
    </row>
    <row r="469" spans="1:7" ht="12.75" customHeight="1">
      <c r="A469" t="s">
        <v>4</v>
      </c>
      <c r="B469" t="s">
        <v>65</v>
      </c>
      <c r="C469" s="3">
        <v>1.3409780276382245E-2</v>
      </c>
      <c r="D469" s="3">
        <v>1.477941100867205E-2</v>
      </c>
      <c r="E469" s="3">
        <v>1.1186139511964316E-2</v>
      </c>
      <c r="F469" s="3">
        <v>1.3389013687891568E-2</v>
      </c>
      <c r="G469" s="3">
        <v>1.013807856399062E-2</v>
      </c>
    </row>
    <row r="470" spans="1:7" ht="12.75" customHeight="1">
      <c r="A470" t="s">
        <v>4</v>
      </c>
      <c r="B470" t="s">
        <v>66</v>
      </c>
      <c r="C470" s="3">
        <v>1.080273491797326E-2</v>
      </c>
      <c r="D470" s="3">
        <v>6.6419241838106425E-3</v>
      </c>
      <c r="E470" s="3">
        <v>1.1536173953256889E-2</v>
      </c>
      <c r="F470" s="3">
        <v>5.1446855301303619E-3</v>
      </c>
      <c r="G470" s="3">
        <v>1.0136508954787911E-2</v>
      </c>
    </row>
    <row r="471" spans="1:7" ht="12.75" customHeight="1">
      <c r="A471" t="s">
        <v>4</v>
      </c>
      <c r="B471" t="s">
        <v>67</v>
      </c>
      <c r="C471" s="3">
        <v>-2.0908325597840331E-2</v>
      </c>
      <c r="D471" s="3">
        <v>-5.6255220731579779E-3</v>
      </c>
      <c r="E471" s="3">
        <v>5.0000034524743144E-3</v>
      </c>
      <c r="F471" s="3">
        <v>-1.0208066862937851E-2</v>
      </c>
      <c r="G471" s="3">
        <v>1.0073373111545799E-2</v>
      </c>
    </row>
    <row r="472" spans="1:7" ht="12.75" customHeight="1">
      <c r="A472" t="s">
        <v>4</v>
      </c>
      <c r="B472" t="s">
        <v>68</v>
      </c>
      <c r="C472" s="3">
        <v>-4.0271439825655231E-2</v>
      </c>
      <c r="D472" s="3">
        <v>4.5229775479444748E-2</v>
      </c>
      <c r="E472" s="3">
        <v>2.9600386702041497E-2</v>
      </c>
      <c r="F472" s="3">
        <v>9.7469068332094691E-2</v>
      </c>
      <c r="G472" s="3">
        <v>3.8862052332244885E-2</v>
      </c>
    </row>
    <row r="473" spans="1:7" ht="12.75" customHeight="1">
      <c r="A473" t="s">
        <v>4</v>
      </c>
      <c r="B473" t="s">
        <v>69</v>
      </c>
      <c r="C473" s="3">
        <v>0.58155047135212445</v>
      </c>
      <c r="D473" s="3">
        <v>0.5831327386518681</v>
      </c>
      <c r="E473" s="3">
        <v>1</v>
      </c>
      <c r="F473" s="3">
        <v>0.61593485433147876</v>
      </c>
      <c r="G473" s="3">
        <v>0.59884652088524515</v>
      </c>
    </row>
    <row r="474" spans="1:7" ht="12.75" customHeight="1">
      <c r="A474" t="s">
        <v>4</v>
      </c>
      <c r="B474" t="s">
        <v>70</v>
      </c>
      <c r="C474" s="3">
        <v>0.22149070291601633</v>
      </c>
      <c r="D474" s="3">
        <v>0.22080931237413728</v>
      </c>
      <c r="E474" s="3">
        <v>0</v>
      </c>
      <c r="F474" s="3">
        <v>0.20592305396687924</v>
      </c>
      <c r="G474" s="3">
        <v>0.18466166148147428</v>
      </c>
    </row>
    <row r="475" spans="1:7" ht="12.75" customHeight="1">
      <c r="A475" t="s">
        <v>4</v>
      </c>
      <c r="B475" t="s">
        <v>71</v>
      </c>
      <c r="C475" s="3">
        <v>4.838102431454043E-2</v>
      </c>
      <c r="D475" s="3">
        <v>5.0086613731185205E-2</v>
      </c>
      <c r="E475" s="3">
        <v>0</v>
      </c>
      <c r="F475" s="3">
        <v>4.096755760255491E-2</v>
      </c>
      <c r="G475" s="3">
        <v>4.3863015804352014E-2</v>
      </c>
    </row>
    <row r="476" spans="1:7" ht="12.75" customHeight="1">
      <c r="A476" t="s">
        <v>4</v>
      </c>
      <c r="B476" t="s">
        <v>364</v>
      </c>
      <c r="C476" s="3">
        <v>0.39879605665100759</v>
      </c>
      <c r="D476" s="3">
        <v>0.37466205942850656</v>
      </c>
      <c r="E476" s="3">
        <v>0.39803162503033096</v>
      </c>
      <c r="F476" s="3">
        <v>0.38714370777975327</v>
      </c>
      <c r="G476" s="3">
        <v>0.38827197993546253</v>
      </c>
    </row>
    <row r="477" spans="1:7" ht="12.75" customHeight="1">
      <c r="A477" t="s">
        <v>4</v>
      </c>
      <c r="B477" t="s">
        <v>72</v>
      </c>
      <c r="C477" s="3">
        <v>0.24067402175547803</v>
      </c>
      <c r="D477" s="3">
        <v>0.2052758130165401</v>
      </c>
      <c r="E477" s="3">
        <v>0.24102870304875407</v>
      </c>
      <c r="F477" s="3">
        <v>0.25347324217540418</v>
      </c>
      <c r="G477" s="3">
        <v>0.24201908754637072</v>
      </c>
    </row>
    <row r="478" spans="1:7" ht="12.75" customHeight="1">
      <c r="A478" t="s">
        <v>4</v>
      </c>
      <c r="B478" t="s">
        <v>73</v>
      </c>
      <c r="C478" s="3">
        <v>0.24729591598000916</v>
      </c>
      <c r="D478" s="3">
        <v>0.23208642350167843</v>
      </c>
      <c r="E478" s="3">
        <v>0.2667201645274444</v>
      </c>
      <c r="F478" s="3">
        <v>0.20111607890371261</v>
      </c>
      <c r="G478" s="3">
        <v>0.23450817609716665</v>
      </c>
    </row>
    <row r="479" spans="1:7" ht="12.75" customHeight="1">
      <c r="A479" t="s">
        <v>4</v>
      </c>
      <c r="B479" t="s">
        <v>74</v>
      </c>
      <c r="C479" s="3">
        <v>0.65596365600592488</v>
      </c>
      <c r="D479" s="3">
        <v>0.63836554233237219</v>
      </c>
      <c r="E479" s="3">
        <v>0.63890272487999777</v>
      </c>
      <c r="F479" s="3">
        <v>0.62781720212514935</v>
      </c>
      <c r="G479" s="3">
        <v>0.61121210612360832</v>
      </c>
    </row>
    <row r="480" spans="1:7" ht="12.75" customHeight="1">
      <c r="A480" t="s">
        <v>4</v>
      </c>
      <c r="B480" t="s">
        <v>75</v>
      </c>
      <c r="C480" s="1">
        <v>14.212371511354375</v>
      </c>
      <c r="D480" s="1">
        <v>12.826008687750656</v>
      </c>
      <c r="E480" s="1">
        <v>0</v>
      </c>
      <c r="F480" s="1">
        <v>0</v>
      </c>
      <c r="G480" s="1">
        <v>0</v>
      </c>
    </row>
    <row r="481" spans="1:7" ht="12.75" customHeight="1">
      <c r="A481" t="s">
        <v>4</v>
      </c>
      <c r="B481" t="s">
        <v>76</v>
      </c>
      <c r="C481" s="1">
        <v>7.0361234168491311</v>
      </c>
      <c r="D481" s="1">
        <v>7.7966577471215919</v>
      </c>
      <c r="E481" s="1">
        <v>0</v>
      </c>
      <c r="F481" s="1">
        <v>0</v>
      </c>
      <c r="G481" s="1">
        <v>0</v>
      </c>
    </row>
    <row r="482" spans="1:7" ht="12.75" customHeight="1">
      <c r="A482" t="s">
        <v>4</v>
      </c>
      <c r="B482" t="s">
        <v>77</v>
      </c>
      <c r="C482" s="1">
        <v>4.8493961710611577</v>
      </c>
      <c r="D482" s="1">
        <v>5.485648215688629</v>
      </c>
      <c r="E482" s="1">
        <v>0</v>
      </c>
      <c r="F482" s="1">
        <v>0</v>
      </c>
      <c r="G482" s="1">
        <v>0</v>
      </c>
    </row>
    <row r="483" spans="1:7" ht="12.75" customHeight="1">
      <c r="A483" t="s">
        <v>4</v>
      </c>
      <c r="B483" t="s">
        <v>78</v>
      </c>
      <c r="C483" s="3">
        <v>-5.4002005397936252E-2</v>
      </c>
      <c r="D483" s="3">
        <v>5.5282675245849691E-2</v>
      </c>
      <c r="E483" s="3">
        <v>4.1466147031378853E-2</v>
      </c>
      <c r="F483" s="3">
        <v>0.13557724044909233</v>
      </c>
      <c r="G483" s="3">
        <v>5.4148328642410204E-2</v>
      </c>
    </row>
    <row r="484" spans="1:7" ht="12.75" customHeight="1">
      <c r="A484" t="s">
        <v>4</v>
      </c>
      <c r="B484" t="s">
        <v>79</v>
      </c>
      <c r="C484" s="3">
        <v>0.25430928490684424</v>
      </c>
      <c r="D484" s="3">
        <v>0.32259470036285237</v>
      </c>
      <c r="E484" s="3">
        <v>0</v>
      </c>
      <c r="F484" s="3">
        <v>0</v>
      </c>
      <c r="G484" s="3">
        <v>0</v>
      </c>
    </row>
    <row r="485" spans="1:7" ht="12.75" customHeight="1">
      <c r="A485" t="s">
        <v>4</v>
      </c>
      <c r="B485" t="s">
        <v>80</v>
      </c>
      <c r="C485" s="2">
        <v>12956.571689363043</v>
      </c>
      <c r="D485" s="2">
        <v>14589.337637143197</v>
      </c>
      <c r="E485" s="2">
        <v>0</v>
      </c>
      <c r="F485" s="2">
        <v>0</v>
      </c>
      <c r="G485" s="2">
        <v>0</v>
      </c>
    </row>
    <row r="486" spans="1:7" ht="12.75" customHeight="1">
      <c r="A486" t="s">
        <v>4</v>
      </c>
      <c r="B486" t="s">
        <v>81</v>
      </c>
      <c r="C486" s="2">
        <v>67745.362425626139</v>
      </c>
      <c r="D486" s="2">
        <v>70956.511077510862</v>
      </c>
      <c r="E486" s="2">
        <v>0</v>
      </c>
      <c r="F486" s="2">
        <v>0</v>
      </c>
      <c r="G486" s="2">
        <v>0</v>
      </c>
    </row>
    <row r="487" spans="1:7" ht="12.75" customHeight="1">
      <c r="A487" t="s">
        <v>4</v>
      </c>
      <c r="B487" t="s">
        <v>82</v>
      </c>
      <c r="C487" s="2">
        <v>88491.929383076014</v>
      </c>
      <c r="D487" s="2">
        <v>91481.744637271244</v>
      </c>
      <c r="E487" s="2">
        <v>118386.09003526148</v>
      </c>
      <c r="F487" s="2">
        <v>100675.65192618304</v>
      </c>
      <c r="G487" s="2">
        <v>99532.05487741949</v>
      </c>
    </row>
    <row r="488" spans="1:7" ht="12.75" customHeight="1">
      <c r="A488" t="s">
        <v>4</v>
      </c>
      <c r="B488" t="s">
        <v>83</v>
      </c>
      <c r="C488" s="3">
        <v>0.30624335326608315</v>
      </c>
      <c r="D488" s="3">
        <v>0.28926497721032574</v>
      </c>
      <c r="E488" s="3">
        <v>0</v>
      </c>
      <c r="F488" s="3">
        <v>0.29072408668694139</v>
      </c>
      <c r="G488" s="3">
        <v>0.3145127119960282</v>
      </c>
    </row>
    <row r="489" spans="1:7" ht="12.75" customHeight="1">
      <c r="A489" t="s">
        <v>4</v>
      </c>
      <c r="B489" t="s">
        <v>84</v>
      </c>
      <c r="C489" s="3">
        <v>0.64213363875913543</v>
      </c>
      <c r="D489" s="3">
        <v>0.63178866010214962</v>
      </c>
      <c r="E489" s="3">
        <v>0.59230404723570185</v>
      </c>
      <c r="F489" s="3">
        <v>0.63812156610388493</v>
      </c>
      <c r="G489" s="3">
        <v>0.60918097292952189</v>
      </c>
    </row>
    <row r="490" spans="1:7" ht="12.75" customHeight="1">
      <c r="A490" t="s">
        <v>4</v>
      </c>
      <c r="B490" t="s">
        <v>85</v>
      </c>
      <c r="C490" s="3">
        <v>4.2156482438886166E-2</v>
      </c>
      <c r="D490" s="3">
        <v>3.6857561033745961E-2</v>
      </c>
      <c r="E490" s="3">
        <v>3.4167041573091875E-2</v>
      </c>
      <c r="F490" s="3">
        <v>3.328469992001961E-2</v>
      </c>
      <c r="G490" s="3">
        <v>3.2077845533988028E-2</v>
      </c>
    </row>
    <row r="491" spans="1:7" ht="12.75" customHeight="1">
      <c r="A491" t="s">
        <v>4</v>
      </c>
      <c r="B491" t="s">
        <v>86</v>
      </c>
      <c r="C491" s="2">
        <v>546.20348689080276</v>
      </c>
      <c r="D491" s="2">
        <v>537.72740240293251</v>
      </c>
      <c r="E491" s="2">
        <v>0</v>
      </c>
      <c r="F491" s="2">
        <v>0</v>
      </c>
      <c r="G491" s="2">
        <v>0</v>
      </c>
    </row>
    <row r="492" spans="1:7" ht="12.75" customHeight="1">
      <c r="A492" t="s">
        <v>4</v>
      </c>
      <c r="B492" t="s">
        <v>87</v>
      </c>
      <c r="C492" s="3">
        <v>0.60465009251975133</v>
      </c>
      <c r="D492" s="3">
        <v>0.62857773330856825</v>
      </c>
      <c r="E492" s="3">
        <v>0.60462520543489462</v>
      </c>
      <c r="F492" s="3">
        <v>0.61532282728239363</v>
      </c>
      <c r="G492" s="3">
        <v>0.61421103586792625</v>
      </c>
    </row>
    <row r="493" spans="1:7" ht="12.75" customHeight="1">
      <c r="A493" t="s">
        <v>4</v>
      </c>
      <c r="B493" t="s">
        <v>88</v>
      </c>
      <c r="C493" s="1">
        <v>2.0711364967240531</v>
      </c>
      <c r="D493" s="1">
        <v>1.9176687169941502</v>
      </c>
      <c r="E493" s="1">
        <v>2.3363008299485908</v>
      </c>
      <c r="F493" s="1">
        <v>2.084719685756117</v>
      </c>
      <c r="G493" s="1">
        <v>2.4494350852722482</v>
      </c>
    </row>
    <row r="494" spans="1:7" ht="12.75" customHeight="1">
      <c r="A494" t="s">
        <v>4</v>
      </c>
      <c r="B494" t="s">
        <v>89</v>
      </c>
      <c r="C494" s="1">
        <v>70.416672416069531</v>
      </c>
      <c r="D494" s="1">
        <v>96.596453614427219</v>
      </c>
      <c r="E494" s="1">
        <v>62.916019074955592</v>
      </c>
      <c r="F494" s="1">
        <v>84.193354340276471</v>
      </c>
      <c r="G494" s="1">
        <v>63.016387843985299</v>
      </c>
    </row>
    <row r="495" spans="1:7" ht="12.75" customHeight="1">
      <c r="A495" t="s">
        <v>4</v>
      </c>
      <c r="B495" t="s">
        <v>90</v>
      </c>
      <c r="C495" s="1">
        <v>48.935483982405756</v>
      </c>
      <c r="D495" s="1">
        <v>55.058914797207997</v>
      </c>
      <c r="E495" s="1">
        <v>35.11621642101084</v>
      </c>
      <c r="F495" s="1">
        <v>69.165254582377514</v>
      </c>
      <c r="G495" s="1">
        <v>39.295494036166438</v>
      </c>
    </row>
    <row r="496" spans="1:7" ht="12.75" customHeight="1">
      <c r="A496" t="s">
        <v>4</v>
      </c>
      <c r="B496" t="s">
        <v>91</v>
      </c>
      <c r="C496" s="1">
        <v>95.54260177188192</v>
      </c>
      <c r="D496" s="1">
        <v>131.6035757914409</v>
      </c>
      <c r="E496" s="1">
        <v>108.28504976281462</v>
      </c>
      <c r="F496" s="1">
        <v>114.09200241831348</v>
      </c>
      <c r="G496" s="1">
        <v>111.3025569834016</v>
      </c>
    </row>
    <row r="497" spans="1:7" ht="12.75" customHeight="1">
      <c r="A497" t="s">
        <v>4</v>
      </c>
      <c r="B497" t="s">
        <v>92</v>
      </c>
      <c r="C497" s="3">
        <v>2.2129578301937694E-2</v>
      </c>
      <c r="D497" s="3">
        <v>3.1439381983746094E-2</v>
      </c>
      <c r="E497" s="3">
        <v>3.8996209699739902E-2</v>
      </c>
      <c r="F497" s="3">
        <v>2.3416405499378151E-2</v>
      </c>
      <c r="G497" s="3">
        <v>4.1828086538855412E-2</v>
      </c>
    </row>
    <row r="498" spans="1:7" ht="12.75" customHeight="1">
      <c r="A498" t="s">
        <v>4</v>
      </c>
      <c r="B498" t="s">
        <v>93</v>
      </c>
      <c r="C498" s="1">
        <v>6.0354101990225546</v>
      </c>
      <c r="D498" s="1">
        <v>4.159257735538505</v>
      </c>
      <c r="E498" s="1">
        <v>4.735207497860392</v>
      </c>
      <c r="F498" s="1">
        <v>4.9378165810711625</v>
      </c>
      <c r="G498" s="1">
        <v>6.6619514024997697</v>
      </c>
    </row>
    <row r="499" spans="1:7" ht="12.75" customHeight="1">
      <c r="A499" t="s">
        <v>4</v>
      </c>
      <c r="B499" t="s">
        <v>94</v>
      </c>
      <c r="C499" s="4">
        <v>0.11455764187449304</v>
      </c>
      <c r="D499" s="4">
        <v>0.31375400755240912</v>
      </c>
      <c r="E499" s="4">
        <v>0.36584419882056818</v>
      </c>
      <c r="F499" s="4">
        <v>0.57497005406426105</v>
      </c>
      <c r="G499" s="4">
        <v>0.4298059423830356</v>
      </c>
    </row>
    <row r="500" spans="1:7" ht="12.75" customHeight="1">
      <c r="A500" t="s">
        <v>4</v>
      </c>
      <c r="B500" t="s">
        <v>95</v>
      </c>
      <c r="C500" s="2">
        <v>20440.661772235708</v>
      </c>
      <c r="D500" s="2">
        <v>20993.723843937572</v>
      </c>
      <c r="E500" s="2">
        <v>0</v>
      </c>
      <c r="F500" s="2">
        <v>22060.674199861845</v>
      </c>
      <c r="G500" s="2">
        <v>21245.733774058725</v>
      </c>
    </row>
    <row r="501" spans="1:7" ht="12.75" customHeight="1">
      <c r="A501" t="s">
        <v>4</v>
      </c>
      <c r="B501" t="s">
        <v>96</v>
      </c>
      <c r="C501" s="2">
        <v>559.237688042591</v>
      </c>
      <c r="D501" s="2">
        <v>636.27318811308294</v>
      </c>
      <c r="E501" s="2">
        <v>0</v>
      </c>
      <c r="F501" s="2">
        <v>702.88088159621316</v>
      </c>
      <c r="G501" s="2">
        <v>765.74802959694978</v>
      </c>
    </row>
    <row r="502" spans="1:7" ht="12.75" customHeight="1">
      <c r="A502" t="s">
        <v>4</v>
      </c>
      <c r="B502" t="s">
        <v>97</v>
      </c>
      <c r="C502" s="2">
        <v>23719.04033924441</v>
      </c>
      <c r="D502" s="2">
        <v>24495.758168261109</v>
      </c>
      <c r="E502" s="2">
        <v>0</v>
      </c>
      <c r="F502" s="2">
        <v>0</v>
      </c>
      <c r="G502" s="2">
        <v>0</v>
      </c>
    </row>
    <row r="503" spans="1:7" ht="12.75" customHeight="1">
      <c r="A503" t="s">
        <v>4</v>
      </c>
      <c r="B503" t="s">
        <v>98</v>
      </c>
      <c r="C503" s="2">
        <v>9459.0597548368496</v>
      </c>
      <c r="D503" s="2">
        <v>9177.6311894311984</v>
      </c>
      <c r="E503" s="2">
        <v>0</v>
      </c>
      <c r="F503" s="2">
        <v>0</v>
      </c>
      <c r="G503" s="2">
        <v>0</v>
      </c>
    </row>
    <row r="504" spans="1:7" ht="12.75" customHeight="1">
      <c r="A504" t="s">
        <v>4</v>
      </c>
      <c r="B504" t="s">
        <v>105</v>
      </c>
      <c r="C504" s="3">
        <v>0.45686212065293613</v>
      </c>
      <c r="D504" s="3">
        <v>0.46088278425838586</v>
      </c>
      <c r="E504" s="3">
        <v>0.46469429287457914</v>
      </c>
      <c r="F504" s="3">
        <v>0.45981094070329426</v>
      </c>
      <c r="G504" s="3">
        <v>0.45086533749266255</v>
      </c>
    </row>
    <row r="505" spans="1:7" ht="12.75" customHeight="1">
      <c r="A505" t="s">
        <v>4</v>
      </c>
      <c r="B505" t="s">
        <v>106</v>
      </c>
      <c r="C505" s="3">
        <v>0.1734505530882858</v>
      </c>
      <c r="D505" s="3">
        <v>0.16574732059564981</v>
      </c>
      <c r="E505" s="3">
        <v>0.1575520976353976</v>
      </c>
      <c r="F505" s="3">
        <v>0.16642229694718255</v>
      </c>
      <c r="G505" s="3">
        <v>0.15653355956927364</v>
      </c>
    </row>
    <row r="506" spans="1:7" ht="12.75" customHeight="1">
      <c r="A506" t="s">
        <v>4</v>
      </c>
      <c r="B506" t="s">
        <v>107</v>
      </c>
      <c r="C506" s="3">
        <v>0.36968732625877804</v>
      </c>
      <c r="D506" s="3">
        <v>0.37336989514596419</v>
      </c>
      <c r="E506" s="3">
        <v>0.37775360949002312</v>
      </c>
      <c r="F506" s="3">
        <v>0.37376676234952311</v>
      </c>
      <c r="G506" s="3">
        <v>0.39260110293806405</v>
      </c>
    </row>
    <row r="507" spans="1:7" ht="12.75" customHeight="1">
      <c r="A507" t="s">
        <v>4</v>
      </c>
      <c r="B507" t="s">
        <v>99</v>
      </c>
      <c r="C507" s="3">
        <v>0</v>
      </c>
      <c r="D507" s="3">
        <v>0</v>
      </c>
      <c r="E507" s="3">
        <v>0</v>
      </c>
      <c r="F507" s="3">
        <v>0</v>
      </c>
      <c r="G507" s="3">
        <v>0</v>
      </c>
    </row>
    <row r="508" spans="1:7" ht="12.75" customHeight="1">
      <c r="A508" t="s">
        <v>4</v>
      </c>
      <c r="B508" t="s">
        <v>108</v>
      </c>
      <c r="C508" s="3">
        <v>0.38008332373919146</v>
      </c>
      <c r="D508" s="3">
        <v>0.36735321449854735</v>
      </c>
      <c r="E508" s="3">
        <v>0.38210151787812663</v>
      </c>
      <c r="F508" s="3">
        <v>0.38744508071621836</v>
      </c>
      <c r="G508" s="3">
        <v>0.36303299152382656</v>
      </c>
    </row>
    <row r="509" spans="1:7" ht="12.75" customHeight="1">
      <c r="A509" t="s">
        <v>4</v>
      </c>
      <c r="B509" t="s">
        <v>109</v>
      </c>
      <c r="C509" s="3">
        <v>0.13074299943337017</v>
      </c>
      <c r="D509" s="3">
        <v>0.14241958312275346</v>
      </c>
      <c r="E509" s="3">
        <v>0.13070444581380916</v>
      </c>
      <c r="F509" s="3">
        <v>0.12725979115015967</v>
      </c>
      <c r="G509" s="3">
        <v>0.12891373183059829</v>
      </c>
    </row>
    <row r="510" spans="1:7" ht="12.75" customHeight="1">
      <c r="A510" t="s">
        <v>4</v>
      </c>
      <c r="B510" t="s">
        <v>110</v>
      </c>
      <c r="C510" s="3">
        <v>0.48917367682743862</v>
      </c>
      <c r="D510" s="3">
        <v>0.49022720237869921</v>
      </c>
      <c r="E510" s="3">
        <v>0.48719403630806418</v>
      </c>
      <c r="F510" s="3">
        <v>0.48529512813362186</v>
      </c>
      <c r="G510" s="3">
        <v>0.50805327664557498</v>
      </c>
    </row>
    <row r="511" spans="1:7" ht="12.75" customHeight="1">
      <c r="A511" t="s">
        <v>4</v>
      </c>
      <c r="B511" t="s">
        <v>100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</row>
    <row r="512" spans="1:7" ht="12.75" customHeight="1">
      <c r="A512" t="s">
        <v>4</v>
      </c>
      <c r="B512" t="s">
        <v>101</v>
      </c>
      <c r="C512" s="2">
        <v>-4517178.2897840105</v>
      </c>
      <c r="D512" s="2">
        <v>-2630153.0100000002</v>
      </c>
      <c r="E512" s="2">
        <v>-5474101</v>
      </c>
      <c r="F512" s="2">
        <v>-2393660.0599999996</v>
      </c>
      <c r="G512" s="2">
        <v>-5323564.2764858492</v>
      </c>
    </row>
    <row r="513" spans="1:7" ht="12.75" customHeight="1">
      <c r="A513" t="s">
        <v>6</v>
      </c>
      <c r="B513" t="s">
        <v>46</v>
      </c>
      <c r="C513" s="1">
        <v>14.076712328767123</v>
      </c>
      <c r="D513" s="1">
        <v>13.699453551912569</v>
      </c>
      <c r="E513" s="1">
        <v>14.753424657534246</v>
      </c>
      <c r="F513" s="1">
        <v>15.430136986301367</v>
      </c>
      <c r="G513" s="1">
        <v>14.454794520547946</v>
      </c>
    </row>
    <row r="514" spans="1:7" ht="12.75" customHeight="1">
      <c r="A514" t="s">
        <v>4</v>
      </c>
      <c r="B514" t="s">
        <v>47</v>
      </c>
      <c r="C514" s="1">
        <v>2.6430041152263373</v>
      </c>
      <c r="D514" s="1">
        <v>2.8375778155065077</v>
      </c>
      <c r="E514" s="1">
        <v>2.652709359605911</v>
      </c>
      <c r="F514" s="1">
        <v>3.123682750970604</v>
      </c>
      <c r="G514" s="1">
        <v>2.9740698985343861</v>
      </c>
    </row>
    <row r="515" spans="1:7" ht="12.75" customHeight="1">
      <c r="A515" t="s">
        <v>4</v>
      </c>
      <c r="B515" t="s">
        <v>48</v>
      </c>
      <c r="C515" s="1">
        <v>2.4727592267135323</v>
      </c>
      <c r="D515" s="1">
        <v>2.6213965406790525</v>
      </c>
      <c r="E515" s="1">
        <v>2.4369747899159662</v>
      </c>
      <c r="F515" s="1">
        <v>2.9361567635903922</v>
      </c>
      <c r="G515" s="1">
        <v>2.7743979721166037</v>
      </c>
    </row>
    <row r="516" spans="1:7" ht="12.75" customHeight="1">
      <c r="A516" t="s">
        <v>4</v>
      </c>
      <c r="B516" t="s">
        <v>49</v>
      </c>
      <c r="C516" s="2">
        <v>4702.0986321919072</v>
      </c>
      <c r="D516" s="2">
        <v>4848.9149384418088</v>
      </c>
      <c r="E516" s="2">
        <v>5279.8666634665069</v>
      </c>
      <c r="F516" s="2">
        <v>7277.9706862461644</v>
      </c>
      <c r="G516" s="2">
        <v>6752.5536709776961</v>
      </c>
    </row>
    <row r="517" spans="1:7" ht="12.75" customHeight="1">
      <c r="A517" t="s">
        <v>4</v>
      </c>
      <c r="B517" t="s">
        <v>50</v>
      </c>
      <c r="C517" s="2">
        <v>11627.157777669619</v>
      </c>
      <c r="D517" s="2">
        <v>12710.928845678338</v>
      </c>
      <c r="E517" s="2">
        <v>12866.901952985605</v>
      </c>
      <c r="F517" s="2">
        <v>21369.262855634286</v>
      </c>
      <c r="G517" s="2">
        <v>18734.27121136905</v>
      </c>
    </row>
    <row r="518" spans="1:7" ht="12.75" customHeight="1">
      <c r="A518" t="s">
        <v>4</v>
      </c>
      <c r="B518" t="s">
        <v>51</v>
      </c>
      <c r="C518" s="1">
        <v>11.564383561643835</v>
      </c>
      <c r="D518" s="1">
        <v>11.180327868852459</v>
      </c>
      <c r="E518" s="1">
        <v>11.917808219178083</v>
      </c>
      <c r="F518" s="1">
        <v>12.726027397260275</v>
      </c>
      <c r="G518" s="1">
        <v>11.994520547945209</v>
      </c>
    </row>
    <row r="519" spans="1:7" ht="12.75" customHeight="1">
      <c r="A519" t="s">
        <v>4</v>
      </c>
      <c r="B519" t="s">
        <v>355</v>
      </c>
      <c r="C519" s="2">
        <v>1707</v>
      </c>
      <c r="D519" s="2">
        <v>1560.9999999999998</v>
      </c>
      <c r="E519" s="2">
        <v>1785</v>
      </c>
      <c r="F519" s="2">
        <v>1581.9999999999998</v>
      </c>
      <c r="G519" s="2">
        <v>1578</v>
      </c>
    </row>
    <row r="520" spans="1:7" ht="12.75" customHeight="1">
      <c r="A520" t="s">
        <v>4</v>
      </c>
      <c r="B520" t="s">
        <v>353</v>
      </c>
      <c r="C520" s="2">
        <v>4221</v>
      </c>
      <c r="D520" s="2">
        <v>4092</v>
      </c>
      <c r="E520" s="2">
        <v>4350</v>
      </c>
      <c r="F520" s="2">
        <v>4645</v>
      </c>
      <c r="G520" s="2">
        <v>4378.0000000000009</v>
      </c>
    </row>
    <row r="521" spans="1:7" ht="12.75" customHeight="1">
      <c r="A521" t="s">
        <v>4</v>
      </c>
      <c r="B521" t="s">
        <v>52</v>
      </c>
      <c r="C521" s="1">
        <v>11.167027290768257</v>
      </c>
      <c r="D521" s="1">
        <v>11.819078895488962</v>
      </c>
      <c r="E521" s="1">
        <v>12.771900243872047</v>
      </c>
      <c r="F521" s="1">
        <v>4.3980818524879375</v>
      </c>
      <c r="G521" s="1">
        <v>10.908921285879293</v>
      </c>
    </row>
    <row r="522" spans="1:7" ht="12.75" customHeight="1">
      <c r="A522" t="s">
        <v>4</v>
      </c>
      <c r="B522" t="s">
        <v>53</v>
      </c>
      <c r="C522" s="1">
        <v>10.570334531466273</v>
      </c>
      <c r="D522" s="1">
        <v>11.577877303650471</v>
      </c>
      <c r="E522" s="1">
        <v>12.3082473246638</v>
      </c>
      <c r="F522" s="1">
        <v>0</v>
      </c>
      <c r="G522" s="1">
        <v>11.990300633054012</v>
      </c>
    </row>
    <row r="523" spans="1:7" ht="12.75" customHeight="1">
      <c r="A523" t="s">
        <v>4</v>
      </c>
      <c r="B523" t="s">
        <v>54</v>
      </c>
      <c r="C523" s="1">
        <v>11.69732082592369</v>
      </c>
      <c r="D523" s="1">
        <v>12.023777291404512</v>
      </c>
      <c r="E523" s="1">
        <v>13.186068174893974</v>
      </c>
      <c r="F523" s="1">
        <v>12.761073076542367</v>
      </c>
      <c r="G523" s="1">
        <v>10.189132773768026</v>
      </c>
    </row>
    <row r="524" spans="1:7" ht="12.75" customHeight="1">
      <c r="A524" t="s">
        <v>4</v>
      </c>
      <c r="B524" t="s">
        <v>55</v>
      </c>
      <c r="C524" s="3">
        <v>0.23058019055007956</v>
      </c>
      <c r="D524" s="3">
        <v>0.24474437039896804</v>
      </c>
      <c r="E524" s="3">
        <v>0.20983627903643221</v>
      </c>
      <c r="F524" s="3">
        <v>0.20506493147525015</v>
      </c>
      <c r="G524" s="3">
        <v>0.21521935536874723</v>
      </c>
    </row>
    <row r="525" spans="1:7" ht="12.75" customHeight="1">
      <c r="A525" t="s">
        <v>4</v>
      </c>
      <c r="B525" t="s">
        <v>56</v>
      </c>
      <c r="C525" s="2">
        <v>538179.6451612903</v>
      </c>
      <c r="D525" s="2">
        <v>1479326.5483870967</v>
      </c>
      <c r="E525" s="2">
        <v>609862.74193548388</v>
      </c>
      <c r="F525" s="2">
        <v>1208752.628064516</v>
      </c>
      <c r="G525" s="2">
        <v>659034.32258064521</v>
      </c>
    </row>
    <row r="526" spans="1:7" ht="12.75" customHeight="1">
      <c r="A526" t="s">
        <v>4</v>
      </c>
      <c r="B526" t="s">
        <v>57</v>
      </c>
      <c r="C526" s="2">
        <v>832720.09677419357</v>
      </c>
      <c r="D526" s="2">
        <v>811144.09677419357</v>
      </c>
      <c r="E526" s="2">
        <v>841761.19354838715</v>
      </c>
      <c r="F526" s="2">
        <v>931745.09677419357</v>
      </c>
      <c r="G526" s="2">
        <v>945881.83870967745</v>
      </c>
    </row>
    <row r="527" spans="1:7" ht="12.75" customHeight="1">
      <c r="A527" t="s">
        <v>4</v>
      </c>
      <c r="B527" t="s">
        <v>58</v>
      </c>
      <c r="C527" s="3">
        <v>0.19903442321188108</v>
      </c>
      <c r="D527" s="3">
        <v>0.12990485297313459</v>
      </c>
      <c r="E527" s="3">
        <v>0.17267758430583202</v>
      </c>
      <c r="F527" s="3">
        <v>0.13434386201478651</v>
      </c>
      <c r="G527" s="3">
        <v>0.16767161762028968</v>
      </c>
    </row>
    <row r="528" spans="1:7" ht="12.75" customHeight="1">
      <c r="A528" t="s">
        <v>4</v>
      </c>
      <c r="B528" t="s">
        <v>59</v>
      </c>
      <c r="C528" s="1">
        <v>1.2903650480665441</v>
      </c>
      <c r="D528" s="1">
        <v>0.29829185938167768</v>
      </c>
      <c r="E528" s="1">
        <v>6.5256302037745257</v>
      </c>
      <c r="F528" s="1">
        <v>107.96995565201959</v>
      </c>
      <c r="G528" s="1">
        <v>7.0158901506973246</v>
      </c>
    </row>
    <row r="529" spans="1:7" ht="12.75" customHeight="1">
      <c r="A529" t="s">
        <v>4</v>
      </c>
      <c r="B529" t="s">
        <v>60</v>
      </c>
      <c r="C529" s="1">
        <v>4.8338771283097115</v>
      </c>
      <c r="D529" s="1">
        <v>4.8002570994817075</v>
      </c>
      <c r="E529" s="1">
        <v>4.5326732909412426</v>
      </c>
      <c r="F529" s="1">
        <v>8.9708185382201417</v>
      </c>
      <c r="G529" s="1">
        <v>5.073412117148048</v>
      </c>
    </row>
    <row r="530" spans="1:7" ht="12.75" customHeight="1">
      <c r="A530" t="s">
        <v>4</v>
      </c>
      <c r="B530" t="s">
        <v>61</v>
      </c>
      <c r="C530" s="3">
        <v>0.54330789971466009</v>
      </c>
      <c r="D530" s="3">
        <v>0.76878834410803654</v>
      </c>
      <c r="E530" s="3">
        <v>1.4930629973120673</v>
      </c>
      <c r="F530" s="3">
        <v>1.9910277709625792</v>
      </c>
      <c r="G530" s="3">
        <v>1.6200544027702068</v>
      </c>
    </row>
    <row r="531" spans="1:7" ht="12.75" customHeight="1">
      <c r="A531" t="s">
        <v>4</v>
      </c>
      <c r="B531" t="s">
        <v>62</v>
      </c>
      <c r="C531" s="1">
        <v>2.6262836300606818</v>
      </c>
      <c r="D531" s="1">
        <v>3.6903817068033882</v>
      </c>
      <c r="E531" s="1">
        <v>6.7675667696090835</v>
      </c>
      <c r="F531" s="1">
        <v>17.861148837862231</v>
      </c>
      <c r="G531" s="1">
        <v>8.2192036374534112</v>
      </c>
    </row>
    <row r="532" spans="1:7" ht="12.75" customHeight="1">
      <c r="A532" t="s">
        <v>4</v>
      </c>
      <c r="B532" t="s">
        <v>63</v>
      </c>
      <c r="C532" s="3">
        <v>2.1989805745652697E-2</v>
      </c>
      <c r="D532" s="3">
        <v>3.2772743012479844E-2</v>
      </c>
      <c r="E532" s="3">
        <v>5.8761446760766438E-2</v>
      </c>
      <c r="F532" s="3">
        <v>0.10688447973011402</v>
      </c>
      <c r="G532" s="3">
        <v>6.6895897163060991E-2</v>
      </c>
    </row>
    <row r="533" spans="1:7" ht="12.75" customHeight="1">
      <c r="A533" t="s">
        <v>4</v>
      </c>
      <c r="B533" t="s">
        <v>64</v>
      </c>
      <c r="C533" s="3">
        <v>0.41108426081399857</v>
      </c>
      <c r="D533" s="3">
        <v>0.46879901339496205</v>
      </c>
      <c r="E533" s="3">
        <v>0.48773855992340764</v>
      </c>
      <c r="F533" s="3">
        <v>0.4523818969465675</v>
      </c>
      <c r="G533" s="3">
        <v>0.47293614592961353</v>
      </c>
    </row>
    <row r="534" spans="1:7" ht="12.75" customHeight="1">
      <c r="A534" t="s">
        <v>4</v>
      </c>
      <c r="B534" t="s">
        <v>65</v>
      </c>
      <c r="C534" s="3">
        <v>1.5907106651241978E-2</v>
      </c>
      <c r="D534" s="3">
        <v>2.3942128023756705E-2</v>
      </c>
      <c r="E534" s="3">
        <v>2.0770862600923725E-2</v>
      </c>
      <c r="F534" s="3">
        <v>1.8091558494277408E-2</v>
      </c>
      <c r="G534" s="3">
        <v>2.8737017965778384E-2</v>
      </c>
    </row>
    <row r="535" spans="1:7" ht="12.75" customHeight="1">
      <c r="A535" t="s">
        <v>4</v>
      </c>
      <c r="B535" t="s">
        <v>66</v>
      </c>
      <c r="C535" s="3">
        <v>7.3974908309002935E-3</v>
      </c>
      <c r="D535" s="3">
        <v>7.4979044626524412E-3</v>
      </c>
      <c r="E535" s="3">
        <v>9.8329988214644563E-3</v>
      </c>
      <c r="F535" s="3">
        <v>5.9274561419579101E-3</v>
      </c>
      <c r="G535" s="3">
        <v>1.0126150666423788E-2</v>
      </c>
    </row>
    <row r="536" spans="1:7" ht="12.75" customHeight="1">
      <c r="A536" t="s">
        <v>4</v>
      </c>
      <c r="B536" t="s">
        <v>67</v>
      </c>
      <c r="C536" s="3">
        <v>-3.171855766081598E-2</v>
      </c>
      <c r="D536" s="3">
        <v>-3.879375118776987E-2</v>
      </c>
      <c r="E536" s="3">
        <v>5.6946859629906262E-3</v>
      </c>
      <c r="F536" s="3">
        <v>5.0760662760123351E-2</v>
      </c>
      <c r="G536" s="3">
        <v>3.3646358753013465E-3</v>
      </c>
    </row>
    <row r="537" spans="1:7" ht="12.75" customHeight="1">
      <c r="A537" t="s">
        <v>4</v>
      </c>
      <c r="B537" t="s">
        <v>68</v>
      </c>
      <c r="C537" s="3">
        <v>-2.5761088378136187E-2</v>
      </c>
      <c r="D537" s="3">
        <v>-3.2285378676175841E-2</v>
      </c>
      <c r="E537" s="3">
        <v>9.5808274811898866E-3</v>
      </c>
      <c r="F537" s="3">
        <v>0.10218925290375931</v>
      </c>
      <c r="G537" s="3">
        <v>6.8274119002815995E-3</v>
      </c>
    </row>
    <row r="538" spans="1:7" ht="12.75" customHeight="1">
      <c r="A538" t="s">
        <v>4</v>
      </c>
      <c r="B538" t="s">
        <v>69</v>
      </c>
      <c r="C538" s="3">
        <v>0.63194489258183106</v>
      </c>
      <c r="D538" s="3">
        <v>0.67192123620429467</v>
      </c>
      <c r="E538" s="3">
        <v>0.72383246031706072</v>
      </c>
      <c r="F538" s="3">
        <v>0.7766127412287539</v>
      </c>
      <c r="G538" s="3">
        <v>0.76085137758817889</v>
      </c>
    </row>
    <row r="539" spans="1:7" ht="12.75" customHeight="1">
      <c r="A539" t="s">
        <v>4</v>
      </c>
      <c r="B539" t="s">
        <v>70</v>
      </c>
      <c r="C539" s="3">
        <v>0.36302939039036564</v>
      </c>
      <c r="D539" s="3">
        <v>0.32192769306479618</v>
      </c>
      <c r="E539" s="3">
        <v>0.27161639296520856</v>
      </c>
      <c r="F539" s="3">
        <v>0.21736827725834743</v>
      </c>
      <c r="G539" s="3">
        <v>0.23368936803600748</v>
      </c>
    </row>
    <row r="540" spans="1:7" ht="12.75" customHeight="1">
      <c r="A540" t="s">
        <v>4</v>
      </c>
      <c r="B540" t="s">
        <v>71</v>
      </c>
      <c r="C540" s="3">
        <v>5.0257170278033532E-3</v>
      </c>
      <c r="D540" s="3">
        <v>6.1510707309093034E-3</v>
      </c>
      <c r="E540" s="3">
        <v>4.5511467177303906E-3</v>
      </c>
      <c r="F540" s="3">
        <v>6.0189815128985817E-3</v>
      </c>
      <c r="G540" s="3">
        <v>5.4592543758138412E-3</v>
      </c>
    </row>
    <row r="541" spans="1:7" ht="12.75" customHeight="1">
      <c r="A541" t="s">
        <v>4</v>
      </c>
      <c r="B541" t="s">
        <v>364</v>
      </c>
      <c r="C541" s="3">
        <v>0.58891573918600126</v>
      </c>
      <c r="D541" s="3">
        <v>0.53120098660503789</v>
      </c>
      <c r="E541" s="3">
        <v>0.51226144007659213</v>
      </c>
      <c r="F541" s="3">
        <v>0.54761810325950877</v>
      </c>
      <c r="G541" s="3">
        <v>0.52706385407038669</v>
      </c>
    </row>
    <row r="542" spans="1:7" ht="12.75" customHeight="1">
      <c r="A542" t="s">
        <v>4</v>
      </c>
      <c r="B542" t="s">
        <v>72</v>
      </c>
      <c r="C542" s="3">
        <v>0.45438828988781532</v>
      </c>
      <c r="D542" s="3">
        <v>0.44446078694315561</v>
      </c>
      <c r="E542" s="3">
        <v>0.48581834544765828</v>
      </c>
      <c r="F542" s="3">
        <v>0.46485574894836035</v>
      </c>
      <c r="G542" s="3">
        <v>0.41671411503637423</v>
      </c>
    </row>
    <row r="543" spans="1:7" ht="12.75" customHeight="1">
      <c r="A543" t="s">
        <v>4</v>
      </c>
      <c r="B543" t="s">
        <v>73</v>
      </c>
      <c r="C543" s="3">
        <v>0.40607458893961984</v>
      </c>
      <c r="D543" s="3">
        <v>0.15273301929973973</v>
      </c>
      <c r="E543" s="3">
        <v>0.25450695253368943</v>
      </c>
      <c r="F543" s="3">
        <v>0.11390237142600135</v>
      </c>
      <c r="G543" s="3">
        <v>0.30449105601556525</v>
      </c>
    </row>
    <row r="544" spans="1:7" ht="12.75" customHeight="1">
      <c r="A544" t="s">
        <v>4</v>
      </c>
      <c r="B544" t="s">
        <v>74</v>
      </c>
      <c r="C544" s="3">
        <v>0.74723713710893724</v>
      </c>
      <c r="D544" s="3">
        <v>0.7071949059620255</v>
      </c>
      <c r="E544" s="3">
        <v>0.61435591894965336</v>
      </c>
      <c r="F544" s="3">
        <v>0.72749417110822345</v>
      </c>
      <c r="G544" s="3">
        <v>0.68005747520839022</v>
      </c>
    </row>
    <row r="545" spans="1:7" ht="12.75" customHeight="1">
      <c r="A545" t="s">
        <v>4</v>
      </c>
      <c r="B545" t="s">
        <v>75</v>
      </c>
      <c r="C545" s="1">
        <v>13.613487643867709</v>
      </c>
      <c r="D545" s="1">
        <v>14.211356794964273</v>
      </c>
      <c r="E545" s="1">
        <v>13.916359155156844</v>
      </c>
      <c r="F545" s="1">
        <v>20.460980281827851</v>
      </c>
      <c r="G545" s="1">
        <v>16.93218071960305</v>
      </c>
    </row>
    <row r="546" spans="1:7" ht="12.75" customHeight="1">
      <c r="A546" t="s">
        <v>4</v>
      </c>
      <c r="B546" t="s">
        <v>76</v>
      </c>
      <c r="C546" s="1">
        <v>7.3456562062584814</v>
      </c>
      <c r="D546" s="1">
        <v>7.0366258086936879</v>
      </c>
      <c r="E546" s="1">
        <v>7.1857875242422171</v>
      </c>
      <c r="F546" s="1">
        <v>4.8873513694167272</v>
      </c>
      <c r="G546" s="1">
        <v>5.9059138132293905</v>
      </c>
    </row>
    <row r="547" spans="1:7" ht="12.75" customHeight="1">
      <c r="A547" t="s">
        <v>4</v>
      </c>
      <c r="B547" t="s">
        <v>77</v>
      </c>
      <c r="C547" s="1">
        <v>10.842804614049701</v>
      </c>
      <c r="D547" s="1">
        <v>9.7977104200644138</v>
      </c>
      <c r="E547" s="1">
        <v>10.762575210877955</v>
      </c>
      <c r="F547" s="1">
        <v>6.0755722308768565</v>
      </c>
      <c r="G547" s="1">
        <v>7.7698245294786004</v>
      </c>
    </row>
    <row r="548" spans="1:7" ht="12.75" customHeight="1">
      <c r="A548" t="s">
        <v>4</v>
      </c>
      <c r="B548" t="s">
        <v>78</v>
      </c>
      <c r="C548" s="3">
        <v>-3.5540120019110576E-2</v>
      </c>
      <c r="D548" s="3">
        <v>-3.0162749093577287E-2</v>
      </c>
      <c r="E548" s="3">
        <v>1.3704942538092377E-2</v>
      </c>
      <c r="F548" s="3">
        <v>0.12837002773165868</v>
      </c>
      <c r="G548" s="3">
        <v>1.1294599525123586E-2</v>
      </c>
    </row>
    <row r="549" spans="1:7" ht="12.75" customHeight="1">
      <c r="A549" t="s">
        <v>4</v>
      </c>
      <c r="B549" t="s">
        <v>79</v>
      </c>
      <c r="C549" s="3">
        <v>0.21866877382100244</v>
      </c>
      <c r="D549" s="3">
        <v>0.23702435764940602</v>
      </c>
      <c r="E549" s="3">
        <v>0.22574064808504404</v>
      </c>
      <c r="F549" s="3">
        <v>0</v>
      </c>
      <c r="G549" s="3">
        <v>0.23770575807631331</v>
      </c>
    </row>
    <row r="550" spans="1:7" ht="12.75" customHeight="1">
      <c r="A550" t="s">
        <v>4</v>
      </c>
      <c r="B550" t="s">
        <v>80</v>
      </c>
      <c r="C550" s="2">
        <v>14950.629388909612</v>
      </c>
      <c r="D550" s="2">
        <v>15223.937300851434</v>
      </c>
      <c r="E550" s="2">
        <v>14504.130289858744</v>
      </c>
      <c r="F550" s="2">
        <v>12117.170467127267</v>
      </c>
      <c r="G550" s="2">
        <v>12792.046714305236</v>
      </c>
    </row>
    <row r="551" spans="1:7" ht="12.75" customHeight="1">
      <c r="A551" t="s">
        <v>4</v>
      </c>
      <c r="B551" t="s">
        <v>81</v>
      </c>
      <c r="C551" s="2">
        <v>69723.00231615518</v>
      </c>
      <c r="D551" s="2">
        <v>70697.48241500587</v>
      </c>
      <c r="E551" s="2">
        <v>73147.245651027901</v>
      </c>
      <c r="F551" s="2">
        <v>0</v>
      </c>
      <c r="G551" s="2">
        <v>74496.96589769308</v>
      </c>
    </row>
    <row r="552" spans="1:7" ht="12.75" customHeight="1">
      <c r="A552" t="s">
        <v>4</v>
      </c>
      <c r="B552" t="s">
        <v>82</v>
      </c>
      <c r="C552" s="2">
        <v>86562.374059061942</v>
      </c>
      <c r="D552" s="2">
        <v>89203.490621336459</v>
      </c>
      <c r="E552" s="2">
        <v>90440.334739061655</v>
      </c>
      <c r="F552" s="2">
        <v>98051.717739668296</v>
      </c>
      <c r="G552" s="2">
        <v>101215.37111334002</v>
      </c>
    </row>
    <row r="553" spans="1:7" ht="12.75" customHeight="1">
      <c r="A553" t="s">
        <v>4</v>
      </c>
      <c r="B553" t="s">
        <v>83</v>
      </c>
      <c r="C553" s="3">
        <v>0.24151816736963727</v>
      </c>
      <c r="D553" s="3">
        <v>0.26176348390666804</v>
      </c>
      <c r="E553" s="3">
        <v>0.23641476769386349</v>
      </c>
      <c r="F553" s="3">
        <v>0.26180113603720662</v>
      </c>
      <c r="G553" s="3">
        <v>0.26011864467946449</v>
      </c>
    </row>
    <row r="554" spans="1:7" ht="12.75" customHeight="1">
      <c r="A554" t="s">
        <v>4</v>
      </c>
      <c r="B554" t="s">
        <v>84</v>
      </c>
      <c r="C554" s="3">
        <v>0.57584173328481203</v>
      </c>
      <c r="D554" s="3">
        <v>0.56126478859504314</v>
      </c>
      <c r="E554" s="3">
        <v>0.56753544961357927</v>
      </c>
      <c r="F554" s="3">
        <v>0.47667374232984921</v>
      </c>
      <c r="G554" s="3">
        <v>0.56588885617114215</v>
      </c>
    </row>
    <row r="555" spans="1:7" ht="12.75" customHeight="1">
      <c r="A555" t="s">
        <v>4</v>
      </c>
      <c r="B555" t="s">
        <v>85</v>
      </c>
      <c r="C555" s="3">
        <v>4.0154676287544905E-2</v>
      </c>
      <c r="D555" s="3">
        <v>3.9500321168190931E-2</v>
      </c>
      <c r="E555" s="3">
        <v>3.7984523192085701E-2</v>
      </c>
      <c r="F555" s="3">
        <v>4.9482057197268843E-2</v>
      </c>
      <c r="G555" s="3">
        <v>3.9887573576636956E-2</v>
      </c>
    </row>
    <row r="556" spans="1:7" ht="12.75" customHeight="1">
      <c r="A556" t="s">
        <v>4</v>
      </c>
      <c r="B556" t="s">
        <v>86</v>
      </c>
      <c r="C556" s="2">
        <v>600.33768340672077</v>
      </c>
      <c r="D556" s="2">
        <v>601.35041282803343</v>
      </c>
      <c r="E556" s="2">
        <v>550.93247337617208</v>
      </c>
      <c r="F556" s="2">
        <v>599.58252212344826</v>
      </c>
      <c r="G556" s="2">
        <v>510.24370451262718</v>
      </c>
    </row>
    <row r="557" spans="1:7" ht="12.75" customHeight="1">
      <c r="A557" t="s">
        <v>4</v>
      </c>
      <c r="B557" t="s">
        <v>87</v>
      </c>
      <c r="C557" s="3">
        <v>0.41511358987235858</v>
      </c>
      <c r="D557" s="3">
        <v>0.47249382296384268</v>
      </c>
      <c r="E557" s="3">
        <v>0.4910043544956415</v>
      </c>
      <c r="F557" s="3">
        <v>0.45582059560032095</v>
      </c>
      <c r="G557" s="3">
        <v>0.47590857482891802</v>
      </c>
    </row>
    <row r="558" spans="1:7" ht="12.75" customHeight="1">
      <c r="A558" t="s">
        <v>4</v>
      </c>
      <c r="B558" t="s">
        <v>88</v>
      </c>
      <c r="C558" s="1">
        <v>3.1611141201229915</v>
      </c>
      <c r="D558" s="1">
        <v>1.3504136217313016</v>
      </c>
      <c r="E558" s="1">
        <v>2.6492566994314335</v>
      </c>
      <c r="F558" s="1">
        <v>1.6888588130595121</v>
      </c>
      <c r="G558" s="1">
        <v>1.7780000680158192</v>
      </c>
    </row>
    <row r="559" spans="1:7" ht="12.75" customHeight="1">
      <c r="A559" t="s">
        <v>4</v>
      </c>
      <c r="B559" t="s">
        <v>89</v>
      </c>
      <c r="C559" s="1">
        <v>36.70234091400269</v>
      </c>
      <c r="D559" s="1">
        <v>184.56026977387734</v>
      </c>
      <c r="E559" s="1">
        <v>47.359633844854869</v>
      </c>
      <c r="F559" s="1">
        <v>117.30358530011368</v>
      </c>
      <c r="G559" s="1">
        <v>51.048534746377896</v>
      </c>
    </row>
    <row r="560" spans="1:7" ht="12.75" customHeight="1">
      <c r="A560" t="s">
        <v>4</v>
      </c>
      <c r="B560" t="s">
        <v>90</v>
      </c>
      <c r="C560" s="1">
        <v>29.167712061662517</v>
      </c>
      <c r="D560" s="1">
        <v>27.962515664637667</v>
      </c>
      <c r="E560" s="1">
        <v>30.961435007888614</v>
      </c>
      <c r="F560" s="1">
        <v>48.474428623021474</v>
      </c>
      <c r="G560" s="1">
        <v>28.999314968418506</v>
      </c>
    </row>
    <row r="561" spans="1:7" ht="12.75" customHeight="1">
      <c r="A561" t="s">
        <v>4</v>
      </c>
      <c r="B561" t="s">
        <v>91</v>
      </c>
      <c r="C561" s="1">
        <v>62.107906821273772</v>
      </c>
      <c r="D561" s="1">
        <v>199.79169019262071</v>
      </c>
      <c r="E561" s="1">
        <v>70.775486253247635</v>
      </c>
      <c r="F561" s="1">
        <v>125.6822722711417</v>
      </c>
      <c r="G561" s="1">
        <v>40.616511803950736</v>
      </c>
    </row>
    <row r="562" spans="1:7" ht="12.75" customHeight="1">
      <c r="A562" t="s">
        <v>4</v>
      </c>
      <c r="B562" t="s">
        <v>92</v>
      </c>
      <c r="C562" s="3">
        <v>9.7097670419068177E-3</v>
      </c>
      <c r="D562" s="3">
        <v>2.2389356116568593E-3</v>
      </c>
      <c r="E562" s="3">
        <v>4.3462899224043443E-2</v>
      </c>
      <c r="F562" s="3">
        <v>9.7730977939324504E-2</v>
      </c>
      <c r="G562" s="3">
        <v>4.3118002290903644E-2</v>
      </c>
    </row>
    <row r="563" spans="1:7" ht="12.75" customHeight="1">
      <c r="A563" t="s">
        <v>4</v>
      </c>
      <c r="B563" t="s">
        <v>93</v>
      </c>
      <c r="C563" s="1">
        <v>1.1631722576334653</v>
      </c>
      <c r="D563" s="1">
        <v>3.9101415259426013</v>
      </c>
      <c r="E563" s="1">
        <v>1.5325633484240462</v>
      </c>
      <c r="F563" s="1">
        <v>2.7504409934129597</v>
      </c>
      <c r="G563" s="1">
        <v>1.0483548775688678</v>
      </c>
    </row>
    <row r="564" spans="1:7" ht="12.75" customHeight="1">
      <c r="A564" t="s">
        <v>4</v>
      </c>
      <c r="B564" t="s">
        <v>94</v>
      </c>
      <c r="C564" s="4">
        <v>0.16516585869606287</v>
      </c>
      <c r="D564" s="4">
        <v>7.4812573280130426E-2</v>
      </c>
      <c r="E564" s="4">
        <v>0.33967600853603047</v>
      </c>
      <c r="F564" s="4">
        <v>0.4523728921554665</v>
      </c>
      <c r="G564" s="4">
        <v>0.40744468544004486</v>
      </c>
    </row>
    <row r="565" spans="1:7" ht="12.75" customHeight="1">
      <c r="A565" t="s">
        <v>4</v>
      </c>
      <c r="B565" t="s">
        <v>95</v>
      </c>
      <c r="C565" s="2">
        <v>21243.549382716054</v>
      </c>
      <c r="D565" s="2">
        <v>22446.083191850594</v>
      </c>
      <c r="E565" s="2">
        <v>18641.569458128077</v>
      </c>
      <c r="F565" s="2">
        <v>17550.664448141983</v>
      </c>
      <c r="G565" s="2">
        <v>20164.397970687718</v>
      </c>
    </row>
    <row r="566" spans="1:7" ht="12.75" customHeight="1">
      <c r="A566" t="s">
        <v>4</v>
      </c>
      <c r="B566" t="s">
        <v>96</v>
      </c>
      <c r="C566" s="2">
        <v>757.6485181906329</v>
      </c>
      <c r="D566" s="2">
        <v>869.05920949031531</v>
      </c>
      <c r="E566" s="2">
        <v>1009.1102705731666</v>
      </c>
      <c r="F566" s="2">
        <v>979.25585524720248</v>
      </c>
      <c r="G566" s="2">
        <v>1191.1650115060086</v>
      </c>
    </row>
    <row r="567" spans="1:7" ht="12.75" customHeight="1">
      <c r="A567" t="s">
        <v>4</v>
      </c>
      <c r="B567" t="s">
        <v>97</v>
      </c>
      <c r="C567" s="2">
        <v>24193.005272407736</v>
      </c>
      <c r="D567" s="2">
        <v>25408.21844971173</v>
      </c>
      <c r="E567" s="2">
        <v>26387.580952380962</v>
      </c>
      <c r="F567" s="2">
        <v>20002.432996207335</v>
      </c>
      <c r="G567" s="2">
        <v>22668.974651457542</v>
      </c>
    </row>
    <row r="568" spans="1:7" ht="12.75" customHeight="1">
      <c r="A568" t="s">
        <v>4</v>
      </c>
      <c r="B568" t="s">
        <v>98</v>
      </c>
      <c r="C568" s="2">
        <v>14247.641583130831</v>
      </c>
      <c r="D568" s="2">
        <v>13496.870708363198</v>
      </c>
      <c r="E568" s="2">
        <v>13517.340218804331</v>
      </c>
      <c r="F568" s="2">
        <v>10953.694413836447</v>
      </c>
      <c r="G568" s="2">
        <v>11947.997147621109</v>
      </c>
    </row>
    <row r="569" spans="1:7" ht="12.75" customHeight="1">
      <c r="A569" t="s">
        <v>4</v>
      </c>
      <c r="B569" t="s">
        <v>105</v>
      </c>
      <c r="C569" s="3">
        <v>0.39880318814262189</v>
      </c>
      <c r="D569" s="3">
        <v>0.38828094834925547</v>
      </c>
      <c r="E569" s="3">
        <v>0.43702078457176047</v>
      </c>
      <c r="F569" s="3">
        <v>0.35917808128655049</v>
      </c>
      <c r="G569" s="3">
        <v>0.38845973620980478</v>
      </c>
    </row>
    <row r="570" spans="1:7" ht="12.75" customHeight="1">
      <c r="A570" t="s">
        <v>4</v>
      </c>
      <c r="B570" t="s">
        <v>106</v>
      </c>
      <c r="C570" s="3">
        <v>0.13354828456436738</v>
      </c>
      <c r="D570" s="3">
        <v>0.1400891168500196</v>
      </c>
      <c r="E570" s="3">
        <v>0.13668701821320711</v>
      </c>
      <c r="F570" s="3">
        <v>0.14501628315619733</v>
      </c>
      <c r="G570" s="3">
        <v>0.1428981801078682</v>
      </c>
    </row>
    <row r="571" spans="1:7" ht="12.75" customHeight="1">
      <c r="A571" t="s">
        <v>4</v>
      </c>
      <c r="B571" t="s">
        <v>107</v>
      </c>
      <c r="C571" s="3">
        <v>0.46764852729301076</v>
      </c>
      <c r="D571" s="3">
        <v>0.47162993480072507</v>
      </c>
      <c r="E571" s="3">
        <v>0.4262921972150322</v>
      </c>
      <c r="F571" s="3">
        <v>0.49580563555725204</v>
      </c>
      <c r="G571" s="3">
        <v>0.46864208368232707</v>
      </c>
    </row>
    <row r="572" spans="1:7" ht="12.75" customHeight="1">
      <c r="A572" t="s">
        <v>4</v>
      </c>
      <c r="B572" t="s">
        <v>99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</row>
    <row r="573" spans="1:7" ht="12.75" customHeight="1">
      <c r="A573" t="s">
        <v>4</v>
      </c>
      <c r="B573" t="s">
        <v>108</v>
      </c>
      <c r="C573" s="3">
        <v>0.30982340421003846</v>
      </c>
      <c r="D573" s="3">
        <v>0.30968081388852081</v>
      </c>
      <c r="E573" s="3">
        <v>0.3905738088212008</v>
      </c>
      <c r="F573" s="3">
        <v>0.28842918313770588</v>
      </c>
      <c r="G573" s="3">
        <v>0.2908292412680088</v>
      </c>
    </row>
    <row r="574" spans="1:7" ht="12.75" customHeight="1">
      <c r="A574" t="s">
        <v>4</v>
      </c>
      <c r="B574" t="s">
        <v>109</v>
      </c>
      <c r="C574" s="3">
        <v>9.2719823574344898E-2</v>
      </c>
      <c r="D574" s="3">
        <v>9.1803891094834555E-2</v>
      </c>
      <c r="E574" s="3">
        <v>0.12763978255752453</v>
      </c>
      <c r="F574" s="3">
        <v>8.8478861238838635E-2</v>
      </c>
      <c r="G574" s="3">
        <v>0.13658472301428459</v>
      </c>
    </row>
    <row r="575" spans="1:7" ht="12.75" customHeight="1">
      <c r="A575" t="s">
        <v>4</v>
      </c>
      <c r="B575" t="s">
        <v>110</v>
      </c>
      <c r="C575" s="3">
        <v>0.59745677221561666</v>
      </c>
      <c r="D575" s="3">
        <v>0.59851529501664436</v>
      </c>
      <c r="E575" s="3">
        <v>0.48178640862127442</v>
      </c>
      <c r="F575" s="3">
        <v>0.62309195562345532</v>
      </c>
      <c r="G575" s="3">
        <v>0.57258603571770672</v>
      </c>
    </row>
    <row r="576" spans="1:7" ht="12.75" customHeight="1">
      <c r="A576" t="s">
        <v>4</v>
      </c>
      <c r="B576" t="s">
        <v>100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</row>
    <row r="577" spans="1:7" ht="12.75" customHeight="1">
      <c r="A577" t="s">
        <v>4</v>
      </c>
      <c r="B577" t="s">
        <v>101</v>
      </c>
      <c r="C577" s="2">
        <v>-841522.99999999965</v>
      </c>
      <c r="D577" s="2">
        <v>-923758.99999999988</v>
      </c>
      <c r="E577" s="2">
        <v>-1359701</v>
      </c>
      <c r="F577" s="2">
        <v>-862902.03</v>
      </c>
      <c r="G577" s="2">
        <v>-1550046.9999999998</v>
      </c>
    </row>
    <row r="578" spans="1:7" ht="12.75" customHeight="1">
      <c r="A578" t="s">
        <v>215</v>
      </c>
      <c r="B578" t="s">
        <v>46</v>
      </c>
      <c r="C578" s="1">
        <v>365.78356164585915</v>
      </c>
      <c r="D578" s="1">
        <v>354.14207650273227</v>
      </c>
      <c r="E578" s="1">
        <v>0</v>
      </c>
      <c r="F578" s="1">
        <v>369.00821917808219</v>
      </c>
      <c r="G578" s="1">
        <v>380.65565952608483</v>
      </c>
    </row>
    <row r="579" spans="1:7" ht="12.75" customHeight="1">
      <c r="A579" t="s">
        <v>4</v>
      </c>
      <c r="B579" t="s">
        <v>47</v>
      </c>
      <c r="C579" s="1">
        <v>5.7163469772537505</v>
      </c>
      <c r="D579" s="1">
        <v>5.8414529721934292</v>
      </c>
      <c r="E579" s="1">
        <v>0</v>
      </c>
      <c r="F579" s="1">
        <v>6.040091483923046</v>
      </c>
      <c r="G579" s="1">
        <v>5.7982381184873608</v>
      </c>
    </row>
    <row r="580" spans="1:7" ht="12.75" customHeight="1">
      <c r="A580" t="s">
        <v>4</v>
      </c>
      <c r="B580" t="s">
        <v>48</v>
      </c>
      <c r="C580" s="1">
        <v>5.7696090365031694</v>
      </c>
      <c r="D580" s="1">
        <v>6.0003028467595394</v>
      </c>
      <c r="E580" s="1">
        <v>0</v>
      </c>
      <c r="F580" s="1">
        <v>6.2768782057729053</v>
      </c>
      <c r="G580" s="1">
        <v>5.8540654368024141</v>
      </c>
    </row>
    <row r="581" spans="1:7" ht="12.75" customHeight="1">
      <c r="A581" t="s">
        <v>4</v>
      </c>
      <c r="B581" t="s">
        <v>49</v>
      </c>
      <c r="C581" s="2">
        <v>67454.373237743974</v>
      </c>
      <c r="D581" s="2">
        <v>56644.979320052138</v>
      </c>
      <c r="E581" s="2">
        <v>0</v>
      </c>
      <c r="F581" s="2">
        <v>0</v>
      </c>
      <c r="G581" s="2">
        <v>0</v>
      </c>
    </row>
    <row r="582" spans="1:7" ht="12.75" customHeight="1">
      <c r="A582" t="s">
        <v>4</v>
      </c>
      <c r="B582" t="s">
        <v>50</v>
      </c>
      <c r="C582" s="2">
        <v>389185.36138414522</v>
      </c>
      <c r="D582" s="2">
        <v>339887.03066874412</v>
      </c>
      <c r="E582" s="2">
        <v>0</v>
      </c>
      <c r="F582" s="2">
        <v>0</v>
      </c>
      <c r="G582" s="2">
        <v>0</v>
      </c>
    </row>
    <row r="583" spans="1:7" ht="12.75" customHeight="1">
      <c r="A583" t="s">
        <v>4</v>
      </c>
      <c r="B583" t="s">
        <v>51</v>
      </c>
      <c r="C583" s="1">
        <v>324.66301370065366</v>
      </c>
      <c r="D583" s="1">
        <v>324.80327868852459</v>
      </c>
      <c r="E583" s="1">
        <v>0</v>
      </c>
      <c r="F583" s="1">
        <v>341.9780821917808</v>
      </c>
      <c r="G583" s="1">
        <v>340.51602440397517</v>
      </c>
    </row>
    <row r="584" spans="1:7" ht="12.75" customHeight="1">
      <c r="A584" t="s">
        <v>4</v>
      </c>
      <c r="B584" t="s">
        <v>355</v>
      </c>
      <c r="C584" s="2">
        <v>20539</v>
      </c>
      <c r="D584" s="2">
        <v>19812</v>
      </c>
      <c r="E584" s="2">
        <v>0</v>
      </c>
      <c r="F584" s="2">
        <v>19886</v>
      </c>
      <c r="G584" s="2">
        <v>21231.117118386581</v>
      </c>
    </row>
    <row r="585" spans="1:7" ht="12.75" customHeight="1">
      <c r="A585" t="s">
        <v>4</v>
      </c>
      <c r="B585" t="s">
        <v>353</v>
      </c>
      <c r="C585" s="2">
        <v>118502.0000007386</v>
      </c>
      <c r="D585" s="2">
        <v>118878</v>
      </c>
      <c r="E585" s="2">
        <v>0</v>
      </c>
      <c r="F585" s="2">
        <v>124822</v>
      </c>
      <c r="G585" s="2">
        <v>124288.34890745094</v>
      </c>
    </row>
    <row r="586" spans="1:7" ht="12.75" customHeight="1">
      <c r="A586" t="s">
        <v>4</v>
      </c>
      <c r="B586" t="s">
        <v>52</v>
      </c>
      <c r="C586" s="1">
        <v>13.366825439822758</v>
      </c>
      <c r="D586" s="1">
        <v>11.641299172938922</v>
      </c>
      <c r="E586" s="1">
        <v>0</v>
      </c>
      <c r="F586" s="1">
        <v>13.260042710505457</v>
      </c>
      <c r="G586" s="1">
        <v>12.792657838269525</v>
      </c>
    </row>
    <row r="587" spans="1:7" ht="12.75" customHeight="1">
      <c r="A587" t="s">
        <v>4</v>
      </c>
      <c r="B587" t="s">
        <v>53</v>
      </c>
      <c r="C587" s="1">
        <v>13.471426523438748</v>
      </c>
      <c r="D587" s="1">
        <v>13.141315268937895</v>
      </c>
      <c r="E587" s="1">
        <v>0</v>
      </c>
      <c r="F587" s="1">
        <v>14.156597984887515</v>
      </c>
      <c r="G587" s="1">
        <v>14.557910897791091</v>
      </c>
    </row>
    <row r="588" spans="1:7" ht="12.75" customHeight="1">
      <c r="A588" t="s">
        <v>4</v>
      </c>
      <c r="B588" t="s">
        <v>54</v>
      </c>
      <c r="C588" s="1">
        <v>13.244813868084206</v>
      </c>
      <c r="D588" s="1">
        <v>10.270576174391234</v>
      </c>
      <c r="E588" s="1">
        <v>0</v>
      </c>
      <c r="F588" s="1">
        <v>12.353635401418943</v>
      </c>
      <c r="G588" s="1">
        <v>11.211257517311795</v>
      </c>
    </row>
    <row r="589" spans="1:7" ht="12.75" customHeight="1">
      <c r="A589" t="s">
        <v>4</v>
      </c>
      <c r="B589" t="s">
        <v>55</v>
      </c>
      <c r="C589" s="3">
        <v>0.30473129311937552</v>
      </c>
      <c r="D589" s="3">
        <v>0.30022273439437747</v>
      </c>
      <c r="E589" s="3">
        <v>0.27113632942258514</v>
      </c>
      <c r="F589" s="3">
        <v>0.26568985005505152</v>
      </c>
      <c r="G589" s="3">
        <v>0.24587108197662241</v>
      </c>
    </row>
    <row r="590" spans="1:7" ht="12.75" customHeight="1">
      <c r="A590" t="s">
        <v>4</v>
      </c>
      <c r="B590" t="s">
        <v>56</v>
      </c>
      <c r="C590" s="2">
        <v>1479356.9345637583</v>
      </c>
      <c r="D590" s="2">
        <v>1612218.444288577</v>
      </c>
      <c r="E590" s="2">
        <v>0</v>
      </c>
      <c r="F590" s="2">
        <v>1481701.1363372093</v>
      </c>
      <c r="G590" s="2">
        <v>1298467.9800581397</v>
      </c>
    </row>
    <row r="591" spans="1:7" ht="12.75" customHeight="1">
      <c r="A591" t="s">
        <v>4</v>
      </c>
      <c r="B591" t="s">
        <v>57</v>
      </c>
      <c r="C591" s="2">
        <v>1445398.5014541382</v>
      </c>
      <c r="D591" s="2">
        <v>1282810.7835671343</v>
      </c>
      <c r="E591" s="2">
        <v>0</v>
      </c>
      <c r="F591" s="2">
        <v>1201866.9491085215</v>
      </c>
      <c r="G591" s="2">
        <v>1167967.0962596901</v>
      </c>
    </row>
    <row r="592" spans="1:7" ht="12.75" customHeight="1">
      <c r="A592" t="s">
        <v>4</v>
      </c>
      <c r="B592" t="s">
        <v>58</v>
      </c>
      <c r="C592" s="3">
        <v>0.26725457940714403</v>
      </c>
      <c r="D592" s="3">
        <v>0.24010699724402995</v>
      </c>
      <c r="E592" s="3">
        <v>0.22917317442392646</v>
      </c>
      <c r="F592" s="3">
        <v>0.2176040551348371</v>
      </c>
      <c r="G592" s="3">
        <v>0.2103554871346186</v>
      </c>
    </row>
    <row r="593" spans="1:7" ht="12.75" customHeight="1">
      <c r="A593" t="s">
        <v>4</v>
      </c>
      <c r="B593" t="s">
        <v>59</v>
      </c>
      <c r="C593" s="1">
        <v>2.9791067426506017</v>
      </c>
      <c r="D593" s="1">
        <v>2.1294368212896178</v>
      </c>
      <c r="E593" s="1">
        <v>7.087501456795791</v>
      </c>
      <c r="F593" s="1">
        <v>3.2057372803722668</v>
      </c>
      <c r="G593" s="1">
        <v>3.5536951527793788</v>
      </c>
    </row>
    <row r="594" spans="1:7" ht="12.75" customHeight="1">
      <c r="A594" t="s">
        <v>4</v>
      </c>
      <c r="B594" t="s">
        <v>60</v>
      </c>
      <c r="C594" s="1">
        <v>3.8366780226545281</v>
      </c>
      <c r="D594" s="1">
        <v>4.6278975698449836</v>
      </c>
      <c r="E594" s="1">
        <v>9.9140487253671576</v>
      </c>
      <c r="F594" s="1">
        <v>4.2514016656247877</v>
      </c>
      <c r="G594" s="1">
        <v>4.6215652062321162</v>
      </c>
    </row>
    <row r="595" spans="1:7" ht="12.75" customHeight="1">
      <c r="A595" t="s">
        <v>4</v>
      </c>
      <c r="B595" t="s">
        <v>61</v>
      </c>
      <c r="C595" s="3">
        <v>0.75008844516682338</v>
      </c>
      <c r="D595" s="3">
        <v>0.21466751690616889</v>
      </c>
      <c r="E595" s="3">
        <v>0.54844047563386911</v>
      </c>
      <c r="F595" s="3">
        <v>0.64088688678588512</v>
      </c>
      <c r="G595" s="3">
        <v>0.7788613328309113</v>
      </c>
    </row>
    <row r="596" spans="1:7" ht="12.75" customHeight="1">
      <c r="A596" t="s">
        <v>4</v>
      </c>
      <c r="B596" t="s">
        <v>62</v>
      </c>
      <c r="C596" s="1">
        <v>2.8778478526186571</v>
      </c>
      <c r="D596" s="1">
        <v>0.99345927981471582</v>
      </c>
      <c r="E596" s="1">
        <v>5.4372655983977181</v>
      </c>
      <c r="F596" s="1">
        <v>2.7246675779585967</v>
      </c>
      <c r="G596" s="1">
        <v>3.599558436290911</v>
      </c>
    </row>
    <row r="597" spans="1:7" ht="12.75" customHeight="1">
      <c r="A597" t="s">
        <v>4</v>
      </c>
      <c r="B597" t="s">
        <v>63</v>
      </c>
      <c r="C597" s="3">
        <v>3.4421694984523549E-2</v>
      </c>
      <c r="D597" s="3">
        <v>1.3689325011558453E-2</v>
      </c>
      <c r="E597" s="3">
        <v>2.9616672564836886E-2</v>
      </c>
      <c r="F597" s="3">
        <v>3.5216790705041752E-2</v>
      </c>
      <c r="G597" s="3">
        <v>4.1563808467197261E-2</v>
      </c>
    </row>
    <row r="598" spans="1:7" ht="12.75" customHeight="1">
      <c r="A598" t="s">
        <v>4</v>
      </c>
      <c r="B598" t="s">
        <v>64</v>
      </c>
      <c r="C598" s="3">
        <v>0.60325139980317899</v>
      </c>
      <c r="D598" s="3">
        <v>0.61992946101336766</v>
      </c>
      <c r="E598" s="3">
        <v>0.63655372063677562</v>
      </c>
      <c r="F598" s="3">
        <v>0.63240244840536353</v>
      </c>
      <c r="G598" s="3">
        <v>0.61898179334519621</v>
      </c>
    </row>
    <row r="599" spans="1:7" ht="12.75" customHeight="1">
      <c r="A599" t="s">
        <v>4</v>
      </c>
      <c r="B599" t="s">
        <v>65</v>
      </c>
      <c r="C599" s="3">
        <v>1.1258960966377938E-2</v>
      </c>
      <c r="D599" s="3">
        <v>1.0383241130195318E-2</v>
      </c>
      <c r="E599" s="3">
        <v>1.1006785741890459E-2</v>
      </c>
      <c r="F599" s="3">
        <v>8.2387816322719975E-3</v>
      </c>
      <c r="G599" s="3">
        <v>1.1158255665492757E-2</v>
      </c>
    </row>
    <row r="600" spans="1:7" ht="12.75" customHeight="1">
      <c r="A600" t="s">
        <v>4</v>
      </c>
      <c r="B600" t="s">
        <v>66</v>
      </c>
      <c r="C600" s="3">
        <v>6.3070182041684159E-3</v>
      </c>
      <c r="D600" s="3">
        <v>6.6943649142677817E-3</v>
      </c>
      <c r="E600" s="3">
        <v>7.1345201974106071E-3</v>
      </c>
      <c r="F600" s="3">
        <v>4.2832941956506545E-3</v>
      </c>
      <c r="G600" s="3">
        <v>6.8932269179002199E-3</v>
      </c>
    </row>
    <row r="601" spans="1:7" ht="12.75" customHeight="1">
      <c r="A601" t="s">
        <v>4</v>
      </c>
      <c r="B601" t="s">
        <v>67</v>
      </c>
      <c r="C601" s="3">
        <v>2.186622817398837E-2</v>
      </c>
      <c r="D601" s="3">
        <v>-2.7482946031654808E-3</v>
      </c>
      <c r="E601" s="3">
        <v>2.5000000590028108E-2</v>
      </c>
      <c r="F601" s="3">
        <v>2.2702491262750955E-2</v>
      </c>
      <c r="G601" s="3">
        <v>2.9999999928535186E-2</v>
      </c>
    </row>
    <row r="602" spans="1:7" ht="12.75" customHeight="1">
      <c r="A602" t="s">
        <v>4</v>
      </c>
      <c r="B602" t="s">
        <v>68</v>
      </c>
      <c r="C602" s="3">
        <v>4.4741742981594217E-2</v>
      </c>
      <c r="D602" s="3">
        <v>-1.2284555698584058E-2</v>
      </c>
      <c r="E602" s="3">
        <v>3.3342775303745784E-2</v>
      </c>
      <c r="F602" s="3">
        <v>7.0782316227375061E-2</v>
      </c>
      <c r="G602" s="3">
        <v>4.1729088086660357E-2</v>
      </c>
    </row>
    <row r="603" spans="1:7" ht="12.75" customHeight="1">
      <c r="A603" t="s">
        <v>4</v>
      </c>
      <c r="B603" t="s">
        <v>69</v>
      </c>
      <c r="C603" s="3">
        <v>0.46425405503783618</v>
      </c>
      <c r="D603" s="3">
        <v>0.44126585635291232</v>
      </c>
      <c r="E603" s="3">
        <v>1</v>
      </c>
      <c r="F603" s="3">
        <v>0.46153994865843551</v>
      </c>
      <c r="G603" s="3">
        <v>0.46242617422467225</v>
      </c>
    </row>
    <row r="604" spans="1:7" ht="12.75" customHeight="1">
      <c r="A604" t="s">
        <v>4</v>
      </c>
      <c r="B604" t="s">
        <v>70</v>
      </c>
      <c r="C604" s="3">
        <v>0.30925749189361995</v>
      </c>
      <c r="D604" s="3">
        <v>0.35379413110368857</v>
      </c>
      <c r="E604" s="3">
        <v>0</v>
      </c>
      <c r="F604" s="3">
        <v>0.33741915459987076</v>
      </c>
      <c r="G604" s="3">
        <v>0.32604084976068815</v>
      </c>
    </row>
    <row r="605" spans="1:7" ht="12.75" customHeight="1">
      <c r="A605" t="s">
        <v>4</v>
      </c>
      <c r="B605" t="s">
        <v>71</v>
      </c>
      <c r="C605" s="3">
        <v>1.1289188220976029E-2</v>
      </c>
      <c r="D605" s="3">
        <v>8.4002963169286533E-3</v>
      </c>
      <c r="E605" s="3">
        <v>0</v>
      </c>
      <c r="F605" s="3">
        <v>6.1001593758986143E-3</v>
      </c>
      <c r="G605" s="3">
        <v>1.0166714862428849E-2</v>
      </c>
    </row>
    <row r="606" spans="1:7" ht="12.75" customHeight="1">
      <c r="A606" t="s">
        <v>4</v>
      </c>
      <c r="B606" t="s">
        <v>364</v>
      </c>
      <c r="C606" s="3">
        <v>0.39674860019682079</v>
      </c>
      <c r="D606" s="3">
        <v>0.38007053898663229</v>
      </c>
      <c r="E606" s="3">
        <v>0.36344627925276163</v>
      </c>
      <c r="F606" s="3">
        <v>0.36759755159463658</v>
      </c>
      <c r="G606" s="3">
        <v>0.38101820666007802</v>
      </c>
    </row>
    <row r="607" spans="1:7" ht="12.75" customHeight="1">
      <c r="A607" t="s">
        <v>4</v>
      </c>
      <c r="B607" t="s">
        <v>72</v>
      </c>
      <c r="C607" s="3">
        <v>0.21483191045594385</v>
      </c>
      <c r="D607" s="3">
        <v>0.19922190712278587</v>
      </c>
      <c r="E607" s="3">
        <v>0.15788277258562319</v>
      </c>
      <c r="F607" s="3">
        <v>0.19489296849240903</v>
      </c>
      <c r="G607" s="3">
        <v>0.1958982697502569</v>
      </c>
    </row>
    <row r="608" spans="1:7" ht="12.75" customHeight="1">
      <c r="A608" t="s">
        <v>4</v>
      </c>
      <c r="B608" t="s">
        <v>73</v>
      </c>
      <c r="C608" s="3">
        <v>0.20945460848961034</v>
      </c>
      <c r="D608" s="3">
        <v>0.18992582116021015</v>
      </c>
      <c r="E608" s="3">
        <v>0.18640062921778336</v>
      </c>
      <c r="F608" s="3">
        <v>0.18127180528407696</v>
      </c>
      <c r="G608" s="3">
        <v>0.20419167012750916</v>
      </c>
    </row>
    <row r="609" spans="1:7" ht="12.75" customHeight="1">
      <c r="A609" t="s">
        <v>4</v>
      </c>
      <c r="B609" t="s">
        <v>74</v>
      </c>
      <c r="C609" s="3">
        <v>0.66765897343282821</v>
      </c>
      <c r="D609" s="3">
        <v>0.65336108055773434</v>
      </c>
      <c r="E609" s="3">
        <v>0.63455858258195408</v>
      </c>
      <c r="F609" s="3">
        <v>0.64158025692441034</v>
      </c>
      <c r="G609" s="3">
        <v>0.65863564529567398</v>
      </c>
    </row>
    <row r="610" spans="1:7" ht="12.75" customHeight="1">
      <c r="A610" t="s">
        <v>4</v>
      </c>
      <c r="B610" t="s">
        <v>75</v>
      </c>
      <c r="C610" s="1">
        <v>10.470880544847125</v>
      </c>
      <c r="D610" s="1">
        <v>8.7942888827024959</v>
      </c>
      <c r="E610" s="1">
        <v>0</v>
      </c>
      <c r="F610" s="1">
        <v>0</v>
      </c>
      <c r="G610" s="1">
        <v>0</v>
      </c>
    </row>
    <row r="611" spans="1:7" ht="12.75" customHeight="1">
      <c r="A611" t="s">
        <v>4</v>
      </c>
      <c r="B611" t="s">
        <v>76</v>
      </c>
      <c r="C611" s="1">
        <v>9.5502951802092202</v>
      </c>
      <c r="D611" s="1">
        <v>11.371016046185407</v>
      </c>
      <c r="E611" s="1">
        <v>0</v>
      </c>
      <c r="F611" s="1">
        <v>0</v>
      </c>
      <c r="G611" s="1">
        <v>0</v>
      </c>
    </row>
    <row r="612" spans="1:7" ht="12.75" customHeight="1">
      <c r="A612" t="s">
        <v>4</v>
      </c>
      <c r="B612" t="s">
        <v>77</v>
      </c>
      <c r="C612" s="1">
        <v>6.0417572815108196</v>
      </c>
      <c r="D612" s="1">
        <v>6.917018961966404</v>
      </c>
      <c r="E612" s="1">
        <v>0</v>
      </c>
      <c r="F612" s="1">
        <v>0</v>
      </c>
      <c r="G612" s="1">
        <v>0</v>
      </c>
    </row>
    <row r="613" spans="1:7" ht="12.75" customHeight="1">
      <c r="A613" t="s">
        <v>4</v>
      </c>
      <c r="B613" t="s">
        <v>78</v>
      </c>
      <c r="C613" s="3">
        <v>3.8832833985164593E-2</v>
      </c>
      <c r="D613" s="3">
        <v>-9.7118559708959593E-3</v>
      </c>
      <c r="E613" s="3">
        <v>2.9487108678399834E-2</v>
      </c>
      <c r="F613" s="3">
        <v>6.2436201373659968E-2</v>
      </c>
      <c r="G613" s="3">
        <v>3.8342900331266951E-2</v>
      </c>
    </row>
    <row r="614" spans="1:7" ht="12.75" customHeight="1">
      <c r="A614" t="s">
        <v>4</v>
      </c>
      <c r="B614" t="s">
        <v>79</v>
      </c>
      <c r="C614" s="3">
        <v>0.36528072368807774</v>
      </c>
      <c r="D614" s="3">
        <v>0.40692389380555283</v>
      </c>
      <c r="E614" s="3">
        <v>0</v>
      </c>
      <c r="F614" s="3">
        <v>0</v>
      </c>
      <c r="G614" s="3">
        <v>0</v>
      </c>
    </row>
    <row r="615" spans="1:7" ht="12.75" customHeight="1">
      <c r="A615" t="s">
        <v>4</v>
      </c>
      <c r="B615" t="s">
        <v>80</v>
      </c>
      <c r="C615" s="2">
        <v>20828.043825242556</v>
      </c>
      <c r="D615" s="2">
        <v>25811.675391369081</v>
      </c>
      <c r="E615" s="2">
        <v>0</v>
      </c>
      <c r="F615" s="2">
        <v>0</v>
      </c>
      <c r="G615" s="2">
        <v>0</v>
      </c>
    </row>
    <row r="616" spans="1:7" ht="12.75" customHeight="1">
      <c r="A616" t="s">
        <v>4</v>
      </c>
      <c r="B616" t="s">
        <v>81</v>
      </c>
      <c r="C616" s="2">
        <v>70726.12896797093</v>
      </c>
      <c r="D616" s="2">
        <v>76127.420370684369</v>
      </c>
      <c r="E616" s="2">
        <v>0</v>
      </c>
      <c r="F616" s="2">
        <v>0</v>
      </c>
      <c r="G616" s="2">
        <v>0</v>
      </c>
    </row>
    <row r="617" spans="1:7" ht="12.75" customHeight="1">
      <c r="A617" t="s">
        <v>4</v>
      </c>
      <c r="B617" t="s">
        <v>82</v>
      </c>
      <c r="C617" s="2">
        <v>90143.939743531053</v>
      </c>
      <c r="D617" s="2">
        <v>94825.276531609139</v>
      </c>
      <c r="E617" s="2">
        <v>130137.0775031003</v>
      </c>
      <c r="F617" s="2">
        <v>102708.81528343508</v>
      </c>
      <c r="G617" s="2">
        <v>101446.25268278767</v>
      </c>
    </row>
    <row r="618" spans="1:7" ht="12.75" customHeight="1">
      <c r="A618" t="s">
        <v>4</v>
      </c>
      <c r="B618" t="s">
        <v>83</v>
      </c>
      <c r="C618" s="3">
        <v>0.27454358769692455</v>
      </c>
      <c r="D618" s="3">
        <v>0.24561263300240568</v>
      </c>
      <c r="E618" s="3">
        <v>0</v>
      </c>
      <c r="F618" s="3">
        <v>0.23706573297688296</v>
      </c>
      <c r="G618" s="3">
        <v>0.27468840640274628</v>
      </c>
    </row>
    <row r="619" spans="1:7" ht="12.75" customHeight="1">
      <c r="A619" t="s">
        <v>4</v>
      </c>
      <c r="B619" t="s">
        <v>84</v>
      </c>
      <c r="C619" s="3">
        <v>0.5552035950755001</v>
      </c>
      <c r="D619" s="3">
        <v>0.57256373751586875</v>
      </c>
      <c r="E619" s="3">
        <v>0.55528384003485742</v>
      </c>
      <c r="F619" s="3">
        <v>0.56596053576195093</v>
      </c>
      <c r="G619" s="3">
        <v>0.55400963937413561</v>
      </c>
    </row>
    <row r="620" spans="1:7" ht="12.75" customHeight="1">
      <c r="A620" t="s">
        <v>4</v>
      </c>
      <c r="B620" t="s">
        <v>85</v>
      </c>
      <c r="C620" s="3">
        <v>4.7785659117320738E-2</v>
      </c>
      <c r="D620" s="3">
        <v>5.7043847740189779E-2</v>
      </c>
      <c r="E620" s="3">
        <v>5.2010058326689243E-2</v>
      </c>
      <c r="F620" s="3">
        <v>4.9778297596882716E-2</v>
      </c>
      <c r="G620" s="3">
        <v>5.2191775154077656E-2</v>
      </c>
    </row>
    <row r="621" spans="1:7" ht="12.75" customHeight="1">
      <c r="A621" t="s">
        <v>4</v>
      </c>
      <c r="B621" t="s">
        <v>86</v>
      </c>
      <c r="C621" s="2">
        <v>995.28180231365775</v>
      </c>
      <c r="D621" s="2">
        <v>1472.3972809444613</v>
      </c>
      <c r="E621" s="2">
        <v>0</v>
      </c>
      <c r="F621" s="2">
        <v>0</v>
      </c>
      <c r="G621" s="2">
        <v>0</v>
      </c>
    </row>
    <row r="622" spans="1:7" ht="12.75" customHeight="1">
      <c r="A622" t="s">
        <v>4</v>
      </c>
      <c r="B622" t="s">
        <v>87</v>
      </c>
      <c r="C622" s="3">
        <v>0.6174931231253431</v>
      </c>
      <c r="D622" s="3">
        <v>0.63510386458914014</v>
      </c>
      <c r="E622" s="3">
        <v>0.64917058014571638</v>
      </c>
      <c r="F622" s="3">
        <v>0.64577311043005436</v>
      </c>
      <c r="G622" s="3">
        <v>0.63091706020757532</v>
      </c>
    </row>
    <row r="623" spans="1:7" ht="12.75" customHeight="1">
      <c r="A623" t="s">
        <v>4</v>
      </c>
      <c r="B623" t="s">
        <v>88</v>
      </c>
      <c r="C623" s="1">
        <v>4.7514369419465083</v>
      </c>
      <c r="D623" s="1">
        <v>3.5665576069209779</v>
      </c>
      <c r="E623" s="1">
        <v>4.8667121980941213</v>
      </c>
      <c r="F623" s="1">
        <v>3.9375856815405963</v>
      </c>
      <c r="G623" s="1">
        <v>5.4777793963680246</v>
      </c>
    </row>
    <row r="624" spans="1:7" ht="12.75" customHeight="1">
      <c r="A624" t="s">
        <v>4</v>
      </c>
      <c r="B624" t="s">
        <v>89</v>
      </c>
      <c r="C624" s="1">
        <v>51.379106188282606</v>
      </c>
      <c r="D624" s="1">
        <v>76.893794744711997</v>
      </c>
      <c r="E624" s="1">
        <v>51.977178962377586</v>
      </c>
      <c r="F624" s="1">
        <v>70.548675444237404</v>
      </c>
      <c r="G624" s="1">
        <v>47.359291032350356</v>
      </c>
    </row>
    <row r="625" spans="1:7" ht="12.75" customHeight="1">
      <c r="A625" t="s">
        <v>4</v>
      </c>
      <c r="B625" t="s">
        <v>90</v>
      </c>
      <c r="C625" s="1">
        <v>50.172502904466491</v>
      </c>
      <c r="D625" s="1">
        <v>57.253789694403736</v>
      </c>
      <c r="E625" s="1">
        <v>49.247801058097025</v>
      </c>
      <c r="F625" s="1">
        <v>60.545884789935641</v>
      </c>
      <c r="G625" s="1">
        <v>49.148943114839923</v>
      </c>
    </row>
    <row r="626" spans="1:7" ht="12.75" customHeight="1">
      <c r="A626" t="s">
        <v>4</v>
      </c>
      <c r="B626" t="s">
        <v>91</v>
      </c>
      <c r="C626" s="1">
        <v>169.37984938551048</v>
      </c>
      <c r="D626" s="1">
        <v>193.21105094616328</v>
      </c>
      <c r="E626" s="1">
        <v>185.56731601110596</v>
      </c>
      <c r="F626" s="1">
        <v>198.81843460956179</v>
      </c>
      <c r="G626" s="1">
        <v>184.7963072473521</v>
      </c>
    </row>
    <row r="627" spans="1:7" ht="12.75" customHeight="1">
      <c r="A627" t="s">
        <v>4</v>
      </c>
      <c r="B627" t="s">
        <v>92</v>
      </c>
      <c r="C627" s="3">
        <v>6.8606995165605325E-2</v>
      </c>
      <c r="D627" s="3">
        <v>5.445232643591244E-2</v>
      </c>
      <c r="E627" s="3">
        <v>7.5709807427862735E-2</v>
      </c>
      <c r="F627" s="3">
        <v>7.1350697493365839E-2</v>
      </c>
      <c r="G627" s="3">
        <v>8.0626021831720365E-2</v>
      </c>
    </row>
    <row r="628" spans="1:7" ht="12.75" customHeight="1">
      <c r="A628" t="s">
        <v>4</v>
      </c>
      <c r="B628" t="s">
        <v>93</v>
      </c>
      <c r="C628" s="1">
        <v>1.3859407027100399</v>
      </c>
      <c r="D628" s="1">
        <v>1.6848046420411193</v>
      </c>
      <c r="E628" s="1">
        <v>1.8186199021675087</v>
      </c>
      <c r="F628" s="1">
        <v>1.9704682796684472</v>
      </c>
      <c r="G628" s="1">
        <v>2.0357129067583353</v>
      </c>
    </row>
    <row r="629" spans="1:7" ht="12.75" customHeight="1">
      <c r="A629" t="s">
        <v>4</v>
      </c>
      <c r="B629" t="s">
        <v>94</v>
      </c>
      <c r="C629" s="4">
        <v>0.23411769206202246</v>
      </c>
      <c r="D629" s="4">
        <v>0.10424583580750858</v>
      </c>
      <c r="E629" s="4">
        <v>0.24360296744079102</v>
      </c>
      <c r="F629" s="4">
        <v>0.29250686278885873</v>
      </c>
      <c r="G629" s="4">
        <v>0.30056201943281147</v>
      </c>
    </row>
    <row r="630" spans="1:7" ht="12.75" customHeight="1">
      <c r="A630" t="s">
        <v>4</v>
      </c>
      <c r="B630" t="s">
        <v>95</v>
      </c>
      <c r="C630" s="2">
        <v>38104.600292002055</v>
      </c>
      <c r="D630" s="2">
        <v>43354.412832033886</v>
      </c>
      <c r="E630" s="2">
        <v>0</v>
      </c>
      <c r="F630" s="2">
        <v>46661.99289205794</v>
      </c>
      <c r="G630" s="2">
        <v>46984.923298142792</v>
      </c>
    </row>
    <row r="631" spans="1:7" ht="12.75" customHeight="1">
      <c r="A631" t="s">
        <v>4</v>
      </c>
      <c r="B631" t="s">
        <v>96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</row>
    <row r="632" spans="1:7" ht="12.75" customHeight="1">
      <c r="A632" t="s">
        <v>4</v>
      </c>
      <c r="B632" t="s">
        <v>97</v>
      </c>
      <c r="C632" s="2">
        <v>42662.424842007887</v>
      </c>
      <c r="D632" s="2">
        <v>48001.962351100345</v>
      </c>
      <c r="E632" s="2">
        <v>0</v>
      </c>
      <c r="F632" s="2">
        <v>0</v>
      </c>
      <c r="G632" s="2">
        <v>0</v>
      </c>
    </row>
    <row r="633" spans="1:7" ht="12.75" customHeight="1">
      <c r="A633" t="s">
        <v>4</v>
      </c>
      <c r="B633" t="s">
        <v>98</v>
      </c>
      <c r="C633" s="2">
        <v>16926.25733706871</v>
      </c>
      <c r="D633" s="2">
        <v>18244.131703198738</v>
      </c>
      <c r="E633" s="2">
        <v>0</v>
      </c>
      <c r="F633" s="2">
        <v>0</v>
      </c>
      <c r="G633" s="2">
        <v>0</v>
      </c>
    </row>
    <row r="634" spans="1:7" ht="12.75" customHeight="1">
      <c r="A634" t="s">
        <v>4</v>
      </c>
      <c r="B634" t="s">
        <v>105</v>
      </c>
      <c r="C634" s="3">
        <v>0.45499768571385296</v>
      </c>
      <c r="D634" s="3">
        <v>0.45093835737235616</v>
      </c>
      <c r="E634" s="3">
        <v>0.44134452821350117</v>
      </c>
      <c r="F634" s="3">
        <v>0.45415881625478066</v>
      </c>
      <c r="G634" s="3">
        <v>0.45281608612388785</v>
      </c>
    </row>
    <row r="635" spans="1:7" ht="12.75" customHeight="1">
      <c r="A635" t="s">
        <v>4</v>
      </c>
      <c r="B635" t="s">
        <v>106</v>
      </c>
      <c r="C635" s="3">
        <v>0.1499158173273997</v>
      </c>
      <c r="D635" s="3">
        <v>0.1567489467293775</v>
      </c>
      <c r="E635" s="3">
        <v>0.14317954649396938</v>
      </c>
      <c r="F635" s="3">
        <v>0.16240843900202676</v>
      </c>
      <c r="G635" s="3">
        <v>0.15696117808461313</v>
      </c>
    </row>
    <row r="636" spans="1:7" ht="12.75" customHeight="1">
      <c r="A636" t="s">
        <v>4</v>
      </c>
      <c r="B636" t="s">
        <v>107</v>
      </c>
      <c r="C636" s="3">
        <v>0.39508649695874737</v>
      </c>
      <c r="D636" s="3">
        <v>0.39231269589826628</v>
      </c>
      <c r="E636" s="3">
        <v>0.41547592529252941</v>
      </c>
      <c r="F636" s="3">
        <v>0.38343274474319261</v>
      </c>
      <c r="G636" s="3">
        <v>0.39022273579149913</v>
      </c>
    </row>
    <row r="637" spans="1:7" ht="12.75" customHeight="1">
      <c r="A637" t="s">
        <v>4</v>
      </c>
      <c r="B637" t="s">
        <v>99</v>
      </c>
      <c r="C637" s="3">
        <v>0</v>
      </c>
      <c r="D637" s="3">
        <v>0</v>
      </c>
      <c r="E637" s="3">
        <v>0</v>
      </c>
      <c r="F637" s="3">
        <v>0</v>
      </c>
      <c r="G637" s="3">
        <v>0</v>
      </c>
    </row>
    <row r="638" spans="1:7" ht="12.75" customHeight="1">
      <c r="A638" t="s">
        <v>4</v>
      </c>
      <c r="B638" t="s">
        <v>108</v>
      </c>
      <c r="C638" s="3">
        <v>0.30519773318303034</v>
      </c>
      <c r="D638" s="3">
        <v>0.29835736037397775</v>
      </c>
      <c r="E638" s="3">
        <v>0.29462489436940298</v>
      </c>
      <c r="F638" s="3">
        <v>0.30000705974748043</v>
      </c>
      <c r="G638" s="3">
        <v>0.29427637690818642</v>
      </c>
    </row>
    <row r="639" spans="1:7" ht="12.75" customHeight="1">
      <c r="A639" t="s">
        <v>4</v>
      </c>
      <c r="B639" t="s">
        <v>109</v>
      </c>
      <c r="C639" s="3">
        <v>0.10066489783411922</v>
      </c>
      <c r="D639" s="3">
        <v>0.11505648774431367</v>
      </c>
      <c r="E639" s="3">
        <v>9.2643107030667318E-2</v>
      </c>
      <c r="F639" s="3">
        <v>0.11350995532896226</v>
      </c>
      <c r="G639" s="3">
        <v>0.10962390999938287</v>
      </c>
    </row>
    <row r="640" spans="1:7" ht="12.75" customHeight="1">
      <c r="A640" t="s">
        <v>4</v>
      </c>
      <c r="B640" t="s">
        <v>110</v>
      </c>
      <c r="C640" s="3">
        <v>0.59413736898285041</v>
      </c>
      <c r="D640" s="3">
        <v>0.58658615188170826</v>
      </c>
      <c r="E640" s="3">
        <v>0.61273199859992966</v>
      </c>
      <c r="F640" s="3">
        <v>0.58648298492355755</v>
      </c>
      <c r="G640" s="3">
        <v>0.59609971309243082</v>
      </c>
    </row>
    <row r="641" spans="1:7" ht="12.75" customHeight="1">
      <c r="A641" t="s">
        <v>4</v>
      </c>
      <c r="B641" t="s">
        <v>100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</row>
    <row r="642" spans="1:7" ht="12.75" customHeight="1">
      <c r="A642" t="s">
        <v>4</v>
      </c>
      <c r="B642" t="s">
        <v>101</v>
      </c>
      <c r="C642" s="2">
        <v>-18150129.666933108</v>
      </c>
      <c r="D642" s="2">
        <v>-18202447.91</v>
      </c>
      <c r="E642" s="2">
        <v>-23305652.304753397</v>
      </c>
      <c r="F642" s="2">
        <v>-13208601.639999997</v>
      </c>
      <c r="G642" s="2">
        <v>-23803355.89689203</v>
      </c>
    </row>
    <row r="643" spans="1:7" ht="12.75" customHeight="1">
      <c r="A643" t="s">
        <v>7</v>
      </c>
      <c r="B643" t="s">
        <v>46</v>
      </c>
      <c r="C643" s="1">
        <v>14.257534246575343</v>
      </c>
      <c r="D643" s="1">
        <v>13.494535519125684</v>
      </c>
      <c r="E643" s="1">
        <v>0</v>
      </c>
      <c r="F643" s="1">
        <v>12.479452054794523</v>
      </c>
      <c r="G643" s="1">
        <v>13.219178082191782</v>
      </c>
    </row>
    <row r="644" spans="1:7" ht="12.75" customHeight="1">
      <c r="A644" t="s">
        <v>4</v>
      </c>
      <c r="B644" t="s">
        <v>47</v>
      </c>
      <c r="C644" s="1">
        <v>3.304126984126984</v>
      </c>
      <c r="D644" s="1">
        <v>2.9699338544798559</v>
      </c>
      <c r="E644" s="1">
        <v>0</v>
      </c>
      <c r="F644" s="1">
        <v>2.75226586102719</v>
      </c>
      <c r="G644" s="1">
        <v>2.9101326899879361</v>
      </c>
    </row>
    <row r="645" spans="1:7" ht="12.75" customHeight="1">
      <c r="A645" t="s">
        <v>4</v>
      </c>
      <c r="B645" t="s">
        <v>48</v>
      </c>
      <c r="C645" s="1">
        <v>3.0166944908180291</v>
      </c>
      <c r="D645" s="1">
        <v>2.4924698795180724</v>
      </c>
      <c r="E645" s="1">
        <v>0</v>
      </c>
      <c r="F645" s="1">
        <v>2.4841867469879513</v>
      </c>
      <c r="G645" s="1">
        <v>2.5450310559006208</v>
      </c>
    </row>
    <row r="646" spans="1:7" ht="12.75" customHeight="1">
      <c r="A646" t="s">
        <v>4</v>
      </c>
      <c r="B646" t="s">
        <v>49</v>
      </c>
      <c r="C646" s="2">
        <v>5394.2435225448453</v>
      </c>
      <c r="D646" s="2">
        <v>5988.6547090198128</v>
      </c>
      <c r="E646" s="2">
        <v>0</v>
      </c>
      <c r="F646" s="2">
        <v>0</v>
      </c>
      <c r="G646" s="2">
        <v>0</v>
      </c>
    </row>
    <row r="647" spans="1:7" ht="12.75" customHeight="1">
      <c r="A647" t="s">
        <v>4</v>
      </c>
      <c r="B647" t="s">
        <v>50</v>
      </c>
      <c r="C647" s="2">
        <v>16272.784716591872</v>
      </c>
      <c r="D647" s="2">
        <v>14926.541481065949</v>
      </c>
      <c r="E647" s="2">
        <v>0</v>
      </c>
      <c r="F647" s="2">
        <v>0</v>
      </c>
      <c r="G647" s="2">
        <v>0</v>
      </c>
    </row>
    <row r="648" spans="1:7" ht="12.75" customHeight="1">
      <c r="A648" t="s">
        <v>4</v>
      </c>
      <c r="B648" t="s">
        <v>51</v>
      </c>
      <c r="C648" s="1">
        <v>9.901369863013695</v>
      </c>
      <c r="D648" s="1">
        <v>9.0437158469945373</v>
      </c>
      <c r="E648" s="1">
        <v>0</v>
      </c>
      <c r="F648" s="1">
        <v>9.0383561643835613</v>
      </c>
      <c r="G648" s="1">
        <v>8.9808219178082176</v>
      </c>
    </row>
    <row r="649" spans="1:7" ht="12.75" customHeight="1">
      <c r="A649" t="s">
        <v>4</v>
      </c>
      <c r="B649" t="s">
        <v>355</v>
      </c>
      <c r="C649" s="2">
        <v>1198</v>
      </c>
      <c r="D649" s="2">
        <v>1328</v>
      </c>
      <c r="E649" s="2">
        <v>0</v>
      </c>
      <c r="F649" s="2">
        <v>1328</v>
      </c>
      <c r="G649" s="2">
        <v>1288</v>
      </c>
    </row>
    <row r="650" spans="1:7" ht="12.75" customHeight="1">
      <c r="A650" t="s">
        <v>4</v>
      </c>
      <c r="B650" t="s">
        <v>353</v>
      </c>
      <c r="C650" s="2">
        <v>3613.9999999999986</v>
      </c>
      <c r="D650" s="2">
        <v>3310.0000000000005</v>
      </c>
      <c r="E650" s="2">
        <v>0</v>
      </c>
      <c r="F650" s="2">
        <v>3298.9999999999995</v>
      </c>
      <c r="G650" s="2">
        <v>3277.9999999999995</v>
      </c>
    </row>
    <row r="651" spans="1:7" ht="12.75" customHeight="1">
      <c r="A651" t="s">
        <v>4</v>
      </c>
      <c r="B651" t="s">
        <v>52</v>
      </c>
      <c r="C651" s="1">
        <v>18.737857792198735</v>
      </c>
      <c r="D651" s="1">
        <v>17.372693909194865</v>
      </c>
      <c r="E651" s="1">
        <v>0</v>
      </c>
      <c r="F651" s="1">
        <v>16.59574022411514</v>
      </c>
      <c r="G651" s="1">
        <v>16.542344695457292</v>
      </c>
    </row>
    <row r="652" spans="1:7" ht="12.75" customHeight="1">
      <c r="A652" t="s">
        <v>4</v>
      </c>
      <c r="B652" t="s">
        <v>53</v>
      </c>
      <c r="C652" s="1">
        <v>17.035497387428343</v>
      </c>
      <c r="D652" s="1">
        <v>21.394740333717351</v>
      </c>
      <c r="E652" s="1">
        <v>0</v>
      </c>
      <c r="F652" s="1">
        <v>20.030737930631044</v>
      </c>
      <c r="G652" s="1">
        <v>15.644638324178008</v>
      </c>
    </row>
    <row r="653" spans="1:7" ht="12.75" customHeight="1">
      <c r="A653" t="s">
        <v>4</v>
      </c>
      <c r="B653" t="s">
        <v>54</v>
      </c>
      <c r="C653" s="1">
        <v>21.903590735293381</v>
      </c>
      <c r="D653" s="1">
        <v>8.6954687751788562</v>
      </c>
      <c r="E653" s="1">
        <v>0</v>
      </c>
      <c r="F653" s="1">
        <v>8.9007243561231082</v>
      </c>
      <c r="G653" s="1">
        <v>18.07728966841438</v>
      </c>
    </row>
    <row r="654" spans="1:7" ht="12.75" customHeight="1">
      <c r="A654" t="s">
        <v>4</v>
      </c>
      <c r="B654" t="s">
        <v>55</v>
      </c>
      <c r="C654" s="3">
        <v>0.22878983827604787</v>
      </c>
      <c r="D654" s="3">
        <v>0.25387983598200953</v>
      </c>
      <c r="E654" s="3">
        <v>0.20187524092932768</v>
      </c>
      <c r="F654" s="3">
        <v>0.17750555429386064</v>
      </c>
      <c r="G654" s="3">
        <v>0.17786541294496899</v>
      </c>
    </row>
    <row r="655" spans="1:7" ht="12.75" customHeight="1">
      <c r="A655" t="s">
        <v>4</v>
      </c>
      <c r="B655" t="s">
        <v>56</v>
      </c>
      <c r="C655" s="2">
        <v>692521.0354285714</v>
      </c>
      <c r="D655" s="2">
        <v>1015907.3428571429</v>
      </c>
      <c r="E655" s="2">
        <v>0</v>
      </c>
      <c r="F655" s="2">
        <v>757582.53428571415</v>
      </c>
      <c r="G655" s="2">
        <v>628749.6857142857</v>
      </c>
    </row>
    <row r="656" spans="1:7" ht="12.75" customHeight="1">
      <c r="A656" t="s">
        <v>4</v>
      </c>
      <c r="B656" t="s">
        <v>57</v>
      </c>
      <c r="C656" s="2">
        <v>1014861.382571429</v>
      </c>
      <c r="D656" s="2">
        <v>973504.27400000009</v>
      </c>
      <c r="E656" s="2">
        <v>0</v>
      </c>
      <c r="F656" s="2">
        <v>1014034.3640000001</v>
      </c>
      <c r="G656" s="2">
        <v>1044202.5714285715</v>
      </c>
    </row>
    <row r="657" spans="1:7" ht="12.75" customHeight="1">
      <c r="A657" t="s">
        <v>4</v>
      </c>
      <c r="B657" t="s">
        <v>58</v>
      </c>
      <c r="C657" s="3">
        <v>0.21110791469773052</v>
      </c>
      <c r="D657" s="3">
        <v>0.21811582159538642</v>
      </c>
      <c r="E657" s="3">
        <v>0.18601527547585395</v>
      </c>
      <c r="F657" s="3">
        <v>0.15908829561700155</v>
      </c>
      <c r="G657" s="3">
        <v>0.16601595238244243</v>
      </c>
    </row>
    <row r="658" spans="1:7" ht="12.75" customHeight="1">
      <c r="A658" t="s">
        <v>4</v>
      </c>
      <c r="B658" t="s">
        <v>59</v>
      </c>
      <c r="C658" s="1">
        <v>2.0684126821341686</v>
      </c>
      <c r="D658" s="1">
        <v>3.7139301560597926</v>
      </c>
      <c r="E658" s="1">
        <v>3.0316576647389555</v>
      </c>
      <c r="F658" s="1">
        <v>7.9000501530900147</v>
      </c>
      <c r="G658" s="1">
        <v>6.2469961924400463</v>
      </c>
    </row>
    <row r="659" spans="1:7" ht="12.75" customHeight="1">
      <c r="A659" t="s">
        <v>4</v>
      </c>
      <c r="B659" t="s">
        <v>60</v>
      </c>
      <c r="C659" s="1">
        <v>3.1230275995618095</v>
      </c>
      <c r="D659" s="1">
        <v>3.5121956983830018</v>
      </c>
      <c r="E659" s="1">
        <v>2.6353603250538864</v>
      </c>
      <c r="F659" s="1">
        <v>3.7358425991754194</v>
      </c>
      <c r="G659" s="1">
        <v>3.7808773205623702</v>
      </c>
    </row>
    <row r="660" spans="1:7" ht="12.75" customHeight="1">
      <c r="A660" t="s">
        <v>4</v>
      </c>
      <c r="B660" t="s">
        <v>61</v>
      </c>
      <c r="C660" s="3">
        <v>0.7011783031422274</v>
      </c>
      <c r="D660" s="3">
        <v>0.48416012821620874</v>
      </c>
      <c r="E660" s="3">
        <v>1.6512285057521381</v>
      </c>
      <c r="F660" s="3">
        <v>1.152681554837069</v>
      </c>
      <c r="G660" s="3">
        <v>1.3529720775878262</v>
      </c>
    </row>
    <row r="661" spans="1:7" ht="12.75" customHeight="1">
      <c r="A661" t="s">
        <v>4</v>
      </c>
      <c r="B661" t="s">
        <v>62</v>
      </c>
      <c r="C661" s="1">
        <v>2.1897991929270932</v>
      </c>
      <c r="D661" s="1">
        <v>1.7004651196495313</v>
      </c>
      <c r="E661" s="1">
        <v>4.3515820916571979</v>
      </c>
      <c r="F661" s="1">
        <v>4.3062368558440793</v>
      </c>
      <c r="G661" s="1">
        <v>5.1154214435059648</v>
      </c>
    </row>
    <row r="662" spans="1:7" ht="12.75" customHeight="1">
      <c r="A662" t="s">
        <v>4</v>
      </c>
      <c r="B662" t="s">
        <v>63</v>
      </c>
      <c r="C662" s="3">
        <v>3.8976404026494056E-2</v>
      </c>
      <c r="D662" s="3">
        <v>3.3725455593978243E-2</v>
      </c>
      <c r="E662" s="3">
        <v>8.1827792306416E-2</v>
      </c>
      <c r="F662" s="3">
        <v>7.1113195277423671E-2</v>
      </c>
      <c r="G662" s="3">
        <v>9.752469038675976E-2</v>
      </c>
    </row>
    <row r="663" spans="1:7" ht="12.75" customHeight="1">
      <c r="A663" t="s">
        <v>4</v>
      </c>
      <c r="B663" t="s">
        <v>64</v>
      </c>
      <c r="C663" s="3">
        <v>0.55933866791717113</v>
      </c>
      <c r="D663" s="3">
        <v>0.59107374138778168</v>
      </c>
      <c r="E663" s="3">
        <v>0.59368452345903566</v>
      </c>
      <c r="F663" s="3">
        <v>0.5514670954673847</v>
      </c>
      <c r="G663" s="3">
        <v>0.57465764004197695</v>
      </c>
    </row>
    <row r="664" spans="1:7" ht="12.75" customHeight="1">
      <c r="A664" t="s">
        <v>4</v>
      </c>
      <c r="B664" t="s">
        <v>65</v>
      </c>
      <c r="C664" s="3">
        <v>2.1632253647064E-2</v>
      </c>
      <c r="D664" s="3">
        <v>1.2806806059595693E-2</v>
      </c>
      <c r="E664" s="3">
        <v>2.513920130369E-2</v>
      </c>
      <c r="F664" s="3">
        <v>1.4605325141606352E-2</v>
      </c>
      <c r="G664" s="3">
        <v>2.0000002326975151E-2</v>
      </c>
    </row>
    <row r="665" spans="1:7" ht="12.75" customHeight="1">
      <c r="A665" t="s">
        <v>4</v>
      </c>
      <c r="B665" t="s">
        <v>66</v>
      </c>
      <c r="C665" s="3">
        <v>3.5896588540896149E-3</v>
      </c>
      <c r="D665" s="3">
        <v>5.3290190372683888E-3</v>
      </c>
      <c r="E665" s="3">
        <v>6.0450082120646715E-3</v>
      </c>
      <c r="F665" s="3">
        <v>4.319937798943665E-3</v>
      </c>
      <c r="G665" s="3">
        <v>4.0490447908309484E-3</v>
      </c>
    </row>
    <row r="666" spans="1:7" ht="12.75" customHeight="1">
      <c r="A666" t="s">
        <v>4</v>
      </c>
      <c r="B666" t="s">
        <v>67</v>
      </c>
      <c r="C666" s="3">
        <v>-8.0292230769279573E-3</v>
      </c>
      <c r="D666" s="3">
        <v>2.5306524942701532E-2</v>
      </c>
      <c r="E666" s="3">
        <v>1.8419897881592998E-2</v>
      </c>
      <c r="F666" s="3">
        <v>8.7785439265103224E-2</v>
      </c>
      <c r="G666" s="3">
        <v>5.8845426304254524E-2</v>
      </c>
    </row>
    <row r="667" spans="1:7" ht="12.75" customHeight="1">
      <c r="A667" t="s">
        <v>4</v>
      </c>
      <c r="B667" t="s">
        <v>68</v>
      </c>
      <c r="C667" s="3">
        <v>4.8436079724404835E-2</v>
      </c>
      <c r="D667" s="3">
        <v>5.7599069940951091E-2</v>
      </c>
      <c r="E667" s="3">
        <v>3.5523435404618997E-2</v>
      </c>
      <c r="F667" s="3">
        <v>0.16261635105291544</v>
      </c>
      <c r="G667" s="3">
        <v>7.4409172201788512E-2</v>
      </c>
    </row>
    <row r="668" spans="1:7" ht="12.75" customHeight="1">
      <c r="A668" t="s">
        <v>4</v>
      </c>
      <c r="B668" t="s">
        <v>69</v>
      </c>
      <c r="C668" s="3">
        <v>0.76259085612756872</v>
      </c>
      <c r="D668" s="3">
        <v>0.76300756083006294</v>
      </c>
      <c r="E668" s="3">
        <v>0.61846988416997406</v>
      </c>
      <c r="F668" s="3">
        <v>0.6457904538268906</v>
      </c>
      <c r="G668" s="3">
        <v>0.59678867789632772</v>
      </c>
    </row>
    <row r="669" spans="1:7" ht="12.75" customHeight="1">
      <c r="A669" t="s">
        <v>4</v>
      </c>
      <c r="B669" t="s">
        <v>70</v>
      </c>
      <c r="C669" s="3">
        <v>0.22208860148657486</v>
      </c>
      <c r="D669" s="3">
        <v>0.22175264137366818</v>
      </c>
      <c r="E669" s="3">
        <v>0.21212344552360107</v>
      </c>
      <c r="F669" s="3">
        <v>0.1969427845459735</v>
      </c>
      <c r="G669" s="3">
        <v>0.23493029703854362</v>
      </c>
    </row>
    <row r="670" spans="1:7" ht="12.75" customHeight="1">
      <c r="A670" t="s">
        <v>4</v>
      </c>
      <c r="B670" t="s">
        <v>71</v>
      </c>
      <c r="C670" s="3">
        <v>1.5320542385856284E-2</v>
      </c>
      <c r="D670" s="3">
        <v>1.5239797796268426E-2</v>
      </c>
      <c r="E670" s="3">
        <v>1.5331378977533366E-2</v>
      </c>
      <c r="F670" s="3">
        <v>1.0070291833019522E-2</v>
      </c>
      <c r="G670" s="3">
        <v>1.1884693129238561E-2</v>
      </c>
    </row>
    <row r="671" spans="1:7" ht="12.75" customHeight="1">
      <c r="A671" t="s">
        <v>4</v>
      </c>
      <c r="B671" t="s">
        <v>364</v>
      </c>
      <c r="C671" s="3">
        <v>0.44066133213406211</v>
      </c>
      <c r="D671" s="3">
        <v>0.40892625855737075</v>
      </c>
      <c r="E671" s="3">
        <v>0.40631547581336175</v>
      </c>
      <c r="F671" s="3">
        <v>0.44853299386295736</v>
      </c>
      <c r="G671" s="3">
        <v>0.42534235995802344</v>
      </c>
    </row>
    <row r="672" spans="1:7" ht="12.75" customHeight="1">
      <c r="A672" t="s">
        <v>4</v>
      </c>
      <c r="B672" t="s">
        <v>72</v>
      </c>
      <c r="C672" s="3">
        <v>0.38254559225528678</v>
      </c>
      <c r="D672" s="3">
        <v>0.35690822881918494</v>
      </c>
      <c r="E672" s="3">
        <v>0.35452002970756535</v>
      </c>
      <c r="F672" s="3">
        <v>0.42603292198143289</v>
      </c>
      <c r="G672" s="3">
        <v>0.34203445815699302</v>
      </c>
    </row>
    <row r="673" spans="1:7" ht="12.75" customHeight="1">
      <c r="A673" t="s">
        <v>4</v>
      </c>
      <c r="B673" t="s">
        <v>73</v>
      </c>
      <c r="C673" s="3">
        <v>8.2129328867847989E-2</v>
      </c>
      <c r="D673" s="3">
        <v>0.15095718359532984</v>
      </c>
      <c r="E673" s="3">
        <v>4.9994745212170413E-2</v>
      </c>
      <c r="F673" s="3">
        <v>0.1355443817308562</v>
      </c>
      <c r="G673" s="3">
        <v>0.20329366067417115</v>
      </c>
    </row>
    <row r="674" spans="1:7" ht="12.75" customHeight="1">
      <c r="A674" t="s">
        <v>4</v>
      </c>
      <c r="B674" t="s">
        <v>74</v>
      </c>
      <c r="C674" s="3">
        <v>0.65672168314522483</v>
      </c>
      <c r="D674" s="3">
        <v>0.57221538334243582</v>
      </c>
      <c r="E674" s="3">
        <v>0.61664358015560716</v>
      </c>
      <c r="F674" s="3">
        <v>0.63059011028921597</v>
      </c>
      <c r="G674" s="3">
        <v>0.61605900349748488</v>
      </c>
    </row>
    <row r="675" spans="1:7" ht="12.75" customHeight="1">
      <c r="A675" t="s">
        <v>4</v>
      </c>
      <c r="B675" t="s">
        <v>75</v>
      </c>
      <c r="C675" s="1">
        <v>18.564990096864143</v>
      </c>
      <c r="D675" s="1">
        <v>22.793083310572481</v>
      </c>
      <c r="E675" s="1">
        <v>0</v>
      </c>
      <c r="F675" s="1">
        <v>0</v>
      </c>
      <c r="G675" s="1">
        <v>0</v>
      </c>
    </row>
    <row r="676" spans="1:7" ht="12.75" customHeight="1">
      <c r="A676" t="s">
        <v>4</v>
      </c>
      <c r="B676" t="s">
        <v>76</v>
      </c>
      <c r="C676" s="1">
        <v>5.3864828086760594</v>
      </c>
      <c r="D676" s="1">
        <v>4.3872958580209023</v>
      </c>
      <c r="E676" s="1">
        <v>0</v>
      </c>
      <c r="F676" s="1">
        <v>0</v>
      </c>
      <c r="G676" s="1">
        <v>0</v>
      </c>
    </row>
    <row r="677" spans="1:7" ht="12.75" customHeight="1">
      <c r="A677" t="s">
        <v>4</v>
      </c>
      <c r="B677" t="s">
        <v>77</v>
      </c>
      <c r="C677" s="1">
        <v>6.5172864907298882</v>
      </c>
      <c r="D677" s="1">
        <v>6.424803771298766</v>
      </c>
      <c r="E677" s="1">
        <v>0</v>
      </c>
      <c r="F677" s="1">
        <v>0</v>
      </c>
      <c r="G677" s="1">
        <v>0</v>
      </c>
    </row>
    <row r="678" spans="1:7" ht="12.75" customHeight="1">
      <c r="A678" t="s">
        <v>4</v>
      </c>
      <c r="B678" t="s">
        <v>78</v>
      </c>
      <c r="C678" s="3">
        <v>3.1456232123329882E-2</v>
      </c>
      <c r="D678" s="3">
        <v>3.3694774821348604E-2</v>
      </c>
      <c r="E678" s="3">
        <v>2.2347064220414253E-2</v>
      </c>
      <c r="F678" s="3">
        <v>0.10914455947052148</v>
      </c>
      <c r="G678" s="3">
        <v>4.5188571441241672E-2</v>
      </c>
    </row>
    <row r="679" spans="1:7" ht="12.75" customHeight="1">
      <c r="A679" t="s">
        <v>4</v>
      </c>
      <c r="B679" t="s">
        <v>79</v>
      </c>
      <c r="C679" s="3">
        <v>0.25404194886149029</v>
      </c>
      <c r="D679" s="3">
        <v>0.25550689581884467</v>
      </c>
      <c r="E679" s="3">
        <v>0</v>
      </c>
      <c r="F679" s="3">
        <v>0</v>
      </c>
      <c r="G679" s="3">
        <v>0</v>
      </c>
    </row>
    <row r="680" spans="1:7" ht="12.75" customHeight="1">
      <c r="A680" t="s">
        <v>4</v>
      </c>
      <c r="B680" t="s">
        <v>80</v>
      </c>
      <c r="C680" s="2">
        <v>9628.5793314530838</v>
      </c>
      <c r="D680" s="2">
        <v>9117.9781942942118</v>
      </c>
      <c r="E680" s="2">
        <v>0</v>
      </c>
      <c r="F680" s="2">
        <v>0</v>
      </c>
      <c r="G680" s="2">
        <v>0</v>
      </c>
    </row>
    <row r="681" spans="1:7" ht="12.75" customHeight="1">
      <c r="A681" t="s">
        <v>4</v>
      </c>
      <c r="B681" t="s">
        <v>81</v>
      </c>
      <c r="C681" s="2">
        <v>58451.915163821606</v>
      </c>
      <c r="D681" s="2">
        <v>63798.44614447745</v>
      </c>
      <c r="E681" s="2">
        <v>0</v>
      </c>
      <c r="F681" s="2">
        <v>0</v>
      </c>
      <c r="G681" s="2">
        <v>0</v>
      </c>
    </row>
    <row r="682" spans="1:7" ht="12.75" customHeight="1">
      <c r="A682" t="s">
        <v>4</v>
      </c>
      <c r="B682" t="s">
        <v>82</v>
      </c>
      <c r="C682" s="2">
        <v>76473.273919328174</v>
      </c>
      <c r="D682" s="2">
        <v>84822.267869376592</v>
      </c>
      <c r="E682" s="2">
        <v>81048.760095887861</v>
      </c>
      <c r="F682" s="2">
        <v>87735.545437567707</v>
      </c>
      <c r="G682" s="2">
        <v>84503.675339208276</v>
      </c>
    </row>
    <row r="683" spans="1:7" ht="12.75" customHeight="1">
      <c r="A683" t="s">
        <v>4</v>
      </c>
      <c r="B683" t="s">
        <v>83</v>
      </c>
      <c r="C683" s="3">
        <v>0.30831083472626419</v>
      </c>
      <c r="D683" s="3">
        <v>0.32953501214259617</v>
      </c>
      <c r="E683" s="3">
        <v>0.29332683816768068</v>
      </c>
      <c r="F683" s="3">
        <v>0.30594080972047977</v>
      </c>
      <c r="G683" s="3">
        <v>0.27491794170308881</v>
      </c>
    </row>
    <row r="684" spans="1:7" ht="12.75" customHeight="1">
      <c r="A684" t="s">
        <v>4</v>
      </c>
      <c r="B684" t="s">
        <v>84</v>
      </c>
      <c r="C684" s="3">
        <v>0.61020737660521895</v>
      </c>
      <c r="D684" s="3">
        <v>0.56431903321974919</v>
      </c>
      <c r="E684" s="3">
        <v>0.59583635134035073</v>
      </c>
      <c r="F684" s="3">
        <v>0.54845736161153003</v>
      </c>
      <c r="G684" s="3">
        <v>0.5747001273881478</v>
      </c>
    </row>
    <row r="685" spans="1:7" ht="12.75" customHeight="1">
      <c r="A685" t="s">
        <v>4</v>
      </c>
      <c r="B685" t="s">
        <v>85</v>
      </c>
      <c r="C685" s="3">
        <v>6.6884848292216581E-2</v>
      </c>
      <c r="D685" s="3">
        <v>6.9029218687074831E-2</v>
      </c>
      <c r="E685" s="3">
        <v>6.0010576272663929E-2</v>
      </c>
      <c r="F685" s="3">
        <v>6.7536313014875157E-2</v>
      </c>
      <c r="G685" s="3">
        <v>7.6264096189192082E-2</v>
      </c>
    </row>
    <row r="686" spans="1:7" ht="12.75" customHeight="1">
      <c r="A686" t="s">
        <v>4</v>
      </c>
      <c r="B686" t="s">
        <v>86</v>
      </c>
      <c r="C686" s="2">
        <v>644.00606785381171</v>
      </c>
      <c r="D686" s="2">
        <v>629.40691075791494</v>
      </c>
      <c r="E686" s="2">
        <v>0</v>
      </c>
      <c r="F686" s="2">
        <v>0</v>
      </c>
      <c r="G686" s="2">
        <v>0</v>
      </c>
    </row>
    <row r="687" spans="1:7" ht="12.75" customHeight="1">
      <c r="A687" t="s">
        <v>4</v>
      </c>
      <c r="B687" t="s">
        <v>87</v>
      </c>
      <c r="C687" s="3">
        <v>0.56442041781860708</v>
      </c>
      <c r="D687" s="3">
        <v>0.59610008106999712</v>
      </c>
      <c r="E687" s="3">
        <v>0.59813701772338479</v>
      </c>
      <c r="F687" s="3">
        <v>0.55566673566479785</v>
      </c>
      <c r="G687" s="3">
        <v>0.57897560836396633</v>
      </c>
    </row>
    <row r="688" spans="1:7" ht="12.75" customHeight="1">
      <c r="A688" t="s">
        <v>4</v>
      </c>
      <c r="B688" t="s">
        <v>88</v>
      </c>
      <c r="C688" s="1">
        <v>4.9436687366322758</v>
      </c>
      <c r="D688" s="1">
        <v>2.6601488835250291</v>
      </c>
      <c r="E688" s="1">
        <v>3.1284809037691241</v>
      </c>
      <c r="F688" s="1">
        <v>2.8022332341111262</v>
      </c>
      <c r="G688" s="1">
        <v>3.6981706324989561</v>
      </c>
    </row>
    <row r="689" spans="1:7" ht="12.75" customHeight="1">
      <c r="A689" t="s">
        <v>4</v>
      </c>
      <c r="B689" t="s">
        <v>89</v>
      </c>
      <c r="C689" s="1">
        <v>51.520028843423354</v>
      </c>
      <c r="D689" s="1">
        <v>121.5765139337645</v>
      </c>
      <c r="E689" s="1">
        <v>63.906235755110295</v>
      </c>
      <c r="F689" s="1">
        <v>107.78898032835394</v>
      </c>
      <c r="G689" s="1">
        <v>70.043507439615439</v>
      </c>
    </row>
    <row r="690" spans="1:7" ht="12.75" customHeight="1">
      <c r="A690" t="s">
        <v>4</v>
      </c>
      <c r="B690" t="s">
        <v>90</v>
      </c>
      <c r="C690" s="1">
        <v>42.805967185760444</v>
      </c>
      <c r="D690" s="1">
        <v>51.976055160484322</v>
      </c>
      <c r="E690" s="1">
        <v>30.631310009562203</v>
      </c>
      <c r="F690" s="1">
        <v>40.418015491301709</v>
      </c>
      <c r="G690" s="1">
        <v>40.492508901868561</v>
      </c>
    </row>
    <row r="691" spans="1:7" ht="12.75" customHeight="1">
      <c r="A691" t="s">
        <v>4</v>
      </c>
      <c r="B691" t="s">
        <v>91</v>
      </c>
      <c r="C691" s="1">
        <v>236.80448965078966</v>
      </c>
      <c r="D691" s="1">
        <v>332.93038486521215</v>
      </c>
      <c r="E691" s="1">
        <v>252.44664251001743</v>
      </c>
      <c r="F691" s="1">
        <v>326.43184698628261</v>
      </c>
      <c r="G691" s="1">
        <v>297.94125654464221</v>
      </c>
    </row>
    <row r="692" spans="1:7" ht="12.75" customHeight="1">
      <c r="A692" t="s">
        <v>4</v>
      </c>
      <c r="B692" t="s">
        <v>92</v>
      </c>
      <c r="C692" s="3">
        <v>5.9392658582693318E-2</v>
      </c>
      <c r="D692" s="3">
        <v>9.2588853985296649E-2</v>
      </c>
      <c r="E692" s="3">
        <v>7.7325085467498944E-2</v>
      </c>
      <c r="F692" s="3">
        <v>0.14939304737562201</v>
      </c>
      <c r="G692" s="3">
        <v>0.13062172924148496</v>
      </c>
    </row>
    <row r="693" spans="1:7" ht="12.75" customHeight="1">
      <c r="A693" t="s">
        <v>4</v>
      </c>
      <c r="B693" t="s">
        <v>93</v>
      </c>
      <c r="C693" s="1">
        <v>1.8014035327132758</v>
      </c>
      <c r="D693" s="1">
        <v>2.1758451320506822</v>
      </c>
      <c r="E693" s="1">
        <v>2.1520027337340437</v>
      </c>
      <c r="F693" s="1">
        <v>2.9686186874348359</v>
      </c>
      <c r="G693" s="1">
        <v>2.5720594821170759</v>
      </c>
    </row>
    <row r="694" spans="1:7" ht="12.75" customHeight="1">
      <c r="A694" t="s">
        <v>4</v>
      </c>
      <c r="B694" t="s">
        <v>94</v>
      </c>
      <c r="C694" s="4">
        <v>0.31096277839476638</v>
      </c>
      <c r="D694" s="4">
        <v>0.20086180748575358</v>
      </c>
      <c r="E694" s="4">
        <v>0.31118458435980373</v>
      </c>
      <c r="F694" s="4">
        <v>0.51115628036037764</v>
      </c>
      <c r="G694" s="4">
        <v>0.41151911247685813</v>
      </c>
    </row>
    <row r="695" spans="1:7" ht="12.75" customHeight="1">
      <c r="A695" t="s">
        <v>4</v>
      </c>
      <c r="B695" t="s">
        <v>95</v>
      </c>
      <c r="C695" s="2">
        <v>15394.558685714288</v>
      </c>
      <c r="D695" s="2">
        <v>14370.249741431149</v>
      </c>
      <c r="E695" s="2">
        <v>0</v>
      </c>
      <c r="F695" s="2">
        <v>14733.238066465248</v>
      </c>
      <c r="G695" s="2">
        <v>17049.858866103736</v>
      </c>
    </row>
    <row r="696" spans="1:7" ht="12.75" customHeight="1">
      <c r="A696" t="s">
        <v>4</v>
      </c>
      <c r="B696" t="s">
        <v>96</v>
      </c>
      <c r="C696" s="2">
        <v>1482.0217688733821</v>
      </c>
      <c r="D696" s="2">
        <v>1245.3603654565552</v>
      </c>
      <c r="E696" s="2">
        <v>0</v>
      </c>
      <c r="F696" s="2">
        <v>1204.0205249446597</v>
      </c>
      <c r="G696" s="2">
        <v>1140.0635041595226</v>
      </c>
    </row>
    <row r="697" spans="1:7" ht="12.75" customHeight="1">
      <c r="A697" t="s">
        <v>4</v>
      </c>
      <c r="B697" t="s">
        <v>97</v>
      </c>
      <c r="C697" s="2">
        <v>20239.090091819704</v>
      </c>
      <c r="D697" s="2">
        <v>17995.275090361447</v>
      </c>
      <c r="E697" s="2">
        <v>0</v>
      </c>
      <c r="F697" s="2">
        <v>0</v>
      </c>
      <c r="G697" s="2">
        <v>0</v>
      </c>
    </row>
    <row r="698" spans="1:7" ht="12.75" customHeight="1">
      <c r="A698" t="s">
        <v>4</v>
      </c>
      <c r="B698" t="s">
        <v>98</v>
      </c>
      <c r="C698" s="2">
        <v>8918.5844000056532</v>
      </c>
      <c r="D698" s="2">
        <v>7358.740515399154</v>
      </c>
      <c r="E698" s="2">
        <v>0</v>
      </c>
      <c r="F698" s="2">
        <v>0</v>
      </c>
      <c r="G698" s="2">
        <v>0</v>
      </c>
    </row>
    <row r="699" spans="1:7" ht="12.75" customHeight="1">
      <c r="A699" t="s">
        <v>4</v>
      </c>
      <c r="B699" t="s">
        <v>105</v>
      </c>
      <c r="C699" s="3">
        <v>0.44022058603988962</v>
      </c>
      <c r="D699" s="3">
        <v>0.44276473273193245</v>
      </c>
      <c r="E699" s="3">
        <v>0.43178815848999413</v>
      </c>
      <c r="F699" s="3">
        <v>0.50538724961698611</v>
      </c>
      <c r="G699" s="3">
        <v>0.45724053524882835</v>
      </c>
    </row>
    <row r="700" spans="1:7" ht="12.75" customHeight="1">
      <c r="A700" t="s">
        <v>4</v>
      </c>
      <c r="B700" t="s">
        <v>106</v>
      </c>
      <c r="C700" s="3">
        <v>0.17480939453233518</v>
      </c>
      <c r="D700" s="3">
        <v>0.17325490572880931</v>
      </c>
      <c r="E700" s="3">
        <v>0.17929755867990899</v>
      </c>
      <c r="F700" s="3">
        <v>0.16741128810508499</v>
      </c>
      <c r="G700" s="3">
        <v>0.16895672878355067</v>
      </c>
    </row>
    <row r="701" spans="1:7" ht="12.75" customHeight="1">
      <c r="A701" t="s">
        <v>4</v>
      </c>
      <c r="B701" t="s">
        <v>107</v>
      </c>
      <c r="C701" s="3">
        <v>0.38497001942777515</v>
      </c>
      <c r="D701" s="3">
        <v>0.38398036153925824</v>
      </c>
      <c r="E701" s="3">
        <v>0.38891428283009705</v>
      </c>
      <c r="F701" s="3">
        <v>0.32720146227792873</v>
      </c>
      <c r="G701" s="3">
        <v>0.37380273596762109</v>
      </c>
    </row>
    <row r="702" spans="1:7" ht="12.75" customHeight="1">
      <c r="A702" t="s">
        <v>4</v>
      </c>
      <c r="B702" t="s">
        <v>99</v>
      </c>
      <c r="C702" s="3">
        <v>0</v>
      </c>
      <c r="D702" s="3">
        <v>0</v>
      </c>
      <c r="E702" s="3">
        <v>0</v>
      </c>
      <c r="F702" s="3">
        <v>0</v>
      </c>
      <c r="G702" s="3">
        <v>0</v>
      </c>
    </row>
    <row r="703" spans="1:7" ht="12.75" customHeight="1">
      <c r="A703" t="s">
        <v>4</v>
      </c>
      <c r="B703" t="s">
        <v>108</v>
      </c>
      <c r="C703" s="3">
        <v>0.3714442045703874</v>
      </c>
      <c r="D703" s="3">
        <v>0.36474275309713422</v>
      </c>
      <c r="E703" s="3">
        <v>0.35727275825422911</v>
      </c>
      <c r="F703" s="3">
        <v>0.45537732657878677</v>
      </c>
      <c r="G703" s="3">
        <v>0.35040487384047686</v>
      </c>
    </row>
    <row r="704" spans="1:7" ht="12.75" customHeight="1">
      <c r="A704" t="s">
        <v>4</v>
      </c>
      <c r="B704" t="s">
        <v>109</v>
      </c>
      <c r="C704" s="3">
        <v>7.0923007761198184E-2</v>
      </c>
      <c r="D704" s="3">
        <v>0.12811985586938882</v>
      </c>
      <c r="E704" s="3">
        <v>8.2999921593055678E-2</v>
      </c>
      <c r="F704" s="3">
        <v>0.10824115151768388</v>
      </c>
      <c r="G704" s="3">
        <v>0.13363001358526574</v>
      </c>
    </row>
    <row r="705" spans="1:7" ht="12.75" customHeight="1">
      <c r="A705" t="s">
        <v>4</v>
      </c>
      <c r="B705" t="s">
        <v>110</v>
      </c>
      <c r="C705" s="3">
        <v>0.55763278766841406</v>
      </c>
      <c r="D705" s="3">
        <v>0.50713739103347677</v>
      </c>
      <c r="E705" s="3">
        <v>0.55972732015271554</v>
      </c>
      <c r="F705" s="3">
        <v>0.4363815219035293</v>
      </c>
      <c r="G705" s="3">
        <v>0.51596511257425759</v>
      </c>
    </row>
    <row r="706" spans="1:7" ht="12.75" customHeight="1">
      <c r="A706" t="s">
        <v>4</v>
      </c>
      <c r="B706" t="s">
        <v>100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</row>
    <row r="707" spans="1:7" ht="12.75" customHeight="1">
      <c r="A707" t="s">
        <v>4</v>
      </c>
      <c r="B707" t="s">
        <v>101</v>
      </c>
      <c r="C707" s="2">
        <v>-391899.50000000006</v>
      </c>
      <c r="D707" s="2">
        <v>-574295</v>
      </c>
      <c r="E707" s="2">
        <v>-727264.99999999988</v>
      </c>
      <c r="F707" s="2">
        <v>-534861.99999999988</v>
      </c>
      <c r="G707" s="2">
        <v>-487212.99999999994</v>
      </c>
    </row>
    <row r="708" spans="1:7" ht="12.75" customHeight="1">
      <c r="A708" t="s">
        <v>8</v>
      </c>
      <c r="B708" t="s">
        <v>46</v>
      </c>
      <c r="C708" s="1">
        <v>10.753424657534241</v>
      </c>
      <c r="D708" s="1">
        <v>10.008196721311476</v>
      </c>
      <c r="E708" s="1">
        <v>0</v>
      </c>
      <c r="F708" s="1">
        <v>9.5808219178082172</v>
      </c>
      <c r="G708" s="1">
        <v>9.8767123287671215</v>
      </c>
    </row>
    <row r="709" spans="1:7" ht="12.75" customHeight="1">
      <c r="A709" t="s">
        <v>4</v>
      </c>
      <c r="B709" t="s">
        <v>47</v>
      </c>
      <c r="C709" s="1">
        <v>11.681547619047613</v>
      </c>
      <c r="D709" s="1">
        <v>11.446875</v>
      </c>
      <c r="E709" s="1">
        <v>0</v>
      </c>
      <c r="F709" s="1">
        <v>11.976027397260273</v>
      </c>
      <c r="G709" s="1">
        <v>13.205128205128203</v>
      </c>
    </row>
    <row r="710" spans="1:7" ht="12.75" customHeight="1">
      <c r="A710" t="s">
        <v>4</v>
      </c>
      <c r="B710" t="s">
        <v>48</v>
      </c>
      <c r="C710" s="1">
        <v>2.8699186991869925</v>
      </c>
      <c r="D710" s="1">
        <v>2.9677419354838719</v>
      </c>
      <c r="E710" s="1">
        <v>0</v>
      </c>
      <c r="F710" s="1">
        <v>2.838709677419355</v>
      </c>
      <c r="G710" s="1">
        <v>3.1318681318681323</v>
      </c>
    </row>
    <row r="711" spans="1:7" ht="12.75" customHeight="1">
      <c r="A711" t="s">
        <v>4</v>
      </c>
      <c r="B711" t="s">
        <v>49</v>
      </c>
      <c r="C711" s="2">
        <v>2738.739480264815</v>
      </c>
      <c r="D711" s="2">
        <v>2262.8177179502936</v>
      </c>
      <c r="E711" s="2">
        <v>0</v>
      </c>
      <c r="F711" s="2">
        <v>2351.9529097786658</v>
      </c>
      <c r="G711" s="2">
        <v>1991.6856701354391</v>
      </c>
    </row>
    <row r="712" spans="1:7" ht="12.75" customHeight="1">
      <c r="A712" t="s">
        <v>4</v>
      </c>
      <c r="B712" t="s">
        <v>50</v>
      </c>
      <c r="C712" s="2">
        <v>7859.9596466136572</v>
      </c>
      <c r="D712" s="2">
        <v>6715.4590339170027</v>
      </c>
      <c r="E712" s="2">
        <v>0</v>
      </c>
      <c r="F712" s="2">
        <v>6676.5114858233092</v>
      </c>
      <c r="G712" s="2">
        <v>6237.6968789956063</v>
      </c>
    </row>
    <row r="713" spans="1:7" ht="12.75" customHeight="1">
      <c r="A713" t="s">
        <v>4</v>
      </c>
      <c r="B713" t="s">
        <v>51</v>
      </c>
      <c r="C713" s="1">
        <v>0.96712328767123301</v>
      </c>
      <c r="D713" s="1">
        <v>1.0054644808743172</v>
      </c>
      <c r="E713" s="1">
        <v>0</v>
      </c>
      <c r="F713" s="1">
        <v>0.72328767123287674</v>
      </c>
      <c r="G713" s="1">
        <v>0.78082191780821919</v>
      </c>
    </row>
    <row r="714" spans="1:7" ht="12.75" customHeight="1">
      <c r="A714" t="s">
        <v>4</v>
      </c>
      <c r="B714" t="s">
        <v>355</v>
      </c>
      <c r="C714" s="2">
        <v>123</v>
      </c>
      <c r="D714" s="2">
        <v>123.99999999999999</v>
      </c>
      <c r="E714" s="2">
        <v>0</v>
      </c>
      <c r="F714" s="2">
        <v>93</v>
      </c>
      <c r="G714" s="2">
        <v>90.999999999999986</v>
      </c>
    </row>
    <row r="715" spans="1:7" ht="12.75" customHeight="1">
      <c r="A715" t="s">
        <v>4</v>
      </c>
      <c r="B715" t="s">
        <v>353</v>
      </c>
      <c r="C715" s="2">
        <v>353.00000000000006</v>
      </c>
      <c r="D715" s="2">
        <v>368.00000000000006</v>
      </c>
      <c r="E715" s="2">
        <v>0</v>
      </c>
      <c r="F715" s="2">
        <v>264</v>
      </c>
      <c r="G715" s="2">
        <v>285</v>
      </c>
    </row>
    <row r="716" spans="1:7" ht="12.75" customHeight="1">
      <c r="A716" t="s">
        <v>4</v>
      </c>
      <c r="B716" t="s">
        <v>52</v>
      </c>
      <c r="C716" s="1">
        <v>20.486468076487057</v>
      </c>
      <c r="D716" s="1">
        <v>20.446019221073275</v>
      </c>
      <c r="E716" s="1">
        <v>0</v>
      </c>
      <c r="F716" s="1">
        <v>16.896353896260209</v>
      </c>
      <c r="G716" s="1">
        <v>16.647434844732224</v>
      </c>
    </row>
    <row r="717" spans="1:7" ht="12.75" customHeight="1">
      <c r="A717" t="s">
        <v>4</v>
      </c>
      <c r="B717" t="s">
        <v>53</v>
      </c>
      <c r="C717" s="1">
        <v>18.31805668505616</v>
      </c>
      <c r="D717" s="1">
        <v>18.933896365921164</v>
      </c>
      <c r="E717" s="1">
        <v>0</v>
      </c>
      <c r="F717" s="1">
        <v>19.385540888068519</v>
      </c>
      <c r="G717" s="1">
        <v>18.814222710920415</v>
      </c>
    </row>
    <row r="718" spans="1:7" ht="12.75" customHeight="1">
      <c r="A718" t="s">
        <v>4</v>
      </c>
      <c r="B718" t="s">
        <v>54</v>
      </c>
      <c r="C718" s="1">
        <v>23.666285263047627</v>
      </c>
      <c r="D718" s="1">
        <v>22.510475005944439</v>
      </c>
      <c r="E718" s="1">
        <v>0</v>
      </c>
      <c r="F718" s="1">
        <v>14.387963937792428</v>
      </c>
      <c r="G718" s="1">
        <v>14.746236256937072</v>
      </c>
    </row>
    <row r="719" spans="1:7" ht="12.75" customHeight="1">
      <c r="A719" t="s">
        <v>4</v>
      </c>
      <c r="B719" t="s">
        <v>55</v>
      </c>
      <c r="C719" s="3">
        <v>0.1295031140888169</v>
      </c>
      <c r="D719" s="3">
        <v>0.5528259447396503</v>
      </c>
      <c r="E719" s="3">
        <v>0.16276111086517606</v>
      </c>
      <c r="F719" s="3">
        <v>0.31330861619695677</v>
      </c>
      <c r="G719" s="3">
        <v>0.1896901320222282</v>
      </c>
    </row>
    <row r="720" spans="1:7" ht="12.75" customHeight="1">
      <c r="A720" t="s">
        <v>4</v>
      </c>
      <c r="B720" t="s">
        <v>56</v>
      </c>
      <c r="C720" s="2">
        <v>328357.05263157893</v>
      </c>
      <c r="D720" s="2">
        <v>773620.52631578944</v>
      </c>
      <c r="E720" s="2">
        <v>0</v>
      </c>
      <c r="F720" s="2">
        <v>558075.42105263157</v>
      </c>
      <c r="G720" s="2">
        <v>288361.5263157895</v>
      </c>
    </row>
    <row r="721" spans="1:7" ht="12.75" customHeight="1">
      <c r="A721" t="s">
        <v>4</v>
      </c>
      <c r="B721" t="s">
        <v>57</v>
      </c>
      <c r="C721" s="2">
        <v>167521.47368421053</v>
      </c>
      <c r="D721" s="2">
        <v>161269.42105263157</v>
      </c>
      <c r="E721" s="2">
        <v>0</v>
      </c>
      <c r="F721" s="2">
        <v>211636.94736842104</v>
      </c>
      <c r="G721" s="2">
        <v>212911.21052631579</v>
      </c>
    </row>
    <row r="722" spans="1:7" ht="12.75" customHeight="1">
      <c r="A722" t="s">
        <v>4</v>
      </c>
      <c r="B722" t="s">
        <v>58</v>
      </c>
      <c r="C722" s="3">
        <v>7.5847645057201069E-2</v>
      </c>
      <c r="D722" s="3">
        <v>0.43067344604626012</v>
      </c>
      <c r="E722" s="3">
        <v>9.2584401536285318E-2</v>
      </c>
      <c r="F722" s="3">
        <v>0.2406658275417897</v>
      </c>
      <c r="G722" s="3">
        <v>0.16003298865821428</v>
      </c>
    </row>
    <row r="723" spans="1:7" ht="12.75" customHeight="1">
      <c r="A723" t="s">
        <v>4</v>
      </c>
      <c r="B723" t="s">
        <v>59</v>
      </c>
      <c r="C723" s="1">
        <v>-1.0649419566175617</v>
      </c>
      <c r="D723" s="1">
        <v>1.8713799056661173</v>
      </c>
      <c r="E723" s="1">
        <v>1.41848028568872</v>
      </c>
      <c r="F723" s="1">
        <v>3.9924526949876062</v>
      </c>
      <c r="G723" s="1">
        <v>-0.31967160012487983</v>
      </c>
    </row>
    <row r="724" spans="1:7" ht="12.75" customHeight="1">
      <c r="A724" t="s">
        <v>4</v>
      </c>
      <c r="B724" t="s">
        <v>60</v>
      </c>
      <c r="C724" s="1">
        <v>3.8932089742313756</v>
      </c>
      <c r="D724" s="1">
        <v>3.9706224710449991</v>
      </c>
      <c r="E724" s="1">
        <v>4.5320732094126788</v>
      </c>
      <c r="F724" s="1">
        <v>4.5190330084708155</v>
      </c>
      <c r="G724" s="1">
        <v>4.7244073293492974</v>
      </c>
    </row>
    <row r="725" spans="1:7" ht="12.75" customHeight="1">
      <c r="A725" t="s">
        <v>4</v>
      </c>
      <c r="B725" t="s">
        <v>61</v>
      </c>
      <c r="C725" s="3">
        <v>0.43938403938697967</v>
      </c>
      <c r="D725" s="3">
        <v>0.86577263208688171</v>
      </c>
      <c r="E725" s="3">
        <v>1.4403773907963777</v>
      </c>
      <c r="F725" s="3">
        <v>2.2848738938139466</v>
      </c>
      <c r="G725" s="3">
        <v>0.94436680217755875</v>
      </c>
    </row>
    <row r="726" spans="1:7" ht="12.75" customHeight="1">
      <c r="A726" t="s">
        <v>4</v>
      </c>
      <c r="B726" t="s">
        <v>62</v>
      </c>
      <c r="C726" s="1">
        <v>1.7106138852754214</v>
      </c>
      <c r="D726" s="1">
        <v>3.4376562677799463</v>
      </c>
      <c r="E726" s="1">
        <v>6.5278957842719993</v>
      </c>
      <c r="F726" s="1">
        <v>10.325420546338464</v>
      </c>
      <c r="G726" s="1">
        <v>4.461573441801816</v>
      </c>
    </row>
    <row r="727" spans="1:7" ht="12.75" customHeight="1">
      <c r="A727" t="s">
        <v>4</v>
      </c>
      <c r="B727" t="s">
        <v>63</v>
      </c>
      <c r="C727" s="3">
        <v>1.4357474167456722E-2</v>
      </c>
      <c r="D727" s="3">
        <v>2.8818022619290371E-2</v>
      </c>
      <c r="E727" s="3">
        <v>5.5358924104700835E-2</v>
      </c>
      <c r="F727" s="3">
        <v>8.3535642852372013E-2</v>
      </c>
      <c r="G727" s="3">
        <v>3.8298788104220605E-2</v>
      </c>
    </row>
    <row r="728" spans="1:7" ht="12.75" customHeight="1">
      <c r="A728" t="s">
        <v>4</v>
      </c>
      <c r="B728" t="s">
        <v>64</v>
      </c>
      <c r="C728" s="3">
        <v>0.36929755630981437</v>
      </c>
      <c r="D728" s="3">
        <v>0.35238671177121128</v>
      </c>
      <c r="E728" s="3">
        <v>0.38236371493012461</v>
      </c>
      <c r="F728" s="3">
        <v>0.38890187734369974</v>
      </c>
      <c r="G728" s="3">
        <v>0.3581764536046273</v>
      </c>
    </row>
    <row r="729" spans="1:7" ht="12.75" customHeight="1">
      <c r="A729" t="s">
        <v>4</v>
      </c>
      <c r="B729" t="s">
        <v>65</v>
      </c>
      <c r="C729" s="3">
        <v>1.9046102843265977E-2</v>
      </c>
      <c r="D729" s="3">
        <v>2.1473711471293729E-2</v>
      </c>
      <c r="E729" s="3">
        <v>2.2318077249875803E-2</v>
      </c>
      <c r="F729" s="3">
        <v>2.1765726972472584E-2</v>
      </c>
      <c r="G729" s="3">
        <v>1.8920392731968869E-2</v>
      </c>
    </row>
    <row r="730" spans="1:7" ht="12.75" customHeight="1">
      <c r="A730" t="s">
        <v>4</v>
      </c>
      <c r="B730" t="s">
        <v>66</v>
      </c>
      <c r="C730" s="3">
        <v>7.4124790915531908E-3</v>
      </c>
      <c r="D730" s="3">
        <v>9.7081144572938819E-3</v>
      </c>
      <c r="E730" s="3">
        <v>8.4807820890424896E-3</v>
      </c>
      <c r="F730" s="3">
        <v>7.8601212219173919E-3</v>
      </c>
      <c r="G730" s="3">
        <v>9.2671435962791149E-3</v>
      </c>
    </row>
    <row r="731" spans="1:7" ht="12.75" customHeight="1">
      <c r="A731" t="s">
        <v>4</v>
      </c>
      <c r="B731" t="s">
        <v>67</v>
      </c>
      <c r="C731" s="3">
        <v>-6.6959592616759378E-2</v>
      </c>
      <c r="D731" s="3">
        <v>1.0700866795211405E-2</v>
      </c>
      <c r="E731" s="3">
        <v>3.2159035722033563E-6</v>
      </c>
      <c r="F731" s="3">
        <v>6.6575981453813257E-2</v>
      </c>
      <c r="G731" s="3">
        <v>-5.0178005128717167E-2</v>
      </c>
    </row>
    <row r="732" spans="1:7" ht="12.75" customHeight="1">
      <c r="A732" t="s">
        <v>4</v>
      </c>
      <c r="B732" t="s">
        <v>68</v>
      </c>
      <c r="C732" s="3">
        <v>-3.3529028163159307E-3</v>
      </c>
      <c r="D732" s="3">
        <v>6.2041137470610248E-2</v>
      </c>
      <c r="E732" s="3">
        <v>3.8637163583902241E-2</v>
      </c>
      <c r="F732" s="3">
        <v>0.14247728845408175</v>
      </c>
      <c r="G732" s="3">
        <v>-9.6398222030721313E-3</v>
      </c>
    </row>
    <row r="733" spans="1:7" ht="12.75" customHeight="1">
      <c r="A733" t="s">
        <v>4</v>
      </c>
      <c r="B733" t="s">
        <v>69</v>
      </c>
      <c r="C733" s="3">
        <v>0.54169391562262148</v>
      </c>
      <c r="D733" s="3">
        <v>0.55646535071886194</v>
      </c>
      <c r="E733" s="3">
        <v>0.55278247205615549</v>
      </c>
      <c r="F733" s="3">
        <v>0.58614471684021807</v>
      </c>
      <c r="G733" s="3">
        <v>0.56498275741292536</v>
      </c>
    </row>
    <row r="734" spans="1:7" ht="12.75" customHeight="1">
      <c r="A734" t="s">
        <v>4</v>
      </c>
      <c r="B734" t="s">
        <v>70</v>
      </c>
      <c r="C734" s="3">
        <v>4.4911172050620451E-2</v>
      </c>
      <c r="D734" s="3">
        <v>5.4798934539155762E-2</v>
      </c>
      <c r="E734" s="3">
        <v>6.2156698673232411E-2</v>
      </c>
      <c r="F734" s="3">
        <v>3.9541608003007142E-2</v>
      </c>
      <c r="G734" s="3">
        <v>4.5689940618898854E-2</v>
      </c>
    </row>
    <row r="735" spans="1:7" ht="12.75" customHeight="1">
      <c r="A735" t="s">
        <v>4</v>
      </c>
      <c r="B735" t="s">
        <v>71</v>
      </c>
      <c r="C735" s="3">
        <v>0.25663561031927079</v>
      </c>
      <c r="D735" s="3">
        <v>0.23801356550251795</v>
      </c>
      <c r="E735" s="3">
        <v>0.23130806787984812</v>
      </c>
      <c r="F735" s="3">
        <v>0.21274600580788403</v>
      </c>
      <c r="G735" s="3">
        <v>0.23049901683827845</v>
      </c>
    </row>
    <row r="736" spans="1:7" ht="12.75" customHeight="1">
      <c r="A736" t="s">
        <v>4</v>
      </c>
      <c r="B736" t="s">
        <v>364</v>
      </c>
      <c r="C736" s="3">
        <v>0.63070244369018558</v>
      </c>
      <c r="D736" s="3">
        <v>0.64761328822878883</v>
      </c>
      <c r="E736" s="3">
        <v>0.61763628506987545</v>
      </c>
      <c r="F736" s="3">
        <v>0.61109812265630026</v>
      </c>
      <c r="G736" s="3">
        <v>0.64182354639537265</v>
      </c>
    </row>
    <row r="737" spans="1:7" ht="12.75" customHeight="1">
      <c r="A737" t="s">
        <v>4</v>
      </c>
      <c r="B737" t="s">
        <v>72</v>
      </c>
      <c r="C737" s="3">
        <v>0.73445349955286454</v>
      </c>
      <c r="D737" s="3">
        <v>0.80067146025576608</v>
      </c>
      <c r="E737" s="3">
        <v>0.6930591502347897</v>
      </c>
      <c r="F737" s="3">
        <v>0.73762252384383797</v>
      </c>
      <c r="G737" s="3">
        <v>0.79243620942294302</v>
      </c>
    </row>
    <row r="738" spans="1:7" ht="12.75" customHeight="1">
      <c r="A738" t="s">
        <v>4</v>
      </c>
      <c r="B738" t="s">
        <v>73</v>
      </c>
      <c r="C738" s="3">
        <v>0.34071440373784889</v>
      </c>
      <c r="D738" s="3">
        <v>0.32805383983130282</v>
      </c>
      <c r="E738" s="3">
        <v>0.33881082929114442</v>
      </c>
      <c r="F738" s="3">
        <v>0.31847407113362242</v>
      </c>
      <c r="G738" s="3">
        <v>0.30844611137750305</v>
      </c>
    </row>
    <row r="739" spans="1:7" ht="12.75" customHeight="1">
      <c r="A739" t="s">
        <v>4</v>
      </c>
      <c r="B739" t="s">
        <v>74</v>
      </c>
      <c r="C739" s="3">
        <v>0.56852656911288768</v>
      </c>
      <c r="D739" s="3">
        <v>0.54326680650145043</v>
      </c>
      <c r="E739" s="3">
        <v>0.60544138533623892</v>
      </c>
      <c r="F739" s="3">
        <v>0.56574092306481027</v>
      </c>
      <c r="G739" s="3">
        <v>0.5697640061701893</v>
      </c>
    </row>
    <row r="740" spans="1:7" ht="12.75" customHeight="1">
      <c r="A740" t="s">
        <v>4</v>
      </c>
      <c r="B740" t="s">
        <v>75</v>
      </c>
      <c r="C740" s="1">
        <v>19.478943671869242</v>
      </c>
      <c r="D740" s="1">
        <v>16.15721326633555</v>
      </c>
      <c r="E740" s="1">
        <v>0</v>
      </c>
      <c r="F740" s="1">
        <v>16.11257730888995</v>
      </c>
      <c r="G740" s="1">
        <v>13.116138756242607</v>
      </c>
    </row>
    <row r="741" spans="1:7" ht="12.75" customHeight="1">
      <c r="A741" t="s">
        <v>4</v>
      </c>
      <c r="B741" t="s">
        <v>76</v>
      </c>
      <c r="C741" s="1">
        <v>5.1337486100140142</v>
      </c>
      <c r="D741" s="1">
        <v>6.189186114684488</v>
      </c>
      <c r="E741" s="1">
        <v>0</v>
      </c>
      <c r="F741" s="1">
        <v>6.20633174214941</v>
      </c>
      <c r="G741" s="1">
        <v>7.6241950362415265</v>
      </c>
    </row>
    <row r="742" spans="1:7" ht="12.75" customHeight="1">
      <c r="A742" t="s">
        <v>4</v>
      </c>
      <c r="B742" t="s">
        <v>77</v>
      </c>
      <c r="C742" s="1">
        <v>6.529168380922922</v>
      </c>
      <c r="D742" s="1">
        <v>7.612026183440757</v>
      </c>
      <c r="E742" s="1">
        <v>0</v>
      </c>
      <c r="F742" s="1">
        <v>7.9800731434568828</v>
      </c>
      <c r="G742" s="1">
        <v>8.8855311624127111</v>
      </c>
    </row>
    <row r="743" spans="1:7" ht="12.75" customHeight="1">
      <c r="A743" t="s">
        <v>4</v>
      </c>
      <c r="B743" t="s">
        <v>78</v>
      </c>
      <c r="C743" s="3">
        <v>-5.4461415896238131E-3</v>
      </c>
      <c r="D743" s="3">
        <v>6.4398003035266022E-2</v>
      </c>
      <c r="E743" s="3">
        <v>5.1849514476951464E-2</v>
      </c>
      <c r="F743" s="3">
        <v>0.17729772823539297</v>
      </c>
      <c r="G743" s="3">
        <v>-1.3518201016350187E-2</v>
      </c>
    </row>
    <row r="744" spans="1:7" ht="12.75" customHeight="1">
      <c r="A744" t="s">
        <v>4</v>
      </c>
      <c r="B744" t="s">
        <v>79</v>
      </c>
      <c r="C744" s="3">
        <v>0.33163325897370471</v>
      </c>
      <c r="D744" s="3">
        <v>0.33935430551946238</v>
      </c>
      <c r="E744" s="3">
        <v>0</v>
      </c>
      <c r="F744" s="3">
        <v>0</v>
      </c>
      <c r="G744" s="3">
        <v>0.34261599557744771</v>
      </c>
    </row>
    <row r="745" spans="1:7" ht="12.75" customHeight="1">
      <c r="A745" t="s">
        <v>4</v>
      </c>
      <c r="B745" t="s">
        <v>80</v>
      </c>
      <c r="C745" s="2">
        <v>7574.0478966602104</v>
      </c>
      <c r="D745" s="2">
        <v>9705.2112619538984</v>
      </c>
      <c r="E745" s="2">
        <v>0</v>
      </c>
      <c r="F745" s="2">
        <v>10181.183432900214</v>
      </c>
      <c r="G745" s="2">
        <v>12310.619776830885</v>
      </c>
    </row>
    <row r="746" spans="1:7" ht="12.75" customHeight="1">
      <c r="A746" t="s">
        <v>4</v>
      </c>
      <c r="B746" t="s">
        <v>81</v>
      </c>
      <c r="C746" s="2">
        <v>70362.987197724069</v>
      </c>
      <c r="D746" s="2">
        <v>79161.163870046425</v>
      </c>
      <c r="E746" s="2">
        <v>0</v>
      </c>
      <c r="F746" s="2">
        <v>0</v>
      </c>
      <c r="G746" s="2">
        <v>80499.776094830493</v>
      </c>
    </row>
    <row r="747" spans="1:7" ht="12.75" customHeight="1">
      <c r="A747" t="s">
        <v>4</v>
      </c>
      <c r="B747" t="s">
        <v>82</v>
      </c>
      <c r="C747" s="2">
        <v>91612.560455192026</v>
      </c>
      <c r="D747" s="2">
        <v>103950.88896822563</v>
      </c>
      <c r="E747" s="2">
        <v>106998.1066760862</v>
      </c>
      <c r="F747" s="2">
        <v>107547.97561142701</v>
      </c>
      <c r="G747" s="2">
        <v>109346.03885413244</v>
      </c>
    </row>
    <row r="748" spans="1:7" ht="12.75" customHeight="1">
      <c r="A748" t="s">
        <v>4</v>
      </c>
      <c r="B748" t="s">
        <v>83</v>
      </c>
      <c r="C748" s="3">
        <v>0.30199930536995934</v>
      </c>
      <c r="D748" s="3">
        <v>0.31315513676472545</v>
      </c>
      <c r="E748" s="3">
        <v>0.36514376137500976</v>
      </c>
      <c r="F748" s="3">
        <v>0.34140557777639163</v>
      </c>
      <c r="G748" s="3">
        <v>0.35833966451435123</v>
      </c>
    </row>
    <row r="749" spans="1:7" ht="12.75" customHeight="1">
      <c r="A749" t="s">
        <v>4</v>
      </c>
      <c r="B749" t="s">
        <v>84</v>
      </c>
      <c r="C749" s="3">
        <v>0.79427268798479223</v>
      </c>
      <c r="D749" s="3">
        <v>0.7488736374239372</v>
      </c>
      <c r="E749" s="3">
        <v>0.76052546256418041</v>
      </c>
      <c r="F749" s="3">
        <v>0.6924375377530213</v>
      </c>
      <c r="G749" s="3">
        <v>0.78707550716331509</v>
      </c>
    </row>
    <row r="750" spans="1:7" ht="12.75" customHeight="1">
      <c r="A750" t="s">
        <v>4</v>
      </c>
      <c r="B750" t="s">
        <v>85</v>
      </c>
      <c r="C750" s="3">
        <v>3.702305664891832E-2</v>
      </c>
      <c r="D750" s="3">
        <v>3.5234444284363571E-2</v>
      </c>
      <c r="E750" s="3">
        <v>3.893953630719911E-2</v>
      </c>
      <c r="F750" s="3">
        <v>3.5707800794331682E-2</v>
      </c>
      <c r="G750" s="3">
        <v>4.1139309556694752E-2</v>
      </c>
    </row>
    <row r="751" spans="1:7" ht="12.75" customHeight="1">
      <c r="A751" t="s">
        <v>4</v>
      </c>
      <c r="B751" t="s">
        <v>86</v>
      </c>
      <c r="C751" s="2">
        <v>280.41440433967165</v>
      </c>
      <c r="D751" s="2">
        <v>341.95772547729251</v>
      </c>
      <c r="E751" s="2">
        <v>0</v>
      </c>
      <c r="F751" s="2">
        <v>363.54766987255084</v>
      </c>
      <c r="G751" s="2">
        <v>506.45039783381424</v>
      </c>
    </row>
    <row r="752" spans="1:7" ht="12.75" customHeight="1">
      <c r="A752" t="s">
        <v>4</v>
      </c>
      <c r="B752" t="s">
        <v>87</v>
      </c>
      <c r="C752" s="3">
        <v>0.36929755630981448</v>
      </c>
      <c r="D752" s="3">
        <v>0.35238671177121117</v>
      </c>
      <c r="E752" s="3">
        <v>0.38236371493012461</v>
      </c>
      <c r="F752" s="3">
        <v>0.38890187734369974</v>
      </c>
      <c r="G752" s="3">
        <v>0.35817645360462735</v>
      </c>
    </row>
    <row r="753" spans="1:7" ht="12.75" customHeight="1">
      <c r="A753" t="s">
        <v>4</v>
      </c>
      <c r="B753" t="s">
        <v>88</v>
      </c>
      <c r="C753" s="1">
        <v>0.85677551518468253</v>
      </c>
      <c r="D753" s="1">
        <v>2.8150253227138</v>
      </c>
      <c r="E753" s="1">
        <v>1.0410096393597976</v>
      </c>
      <c r="F753" s="1">
        <v>2.148859172427195</v>
      </c>
      <c r="G753" s="1">
        <v>2.1770541531591725</v>
      </c>
    </row>
    <row r="754" spans="1:7" ht="12.75" customHeight="1">
      <c r="A754" t="s">
        <v>4</v>
      </c>
      <c r="B754" t="s">
        <v>89</v>
      </c>
      <c r="C754" s="1">
        <v>98.06637590020884</v>
      </c>
      <c r="D754" s="1">
        <v>86.870941913741291</v>
      </c>
      <c r="E754" s="1">
        <v>133.27255543495309</v>
      </c>
      <c r="F754" s="1">
        <v>90.762964981234731</v>
      </c>
      <c r="G754" s="1">
        <v>48.122732102611614</v>
      </c>
    </row>
    <row r="755" spans="1:7" ht="12.75" customHeight="1">
      <c r="A755" t="s">
        <v>4</v>
      </c>
      <c r="B755" t="s">
        <v>90</v>
      </c>
      <c r="C755" s="1">
        <v>35.027328697301911</v>
      </c>
      <c r="D755" s="1">
        <v>35.013004308188663</v>
      </c>
      <c r="E755" s="1">
        <v>38.083941820402359</v>
      </c>
      <c r="F755" s="1">
        <v>41.629014467525089</v>
      </c>
      <c r="G755" s="1">
        <v>37.808107817903476</v>
      </c>
    </row>
    <row r="756" spans="1:7" ht="12.75" customHeight="1">
      <c r="A756" t="s">
        <v>4</v>
      </c>
      <c r="B756" t="s">
        <v>91</v>
      </c>
      <c r="C756" s="1">
        <v>92.455726847759706</v>
      </c>
      <c r="D756" s="1">
        <v>240.8460113757076</v>
      </c>
      <c r="E756" s="1">
        <v>162.9510493085626</v>
      </c>
      <c r="F756" s="1">
        <v>233.63542101496967</v>
      </c>
      <c r="G756" s="1">
        <v>145.38773177201213</v>
      </c>
    </row>
    <row r="757" spans="1:7" ht="12.75" customHeight="1">
      <c r="A757" t="s">
        <v>4</v>
      </c>
      <c r="B757" t="s">
        <v>92</v>
      </c>
      <c r="C757" s="3">
        <v>-2.7457487177202287E-2</v>
      </c>
      <c r="D757" s="3">
        <v>4.5558271984684699E-2</v>
      </c>
      <c r="E757" s="3">
        <v>3.8942626984977413E-2</v>
      </c>
      <c r="F757" s="3">
        <v>9.9906500364705053E-2</v>
      </c>
      <c r="G757" s="3">
        <v>-6.9744070860947062E-3</v>
      </c>
    </row>
    <row r="758" spans="1:7" ht="12.75" customHeight="1">
      <c r="A758" t="s">
        <v>4</v>
      </c>
      <c r="B758" t="s">
        <v>93</v>
      </c>
      <c r="C758" s="1">
        <v>6.1433984222523144</v>
      </c>
      <c r="D758" s="1">
        <v>1.4611083627315296</v>
      </c>
      <c r="E758" s="1">
        <v>8.0044486622877482</v>
      </c>
      <c r="F758" s="1">
        <v>3.0651649262314846</v>
      </c>
      <c r="G758" s="1">
        <v>3.9800840862179814</v>
      </c>
    </row>
    <row r="759" spans="1:7" ht="12.75" customHeight="1">
      <c r="A759" t="s">
        <v>4</v>
      </c>
      <c r="B759" t="s">
        <v>94</v>
      </c>
      <c r="C759" s="4">
        <v>0.17769792959653855</v>
      </c>
      <c r="D759" s="4">
        <v>0.18663434201046405</v>
      </c>
      <c r="E759" s="4">
        <v>0.26854838008736337</v>
      </c>
      <c r="F759" s="4">
        <v>0.51830261010749901</v>
      </c>
      <c r="G759" s="4">
        <v>0.23940962998020016</v>
      </c>
    </row>
    <row r="760" spans="1:7" ht="12.75" customHeight="1">
      <c r="A760" t="s">
        <v>4</v>
      </c>
      <c r="B760" t="s">
        <v>95</v>
      </c>
      <c r="C760" s="2">
        <v>3970.4285714285706</v>
      </c>
      <c r="D760" s="2">
        <v>5136.5281249999989</v>
      </c>
      <c r="E760" s="2">
        <v>0</v>
      </c>
      <c r="F760" s="2">
        <v>4658.0650684931506</v>
      </c>
      <c r="G760" s="2">
        <v>5755.5201465201462</v>
      </c>
    </row>
    <row r="761" spans="1:7" ht="12.75" customHeight="1">
      <c r="A761" t="s">
        <v>4</v>
      </c>
      <c r="B761" t="s">
        <v>96</v>
      </c>
      <c r="C761" s="2">
        <v>835.66595689431301</v>
      </c>
      <c r="D761" s="2">
        <v>924.92114596032366</v>
      </c>
      <c r="E761" s="2">
        <v>0</v>
      </c>
      <c r="F761" s="2">
        <v>858.58906442958721</v>
      </c>
      <c r="G761" s="2">
        <v>874.29730459433904</v>
      </c>
    </row>
    <row r="762" spans="1:7" ht="12.75" customHeight="1">
      <c r="A762" t="s">
        <v>4</v>
      </c>
      <c r="B762" t="s">
        <v>97</v>
      </c>
      <c r="C762" s="2">
        <v>10846.048780487808</v>
      </c>
      <c r="D762" s="2">
        <v>13255.556451612903</v>
      </c>
      <c r="E762" s="2">
        <v>0</v>
      </c>
      <c r="F762" s="2">
        <v>14625.322580645156</v>
      </c>
      <c r="G762" s="2">
        <v>17266.560439560442</v>
      </c>
    </row>
    <row r="763" spans="1:7" ht="12.75" customHeight="1">
      <c r="A763" t="s">
        <v>4</v>
      </c>
      <c r="B763" t="s">
        <v>98</v>
      </c>
      <c r="C763" s="2">
        <v>6840.6294702366195</v>
      </c>
      <c r="D763" s="2">
        <v>8584.4745009313683</v>
      </c>
      <c r="E763" s="2">
        <v>0</v>
      </c>
      <c r="F763" s="2">
        <v>8937.5071722750508</v>
      </c>
      <c r="G763" s="2">
        <v>11082.085055368729</v>
      </c>
    </row>
    <row r="764" spans="1:7" ht="12.75" customHeight="1">
      <c r="A764" t="s">
        <v>4</v>
      </c>
      <c r="B764" t="s">
        <v>105</v>
      </c>
      <c r="C764" s="3">
        <v>0.56045995990776065</v>
      </c>
      <c r="D764" s="3">
        <v>0.51685199367839341</v>
      </c>
      <c r="E764" s="3">
        <v>0.52862161970490562</v>
      </c>
      <c r="F764" s="3">
        <v>0.47944236406286744</v>
      </c>
      <c r="G764" s="3">
        <v>0.49135492017475907</v>
      </c>
    </row>
    <row r="765" spans="1:7" ht="12.75" customHeight="1">
      <c r="A765" t="s">
        <v>4</v>
      </c>
      <c r="B765" t="s">
        <v>106</v>
      </c>
      <c r="C765" s="3">
        <v>0.13528481305628345</v>
      </c>
      <c r="D765" s="3">
        <v>0.13332666331231954</v>
      </c>
      <c r="E765" s="3">
        <v>0.12797387354279002</v>
      </c>
      <c r="F765" s="3">
        <v>0.14983861013132421</v>
      </c>
      <c r="G765" s="3">
        <v>0.14293526457054806</v>
      </c>
    </row>
    <row r="766" spans="1:7" ht="12.75" customHeight="1">
      <c r="A766" t="s">
        <v>4</v>
      </c>
      <c r="B766" t="s">
        <v>107</v>
      </c>
      <c r="C766" s="3">
        <v>0.30425522703595559</v>
      </c>
      <c r="D766" s="3">
        <v>0.34982134300928674</v>
      </c>
      <c r="E766" s="3">
        <v>0.34340450675230444</v>
      </c>
      <c r="F766" s="3">
        <v>0.37071902580580829</v>
      </c>
      <c r="G766" s="3">
        <v>0.3657098152546932</v>
      </c>
    </row>
    <row r="767" spans="1:7" ht="12.75" customHeight="1">
      <c r="A767" t="s">
        <v>4</v>
      </c>
      <c r="B767" t="s">
        <v>99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</row>
    <row r="768" spans="1:7" ht="12.75" customHeight="1">
      <c r="A768" t="s">
        <v>4</v>
      </c>
      <c r="B768" t="s">
        <v>108</v>
      </c>
      <c r="C768" s="3">
        <v>0.6526560710706798</v>
      </c>
      <c r="D768" s="3">
        <v>0.63900578946796727</v>
      </c>
      <c r="E768" s="3">
        <v>0.59317442871247705</v>
      </c>
      <c r="F768" s="3">
        <v>0.57870818696101678</v>
      </c>
      <c r="G768" s="3">
        <v>0.60665806452782067</v>
      </c>
    </row>
    <row r="769" spans="1:7" ht="12.75" customHeight="1">
      <c r="A769" t="s">
        <v>4</v>
      </c>
      <c r="B769" t="s">
        <v>109</v>
      </c>
      <c r="C769" s="3">
        <v>7.3082774415093435E-2</v>
      </c>
      <c r="D769" s="3">
        <v>6.7537718336702607E-2</v>
      </c>
      <c r="E769" s="3">
        <v>7.0201403756140007E-2</v>
      </c>
      <c r="F769" s="3">
        <v>7.8088461430874764E-2</v>
      </c>
      <c r="G769" s="3">
        <v>6.8691506852790615E-2</v>
      </c>
    </row>
    <row r="770" spans="1:7" ht="12.75" customHeight="1">
      <c r="A770" t="s">
        <v>4</v>
      </c>
      <c r="B770" t="s">
        <v>110</v>
      </c>
      <c r="C770" s="3">
        <v>0.27426115451422717</v>
      </c>
      <c r="D770" s="3">
        <v>0.29345649219533038</v>
      </c>
      <c r="E770" s="3">
        <v>0.33662416753138324</v>
      </c>
      <c r="F770" s="3">
        <v>0.34320335160810855</v>
      </c>
      <c r="G770" s="3">
        <v>0.32465042861938853</v>
      </c>
    </row>
    <row r="771" spans="1:7" ht="12.75" customHeight="1">
      <c r="A771" t="s">
        <v>4</v>
      </c>
      <c r="B771" t="s">
        <v>100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</row>
    <row r="772" spans="1:7" ht="12.75" customHeight="1">
      <c r="A772" t="s">
        <v>4</v>
      </c>
      <c r="B772" t="s">
        <v>101</v>
      </c>
      <c r="C772" s="2">
        <v>-220183.99999999997</v>
      </c>
      <c r="D772" s="2">
        <v>-291194</v>
      </c>
      <c r="E772" s="2">
        <v>-283774.99999999994</v>
      </c>
      <c r="F772" s="2">
        <v>-270373</v>
      </c>
      <c r="G772" s="2">
        <v>-318693</v>
      </c>
    </row>
    <row r="773" spans="1:7" ht="12.75" customHeight="1">
      <c r="A773" t="s">
        <v>9</v>
      </c>
      <c r="B773" t="s">
        <v>46</v>
      </c>
      <c r="C773" s="1">
        <v>27.989041095890411</v>
      </c>
      <c r="D773" s="1">
        <v>25.5792349726776</v>
      </c>
      <c r="E773" s="1">
        <v>0</v>
      </c>
      <c r="F773" s="1">
        <v>24.438356164383556</v>
      </c>
      <c r="G773" s="1">
        <v>27.983561643835618</v>
      </c>
    </row>
    <row r="774" spans="1:7" ht="12.75" customHeight="1">
      <c r="A774" t="s">
        <v>4</v>
      </c>
      <c r="B774" t="s">
        <v>47</v>
      </c>
      <c r="C774" s="1">
        <v>9.6650898770104039</v>
      </c>
      <c r="D774" s="1">
        <v>9.1604696673189849</v>
      </c>
      <c r="E774" s="1">
        <v>0</v>
      </c>
      <c r="F774" s="1">
        <v>8.6183574879227027</v>
      </c>
      <c r="G774" s="1">
        <v>9.6177024482109221</v>
      </c>
    </row>
    <row r="775" spans="1:7" ht="12.75" customHeight="1">
      <c r="A775" t="s">
        <v>4</v>
      </c>
      <c r="B775" t="s">
        <v>48</v>
      </c>
      <c r="C775" s="1">
        <v>3.6516587677725121</v>
      </c>
      <c r="D775" s="1">
        <v>3.8392070484581504</v>
      </c>
      <c r="E775" s="1">
        <v>0</v>
      </c>
      <c r="F775" s="1">
        <v>3.9063180827886717</v>
      </c>
      <c r="G775" s="1">
        <v>3.7470725995316161</v>
      </c>
    </row>
    <row r="776" spans="1:7" ht="12.75" customHeight="1">
      <c r="A776" t="s">
        <v>4</v>
      </c>
      <c r="B776" t="s">
        <v>49</v>
      </c>
      <c r="C776" s="2">
        <v>7540.593420166957</v>
      </c>
      <c r="D776" s="2">
        <v>6354.947818371933</v>
      </c>
      <c r="E776" s="2">
        <v>0</v>
      </c>
      <c r="F776" s="2">
        <v>0</v>
      </c>
      <c r="G776" s="2">
        <v>6575.2836103695827</v>
      </c>
    </row>
    <row r="777" spans="1:7" ht="12.75" customHeight="1">
      <c r="A777" t="s">
        <v>4</v>
      </c>
      <c r="B777" t="s">
        <v>50</v>
      </c>
      <c r="C777" s="2">
        <v>27535.674076960382</v>
      </c>
      <c r="D777" s="2">
        <v>24397.96045687727</v>
      </c>
      <c r="E777" s="2">
        <v>0</v>
      </c>
      <c r="F777" s="2">
        <v>0</v>
      </c>
      <c r="G777" s="2">
        <v>24638.065050565179</v>
      </c>
    </row>
    <row r="778" spans="1:7" ht="12.75" customHeight="1">
      <c r="A778" t="s">
        <v>4</v>
      </c>
      <c r="B778" t="s">
        <v>51</v>
      </c>
      <c r="C778" s="1">
        <v>4.2219178082191791</v>
      </c>
      <c r="D778" s="1">
        <v>4.7622950819672134</v>
      </c>
      <c r="E778" s="1">
        <v>0</v>
      </c>
      <c r="F778" s="1">
        <v>4.912328767123288</v>
      </c>
      <c r="G778" s="1">
        <v>4.3835616438356162</v>
      </c>
    </row>
    <row r="779" spans="1:7" ht="12.75" customHeight="1">
      <c r="A779" t="s">
        <v>4</v>
      </c>
      <c r="B779" t="s">
        <v>355</v>
      </c>
      <c r="C779" s="2">
        <v>422.00000000000006</v>
      </c>
      <c r="D779" s="2">
        <v>453.99999999999994</v>
      </c>
      <c r="E779" s="2">
        <v>0</v>
      </c>
      <c r="F779" s="2">
        <v>459</v>
      </c>
      <c r="G779" s="2">
        <v>426.99999999999994</v>
      </c>
    </row>
    <row r="780" spans="1:7" ht="12.75" customHeight="1">
      <c r="A780" t="s">
        <v>4</v>
      </c>
      <c r="B780" t="s">
        <v>353</v>
      </c>
      <c r="C780" s="2">
        <v>1541.0000000000002</v>
      </c>
      <c r="D780" s="2">
        <v>1743</v>
      </c>
      <c r="E780" s="2">
        <v>0</v>
      </c>
      <c r="F780" s="2">
        <v>1793.0000000000002</v>
      </c>
      <c r="G780" s="2">
        <v>1599.9999999999998</v>
      </c>
    </row>
    <row r="781" spans="1:7" ht="12.75" customHeight="1">
      <c r="A781" t="s">
        <v>4</v>
      </c>
      <c r="B781" t="s">
        <v>52</v>
      </c>
      <c r="C781" s="1">
        <v>11.664814210898275</v>
      </c>
      <c r="D781" s="1">
        <v>11.40152568283975</v>
      </c>
      <c r="E781" s="1">
        <v>0</v>
      </c>
      <c r="F781" s="1">
        <v>11.189277763818755</v>
      </c>
      <c r="G781" s="1">
        <v>11.154383838057669</v>
      </c>
    </row>
    <row r="782" spans="1:7" ht="12.75" customHeight="1">
      <c r="A782" t="s">
        <v>4</v>
      </c>
      <c r="B782" t="s">
        <v>53</v>
      </c>
      <c r="C782" s="1">
        <v>12.880271998346156</v>
      </c>
      <c r="D782" s="1">
        <v>13.668091938408438</v>
      </c>
      <c r="E782" s="1">
        <v>0</v>
      </c>
      <c r="F782" s="1">
        <v>15.474345216266716</v>
      </c>
      <c r="G782" s="1">
        <v>16.617014255702401</v>
      </c>
    </row>
    <row r="783" spans="1:7" ht="12.75" customHeight="1">
      <c r="A783" t="s">
        <v>4</v>
      </c>
      <c r="B783" t="s">
        <v>54</v>
      </c>
      <c r="C783" s="1">
        <v>10.068447561290171</v>
      </c>
      <c r="D783" s="1">
        <v>8.7369656592865237</v>
      </c>
      <c r="E783" s="1">
        <v>0</v>
      </c>
      <c r="F783" s="1">
        <v>6.84220178560407</v>
      </c>
      <c r="G783" s="1">
        <v>6.8931355275653523</v>
      </c>
    </row>
    <row r="784" spans="1:7" ht="12.75" customHeight="1">
      <c r="A784" t="s">
        <v>4</v>
      </c>
      <c r="B784" t="s">
        <v>55</v>
      </c>
      <c r="C784" s="3">
        <v>0.29994150007916848</v>
      </c>
      <c r="D784" s="3">
        <v>0.39801028954166279</v>
      </c>
      <c r="E784" s="3">
        <v>0.3796071393872763</v>
      </c>
      <c r="F784" s="3">
        <v>0.40426950404850198</v>
      </c>
      <c r="G784" s="3">
        <v>0.4393812014928522</v>
      </c>
    </row>
    <row r="785" spans="1:7" ht="12.75" customHeight="1">
      <c r="A785" t="s">
        <v>4</v>
      </c>
      <c r="B785" t="s">
        <v>56</v>
      </c>
      <c r="C785" s="2">
        <v>856483</v>
      </c>
      <c r="D785" s="2">
        <v>1105221.4857142856</v>
      </c>
      <c r="E785" s="2">
        <v>0</v>
      </c>
      <c r="F785" s="2">
        <v>1142805.9142857143</v>
      </c>
      <c r="G785" s="2">
        <v>1164384.3428571429</v>
      </c>
    </row>
    <row r="786" spans="1:7" ht="12.75" customHeight="1">
      <c r="A786" t="s">
        <v>4</v>
      </c>
      <c r="B786" t="s">
        <v>57</v>
      </c>
      <c r="C786" s="2">
        <v>517621.57142857142</v>
      </c>
      <c r="D786" s="2">
        <v>478895.85714285716</v>
      </c>
      <c r="E786" s="2">
        <v>0</v>
      </c>
      <c r="F786" s="2">
        <v>440297.45714285714</v>
      </c>
      <c r="G786" s="2">
        <v>524264.05714285717</v>
      </c>
    </row>
    <row r="787" spans="1:7" ht="12.75" customHeight="1">
      <c r="A787" t="s">
        <v>4</v>
      </c>
      <c r="B787" t="s">
        <v>58</v>
      </c>
      <c r="C787" s="3">
        <v>0.20139858945651548</v>
      </c>
      <c r="D787" s="3">
        <v>0.28529899891586818</v>
      </c>
      <c r="E787" s="3">
        <v>0.30012475540036881</v>
      </c>
      <c r="F787" s="3">
        <v>0.3438573418374396</v>
      </c>
      <c r="G787" s="3">
        <v>0.36230981080606223</v>
      </c>
    </row>
    <row r="788" spans="1:7" ht="12.75" customHeight="1">
      <c r="A788" t="s">
        <v>4</v>
      </c>
      <c r="B788" t="s">
        <v>59</v>
      </c>
      <c r="C788" s="1">
        <v>5.579458223086176</v>
      </c>
      <c r="D788" s="1">
        <v>3.5811441127092691</v>
      </c>
      <c r="E788" s="1">
        <v>4.5320806567751379</v>
      </c>
      <c r="F788" s="1">
        <v>8.7342267749778895</v>
      </c>
      <c r="G788" s="1">
        <v>3.8994130240020608</v>
      </c>
    </row>
    <row r="789" spans="1:7" ht="12.75" customHeight="1">
      <c r="A789" t="s">
        <v>4</v>
      </c>
      <c r="B789" t="s">
        <v>60</v>
      </c>
      <c r="C789" s="1">
        <v>5.2024005453992341</v>
      </c>
      <c r="D789" s="1">
        <v>5.564918459536023</v>
      </c>
      <c r="E789" s="1">
        <v>5.3848142280750029</v>
      </c>
      <c r="F789" s="1">
        <v>5.8304616869091124</v>
      </c>
      <c r="G789" s="1">
        <v>5.692667978765809</v>
      </c>
    </row>
    <row r="790" spans="1:7" ht="12.75" customHeight="1">
      <c r="A790" t="s">
        <v>4</v>
      </c>
      <c r="B790" t="s">
        <v>61</v>
      </c>
      <c r="C790" s="3">
        <v>1.3020339872967053</v>
      </c>
      <c r="D790" s="3">
        <v>0.29925967768627854</v>
      </c>
      <c r="E790" s="3">
        <v>0.8930113786795465</v>
      </c>
      <c r="F790" s="3">
        <v>0.55685977572761225</v>
      </c>
      <c r="G790" s="3">
        <v>2.1214235428638708</v>
      </c>
    </row>
    <row r="791" spans="1:7" ht="12.75" customHeight="1">
      <c r="A791" t="s">
        <v>4</v>
      </c>
      <c r="B791" t="s">
        <v>62</v>
      </c>
      <c r="C791" s="1">
        <v>6.7737023256407198</v>
      </c>
      <c r="D791" s="1">
        <v>1.665355704551172</v>
      </c>
      <c r="E791" s="1">
        <v>4.8087003777464963</v>
      </c>
      <c r="F791" s="1">
        <v>3.2467495873606436</v>
      </c>
      <c r="G791" s="1">
        <v>12.076559871861074</v>
      </c>
    </row>
    <row r="792" spans="1:7" ht="12.75" customHeight="1">
      <c r="A792" t="s">
        <v>4</v>
      </c>
      <c r="B792" t="s">
        <v>63</v>
      </c>
      <c r="C792" s="3">
        <v>6.8928025822171321E-2</v>
      </c>
      <c r="D792" s="3">
        <v>1.7053666579393407E-2</v>
      </c>
      <c r="E792" s="3">
        <v>4.4819855554569549E-2</v>
      </c>
      <c r="F792" s="3">
        <v>2.3943526698743302E-2</v>
      </c>
      <c r="G792" s="3">
        <v>0.10469595396719232</v>
      </c>
    </row>
    <row r="793" spans="1:7" ht="12.75" customHeight="1">
      <c r="A793" t="s">
        <v>4</v>
      </c>
      <c r="B793" t="s">
        <v>64</v>
      </c>
      <c r="C793" s="3">
        <v>0.56299036760068943</v>
      </c>
      <c r="D793" s="3">
        <v>0.56029906735069235</v>
      </c>
      <c r="E793" s="3">
        <v>0.48600792675419585</v>
      </c>
      <c r="F793" s="3">
        <v>0.51612779239807727</v>
      </c>
      <c r="G793" s="3">
        <v>0.52711842434298528</v>
      </c>
    </row>
    <row r="794" spans="1:7" ht="12.75" customHeight="1">
      <c r="A794" t="s">
        <v>4</v>
      </c>
      <c r="B794" t="s">
        <v>65</v>
      </c>
      <c r="C794" s="3">
        <v>1.9906474634575351E-2</v>
      </c>
      <c r="D794" s="3">
        <v>2.1728166312137968E-2</v>
      </c>
      <c r="E794" s="3">
        <v>1.7500003248224118E-2</v>
      </c>
      <c r="F794" s="3">
        <v>1.8248708792974432E-2</v>
      </c>
      <c r="G794" s="3">
        <v>1.7500001758269774E-2</v>
      </c>
    </row>
    <row r="795" spans="1:7" ht="12.75" customHeight="1">
      <c r="A795" t="s">
        <v>4</v>
      </c>
      <c r="B795" t="s">
        <v>66</v>
      </c>
      <c r="C795" s="3">
        <v>7.9186887110579765E-3</v>
      </c>
      <c r="D795" s="3">
        <v>7.8531385019473786E-3</v>
      </c>
      <c r="E795" s="3">
        <v>9.9999965905165304E-3</v>
      </c>
      <c r="F795" s="3">
        <v>4.9038658672363906E-3</v>
      </c>
      <c r="G795" s="3">
        <v>9.9999998364400256E-3</v>
      </c>
    </row>
    <row r="796" spans="1:7" ht="12.75" customHeight="1">
      <c r="A796" t="s">
        <v>4</v>
      </c>
      <c r="B796" t="s">
        <v>67</v>
      </c>
      <c r="C796" s="3">
        <v>-7.8654565149155779E-4</v>
      </c>
      <c r="D796" s="3">
        <v>9.4842449256294925E-3</v>
      </c>
      <c r="E796" s="3">
        <v>2.8770624344815901E-3</v>
      </c>
      <c r="F796" s="3">
        <v>9.1430930999212595E-2</v>
      </c>
      <c r="G796" s="3">
        <v>1.6527524765086787E-2</v>
      </c>
    </row>
    <row r="797" spans="1:7" ht="12.75" customHeight="1">
      <c r="A797" t="s">
        <v>4</v>
      </c>
      <c r="B797" t="s">
        <v>68</v>
      </c>
      <c r="C797" s="3">
        <v>-3.9806719728037225E-2</v>
      </c>
      <c r="D797" s="3">
        <v>9.9869092329262513E-2</v>
      </c>
      <c r="E797" s="3">
        <v>1.9142629255491189E-2</v>
      </c>
      <c r="F797" s="3">
        <v>0.14297824409534635</v>
      </c>
      <c r="G797" s="3">
        <v>3.498902789023639E-2</v>
      </c>
    </row>
    <row r="798" spans="1:7" ht="12.75" customHeight="1">
      <c r="A798" t="s">
        <v>4</v>
      </c>
      <c r="B798" t="s">
        <v>69</v>
      </c>
      <c r="C798" s="3">
        <v>0.53237111129038428</v>
      </c>
      <c r="D798" s="3">
        <v>0.53185914752989139</v>
      </c>
      <c r="E798" s="3">
        <v>0.49683140575113699</v>
      </c>
      <c r="F798" s="3">
        <v>0.57468491553967316</v>
      </c>
      <c r="G798" s="3">
        <v>0.54942955922335923</v>
      </c>
    </row>
    <row r="799" spans="1:7" ht="12.75" customHeight="1">
      <c r="A799" t="s">
        <v>4</v>
      </c>
      <c r="B799" t="s">
        <v>70</v>
      </c>
      <c r="C799" s="3">
        <v>5.5963765248419471E-2</v>
      </c>
      <c r="D799" s="3">
        <v>7.1440397777539855E-2</v>
      </c>
      <c r="E799" s="3">
        <v>6.3488894764053491E-2</v>
      </c>
      <c r="F799" s="3">
        <v>6.9140859149411246E-2</v>
      </c>
      <c r="G799" s="3">
        <v>6.4940164607743697E-2</v>
      </c>
    </row>
    <row r="800" spans="1:7" ht="12.75" customHeight="1">
      <c r="A800" t="s">
        <v>4</v>
      </c>
      <c r="B800" t="s">
        <v>71</v>
      </c>
      <c r="C800" s="3">
        <v>0.21350304221911096</v>
      </c>
      <c r="D800" s="3">
        <v>0.20444236723626227</v>
      </c>
      <c r="E800" s="3">
        <v>0.214960524124966</v>
      </c>
      <c r="F800" s="3">
        <v>0.17385104941416393</v>
      </c>
      <c r="G800" s="3">
        <v>0.1975539736070788</v>
      </c>
    </row>
    <row r="801" spans="1:7" ht="12.75" customHeight="1">
      <c r="A801" t="s">
        <v>4</v>
      </c>
      <c r="B801" t="s">
        <v>364</v>
      </c>
      <c r="C801" s="3">
        <v>0.43700963784838714</v>
      </c>
      <c r="D801" s="3">
        <v>0.43970092994510201</v>
      </c>
      <c r="E801" s="3">
        <v>0.51399208693910003</v>
      </c>
      <c r="F801" s="3">
        <v>0.48387221165299482</v>
      </c>
      <c r="G801" s="3">
        <v>0.47288157565701511</v>
      </c>
    </row>
    <row r="802" spans="1:7" ht="12.75" customHeight="1">
      <c r="A802" t="s">
        <v>4</v>
      </c>
      <c r="B802" t="s">
        <v>72</v>
      </c>
      <c r="C802" s="3">
        <v>0.43222824967500767</v>
      </c>
      <c r="D802" s="3">
        <v>0.43139663468513945</v>
      </c>
      <c r="E802" s="3">
        <v>0.53808078113911051</v>
      </c>
      <c r="F802" s="3">
        <v>0.4818487535493482</v>
      </c>
      <c r="G802" s="3">
        <v>0.45904573550668476</v>
      </c>
    </row>
    <row r="803" spans="1:7" ht="12.75" customHeight="1">
      <c r="A803" t="s">
        <v>4</v>
      </c>
      <c r="B803" t="s">
        <v>73</v>
      </c>
      <c r="C803" s="3">
        <v>0.10527458437708095</v>
      </c>
      <c r="D803" s="3">
        <v>1.9922444507586391E-2</v>
      </c>
      <c r="E803" s="3">
        <v>0.22251546270218941</v>
      </c>
      <c r="F803" s="3">
        <v>9.7116944670634975E-2</v>
      </c>
      <c r="G803" s="3">
        <v>0.25798677524212071</v>
      </c>
    </row>
    <row r="804" spans="1:7" ht="12.75" customHeight="1">
      <c r="A804" t="s">
        <v>4</v>
      </c>
      <c r="B804" t="s">
        <v>74</v>
      </c>
      <c r="C804" s="3">
        <v>0.54595241203387068</v>
      </c>
      <c r="D804" s="3">
        <v>0.5730473093317211</v>
      </c>
      <c r="E804" s="3">
        <v>0.55435111679295812</v>
      </c>
      <c r="F804" s="3">
        <v>0.61421764040260651</v>
      </c>
      <c r="G804" s="3">
        <v>0.55507760366384151</v>
      </c>
    </row>
    <row r="805" spans="1:7" ht="12.75" customHeight="1">
      <c r="A805" t="s">
        <v>4</v>
      </c>
      <c r="B805" t="s">
        <v>75</v>
      </c>
      <c r="C805" s="1">
        <v>23.77011449158956</v>
      </c>
      <c r="D805" s="1">
        <v>20.132624269426465</v>
      </c>
      <c r="E805" s="1">
        <v>0</v>
      </c>
      <c r="F805" s="1">
        <v>0</v>
      </c>
      <c r="G805" s="1">
        <v>19.127541338054403</v>
      </c>
    </row>
    <row r="806" spans="1:7" ht="12.75" customHeight="1">
      <c r="A806" t="s">
        <v>4</v>
      </c>
      <c r="B806" t="s">
        <v>76</v>
      </c>
      <c r="C806" s="1">
        <v>4.2069633293260917</v>
      </c>
      <c r="D806" s="1">
        <v>4.9670623492368389</v>
      </c>
      <c r="E806" s="1">
        <v>0</v>
      </c>
      <c r="F806" s="1">
        <v>0</v>
      </c>
      <c r="G806" s="1">
        <v>5.2280634626599483</v>
      </c>
    </row>
    <row r="807" spans="1:7" ht="12.75" customHeight="1">
      <c r="A807" t="s">
        <v>4</v>
      </c>
      <c r="B807" t="s">
        <v>77</v>
      </c>
      <c r="C807" s="1">
        <v>4.2050523141862293</v>
      </c>
      <c r="D807" s="1">
        <v>4.7222713820541387</v>
      </c>
      <c r="E807" s="1">
        <v>0</v>
      </c>
      <c r="F807" s="1">
        <v>0</v>
      </c>
      <c r="G807" s="1">
        <v>5.0926239435804144</v>
      </c>
    </row>
    <row r="808" spans="1:7" ht="12.75" customHeight="1">
      <c r="A808" t="s">
        <v>4</v>
      </c>
      <c r="B808" t="s">
        <v>78</v>
      </c>
      <c r="C808" s="3">
        <v>-3.6929257168885295E-2</v>
      </c>
      <c r="D808" s="3">
        <v>9.1668201724059206E-2</v>
      </c>
      <c r="E808" s="3">
        <v>1.9097210015740638E-2</v>
      </c>
      <c r="F808" s="3">
        <v>0.12559620605380459</v>
      </c>
      <c r="G808" s="3">
        <v>3.0115762556760007E-2</v>
      </c>
    </row>
    <row r="809" spans="1:7" ht="12.75" customHeight="1">
      <c r="A809" t="s">
        <v>4</v>
      </c>
      <c r="B809" t="s">
        <v>79</v>
      </c>
      <c r="C809" s="3">
        <v>0.37867665868110173</v>
      </c>
      <c r="D809" s="3">
        <v>0.38037527306543767</v>
      </c>
      <c r="E809" s="3">
        <v>0</v>
      </c>
      <c r="F809" s="3">
        <v>0</v>
      </c>
      <c r="G809" s="3">
        <v>0.39971969899401028</v>
      </c>
    </row>
    <row r="810" spans="1:7" ht="12.75" customHeight="1">
      <c r="A810" t="s">
        <v>4</v>
      </c>
      <c r="B810" t="s">
        <v>80</v>
      </c>
      <c r="C810" s="2">
        <v>7236.3934705807078</v>
      </c>
      <c r="D810" s="2">
        <v>8846.6527541689447</v>
      </c>
      <c r="E810" s="2">
        <v>0</v>
      </c>
      <c r="F810" s="2">
        <v>0</v>
      </c>
      <c r="G810" s="2">
        <v>9573.9019303627647</v>
      </c>
    </row>
    <row r="811" spans="1:7" ht="12.75" customHeight="1">
      <c r="A811" t="s">
        <v>4</v>
      </c>
      <c r="B811" t="s">
        <v>81</v>
      </c>
      <c r="C811" s="2">
        <v>68757.932730195753</v>
      </c>
      <c r="D811" s="2">
        <v>71491.88270444551</v>
      </c>
      <c r="E811" s="2">
        <v>0</v>
      </c>
      <c r="F811" s="2">
        <v>0</v>
      </c>
      <c r="G811" s="2">
        <v>70145.607400511959</v>
      </c>
    </row>
    <row r="812" spans="1:7" ht="12.75" customHeight="1">
      <c r="A812" t="s">
        <v>4</v>
      </c>
      <c r="B812" t="s">
        <v>82</v>
      </c>
      <c r="C812" s="2">
        <v>89685.73590139646</v>
      </c>
      <c r="D812" s="2">
        <v>91848.401276753517</v>
      </c>
      <c r="E812" s="2">
        <v>0</v>
      </c>
      <c r="F812" s="2">
        <v>94038.054327180274</v>
      </c>
      <c r="G812" s="2">
        <v>95035.32697230624</v>
      </c>
    </row>
    <row r="813" spans="1:7" ht="12.75" customHeight="1">
      <c r="A813" t="s">
        <v>4</v>
      </c>
      <c r="B813" t="s">
        <v>83</v>
      </c>
      <c r="C813" s="3">
        <v>0.30436929006171309</v>
      </c>
      <c r="D813" s="3">
        <v>0.28473887946781079</v>
      </c>
      <c r="E813" s="3">
        <v>0.32636588578578624</v>
      </c>
      <c r="F813" s="3">
        <v>0.38304320544953119</v>
      </c>
      <c r="G813" s="3">
        <v>0.35482933991405724</v>
      </c>
    </row>
    <row r="814" spans="1:7" ht="12.75" customHeight="1">
      <c r="A814" t="s">
        <v>4</v>
      </c>
      <c r="B814" t="s">
        <v>84</v>
      </c>
      <c r="C814" s="3">
        <v>0.63890938625199145</v>
      </c>
      <c r="D814" s="3">
        <v>0.63367000445893507</v>
      </c>
      <c r="E814" s="3">
        <v>0.60835836046917824</v>
      </c>
      <c r="F814" s="3">
        <v>0.55883656695439465</v>
      </c>
      <c r="G814" s="3">
        <v>0.62070266012602571</v>
      </c>
    </row>
    <row r="815" spans="1:7" ht="12.75" customHeight="1">
      <c r="A815" t="s">
        <v>4</v>
      </c>
      <c r="B815" t="s">
        <v>85</v>
      </c>
      <c r="C815" s="3">
        <v>4.7970629569115887E-2</v>
      </c>
      <c r="D815" s="3">
        <v>5.094224748025343E-2</v>
      </c>
      <c r="E815" s="3">
        <v>5.5817074736249986E-2</v>
      </c>
      <c r="F815" s="3">
        <v>5.0633252153689252E-2</v>
      </c>
      <c r="G815" s="3">
        <v>5.3303499223102395E-2</v>
      </c>
    </row>
    <row r="816" spans="1:7" ht="12.75" customHeight="1">
      <c r="A816" t="s">
        <v>4</v>
      </c>
      <c r="B816" t="s">
        <v>86</v>
      </c>
      <c r="C816" s="2">
        <v>347.13435059359603</v>
      </c>
      <c r="D816" s="2">
        <v>450.66837397473995</v>
      </c>
      <c r="E816" s="2">
        <v>0</v>
      </c>
      <c r="F816" s="2">
        <v>0</v>
      </c>
      <c r="G816" s="2">
        <v>510.32247410715013</v>
      </c>
    </row>
    <row r="817" spans="1:7" ht="12.75" customHeight="1">
      <c r="A817" t="s">
        <v>4</v>
      </c>
      <c r="B817" t="s">
        <v>87</v>
      </c>
      <c r="C817" s="3">
        <v>0.56628636948025224</v>
      </c>
      <c r="D817" s="3">
        <v>0.56469263402246495</v>
      </c>
      <c r="E817" s="3">
        <v>0.48914095189718326</v>
      </c>
      <c r="F817" s="3">
        <v>0.52028408526607539</v>
      </c>
      <c r="G817" s="3">
        <v>0.53038962391198474</v>
      </c>
    </row>
    <row r="818" spans="1:7" ht="12.75" customHeight="1">
      <c r="A818" t="s">
        <v>4</v>
      </c>
      <c r="B818" t="s">
        <v>88</v>
      </c>
      <c r="C818" s="1">
        <v>1.4573667277374234</v>
      </c>
      <c r="D818" s="1">
        <v>1.3277047448090278</v>
      </c>
      <c r="E818" s="1">
        <v>1.4637856345346816</v>
      </c>
      <c r="F818" s="1">
        <v>1.4525612616017762</v>
      </c>
      <c r="G818" s="1">
        <v>1.0280750345715133</v>
      </c>
    </row>
    <row r="819" spans="1:7" ht="12.75" customHeight="1">
      <c r="A819" t="s">
        <v>4</v>
      </c>
      <c r="B819" t="s">
        <v>89</v>
      </c>
      <c r="C819" s="1">
        <v>76.208342743141174</v>
      </c>
      <c r="D819" s="1">
        <v>126.07565723031416</v>
      </c>
      <c r="E819" s="1">
        <v>77.134472447633541</v>
      </c>
      <c r="F819" s="1">
        <v>103.60987806020358</v>
      </c>
      <c r="G819" s="1">
        <v>106.69394654389298</v>
      </c>
    </row>
    <row r="820" spans="1:7" ht="12.75" customHeight="1">
      <c r="A820" t="s">
        <v>4</v>
      </c>
      <c r="B820" t="s">
        <v>90</v>
      </c>
      <c r="C820" s="1">
        <v>40.15921144463654</v>
      </c>
      <c r="D820" s="1">
        <v>40.757774264509059</v>
      </c>
      <c r="E820" s="1">
        <v>35.990344010319347</v>
      </c>
      <c r="F820" s="1">
        <v>34.098754451718875</v>
      </c>
      <c r="G820" s="1">
        <v>34.121981084929871</v>
      </c>
    </row>
    <row r="821" spans="1:7" ht="12.75" customHeight="1">
      <c r="A821" t="s">
        <v>4</v>
      </c>
      <c r="B821" t="s">
        <v>91</v>
      </c>
      <c r="C821" s="1">
        <v>144.35965497164563</v>
      </c>
      <c r="D821" s="1">
        <v>206.9818102026174</v>
      </c>
      <c r="E821" s="1">
        <v>142.26054128316127</v>
      </c>
      <c r="F821" s="1">
        <v>246.08936490842609</v>
      </c>
      <c r="G821" s="1">
        <v>186.85081814435094</v>
      </c>
    </row>
    <row r="822" spans="1:7" ht="12.75" customHeight="1">
      <c r="A822" t="s">
        <v>4</v>
      </c>
      <c r="B822" t="s">
        <v>92</v>
      </c>
      <c r="C822" s="3">
        <v>4.7221815007711263E-2</v>
      </c>
      <c r="D822" s="3">
        <v>5.9943343653718124E-2</v>
      </c>
      <c r="E822" s="3">
        <v>5.8533547961805307E-2</v>
      </c>
      <c r="F822" s="3">
        <v>0.13743473776897222</v>
      </c>
      <c r="G822" s="3">
        <v>6.8950049084713597E-2</v>
      </c>
    </row>
    <row r="823" spans="1:7" ht="12.75" customHeight="1">
      <c r="A823" t="s">
        <v>4</v>
      </c>
      <c r="B823" t="s">
        <v>93</v>
      </c>
      <c r="C823" s="1">
        <v>1.8113827089946812</v>
      </c>
      <c r="D823" s="1">
        <v>1.567914282811995</v>
      </c>
      <c r="E823" s="1">
        <v>1.2112994005449591</v>
      </c>
      <c r="F823" s="1">
        <v>1.7389081943039071</v>
      </c>
      <c r="G823" s="1">
        <v>1.3699465506198119</v>
      </c>
    </row>
    <row r="824" spans="1:7" ht="12.75" customHeight="1">
      <c r="A824" t="s">
        <v>4</v>
      </c>
      <c r="B824" t="s">
        <v>94</v>
      </c>
      <c r="C824" s="4">
        <v>0.10580394632128687</v>
      </c>
      <c r="D824" s="4">
        <v>0.28949714500412294</v>
      </c>
      <c r="E824" s="4">
        <v>0.19295765591712524</v>
      </c>
      <c r="F824" s="4">
        <v>0.38251503262500891</v>
      </c>
      <c r="G824" s="4">
        <v>0.18179047152426767</v>
      </c>
    </row>
    <row r="825" spans="1:7" ht="12.75" customHeight="1">
      <c r="A825" t="s">
        <v>4</v>
      </c>
      <c r="B825" t="s">
        <v>95</v>
      </c>
      <c r="C825" s="2">
        <v>5470.2857142857129</v>
      </c>
      <c r="D825" s="2">
        <v>7096.9099804305297</v>
      </c>
      <c r="E825" s="2">
        <v>0</v>
      </c>
      <c r="F825" s="2">
        <v>8271.6859903381664</v>
      </c>
      <c r="G825" s="2">
        <v>7477.2485875706216</v>
      </c>
    </row>
    <row r="826" spans="1:7" ht="12.75" customHeight="1">
      <c r="A826" t="s">
        <v>4</v>
      </c>
      <c r="B826" t="s">
        <v>96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</row>
    <row r="827" spans="1:7" ht="12.75" customHeight="1">
      <c r="A827" t="s">
        <v>4</v>
      </c>
      <c r="B827" t="s">
        <v>97</v>
      </c>
      <c r="C827" s="2">
        <v>13701.639810426537</v>
      </c>
      <c r="D827" s="2">
        <v>15975.863436123351</v>
      </c>
      <c r="E827" s="2">
        <v>0</v>
      </c>
      <c r="F827" s="2">
        <v>0</v>
      </c>
      <c r="G827" s="2">
        <v>18596.810304449649</v>
      </c>
    </row>
    <row r="828" spans="1:7" ht="12.75" customHeight="1">
      <c r="A828" t="s">
        <v>4</v>
      </c>
      <c r="B828" t="s">
        <v>98</v>
      </c>
      <c r="C828" s="2">
        <v>5987.7485768222605</v>
      </c>
      <c r="D828" s="2">
        <v>7024.6020527414112</v>
      </c>
      <c r="E828" s="2">
        <v>0</v>
      </c>
      <c r="F828" s="2">
        <v>0</v>
      </c>
      <c r="G828" s="2">
        <v>8794.0889589627586</v>
      </c>
    </row>
    <row r="829" spans="1:7" ht="12.75" customHeight="1">
      <c r="A829" t="s">
        <v>4</v>
      </c>
      <c r="B829" t="s">
        <v>105</v>
      </c>
      <c r="C829" s="3">
        <v>0.57613340596827856</v>
      </c>
      <c r="D829" s="3">
        <v>0.56346221744786817</v>
      </c>
      <c r="E829" s="3">
        <v>0.56873414486533902</v>
      </c>
      <c r="F829" s="3">
        <v>0.56346092656197044</v>
      </c>
      <c r="G829" s="3">
        <v>0.56472627722392466</v>
      </c>
    </row>
    <row r="830" spans="1:7" ht="12.75" customHeight="1">
      <c r="A830" t="s">
        <v>4</v>
      </c>
      <c r="B830" t="s">
        <v>106</v>
      </c>
      <c r="C830" s="3">
        <v>0.10601507400959452</v>
      </c>
      <c r="D830" s="3">
        <v>0.10472344274968275</v>
      </c>
      <c r="E830" s="3">
        <v>0.10317930829100307</v>
      </c>
      <c r="F830" s="3">
        <v>0.11587110697956769</v>
      </c>
      <c r="G830" s="3">
        <v>0.10513790796744982</v>
      </c>
    </row>
    <row r="831" spans="1:7" ht="12.75" customHeight="1">
      <c r="A831" t="s">
        <v>4</v>
      </c>
      <c r="B831" t="s">
        <v>107</v>
      </c>
      <c r="C831" s="3">
        <v>0.31785152002212641</v>
      </c>
      <c r="D831" s="3">
        <v>0.3318143398024489</v>
      </c>
      <c r="E831" s="3">
        <v>0.32808654684365784</v>
      </c>
      <c r="F831" s="3">
        <v>0.3206679664584618</v>
      </c>
      <c r="G831" s="3">
        <v>0.33013581480862569</v>
      </c>
    </row>
    <row r="832" spans="1:7" ht="12.75" customHeight="1">
      <c r="A832" t="s">
        <v>4</v>
      </c>
      <c r="B832" t="s">
        <v>99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</row>
    <row r="833" spans="1:7" ht="12.75" customHeight="1">
      <c r="A833" t="s">
        <v>4</v>
      </c>
      <c r="B833" t="s">
        <v>108</v>
      </c>
      <c r="C833" s="3">
        <v>0.60986035555592166</v>
      </c>
      <c r="D833" s="3">
        <v>0.57650519478063134</v>
      </c>
      <c r="E833" s="3">
        <v>0.58479683869704135</v>
      </c>
      <c r="F833" s="3">
        <v>0.54382919297128529</v>
      </c>
      <c r="G833" s="3">
        <v>0.5334843258321208</v>
      </c>
    </row>
    <row r="834" spans="1:7" ht="12.75" customHeight="1">
      <c r="A834" t="s">
        <v>4</v>
      </c>
      <c r="B834" t="s">
        <v>109</v>
      </c>
      <c r="C834" s="3">
        <v>3.6112167911649846E-2</v>
      </c>
      <c r="D834" s="3">
        <v>3.2986819080478159E-2</v>
      </c>
      <c r="E834" s="3">
        <v>6.1941108216149156E-2</v>
      </c>
      <c r="F834" s="3">
        <v>6.1653704396998292E-2</v>
      </c>
      <c r="G834" s="3">
        <v>8.6410047164702672E-2</v>
      </c>
    </row>
    <row r="835" spans="1:7" ht="12.75" customHeight="1">
      <c r="A835" t="s">
        <v>4</v>
      </c>
      <c r="B835" t="s">
        <v>110</v>
      </c>
      <c r="C835" s="3">
        <v>0.35402747653242855</v>
      </c>
      <c r="D835" s="3">
        <v>0.39050798613889037</v>
      </c>
      <c r="E835" s="3">
        <v>0.35326205308680947</v>
      </c>
      <c r="F835" s="3">
        <v>0.39451710263171619</v>
      </c>
      <c r="G835" s="3">
        <v>0.38010562700317657</v>
      </c>
    </row>
    <row r="836" spans="1:7" ht="12.75" customHeight="1">
      <c r="A836" t="s">
        <v>4</v>
      </c>
      <c r="B836" t="s">
        <v>100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</row>
    <row r="837" spans="1:7" ht="12.75" customHeight="1">
      <c r="A837" t="s">
        <v>4</v>
      </c>
      <c r="B837" t="s">
        <v>101</v>
      </c>
      <c r="C837" s="2">
        <v>-818146.99999999988</v>
      </c>
      <c r="D837" s="2">
        <v>-797296.00000000012</v>
      </c>
      <c r="E837" s="2">
        <v>-1085208</v>
      </c>
      <c r="F837" s="2">
        <v>-607208.81000000006</v>
      </c>
      <c r="G837" s="2">
        <v>-1222793</v>
      </c>
    </row>
    <row r="838" spans="1:7" ht="12.75" customHeight="1">
      <c r="A838" t="s">
        <v>10</v>
      </c>
      <c r="B838" t="s">
        <v>46</v>
      </c>
      <c r="C838" s="1">
        <v>18.965753424657535</v>
      </c>
      <c r="D838" s="1">
        <v>16.101092896174862</v>
      </c>
      <c r="E838" s="1">
        <v>0</v>
      </c>
      <c r="F838" s="1">
        <v>16.909589041095892</v>
      </c>
      <c r="G838" s="1">
        <v>16.147945205479456</v>
      </c>
    </row>
    <row r="839" spans="1:7" ht="12.75" customHeight="1">
      <c r="A839" t="s">
        <v>4</v>
      </c>
      <c r="B839" t="s">
        <v>47</v>
      </c>
      <c r="C839" s="1">
        <v>3.1769160165213401</v>
      </c>
      <c r="D839" s="1">
        <v>2.8788470933072787</v>
      </c>
      <c r="E839" s="1">
        <v>0</v>
      </c>
      <c r="F839" s="1">
        <v>3.0344149459193708</v>
      </c>
      <c r="G839" s="1">
        <v>2.9262238109423104</v>
      </c>
    </row>
    <row r="840" spans="1:7" ht="12.75" customHeight="1">
      <c r="A840" t="s">
        <v>4</v>
      </c>
      <c r="B840" t="s">
        <v>48</v>
      </c>
      <c r="C840" s="1">
        <v>2.7475975127190502</v>
      </c>
      <c r="D840" s="1">
        <v>2.1384615384615384</v>
      </c>
      <c r="E840" s="1">
        <v>0</v>
      </c>
      <c r="F840" s="1">
        <v>2.5206216377764497</v>
      </c>
      <c r="G840" s="1">
        <v>2.4897579143389201</v>
      </c>
    </row>
    <row r="841" spans="1:7" ht="12.75" customHeight="1">
      <c r="A841" t="s">
        <v>4</v>
      </c>
      <c r="B841" t="s">
        <v>49</v>
      </c>
      <c r="C841" s="2">
        <v>11582.494258867713</v>
      </c>
      <c r="D841" s="2">
        <v>11277.848468295046</v>
      </c>
      <c r="E841" s="2">
        <v>0</v>
      </c>
      <c r="F841" s="2">
        <v>0</v>
      </c>
      <c r="G841" s="2">
        <v>10069.891312891688</v>
      </c>
    </row>
    <row r="842" spans="1:7" ht="12.75" customHeight="1">
      <c r="A842" t="s">
        <v>4</v>
      </c>
      <c r="B842" t="s">
        <v>50</v>
      </c>
      <c r="C842" s="2">
        <v>31824.032416747606</v>
      </c>
      <c r="D842" s="2">
        <v>24117.245186046326</v>
      </c>
      <c r="E842" s="2">
        <v>0</v>
      </c>
      <c r="F842" s="2">
        <v>0</v>
      </c>
      <c r="G842" s="2">
        <v>25071.59159280482</v>
      </c>
    </row>
    <row r="843" spans="1:7" ht="12.75" customHeight="1">
      <c r="A843" t="s">
        <v>4</v>
      </c>
      <c r="B843" t="s">
        <v>51</v>
      </c>
      <c r="C843" s="1">
        <v>13.316438356164383</v>
      </c>
      <c r="D843" s="1">
        <v>9.8743169398907096</v>
      </c>
      <c r="E843" s="1">
        <v>0</v>
      </c>
      <c r="F843" s="1">
        <v>11.553424657534247</v>
      </c>
      <c r="G843" s="1">
        <v>10.989041095890411</v>
      </c>
    </row>
    <row r="844" spans="1:7" ht="12.75" customHeight="1">
      <c r="A844" t="s">
        <v>4</v>
      </c>
      <c r="B844" t="s">
        <v>355</v>
      </c>
      <c r="C844" s="2">
        <v>1769</v>
      </c>
      <c r="D844" s="2">
        <v>1690</v>
      </c>
      <c r="E844" s="2">
        <v>0</v>
      </c>
      <c r="F844" s="2">
        <v>1673</v>
      </c>
      <c r="G844" s="2">
        <v>1611</v>
      </c>
    </row>
    <row r="845" spans="1:7" ht="12.75" customHeight="1">
      <c r="A845" t="s">
        <v>4</v>
      </c>
      <c r="B845" t="s">
        <v>353</v>
      </c>
      <c r="C845" s="2">
        <v>4860.5</v>
      </c>
      <c r="D845" s="2">
        <v>3614</v>
      </c>
      <c r="E845" s="2">
        <v>0</v>
      </c>
      <c r="F845" s="2">
        <v>4217</v>
      </c>
      <c r="G845" s="2">
        <v>4011</v>
      </c>
    </row>
    <row r="846" spans="1:7" ht="12.75" customHeight="1">
      <c r="A846" t="s">
        <v>4</v>
      </c>
      <c r="B846" t="s">
        <v>52</v>
      </c>
      <c r="C846" s="1">
        <v>14.029622169727922</v>
      </c>
      <c r="D846" s="1">
        <v>13.988548745975956</v>
      </c>
      <c r="E846" s="1">
        <v>13.790429239337383</v>
      </c>
      <c r="F846" s="1">
        <v>15.501250959429512</v>
      </c>
      <c r="G846" s="1">
        <v>15.394281016690993</v>
      </c>
    </row>
    <row r="847" spans="1:7" ht="12.75" customHeight="1">
      <c r="A847" t="s">
        <v>4</v>
      </c>
      <c r="B847" t="s">
        <v>53</v>
      </c>
      <c r="C847" s="1">
        <v>18.027659813147949</v>
      </c>
      <c r="D847" s="1">
        <v>21.912531132183652</v>
      </c>
      <c r="E847" s="1">
        <v>18.941198894817749</v>
      </c>
      <c r="F847" s="1">
        <v>0</v>
      </c>
      <c r="G847" s="1">
        <v>22.519161321127513</v>
      </c>
    </row>
    <row r="848" spans="1:7" ht="12.75" customHeight="1">
      <c r="A848" t="s">
        <v>4</v>
      </c>
      <c r="B848" t="s">
        <v>54</v>
      </c>
      <c r="C848" s="1">
        <v>10.559115121519943</v>
      </c>
      <c r="D848" s="1">
        <v>7.9732721855203028</v>
      </c>
      <c r="E848" s="1">
        <v>9.0036848289187006</v>
      </c>
      <c r="F848" s="1">
        <v>5.0817746542068001</v>
      </c>
      <c r="G848" s="1">
        <v>9.5484970129817022</v>
      </c>
    </row>
    <row r="849" spans="1:7" ht="12.75" customHeight="1">
      <c r="A849" t="s">
        <v>4</v>
      </c>
      <c r="B849" t="s">
        <v>55</v>
      </c>
      <c r="C849" s="3">
        <v>0.244045151454725</v>
      </c>
      <c r="D849" s="3">
        <v>0.30373346258924883</v>
      </c>
      <c r="E849" s="3">
        <v>0.23720217507601812</v>
      </c>
      <c r="F849" s="3">
        <v>0.23564047525275497</v>
      </c>
      <c r="G849" s="3">
        <v>0.19457352424125132</v>
      </c>
    </row>
    <row r="850" spans="1:7" ht="12.75" customHeight="1">
      <c r="A850" t="s">
        <v>4</v>
      </c>
      <c r="B850" t="s">
        <v>56</v>
      </c>
      <c r="C850" s="2">
        <v>1144925.9111111111</v>
      </c>
      <c r="D850" s="2">
        <v>1705401.1522222222</v>
      </c>
      <c r="E850" s="2">
        <v>0</v>
      </c>
      <c r="F850" s="2">
        <v>1537701.5929629633</v>
      </c>
      <c r="G850" s="2">
        <v>1271591.9396296297</v>
      </c>
    </row>
    <row r="851" spans="1:7" ht="12.75" customHeight="1">
      <c r="A851" t="s">
        <v>4</v>
      </c>
      <c r="B851" t="s">
        <v>57</v>
      </c>
      <c r="C851" s="2">
        <v>825212.02555555583</v>
      </c>
      <c r="D851" s="2">
        <v>817634.99962962919</v>
      </c>
      <c r="E851" s="2">
        <v>0</v>
      </c>
      <c r="F851" s="2">
        <v>853296.81296296325</v>
      </c>
      <c r="G851" s="2">
        <v>948740.5362962964</v>
      </c>
    </row>
    <row r="852" spans="1:7" ht="12.75" customHeight="1">
      <c r="A852" t="s">
        <v>4</v>
      </c>
      <c r="B852" t="s">
        <v>58</v>
      </c>
      <c r="C852" s="3">
        <v>0.20748398614935118</v>
      </c>
      <c r="D852" s="3">
        <v>0.25335270937867943</v>
      </c>
      <c r="E852" s="3">
        <v>0.20359119570737036</v>
      </c>
      <c r="F852" s="3">
        <v>0.20251487116474848</v>
      </c>
      <c r="G852" s="3">
        <v>0.16484927144450104</v>
      </c>
    </row>
    <row r="853" spans="1:7" ht="12.75" customHeight="1">
      <c r="A853" t="s">
        <v>4</v>
      </c>
      <c r="B853" t="s">
        <v>59</v>
      </c>
      <c r="C853" s="1">
        <v>3.5736003097451956</v>
      </c>
      <c r="D853" s="1">
        <v>4.5805426236213398</v>
      </c>
      <c r="E853" s="1">
        <v>3.3749306146771145</v>
      </c>
      <c r="F853" s="1">
        <v>5.2254996456118441</v>
      </c>
      <c r="G853" s="1">
        <v>3.198952346151847</v>
      </c>
    </row>
    <row r="854" spans="1:7" ht="12.75" customHeight="1">
      <c r="A854" t="s">
        <v>4</v>
      </c>
      <c r="B854" t="s">
        <v>60</v>
      </c>
      <c r="C854" s="1">
        <v>5.1715771802374046</v>
      </c>
      <c r="D854" s="1">
        <v>5.0800849740393046</v>
      </c>
      <c r="E854" s="1">
        <v>5.199844028183839</v>
      </c>
      <c r="F854" s="1">
        <v>4.5330107368240915</v>
      </c>
      <c r="G854" s="1">
        <v>4.4759210023035498</v>
      </c>
    </row>
    <row r="855" spans="1:7" ht="12.75" customHeight="1">
      <c r="A855" t="s">
        <v>4</v>
      </c>
      <c r="B855" t="s">
        <v>61</v>
      </c>
      <c r="C855" s="3">
        <v>1.1707830062649025</v>
      </c>
      <c r="D855" s="3">
        <v>0.70433020530129964</v>
      </c>
      <c r="E855" s="3">
        <v>0.92407516119336131</v>
      </c>
      <c r="F855" s="3">
        <v>0</v>
      </c>
      <c r="G855" s="3">
        <v>1.1541885800360863</v>
      </c>
    </row>
    <row r="856" spans="1:7" ht="12.75" customHeight="1">
      <c r="A856" t="s">
        <v>4</v>
      </c>
      <c r="B856" t="s">
        <v>62</v>
      </c>
      <c r="C856" s="1">
        <v>6.0547946782093165</v>
      </c>
      <c r="D856" s="1">
        <v>3.5780572927131509</v>
      </c>
      <c r="E856" s="1">
        <v>4.8050467085243191</v>
      </c>
      <c r="F856" s="1">
        <v>0</v>
      </c>
      <c r="G856" s="1">
        <v>5.1660569060024297</v>
      </c>
    </row>
    <row r="857" spans="1:7" ht="12.75" customHeight="1">
      <c r="A857" t="s">
        <v>4</v>
      </c>
      <c r="B857" t="s">
        <v>63</v>
      </c>
      <c r="C857" s="3">
        <v>6.5084191540813602E-2</v>
      </c>
      <c r="D857" s="3">
        <v>3.9761665898735275E-2</v>
      </c>
      <c r="E857" s="3">
        <v>4.755494594224547E-2</v>
      </c>
      <c r="F857" s="3">
        <v>0</v>
      </c>
      <c r="G857" s="3">
        <v>5.4812610497165647E-2</v>
      </c>
    </row>
    <row r="858" spans="1:7" ht="12.75" customHeight="1">
      <c r="A858" t="s">
        <v>4</v>
      </c>
      <c r="B858" t="s">
        <v>64</v>
      </c>
      <c r="C858" s="3">
        <v>0.60999488145972158</v>
      </c>
      <c r="D858" s="3">
        <v>0.63191042406547004</v>
      </c>
      <c r="E858" s="3">
        <v>0.62656049879448683</v>
      </c>
      <c r="F858" s="3">
        <v>0.63928731433743136</v>
      </c>
      <c r="G858" s="3">
        <v>0.6398420587676914</v>
      </c>
    </row>
    <row r="859" spans="1:7" ht="12.75" customHeight="1">
      <c r="A859" t="s">
        <v>4</v>
      </c>
      <c r="B859" t="s">
        <v>65</v>
      </c>
      <c r="C859" s="3">
        <v>1.8755657256385297E-2</v>
      </c>
      <c r="D859" s="3">
        <v>1.7293743202167575E-2</v>
      </c>
      <c r="E859" s="3">
        <v>1.511090587967031E-2</v>
      </c>
      <c r="F859" s="3">
        <v>0</v>
      </c>
      <c r="G859" s="3">
        <v>9.7038981677240958E-3</v>
      </c>
    </row>
    <row r="860" spans="1:7" ht="12.75" customHeight="1">
      <c r="A860" t="s">
        <v>4</v>
      </c>
      <c r="B860" t="s">
        <v>66</v>
      </c>
      <c r="C860" s="3">
        <v>8.1796112128870169E-3</v>
      </c>
      <c r="D860" s="3">
        <v>9.1688758602089786E-3</v>
      </c>
      <c r="E860" s="3">
        <v>8.6572197368100165E-3</v>
      </c>
      <c r="F860" s="3">
        <v>0</v>
      </c>
      <c r="G860" s="3">
        <v>9.7000016314689238E-3</v>
      </c>
    </row>
    <row r="861" spans="1:7" ht="12.75" customHeight="1">
      <c r="A861" t="s">
        <v>4</v>
      </c>
      <c r="B861" t="s">
        <v>67</v>
      </c>
      <c r="C861" s="3">
        <v>1.9126910932738227E-2</v>
      </c>
      <c r="D861" s="3">
        <v>3.7410014475589788E-2</v>
      </c>
      <c r="E861" s="3">
        <v>1.7179273868524754E-2</v>
      </c>
      <c r="F861" s="3">
        <v>4.59924345673891E-2</v>
      </c>
      <c r="G861" s="3">
        <v>1.0388871672438856E-2</v>
      </c>
    </row>
    <row r="862" spans="1:7" ht="12.75" customHeight="1">
      <c r="A862" t="s">
        <v>4</v>
      </c>
      <c r="B862" t="s">
        <v>68</v>
      </c>
      <c r="C862" s="3">
        <v>2.9533972651597969E-2</v>
      </c>
      <c r="D862" s="3">
        <v>7.8189853316988744E-2</v>
      </c>
      <c r="E862" s="3">
        <v>2.351652345808369E-2</v>
      </c>
      <c r="F862" s="3">
        <v>8.3527076164158581E-2</v>
      </c>
      <c r="G862" s="3">
        <v>1.9123636758158421E-2</v>
      </c>
    </row>
    <row r="863" spans="1:7" ht="12.75" customHeight="1">
      <c r="A863" t="s">
        <v>4</v>
      </c>
      <c r="B863" t="s">
        <v>69</v>
      </c>
      <c r="C863" s="3">
        <v>0.84263180698802975</v>
      </c>
      <c r="D863" s="3">
        <v>0.84216656877144336</v>
      </c>
      <c r="E863" s="3">
        <v>0.70802176995884802</v>
      </c>
      <c r="F863" s="3">
        <v>1</v>
      </c>
      <c r="G863" s="3">
        <v>0.71738256151120794</v>
      </c>
    </row>
    <row r="864" spans="1:7" ht="12.75" customHeight="1">
      <c r="A864" t="s">
        <v>4</v>
      </c>
      <c r="B864" t="s">
        <v>70</v>
      </c>
      <c r="C864" s="3">
        <v>0.15273048796425084</v>
      </c>
      <c r="D864" s="3">
        <v>0.1498512774622773</v>
      </c>
      <c r="E864" s="3">
        <v>0.15906503402170238</v>
      </c>
      <c r="F864" s="3">
        <v>0</v>
      </c>
      <c r="G864" s="3">
        <v>0.15712574226371753</v>
      </c>
    </row>
    <row r="865" spans="1:7" ht="12.75" customHeight="1">
      <c r="A865" t="s">
        <v>4</v>
      </c>
      <c r="B865" t="s">
        <v>71</v>
      </c>
      <c r="C865" s="3">
        <v>4.637705047719441E-3</v>
      </c>
      <c r="D865" s="3">
        <v>7.982153766279601E-3</v>
      </c>
      <c r="E865" s="3">
        <v>4.4397238231318236E-3</v>
      </c>
      <c r="F865" s="3">
        <v>0</v>
      </c>
      <c r="G865" s="3">
        <v>4.8305580868809803E-3</v>
      </c>
    </row>
    <row r="866" spans="1:7" ht="12.75" customHeight="1">
      <c r="A866" t="s">
        <v>4</v>
      </c>
      <c r="B866" t="s">
        <v>364</v>
      </c>
      <c r="C866" s="3">
        <v>0.39000511397335469</v>
      </c>
      <c r="D866" s="3">
        <v>0.36808958624079169</v>
      </c>
      <c r="E866" s="3">
        <v>0.37343952402845837</v>
      </c>
      <c r="F866" s="3">
        <v>0.36071268667308476</v>
      </c>
      <c r="G866" s="3">
        <v>0.36015793653202322</v>
      </c>
    </row>
    <row r="867" spans="1:7" ht="12.75" customHeight="1">
      <c r="A867" t="s">
        <v>4</v>
      </c>
      <c r="B867" t="s">
        <v>72</v>
      </c>
      <c r="C867" s="3">
        <v>0.34765168783713168</v>
      </c>
      <c r="D867" s="3">
        <v>0.36179356527557521</v>
      </c>
      <c r="E867" s="3">
        <v>0.2963294587646243</v>
      </c>
      <c r="F867" s="3">
        <v>0.31027831592457761</v>
      </c>
      <c r="G867" s="3">
        <v>0.33675157235376402</v>
      </c>
    </row>
    <row r="868" spans="1:7" ht="12.75" customHeight="1">
      <c r="A868" t="s">
        <v>4</v>
      </c>
      <c r="B868" t="s">
        <v>73</v>
      </c>
      <c r="C868" s="3">
        <v>0.13586293615072151</v>
      </c>
      <c r="D868" s="3">
        <v>6.2944581348642795E-2</v>
      </c>
      <c r="E868" s="3">
        <v>0.1240887000799737</v>
      </c>
      <c r="F868" s="3">
        <v>5.1092701716192165E-2</v>
      </c>
      <c r="G868" s="3">
        <v>3.5272712150832448E-2</v>
      </c>
    </row>
    <row r="869" spans="1:7" ht="12.75" customHeight="1">
      <c r="A869" t="s">
        <v>4</v>
      </c>
      <c r="B869" t="s">
        <v>74</v>
      </c>
      <c r="C869" s="3">
        <v>0.62607286468969914</v>
      </c>
      <c r="D869" s="3">
        <v>0.59695342285652053</v>
      </c>
      <c r="E869" s="3">
        <v>0.6601651922529429</v>
      </c>
      <c r="F869" s="3">
        <v>0.6634051518053441</v>
      </c>
      <c r="G869" s="3">
        <v>0.62432280269537899</v>
      </c>
    </row>
    <row r="870" spans="1:7" ht="12.75" customHeight="1">
      <c r="A870" t="s">
        <v>4</v>
      </c>
      <c r="B870" t="s">
        <v>75</v>
      </c>
      <c r="C870" s="1">
        <v>26.217787719832749</v>
      </c>
      <c r="D870" s="1">
        <v>27.818034528310612</v>
      </c>
      <c r="E870" s="1">
        <v>0</v>
      </c>
      <c r="F870" s="1">
        <v>0</v>
      </c>
      <c r="G870" s="1">
        <v>22.817663629320421</v>
      </c>
    </row>
    <row r="871" spans="1:7" ht="12.75" customHeight="1">
      <c r="A871" t="s">
        <v>4</v>
      </c>
      <c r="B871" t="s">
        <v>76</v>
      </c>
      <c r="C871" s="1">
        <v>3.8142043512067132</v>
      </c>
      <c r="D871" s="1">
        <v>3.5947902752881151</v>
      </c>
      <c r="E871" s="1">
        <v>0</v>
      </c>
      <c r="F871" s="1">
        <v>0</v>
      </c>
      <c r="G871" s="1">
        <v>4.3825696453646206</v>
      </c>
    </row>
    <row r="872" spans="1:7" ht="12.75" customHeight="1">
      <c r="A872" t="s">
        <v>4</v>
      </c>
      <c r="B872" t="s">
        <v>77</v>
      </c>
      <c r="C872" s="1">
        <v>5.066916030262127</v>
      </c>
      <c r="D872" s="1">
        <v>6.135712178504356</v>
      </c>
      <c r="E872" s="1">
        <v>0</v>
      </c>
      <c r="F872" s="1">
        <v>0</v>
      </c>
      <c r="G872" s="1">
        <v>6.4248733234083204</v>
      </c>
    </row>
    <row r="873" spans="1:7" ht="12.75" customHeight="1">
      <c r="A873" t="s">
        <v>4</v>
      </c>
      <c r="B873" t="s">
        <v>78</v>
      </c>
      <c r="C873" s="3">
        <v>3.0249414634051366E-2</v>
      </c>
      <c r="D873" s="3">
        <v>6.6294287709716015E-2</v>
      </c>
      <c r="E873" s="3">
        <v>2.4946101504721655E-2</v>
      </c>
      <c r="F873" s="3">
        <v>7.0805861078677895E-2</v>
      </c>
      <c r="G873" s="3">
        <v>1.6419104506128733E-2</v>
      </c>
    </row>
    <row r="874" spans="1:7" ht="12.75" customHeight="1">
      <c r="A874" t="s">
        <v>4</v>
      </c>
      <c r="B874" t="s">
        <v>79</v>
      </c>
      <c r="C874" s="3">
        <v>0.25321967330555689</v>
      </c>
      <c r="D874" s="3">
        <v>0.24918272782377132</v>
      </c>
      <c r="E874" s="3">
        <v>0.25485452718810936</v>
      </c>
      <c r="F874" s="3">
        <v>0</v>
      </c>
      <c r="G874" s="3">
        <v>0.26662202264430895</v>
      </c>
    </row>
    <row r="875" spans="1:7" ht="12.75" customHeight="1">
      <c r="A875" t="s">
        <v>4</v>
      </c>
      <c r="B875" t="s">
        <v>80</v>
      </c>
      <c r="C875" s="2">
        <v>7424.8040990099316</v>
      </c>
      <c r="D875" s="2">
        <v>7611.7551181265062</v>
      </c>
      <c r="E875" s="2">
        <v>0</v>
      </c>
      <c r="F875" s="2">
        <v>0</v>
      </c>
      <c r="G875" s="2">
        <v>9275.8750176795165</v>
      </c>
    </row>
    <row r="876" spans="1:7" ht="12.75" customHeight="1">
      <c r="A876" t="s">
        <v>4</v>
      </c>
      <c r="B876" t="s">
        <v>81</v>
      </c>
      <c r="C876" s="2">
        <v>61036.129340395666</v>
      </c>
      <c r="D876" s="2">
        <v>63801.640047852212</v>
      </c>
      <c r="E876" s="2">
        <v>64008.027111672061</v>
      </c>
      <c r="F876" s="2">
        <v>0</v>
      </c>
      <c r="G876" s="2">
        <v>64669.587419559495</v>
      </c>
    </row>
    <row r="877" spans="1:7" ht="12.75" customHeight="1">
      <c r="A877" t="s">
        <v>4</v>
      </c>
      <c r="B877" t="s">
        <v>82</v>
      </c>
      <c r="C877" s="2">
        <v>83019.357666711949</v>
      </c>
      <c r="D877" s="2">
        <v>89488.478053352737</v>
      </c>
      <c r="E877" s="2">
        <v>90413.63997569299</v>
      </c>
      <c r="F877" s="2">
        <v>135466.29250683432</v>
      </c>
      <c r="G877" s="2">
        <v>92784.770325387479</v>
      </c>
    </row>
    <row r="878" spans="1:7" ht="12.75" customHeight="1">
      <c r="A878" t="s">
        <v>4</v>
      </c>
      <c r="B878" t="s">
        <v>83</v>
      </c>
      <c r="C878" s="3">
        <v>0.36016747070766592</v>
      </c>
      <c r="D878" s="3">
        <v>0.40260466637276116</v>
      </c>
      <c r="E878" s="3">
        <v>0.41253603558223806</v>
      </c>
      <c r="F878" s="3">
        <v>0</v>
      </c>
      <c r="G878" s="3">
        <v>0.43475123358100259</v>
      </c>
    </row>
    <row r="879" spans="1:7" ht="12.75" customHeight="1">
      <c r="A879" t="s">
        <v>4</v>
      </c>
      <c r="B879" t="s">
        <v>84</v>
      </c>
      <c r="C879" s="3">
        <v>0.58249843791846734</v>
      </c>
      <c r="D879" s="3">
        <v>0.58885964799768853</v>
      </c>
      <c r="E879" s="3">
        <v>0.61303459942339888</v>
      </c>
      <c r="F879" s="3">
        <v>0.58834162005562851</v>
      </c>
      <c r="G879" s="3">
        <v>0.61979238071014831</v>
      </c>
    </row>
    <row r="880" spans="1:7" ht="12.75" customHeight="1">
      <c r="A880" t="s">
        <v>4</v>
      </c>
      <c r="B880" t="s">
        <v>85</v>
      </c>
      <c r="C880" s="3">
        <v>5.5452190003408681E-2</v>
      </c>
      <c r="D880" s="3">
        <v>5.1016498014505827E-2</v>
      </c>
      <c r="E880" s="3">
        <v>5.0484104071701008E-2</v>
      </c>
      <c r="F880" s="3">
        <v>4.2452621258940192E-2</v>
      </c>
      <c r="G880" s="3">
        <v>4.3391741185948192E-2</v>
      </c>
    </row>
    <row r="881" spans="1:7" ht="12.75" customHeight="1">
      <c r="A881" t="s">
        <v>4</v>
      </c>
      <c r="B881" t="s">
        <v>86</v>
      </c>
      <c r="C881" s="2">
        <v>411.72164763638631</v>
      </c>
      <c r="D881" s="2">
        <v>388.32508987080547</v>
      </c>
      <c r="E881" s="2">
        <v>0</v>
      </c>
      <c r="F881" s="2">
        <v>0</v>
      </c>
      <c r="G881" s="2">
        <v>402.49636804035225</v>
      </c>
    </row>
    <row r="882" spans="1:7" ht="12.75" customHeight="1">
      <c r="A882" t="s">
        <v>4</v>
      </c>
      <c r="B882" t="s">
        <v>87</v>
      </c>
      <c r="C882" s="3">
        <v>0.61463402768904729</v>
      </c>
      <c r="D882" s="3">
        <v>0.63654070660064443</v>
      </c>
      <c r="E882" s="3">
        <v>0.63103331517930294</v>
      </c>
      <c r="F882" s="3">
        <v>0.64241479526924194</v>
      </c>
      <c r="G882" s="3">
        <v>0.64306946715223967</v>
      </c>
    </row>
    <row r="883" spans="1:7" ht="12.75" customHeight="1">
      <c r="A883" t="s">
        <v>4</v>
      </c>
      <c r="B883" t="s">
        <v>88</v>
      </c>
      <c r="C883" s="1">
        <v>3.753876987192597</v>
      </c>
      <c r="D883" s="1">
        <v>4.1385001383388049</v>
      </c>
      <c r="E883" s="1">
        <v>4.9194403802771509</v>
      </c>
      <c r="F883" s="1">
        <v>4.7428549510496252</v>
      </c>
      <c r="G883" s="1">
        <v>4.7479968083585495</v>
      </c>
    </row>
    <row r="884" spans="1:7" ht="12.75" customHeight="1">
      <c r="A884" t="s">
        <v>4</v>
      </c>
      <c r="B884" t="s">
        <v>89</v>
      </c>
      <c r="C884" s="1">
        <v>59.43973816781125</v>
      </c>
      <c r="D884" s="1">
        <v>84.782033633268583</v>
      </c>
      <c r="E884" s="1">
        <v>53.337296052285652</v>
      </c>
      <c r="F884" s="1">
        <v>70.743253328409551</v>
      </c>
      <c r="G884" s="1">
        <v>67.568004463652585</v>
      </c>
    </row>
    <row r="885" spans="1:7" ht="12.75" customHeight="1">
      <c r="A885" t="s">
        <v>4</v>
      </c>
      <c r="B885" t="s">
        <v>90</v>
      </c>
      <c r="C885" s="1">
        <v>32.53473694970868</v>
      </c>
      <c r="D885" s="1">
        <v>39.448869121910839</v>
      </c>
      <c r="E885" s="1">
        <v>35.197264850864741</v>
      </c>
      <c r="F885" s="1">
        <v>45.510153421499211</v>
      </c>
      <c r="G885" s="1">
        <v>34.101183121714676</v>
      </c>
    </row>
    <row r="886" spans="1:7" ht="12.75" customHeight="1">
      <c r="A886" t="s">
        <v>4</v>
      </c>
      <c r="B886" t="s">
        <v>91</v>
      </c>
      <c r="C886" s="1">
        <v>220.4650071301063</v>
      </c>
      <c r="D886" s="1">
        <v>318.07911379494124</v>
      </c>
      <c r="E886" s="1">
        <v>211.68226049318565</v>
      </c>
      <c r="F886" s="1">
        <v>315.25602564897258</v>
      </c>
      <c r="G886" s="1">
        <v>270.39273310640544</v>
      </c>
    </row>
    <row r="887" spans="1:7" ht="12.75" customHeight="1">
      <c r="A887" t="s">
        <v>4</v>
      </c>
      <c r="B887" t="s">
        <v>92</v>
      </c>
      <c r="C887" s="3">
        <v>7.3518471836926419E-2</v>
      </c>
      <c r="D887" s="3">
        <v>8.6517984560879072E-2</v>
      </c>
      <c r="E887" s="3">
        <v>6.679609769037094E-2</v>
      </c>
      <c r="F887" s="3">
        <v>8.6492556420863315E-2</v>
      </c>
      <c r="G887" s="3">
        <v>5.3329821627562564E-2</v>
      </c>
    </row>
    <row r="888" spans="1:7" ht="12.75" customHeight="1">
      <c r="A888" t="s">
        <v>4</v>
      </c>
      <c r="B888" t="s">
        <v>93</v>
      </c>
      <c r="C888" s="1">
        <v>2.8119944018029712</v>
      </c>
      <c r="D888" s="1">
        <v>2.6479422934278789</v>
      </c>
      <c r="E888" s="1">
        <v>2.863958953488372</v>
      </c>
      <c r="F888" s="1">
        <v>3.2600032490471422</v>
      </c>
      <c r="G888" s="1">
        <v>3.7538403988559672</v>
      </c>
    </row>
    <row r="889" spans="1:7" ht="12.75" customHeight="1">
      <c r="A889" t="s">
        <v>4</v>
      </c>
      <c r="B889" t="s">
        <v>94</v>
      </c>
      <c r="C889" s="4">
        <v>0.33450484436327571</v>
      </c>
      <c r="D889" s="4">
        <v>0.31022845642366337</v>
      </c>
      <c r="E889" s="4">
        <v>0.30725310684857582</v>
      </c>
      <c r="F889" s="4">
        <v>0.29577375201469552</v>
      </c>
      <c r="G889" s="4">
        <v>0.2191642653967322</v>
      </c>
    </row>
    <row r="890" spans="1:7" ht="12.75" customHeight="1">
      <c r="A890" t="s">
        <v>4</v>
      </c>
      <c r="B890" t="s">
        <v>95</v>
      </c>
      <c r="C890" s="2">
        <v>13387.731321707202</v>
      </c>
      <c r="D890" s="2">
        <v>13465.367420615534</v>
      </c>
      <c r="E890" s="2">
        <v>0</v>
      </c>
      <c r="F890" s="2">
        <v>0</v>
      </c>
      <c r="G890" s="2">
        <v>16596.654751266015</v>
      </c>
    </row>
    <row r="891" spans="1:7" ht="12.75" customHeight="1">
      <c r="A891" t="s">
        <v>4</v>
      </c>
      <c r="B891" t="s">
        <v>96</v>
      </c>
      <c r="C891" s="2">
        <v>2917.9884224744369</v>
      </c>
      <c r="D891" s="2">
        <v>0</v>
      </c>
      <c r="E891" s="2">
        <v>0</v>
      </c>
      <c r="F891" s="2">
        <v>0</v>
      </c>
      <c r="G891" s="2">
        <v>0</v>
      </c>
    </row>
    <row r="892" spans="1:7" ht="12.75" customHeight="1">
      <c r="A892" t="s">
        <v>4</v>
      </c>
      <c r="B892" t="s">
        <v>97</v>
      </c>
      <c r="C892" s="2">
        <v>16490.597258338043</v>
      </c>
      <c r="D892" s="2">
        <v>16309.826692307692</v>
      </c>
      <c r="E892" s="2">
        <v>0</v>
      </c>
      <c r="F892" s="2">
        <v>0</v>
      </c>
      <c r="G892" s="2">
        <v>21127.641837368094</v>
      </c>
    </row>
    <row r="893" spans="1:7" ht="12.75" customHeight="1">
      <c r="A893" t="s">
        <v>4</v>
      </c>
      <c r="B893" t="s">
        <v>98</v>
      </c>
      <c r="C893" s="2">
        <v>6431.4173385381182</v>
      </c>
      <c r="D893" s="2">
        <v>6003.4771907372169</v>
      </c>
      <c r="E893" s="2">
        <v>0</v>
      </c>
      <c r="F893" s="2">
        <v>0</v>
      </c>
      <c r="G893" s="2">
        <v>7609.2879872400836</v>
      </c>
    </row>
    <row r="894" spans="1:7" ht="12.75" customHeight="1">
      <c r="A894" t="s">
        <v>4</v>
      </c>
      <c r="B894" t="s">
        <v>105</v>
      </c>
      <c r="C894" s="3">
        <v>0.44757509869047263</v>
      </c>
      <c r="D894" s="3">
        <v>0.45797889805388609</v>
      </c>
      <c r="E894" s="3">
        <v>0.46065039003738223</v>
      </c>
      <c r="F894" s="3">
        <v>0.47036906646891957</v>
      </c>
      <c r="G894" s="3">
        <v>0.46632284583342093</v>
      </c>
    </row>
    <row r="895" spans="1:7" ht="12.75" customHeight="1">
      <c r="A895" t="s">
        <v>4</v>
      </c>
      <c r="B895" t="s">
        <v>106</v>
      </c>
      <c r="C895" s="3">
        <v>0.23682202238833308</v>
      </c>
      <c r="D895" s="3">
        <v>0.23556890305509853</v>
      </c>
      <c r="E895" s="3">
        <v>0.23055932631986217</v>
      </c>
      <c r="F895" s="3">
        <v>0.22818416792910792</v>
      </c>
      <c r="G895" s="3">
        <v>0.22628166513254849</v>
      </c>
    </row>
    <row r="896" spans="1:7" ht="12.75" customHeight="1">
      <c r="A896" t="s">
        <v>4</v>
      </c>
      <c r="B896" t="s">
        <v>107</v>
      </c>
      <c r="C896" s="3">
        <v>0.31560287892119421</v>
      </c>
      <c r="D896" s="3">
        <v>0.30645219889101555</v>
      </c>
      <c r="E896" s="3">
        <v>0.30879028364275579</v>
      </c>
      <c r="F896" s="3">
        <v>0.30144676560197248</v>
      </c>
      <c r="G896" s="3">
        <v>0.30739548903403086</v>
      </c>
    </row>
    <row r="897" spans="1:7" ht="12.75" customHeight="1">
      <c r="A897" t="s">
        <v>4</v>
      </c>
      <c r="B897" t="s">
        <v>99</v>
      </c>
      <c r="C897" s="3">
        <v>0</v>
      </c>
      <c r="D897" s="3">
        <v>0</v>
      </c>
      <c r="E897" s="3">
        <v>0</v>
      </c>
      <c r="F897" s="3">
        <v>0</v>
      </c>
      <c r="G897" s="3">
        <v>0</v>
      </c>
    </row>
    <row r="898" spans="1:7" ht="12.75" customHeight="1">
      <c r="A898" t="s">
        <v>4</v>
      </c>
      <c r="B898" t="s">
        <v>108</v>
      </c>
      <c r="C898" s="3">
        <v>0.37266998517689598</v>
      </c>
      <c r="D898" s="3">
        <v>0.401235395213971</v>
      </c>
      <c r="E898" s="3">
        <v>0.33815743351248634</v>
      </c>
      <c r="F898" s="3">
        <v>0.34925808399488445</v>
      </c>
      <c r="G898" s="3">
        <v>0.38312504566211575</v>
      </c>
    </row>
    <row r="899" spans="1:7" ht="12.75" customHeight="1">
      <c r="A899" t="s">
        <v>4</v>
      </c>
      <c r="B899" t="s">
        <v>109</v>
      </c>
      <c r="C899" s="3">
        <v>0.15409159567357042</v>
      </c>
      <c r="D899" s="3">
        <v>0.15577236340152056</v>
      </c>
      <c r="E899" s="3">
        <v>0.15684542924296516</v>
      </c>
      <c r="F899" s="3">
        <v>0.17217160053521449</v>
      </c>
      <c r="G899" s="3">
        <v>0.14865393500705401</v>
      </c>
    </row>
    <row r="900" spans="1:7" ht="12.75" customHeight="1">
      <c r="A900" t="s">
        <v>4</v>
      </c>
      <c r="B900" t="s">
        <v>110</v>
      </c>
      <c r="C900" s="3">
        <v>0.47323841914953357</v>
      </c>
      <c r="D900" s="3">
        <v>0.44299224138450849</v>
      </c>
      <c r="E900" s="3">
        <v>0.50499713724454875</v>
      </c>
      <c r="F900" s="3">
        <v>0.47857031546990103</v>
      </c>
      <c r="G900" s="3">
        <v>0.46822101933082994</v>
      </c>
    </row>
    <row r="901" spans="1:7" ht="12.75" customHeight="1">
      <c r="A901" t="s">
        <v>4</v>
      </c>
      <c r="B901" t="s">
        <v>100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</row>
    <row r="902" spans="1:7" ht="12.75" customHeight="1">
      <c r="A902" t="s">
        <v>4</v>
      </c>
      <c r="B902" t="s">
        <v>101</v>
      </c>
      <c r="C902" s="2">
        <v>-1562324.13</v>
      </c>
      <c r="D902" s="2">
        <v>-1686520.77</v>
      </c>
      <c r="E902" s="2">
        <v>-1754951.0000000002</v>
      </c>
      <c r="F902" s="2">
        <v>-2303723</v>
      </c>
      <c r="G902" s="2">
        <v>-2063705.0000000007</v>
      </c>
    </row>
    <row r="903" spans="1:7" ht="12.75" customHeight="1">
      <c r="A903" t="s">
        <v>11</v>
      </c>
      <c r="B903" t="s">
        <v>46</v>
      </c>
      <c r="C903" s="1">
        <v>19.082191780821919</v>
      </c>
      <c r="D903" s="1">
        <v>16.046448087431695</v>
      </c>
      <c r="E903" s="1">
        <v>0</v>
      </c>
      <c r="F903" s="1">
        <v>16.728767123287671</v>
      </c>
      <c r="G903" s="1">
        <v>16.799999999999997</v>
      </c>
    </row>
    <row r="904" spans="1:7" ht="12.75" customHeight="1">
      <c r="A904" t="s">
        <v>4</v>
      </c>
      <c r="B904" t="s">
        <v>47</v>
      </c>
      <c r="C904" s="1">
        <v>3.8823857302118179</v>
      </c>
      <c r="D904" s="1">
        <v>3.3445330296127582</v>
      </c>
      <c r="E904" s="1">
        <v>0</v>
      </c>
      <c r="F904" s="1">
        <v>3.5152561888313185</v>
      </c>
      <c r="G904" s="1">
        <v>3.4546478873239428</v>
      </c>
    </row>
    <row r="905" spans="1:7" ht="12.75" customHeight="1">
      <c r="A905" t="s">
        <v>4</v>
      </c>
      <c r="B905" t="s">
        <v>48</v>
      </c>
      <c r="C905" s="1">
        <v>3.7357237715803451</v>
      </c>
      <c r="D905" s="1">
        <v>3.1017759562841536</v>
      </c>
      <c r="E905" s="1">
        <v>0</v>
      </c>
      <c r="F905" s="1">
        <v>3.2417730020147757</v>
      </c>
      <c r="G905" s="1">
        <v>3.2300341296928328</v>
      </c>
    </row>
    <row r="906" spans="1:7" ht="12.75" customHeight="1">
      <c r="A906" t="s">
        <v>4</v>
      </c>
      <c r="B906" t="s">
        <v>49</v>
      </c>
      <c r="C906" s="2">
        <v>5785.1767531033183</v>
      </c>
      <c r="D906" s="2">
        <v>6142.141168938314</v>
      </c>
      <c r="E906" s="2">
        <v>0</v>
      </c>
      <c r="F906" s="2">
        <v>7638.5850471242265</v>
      </c>
      <c r="G906" s="2">
        <v>8094.9233176753778</v>
      </c>
    </row>
    <row r="907" spans="1:7" ht="12.75" customHeight="1">
      <c r="A907" t="s">
        <v>4</v>
      </c>
      <c r="B907" t="s">
        <v>50</v>
      </c>
      <c r="C907" s="2">
        <v>22199.264665261428</v>
      </c>
      <c r="D907" s="2">
        <v>19640.880028547934</v>
      </c>
      <c r="E907" s="2">
        <v>0</v>
      </c>
      <c r="F907" s="2">
        <v>25679.286213983269</v>
      </c>
      <c r="G907" s="2">
        <v>27126.852223913411</v>
      </c>
    </row>
    <row r="908" spans="1:7" ht="12.75" customHeight="1">
      <c r="A908" t="s">
        <v>4</v>
      </c>
      <c r="B908" t="s">
        <v>51</v>
      </c>
      <c r="C908" s="1">
        <v>15.413698630136986</v>
      </c>
      <c r="D908" s="1">
        <v>12.407103825136613</v>
      </c>
      <c r="E908" s="1">
        <v>0</v>
      </c>
      <c r="F908" s="1">
        <v>13.224657534246575</v>
      </c>
      <c r="G908" s="1">
        <v>12.964383561643835</v>
      </c>
    </row>
    <row r="909" spans="1:7" ht="12.75" customHeight="1">
      <c r="A909" t="s">
        <v>4</v>
      </c>
      <c r="B909" t="s">
        <v>355</v>
      </c>
      <c r="C909" s="2">
        <v>1506</v>
      </c>
      <c r="D909" s="2">
        <v>1463.9999999999998</v>
      </c>
      <c r="E909" s="2">
        <v>0</v>
      </c>
      <c r="F909" s="2">
        <v>1488.9999999999998</v>
      </c>
      <c r="G909" s="2">
        <v>1465</v>
      </c>
    </row>
    <row r="910" spans="1:7" ht="12.75" customHeight="1">
      <c r="A910" t="s">
        <v>4</v>
      </c>
      <c r="B910" t="s">
        <v>353</v>
      </c>
      <c r="C910" s="2">
        <v>5626</v>
      </c>
      <c r="D910" s="2">
        <v>4541</v>
      </c>
      <c r="E910" s="2">
        <v>0</v>
      </c>
      <c r="F910" s="2">
        <v>4827</v>
      </c>
      <c r="G910" s="2">
        <v>4732</v>
      </c>
    </row>
    <row r="911" spans="1:7" ht="12.75" customHeight="1">
      <c r="A911" t="s">
        <v>4</v>
      </c>
      <c r="B911" t="s">
        <v>52</v>
      </c>
      <c r="C911" s="1">
        <v>13.827997245917166</v>
      </c>
      <c r="D911" s="1">
        <v>15.407834694140673</v>
      </c>
      <c r="E911" s="1">
        <v>0</v>
      </c>
      <c r="F911" s="1">
        <v>15.573236081755933</v>
      </c>
      <c r="G911" s="1">
        <v>15.893480979062224</v>
      </c>
    </row>
    <row r="912" spans="1:7" ht="12.75" customHeight="1">
      <c r="A912" t="s">
        <v>4</v>
      </c>
      <c r="B912" t="s">
        <v>53</v>
      </c>
      <c r="C912" s="1">
        <v>21.002342165646329</v>
      </c>
      <c r="D912" s="1">
        <v>24.67869470291188</v>
      </c>
      <c r="E912" s="1">
        <v>0</v>
      </c>
      <c r="F912" s="1">
        <v>23.003128031084028</v>
      </c>
      <c r="G912" s="1">
        <v>24.493689426655255</v>
      </c>
    </row>
    <row r="913" spans="1:7" ht="12.75" customHeight="1">
      <c r="A913" t="s">
        <v>4</v>
      </c>
      <c r="B913" t="s">
        <v>54</v>
      </c>
      <c r="C913" s="1">
        <v>10.338582615178726</v>
      </c>
      <c r="D913" s="1">
        <v>11.271742499671241</v>
      </c>
      <c r="E913" s="1">
        <v>0</v>
      </c>
      <c r="F913" s="1">
        <v>12.039986787667949</v>
      </c>
      <c r="G913" s="1">
        <v>12.271115078666567</v>
      </c>
    </row>
    <row r="914" spans="1:7" ht="12.75" customHeight="1">
      <c r="A914" t="s">
        <v>4</v>
      </c>
      <c r="B914" t="s">
        <v>55</v>
      </c>
      <c r="C914" s="3">
        <v>0.19691333830953023</v>
      </c>
      <c r="D914" s="3">
        <v>0.3119018131388569</v>
      </c>
      <c r="E914" s="3">
        <v>0.15274709651213991</v>
      </c>
      <c r="F914" s="3">
        <v>0.19824135297894344</v>
      </c>
      <c r="G914" s="3">
        <v>0.11466727236964366</v>
      </c>
    </row>
    <row r="915" spans="1:7" ht="12.75" customHeight="1">
      <c r="A915" t="s">
        <v>4</v>
      </c>
      <c r="B915" t="s">
        <v>56</v>
      </c>
      <c r="C915" s="2">
        <v>907411.86206896557</v>
      </c>
      <c r="D915" s="2">
        <v>1576495.6896551724</v>
      </c>
      <c r="E915" s="2">
        <v>0</v>
      </c>
      <c r="F915" s="2">
        <v>1471677.8965517241</v>
      </c>
      <c r="G915" s="2">
        <v>1056369.6206896552</v>
      </c>
    </row>
    <row r="916" spans="1:7" ht="12.75" customHeight="1">
      <c r="A916" t="s">
        <v>4</v>
      </c>
      <c r="B916" t="s">
        <v>57</v>
      </c>
      <c r="C916" s="2">
        <v>793661.44827586203</v>
      </c>
      <c r="D916" s="2">
        <v>774333.51</v>
      </c>
      <c r="E916" s="2">
        <v>0</v>
      </c>
      <c r="F916" s="2">
        <v>853825.58620689658</v>
      </c>
      <c r="G916" s="2">
        <v>897379.89655172417</v>
      </c>
    </row>
    <row r="917" spans="1:7" ht="12.75" customHeight="1">
      <c r="A917" t="s">
        <v>4</v>
      </c>
      <c r="B917" t="s">
        <v>58</v>
      </c>
      <c r="C917" s="3">
        <v>0.15123460713877604</v>
      </c>
      <c r="D917" s="3">
        <v>0.22719718684114359</v>
      </c>
      <c r="E917" s="3">
        <v>0.11109383186516197</v>
      </c>
      <c r="F917" s="3">
        <v>0.13741609039464139</v>
      </c>
      <c r="G917" s="3">
        <v>8.220164980678682E-2</v>
      </c>
    </row>
    <row r="918" spans="1:7" ht="12.75" customHeight="1">
      <c r="A918" t="s">
        <v>4</v>
      </c>
      <c r="B918" t="s">
        <v>59</v>
      </c>
      <c r="C918" s="1">
        <v>5.0834083690857206</v>
      </c>
      <c r="D918" s="1">
        <v>4.4804395809460926</v>
      </c>
      <c r="E918" s="1">
        <v>5.1997625408132535</v>
      </c>
      <c r="F918" s="1">
        <v>6.1804273638498151</v>
      </c>
      <c r="G918" s="1">
        <v>5.3816035391703547</v>
      </c>
    </row>
    <row r="919" spans="1:7" ht="12.75" customHeight="1">
      <c r="A919" t="s">
        <v>4</v>
      </c>
      <c r="B919" t="s">
        <v>60</v>
      </c>
      <c r="C919" s="1">
        <v>4.907488702209525</v>
      </c>
      <c r="D919" s="1">
        <v>4.5732720362353048</v>
      </c>
      <c r="E919" s="1">
        <v>4.244812272972494</v>
      </c>
      <c r="F919" s="1">
        <v>4.4906737666799232</v>
      </c>
      <c r="G919" s="1">
        <v>4.3900803278967695</v>
      </c>
    </row>
    <row r="920" spans="1:7" ht="12.75" customHeight="1">
      <c r="A920" t="s">
        <v>4</v>
      </c>
      <c r="B920" t="s">
        <v>61</v>
      </c>
      <c r="C920" s="3">
        <v>0.76459361301836304</v>
      </c>
      <c r="D920" s="3">
        <v>1.6250043404447807</v>
      </c>
      <c r="E920" s="3">
        <v>0.65241157556270102</v>
      </c>
      <c r="F920" s="3">
        <v>3.4970935807403927</v>
      </c>
      <c r="G920" s="3">
        <v>1.5420188114578877</v>
      </c>
    </row>
    <row r="921" spans="1:7" ht="12.75" customHeight="1">
      <c r="A921" t="s">
        <v>4</v>
      </c>
      <c r="B921" t="s">
        <v>62</v>
      </c>
      <c r="C921" s="1">
        <v>3.7522345176691783</v>
      </c>
      <c r="D921" s="1">
        <v>7.4315869089171107</v>
      </c>
      <c r="E921" s="1">
        <v>2.7693646629778748</v>
      </c>
      <c r="F921" s="1">
        <v>15.704306402655638</v>
      </c>
      <c r="G921" s="1">
        <v>6.769586449428032</v>
      </c>
    </row>
    <row r="922" spans="1:7" ht="12.75" customHeight="1">
      <c r="A922" t="s">
        <v>4</v>
      </c>
      <c r="B922" t="s">
        <v>63</v>
      </c>
      <c r="C922" s="3">
        <v>2.9864222766363271E-2</v>
      </c>
      <c r="D922" s="3">
        <v>6.5695701004097065E-2</v>
      </c>
      <c r="E922" s="3">
        <v>2.4526662016795146E-2</v>
      </c>
      <c r="F922" s="3">
        <v>0.14145506158859836</v>
      </c>
      <c r="G922" s="3">
        <v>6.0905389441261469E-2</v>
      </c>
    </row>
    <row r="923" spans="1:7" ht="12.75" customHeight="1">
      <c r="A923" t="s">
        <v>4</v>
      </c>
      <c r="B923" t="s">
        <v>64</v>
      </c>
      <c r="C923" s="3">
        <v>0.52365323827826349</v>
      </c>
      <c r="D923" s="3">
        <v>0.53273925286381485</v>
      </c>
      <c r="E923" s="3">
        <v>0.57276005321500445</v>
      </c>
      <c r="F923" s="3">
        <v>0.56894566739426455</v>
      </c>
      <c r="G923" s="3">
        <v>0.56324123105909751</v>
      </c>
    </row>
    <row r="924" spans="1:7" ht="12.75" customHeight="1">
      <c r="A924" t="s">
        <v>4</v>
      </c>
      <c r="B924" t="s">
        <v>65</v>
      </c>
      <c r="C924" s="3">
        <v>1.8394415319088527E-2</v>
      </c>
      <c r="D924" s="3">
        <v>1.5189956209083604E-2</v>
      </c>
      <c r="E924" s="3">
        <v>1.9487722951449571E-2</v>
      </c>
      <c r="F924" s="3">
        <v>1.7408616414242087E-2</v>
      </c>
      <c r="G924" s="3">
        <v>1.4156078248581738E-2</v>
      </c>
    </row>
    <row r="925" spans="1:7" ht="12.75" customHeight="1">
      <c r="A925" t="s">
        <v>4</v>
      </c>
      <c r="B925" t="s">
        <v>66</v>
      </c>
      <c r="C925" s="3">
        <v>1.7671289650870035E-2</v>
      </c>
      <c r="D925" s="3">
        <v>1.5502681355159547E-2</v>
      </c>
      <c r="E925" s="3">
        <v>1.5565801922846505E-2</v>
      </c>
      <c r="F925" s="3">
        <v>8.4356219956289811E-3</v>
      </c>
      <c r="G925" s="3">
        <v>1.3979071956008036E-2</v>
      </c>
    </row>
    <row r="926" spans="1:7" ht="12.75" customHeight="1">
      <c r="A926" t="s">
        <v>4</v>
      </c>
      <c r="B926" t="s">
        <v>67</v>
      </c>
      <c r="C926" s="3">
        <v>1.8320763518853062E-2</v>
      </c>
      <c r="D926" s="3">
        <v>1.2855165607205926E-2</v>
      </c>
      <c r="E926" s="3">
        <v>2.0377711203811225E-2</v>
      </c>
      <c r="F926" s="3">
        <v>2.8812501817962976E-2</v>
      </c>
      <c r="G926" s="3">
        <v>2.0278495111568217E-2</v>
      </c>
    </row>
    <row r="927" spans="1:7" ht="12.75" customHeight="1">
      <c r="A927" t="s">
        <v>4</v>
      </c>
      <c r="B927" t="s">
        <v>68</v>
      </c>
      <c r="C927" s="3">
        <v>1.7905365563215793E-2</v>
      </c>
      <c r="D927" s="3">
        <v>3.8171227265085213E-2</v>
      </c>
      <c r="E927" s="3">
        <v>2.0377711203811225E-2</v>
      </c>
      <c r="F927" s="3">
        <v>6.6891405405400159E-2</v>
      </c>
      <c r="G927" s="3">
        <v>2.0278495111568217E-2</v>
      </c>
    </row>
    <row r="928" spans="1:7" ht="12.75" customHeight="1">
      <c r="A928" t="s">
        <v>4</v>
      </c>
      <c r="B928" t="s">
        <v>69</v>
      </c>
      <c r="C928" s="3">
        <v>0.73024243483129236</v>
      </c>
      <c r="D928" s="3">
        <v>0.75173666609146561</v>
      </c>
      <c r="E928" s="3">
        <v>0.76359296305936697</v>
      </c>
      <c r="F928" s="3">
        <v>0.79653971276396895</v>
      </c>
      <c r="G928" s="3">
        <v>0.81589378835750948</v>
      </c>
    </row>
    <row r="929" spans="1:7" ht="12.75" customHeight="1">
      <c r="A929" t="s">
        <v>4</v>
      </c>
      <c r="B929" t="s">
        <v>70</v>
      </c>
      <c r="C929" s="3">
        <v>0.2603204818577311</v>
      </c>
      <c r="D929" s="3">
        <v>0.23835336240782892</v>
      </c>
      <c r="E929" s="3">
        <v>0.22706290773724677</v>
      </c>
      <c r="F929" s="3">
        <v>0.19487804926479918</v>
      </c>
      <c r="G929" s="3">
        <v>0.17507790735293977</v>
      </c>
    </row>
    <row r="930" spans="1:7" ht="12.75" customHeight="1">
      <c r="A930" t="s">
        <v>4</v>
      </c>
      <c r="B930" t="s">
        <v>71</v>
      </c>
      <c r="C930" s="3">
        <v>9.4370833109765316E-3</v>
      </c>
      <c r="D930" s="3">
        <v>9.9099715007050348E-3</v>
      </c>
      <c r="E930" s="3">
        <v>9.3441292033862589E-3</v>
      </c>
      <c r="F930" s="3">
        <v>8.5822379712320335E-3</v>
      </c>
      <c r="G930" s="3">
        <v>9.0283042895508286E-3</v>
      </c>
    </row>
    <row r="931" spans="1:7" ht="12.75" customHeight="1">
      <c r="A931" t="s">
        <v>4</v>
      </c>
      <c r="B931" t="s">
        <v>364</v>
      </c>
      <c r="C931" s="3">
        <v>0.47634676466725562</v>
      </c>
      <c r="D931" s="3">
        <v>0.46726074713618515</v>
      </c>
      <c r="E931" s="3">
        <v>0.42723994678499577</v>
      </c>
      <c r="F931" s="3">
        <v>0.43105432817084194</v>
      </c>
      <c r="G931" s="3">
        <v>0.43675876894090243</v>
      </c>
    </row>
    <row r="932" spans="1:7" ht="12.75" customHeight="1">
      <c r="A932" t="s">
        <v>4</v>
      </c>
      <c r="B932" t="s">
        <v>72</v>
      </c>
      <c r="C932" s="3">
        <v>0.4368175951900034</v>
      </c>
      <c r="D932" s="3">
        <v>0.45951049011587852</v>
      </c>
      <c r="E932" s="3">
        <v>0.42552119387800408</v>
      </c>
      <c r="F932" s="3">
        <v>0.33472778776159634</v>
      </c>
      <c r="G932" s="3">
        <v>0.41460370053149692</v>
      </c>
    </row>
    <row r="933" spans="1:7" ht="12.75" customHeight="1">
      <c r="A933" t="s">
        <v>4</v>
      </c>
      <c r="B933" t="s">
        <v>73</v>
      </c>
      <c r="C933" s="3">
        <v>0.33227847424453133</v>
      </c>
      <c r="D933" s="3">
        <v>0.12841825888357522</v>
      </c>
      <c r="E933" s="3">
        <v>0.16627746549597555</v>
      </c>
      <c r="F933" s="3">
        <v>0.25488148166426672</v>
      </c>
      <c r="G933" s="3">
        <v>0.18121545789544019</v>
      </c>
    </row>
    <row r="934" spans="1:7" ht="12.75" customHeight="1">
      <c r="A934" t="s">
        <v>4</v>
      </c>
      <c r="B934" t="s">
        <v>74</v>
      </c>
      <c r="C934" s="3">
        <v>0.59228646184651568</v>
      </c>
      <c r="D934" s="3">
        <v>0.63488433050502613</v>
      </c>
      <c r="E934" s="3">
        <v>0.5706166475340595</v>
      </c>
      <c r="F934" s="3">
        <v>0.66776385393639548</v>
      </c>
      <c r="G934" s="3">
        <v>0.58267732566905051</v>
      </c>
    </row>
    <row r="935" spans="1:7" ht="12.75" customHeight="1">
      <c r="A935" t="s">
        <v>4</v>
      </c>
      <c r="B935" t="s">
        <v>75</v>
      </c>
      <c r="C935" s="1">
        <v>13.181081688547094</v>
      </c>
      <c r="D935" s="1">
        <v>14.090711559849312</v>
      </c>
      <c r="E935" s="1">
        <v>0</v>
      </c>
      <c r="F935" s="1">
        <v>16.1389922821133</v>
      </c>
      <c r="G935" s="1">
        <v>16.598161405936803</v>
      </c>
    </row>
    <row r="936" spans="1:7" ht="12.75" customHeight="1">
      <c r="A936" t="s">
        <v>4</v>
      </c>
      <c r="B936" t="s">
        <v>76</v>
      </c>
      <c r="C936" s="1">
        <v>7.5866307760529983</v>
      </c>
      <c r="D936" s="1">
        <v>7.0968736798888408</v>
      </c>
      <c r="E936" s="1">
        <v>0</v>
      </c>
      <c r="F936" s="1">
        <v>6.1961737295598747</v>
      </c>
      <c r="G936" s="1">
        <v>6.0247636804057194</v>
      </c>
    </row>
    <row r="937" spans="1:7" ht="12.75" customHeight="1">
      <c r="A937" t="s">
        <v>4</v>
      </c>
      <c r="B937" t="s">
        <v>77</v>
      </c>
      <c r="C937" s="1">
        <v>7.216387678403013</v>
      </c>
      <c r="D937" s="1">
        <v>8.1006298989018681</v>
      </c>
      <c r="E937" s="1">
        <v>0</v>
      </c>
      <c r="F937" s="1">
        <v>6.7273871462178407</v>
      </c>
      <c r="G937" s="1">
        <v>6.5621509834847895</v>
      </c>
    </row>
    <row r="938" spans="1:7" ht="12.75" customHeight="1">
      <c r="A938" t="s">
        <v>4</v>
      </c>
      <c r="B938" t="s">
        <v>78</v>
      </c>
      <c r="C938" s="3">
        <v>2.3148748239827006E-2</v>
      </c>
      <c r="D938" s="3">
        <v>3.9271976349772184E-2</v>
      </c>
      <c r="E938" s="3">
        <v>2.7794002975431203E-2</v>
      </c>
      <c r="F938" s="3">
        <v>7.3620865331468471E-2</v>
      </c>
      <c r="G938" s="3">
        <v>2.4626357356882563E-2</v>
      </c>
    </row>
    <row r="939" spans="1:7" ht="12.75" customHeight="1">
      <c r="A939" t="s">
        <v>4</v>
      </c>
      <c r="B939" t="s">
        <v>79</v>
      </c>
      <c r="C939" s="3">
        <v>0.20871612231025655</v>
      </c>
      <c r="D939" s="3">
        <v>0.22185510622483837</v>
      </c>
      <c r="E939" s="3">
        <v>0</v>
      </c>
      <c r="F939" s="3">
        <v>0</v>
      </c>
      <c r="G939" s="3">
        <v>0</v>
      </c>
    </row>
    <row r="940" spans="1:7" ht="12.75" customHeight="1">
      <c r="A940" t="s">
        <v>4</v>
      </c>
      <c r="B940" t="s">
        <v>80</v>
      </c>
      <c r="C940" s="2">
        <v>15071.22214601813</v>
      </c>
      <c r="D940" s="2">
        <v>14767.720491139196</v>
      </c>
      <c r="E940" s="2">
        <v>0</v>
      </c>
      <c r="F940" s="2">
        <v>12916.433134058609</v>
      </c>
      <c r="G940" s="2">
        <v>12324.866596593118</v>
      </c>
    </row>
    <row r="941" spans="1:7" ht="12.75" customHeight="1">
      <c r="A941" t="s">
        <v>4</v>
      </c>
      <c r="B941" t="s">
        <v>81</v>
      </c>
      <c r="C941" s="2">
        <v>65354.7186147186</v>
      </c>
      <c r="D941" s="2">
        <v>70700.952053223227</v>
      </c>
      <c r="E941" s="2">
        <v>0</v>
      </c>
      <c r="F941" s="2">
        <v>0</v>
      </c>
      <c r="G941" s="2">
        <v>0</v>
      </c>
    </row>
    <row r="942" spans="1:7" ht="12.75" customHeight="1">
      <c r="A942" t="s">
        <v>4</v>
      </c>
      <c r="B942" t="s">
        <v>82</v>
      </c>
      <c r="C942" s="2">
        <v>85723.814080656186</v>
      </c>
      <c r="D942" s="2">
        <v>95611.984400091751</v>
      </c>
      <c r="E942" s="2">
        <v>0</v>
      </c>
      <c r="F942" s="2">
        <v>105448.18930910625</v>
      </c>
      <c r="G942" s="2">
        <v>102760.43879434081</v>
      </c>
    </row>
    <row r="943" spans="1:7" ht="12.75" customHeight="1">
      <c r="A943" t="s">
        <v>4</v>
      </c>
      <c r="B943" t="s">
        <v>83</v>
      </c>
      <c r="C943" s="3">
        <v>0.31166985181312118</v>
      </c>
      <c r="D943" s="3">
        <v>0.35234366190876321</v>
      </c>
      <c r="E943" s="3">
        <v>0.31508158820964643</v>
      </c>
      <c r="F943" s="3">
        <v>0.27965712553622529</v>
      </c>
      <c r="G943" s="3">
        <v>0.32660376758658533</v>
      </c>
    </row>
    <row r="944" spans="1:7" ht="12.75" customHeight="1">
      <c r="A944" t="s">
        <v>4</v>
      </c>
      <c r="B944" t="s">
        <v>84</v>
      </c>
      <c r="C944" s="3">
        <v>0.56321642563496122</v>
      </c>
      <c r="D944" s="3">
        <v>0.59101058454176536</v>
      </c>
      <c r="E944" s="3">
        <v>0.65775588451337974</v>
      </c>
      <c r="F944" s="3">
        <v>0.62688179669042388</v>
      </c>
      <c r="G944" s="3">
        <v>0.6265065711720641</v>
      </c>
    </row>
    <row r="945" spans="1:7" ht="12.75" customHeight="1">
      <c r="A945" t="s">
        <v>4</v>
      </c>
      <c r="B945" t="s">
        <v>85</v>
      </c>
      <c r="C945" s="3">
        <v>4.077790900125295E-2</v>
      </c>
      <c r="D945" s="3">
        <v>3.7799911502535942E-2</v>
      </c>
      <c r="E945" s="3">
        <v>3.5413101146671212E-2</v>
      </c>
      <c r="F945" s="3">
        <v>3.6945997118907663E-2</v>
      </c>
      <c r="G945" s="3">
        <v>3.693738075561661E-2</v>
      </c>
    </row>
    <row r="946" spans="1:7" ht="12.75" customHeight="1">
      <c r="A946" t="s">
        <v>4</v>
      </c>
      <c r="B946" t="s">
        <v>86</v>
      </c>
      <c r="C946" s="2">
        <v>614.57292520799547</v>
      </c>
      <c r="D946" s="2">
        <v>558.21852765924837</v>
      </c>
      <c r="E946" s="2">
        <v>0</v>
      </c>
      <c r="F946" s="2">
        <v>477.21050135749283</v>
      </c>
      <c r="G946" s="2">
        <v>455.2482902405406</v>
      </c>
    </row>
    <row r="947" spans="1:7" ht="12.75" customHeight="1">
      <c r="A947" t="s">
        <v>4</v>
      </c>
      <c r="B947" t="s">
        <v>87</v>
      </c>
      <c r="C947" s="3">
        <v>0.52904859529111803</v>
      </c>
      <c r="D947" s="3">
        <v>0.53848671793605918</v>
      </c>
      <c r="E947" s="3">
        <v>0.57750984353631873</v>
      </c>
      <c r="F947" s="3">
        <v>0.57367684960673415</v>
      </c>
      <c r="G947" s="3">
        <v>0.56779619298799411</v>
      </c>
    </row>
    <row r="948" spans="1:7" ht="12.75" customHeight="1">
      <c r="A948" t="s">
        <v>4</v>
      </c>
      <c r="B948" t="s">
        <v>88</v>
      </c>
      <c r="C948" s="1">
        <v>3.3980342386570364</v>
      </c>
      <c r="D948" s="1">
        <v>3.0232844071850939</v>
      </c>
      <c r="E948" s="1">
        <v>3.1077584857139873</v>
      </c>
      <c r="F948" s="1">
        <v>2.0079698224098568</v>
      </c>
      <c r="G948" s="1">
        <v>3.519567524995173</v>
      </c>
    </row>
    <row r="949" spans="1:7" ht="12.75" customHeight="1">
      <c r="A949" t="s">
        <v>4</v>
      </c>
      <c r="B949" t="s">
        <v>89</v>
      </c>
      <c r="C949" s="1">
        <v>48.701207984021657</v>
      </c>
      <c r="D949" s="1">
        <v>85.210822524975697</v>
      </c>
      <c r="E949" s="1">
        <v>53.006422082807738</v>
      </c>
      <c r="F949" s="1">
        <v>119.61683600601587</v>
      </c>
      <c r="G949" s="1">
        <v>55.539359871432005</v>
      </c>
    </row>
    <row r="950" spans="1:7" ht="12.75" customHeight="1">
      <c r="A950" t="s">
        <v>4</v>
      </c>
      <c r="B950" t="s">
        <v>90</v>
      </c>
      <c r="C950" s="1">
        <v>39.875952329169287</v>
      </c>
      <c r="D950" s="1">
        <v>40.230643697759774</v>
      </c>
      <c r="E950" s="1">
        <v>41.915328015395353</v>
      </c>
      <c r="F950" s="1">
        <v>39.930964352716522</v>
      </c>
      <c r="G950" s="1">
        <v>43.563747902799555</v>
      </c>
    </row>
    <row r="951" spans="1:7" ht="12.75" customHeight="1">
      <c r="A951" t="s">
        <v>4</v>
      </c>
      <c r="B951" t="s">
        <v>91</v>
      </c>
      <c r="C951" s="1">
        <v>107.40661663153021</v>
      </c>
      <c r="D951" s="1">
        <v>206.57582772839839</v>
      </c>
      <c r="E951" s="1">
        <v>110.81593529398742</v>
      </c>
      <c r="F951" s="1">
        <v>189.18486162403443</v>
      </c>
      <c r="G951" s="1">
        <v>142.95051306171231</v>
      </c>
    </row>
    <row r="952" spans="1:7" ht="12.75" customHeight="1">
      <c r="A952" t="s">
        <v>4</v>
      </c>
      <c r="B952" t="s">
        <v>92</v>
      </c>
      <c r="C952" s="3">
        <v>5.8351590092500773E-2</v>
      </c>
      <c r="D952" s="3">
        <v>5.0169152987439028E-2</v>
      </c>
      <c r="E952" s="3">
        <v>5.5069174402484225E-2</v>
      </c>
      <c r="F952" s="3">
        <v>6.4693992327715666E-2</v>
      </c>
      <c r="G952" s="3">
        <v>5.6466841372097919E-2</v>
      </c>
    </row>
    <row r="953" spans="1:7" ht="12.75" customHeight="1">
      <c r="A953" t="s">
        <v>4</v>
      </c>
      <c r="B953" t="s">
        <v>93</v>
      </c>
      <c r="C953" s="1">
        <v>2.3767759975888976</v>
      </c>
      <c r="D953" s="1">
        <v>2.378188605546919</v>
      </c>
      <c r="E953" s="1">
        <v>3.530048050636494</v>
      </c>
      <c r="F953" s="1">
        <v>4.3106587911490779</v>
      </c>
      <c r="G953" s="1">
        <v>5.4693017643111084</v>
      </c>
    </row>
    <row r="954" spans="1:7" ht="12.75" customHeight="1">
      <c r="A954" t="s">
        <v>4</v>
      </c>
      <c r="B954" t="s">
        <v>94</v>
      </c>
      <c r="C954" s="4">
        <v>0.37851825510962089</v>
      </c>
      <c r="D954" s="4">
        <v>0.22705083697292677</v>
      </c>
      <c r="E954" s="4">
        <v>0.42243712933391903</v>
      </c>
      <c r="F954" s="4">
        <v>0.32443217112327694</v>
      </c>
      <c r="G954" s="4">
        <v>0.39241168734038517</v>
      </c>
    </row>
    <row r="955" spans="1:7" ht="12.75" customHeight="1">
      <c r="A955" t="s">
        <v>4</v>
      </c>
      <c r="B955" t="s">
        <v>95</v>
      </c>
      <c r="C955" s="2">
        <v>25796.919732441467</v>
      </c>
      <c r="D955" s="2">
        <v>22969.619589977228</v>
      </c>
      <c r="E955" s="2">
        <v>0</v>
      </c>
      <c r="F955" s="2">
        <v>21809.3091537133</v>
      </c>
      <c r="G955" s="2">
        <v>20060.732394366194</v>
      </c>
    </row>
    <row r="956" spans="1:7" ht="12.75" customHeight="1">
      <c r="A956" t="s">
        <v>4</v>
      </c>
      <c r="B956" t="s">
        <v>96</v>
      </c>
      <c r="C956" s="2">
        <v>938.15058425650921</v>
      </c>
      <c r="D956" s="2">
        <v>0</v>
      </c>
      <c r="E956" s="2">
        <v>0</v>
      </c>
      <c r="F956" s="2">
        <v>0</v>
      </c>
      <c r="G956" s="2">
        <v>3913.6462264150941</v>
      </c>
    </row>
    <row r="957" spans="1:7" ht="12.75" customHeight="1">
      <c r="A957" t="s">
        <v>4</v>
      </c>
      <c r="B957" t="s">
        <v>97</v>
      </c>
      <c r="C957" s="2">
        <v>30730.1952191235</v>
      </c>
      <c r="D957" s="2">
        <v>27550.991803278692</v>
      </c>
      <c r="E957" s="2">
        <v>0</v>
      </c>
      <c r="F957" s="2">
        <v>25448.716588314313</v>
      </c>
      <c r="G957" s="2">
        <v>25124.709897610923</v>
      </c>
    </row>
    <row r="958" spans="1:7" ht="12.75" customHeight="1">
      <c r="A958" t="s">
        <v>4</v>
      </c>
      <c r="B958" t="s">
        <v>98</v>
      </c>
      <c r="C958" s="2">
        <v>14638.228979706266</v>
      </c>
      <c r="D958" s="2">
        <v>12873.497014342915</v>
      </c>
      <c r="E958" s="2">
        <v>0</v>
      </c>
      <c r="F958" s="2">
        <v>10969.779544648334</v>
      </c>
      <c r="G958" s="2">
        <v>10973.437364877853</v>
      </c>
    </row>
    <row r="959" spans="1:7" ht="12.75" customHeight="1">
      <c r="A959" t="s">
        <v>4</v>
      </c>
      <c r="B959" t="s">
        <v>105</v>
      </c>
      <c r="C959" s="3">
        <v>0.43736212001632663</v>
      </c>
      <c r="D959" s="3">
        <v>0.41570946642595646</v>
      </c>
      <c r="E959" s="3">
        <v>0.43047085776141664</v>
      </c>
      <c r="F959" s="3">
        <v>0.46961734902639196</v>
      </c>
      <c r="G959" s="3">
        <v>0.41906731450969747</v>
      </c>
    </row>
    <row r="960" spans="1:7" ht="12.75" customHeight="1">
      <c r="A960" t="s">
        <v>4</v>
      </c>
      <c r="B960" t="s">
        <v>106</v>
      </c>
      <c r="C960" s="3">
        <v>0.20514317468529514</v>
      </c>
      <c r="D960" s="3">
        <v>0.19836764683209393</v>
      </c>
      <c r="E960" s="3">
        <v>0.21186946623863306</v>
      </c>
      <c r="F960" s="3">
        <v>0.20596953206782154</v>
      </c>
      <c r="G960" s="3">
        <v>0.19936975926160841</v>
      </c>
    </row>
    <row r="961" spans="1:7" ht="12.75" customHeight="1">
      <c r="A961" t="s">
        <v>4</v>
      </c>
      <c r="B961" t="s">
        <v>107</v>
      </c>
      <c r="C961" s="3">
        <v>0.35749470529837812</v>
      </c>
      <c r="D961" s="3">
        <v>0.38592288674194963</v>
      </c>
      <c r="E961" s="3">
        <v>0.35765967599995041</v>
      </c>
      <c r="F961" s="3">
        <v>0.32441311890578661</v>
      </c>
      <c r="G961" s="3">
        <v>0.38156292622869409</v>
      </c>
    </row>
    <row r="962" spans="1:7" ht="12.75" customHeight="1">
      <c r="A962" t="s">
        <v>4</v>
      </c>
      <c r="B962" t="s">
        <v>99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</row>
    <row r="963" spans="1:7" ht="12.75" customHeight="1">
      <c r="A963" t="s">
        <v>4</v>
      </c>
      <c r="B963" t="s">
        <v>108</v>
      </c>
      <c r="C963" s="3">
        <v>0.40566280848196906</v>
      </c>
      <c r="D963" s="3">
        <v>0.38118021950527164</v>
      </c>
      <c r="E963" s="3">
        <v>0.39582347531850698</v>
      </c>
      <c r="F963" s="3">
        <v>0.33769338410073901</v>
      </c>
      <c r="G963" s="3">
        <v>0.36640619060573254</v>
      </c>
    </row>
    <row r="964" spans="1:7" ht="12.75" customHeight="1">
      <c r="A964" t="s">
        <v>4</v>
      </c>
      <c r="B964" t="s">
        <v>109</v>
      </c>
      <c r="C964" s="3">
        <v>0.14473820526821687</v>
      </c>
      <c r="D964" s="3">
        <v>0.12989713342865297</v>
      </c>
      <c r="E964" s="3">
        <v>0.16316390939851982</v>
      </c>
      <c r="F964" s="3">
        <v>0.19692634544799362</v>
      </c>
      <c r="G964" s="3">
        <v>0.16473710709029724</v>
      </c>
    </row>
    <row r="965" spans="1:7" ht="12.75" customHeight="1">
      <c r="A965" t="s">
        <v>4</v>
      </c>
      <c r="B965" t="s">
        <v>110</v>
      </c>
      <c r="C965" s="3">
        <v>0.44959898624981404</v>
      </c>
      <c r="D965" s="3">
        <v>0.48892264706607569</v>
      </c>
      <c r="E965" s="3">
        <v>0.44101261528297331</v>
      </c>
      <c r="F965" s="3">
        <v>0.46538027045126729</v>
      </c>
      <c r="G965" s="3">
        <v>0.46885670230397031</v>
      </c>
    </row>
    <row r="966" spans="1:7" ht="12.75" customHeight="1">
      <c r="A966" t="s">
        <v>4</v>
      </c>
      <c r="B966" t="s">
        <v>100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</row>
    <row r="967" spans="1:7" ht="12.75" customHeight="1">
      <c r="A967" t="s">
        <v>4</v>
      </c>
      <c r="B967" t="s">
        <v>101</v>
      </c>
      <c r="C967" s="2">
        <v>-3141595.0000000005</v>
      </c>
      <c r="D967" s="2">
        <v>-2623396</v>
      </c>
      <c r="E967" s="2">
        <v>-3013999.9999999995</v>
      </c>
      <c r="F967" s="2">
        <v>-1639819</v>
      </c>
      <c r="G967" s="2">
        <v>-2843100</v>
      </c>
    </row>
    <row r="968" spans="1:7" ht="12.75" customHeight="1">
      <c r="A968" t="s">
        <v>12</v>
      </c>
      <c r="B968" t="s">
        <v>46</v>
      </c>
      <c r="C968" s="1">
        <v>23.342465753424658</v>
      </c>
      <c r="D968" s="1">
        <v>23.554644808743173</v>
      </c>
      <c r="E968" s="1">
        <v>0</v>
      </c>
      <c r="F968" s="1">
        <v>23.79999999999999</v>
      </c>
      <c r="G968" s="1">
        <v>23.230136986301364</v>
      </c>
    </row>
    <row r="969" spans="1:7" ht="12.75" customHeight="1">
      <c r="A969" t="s">
        <v>4</v>
      </c>
      <c r="B969" t="s">
        <v>47</v>
      </c>
      <c r="C969" s="1">
        <v>3.1661092530657742</v>
      </c>
      <c r="D969" s="1">
        <v>3.2228037383177579</v>
      </c>
      <c r="E969" s="1">
        <v>0</v>
      </c>
      <c r="F969" s="1">
        <v>3.4133595284872285</v>
      </c>
      <c r="G969" s="1">
        <v>3.3211907559733636</v>
      </c>
    </row>
    <row r="970" spans="1:7" ht="12.75" customHeight="1">
      <c r="A970" t="s">
        <v>4</v>
      </c>
      <c r="B970" t="s">
        <v>48</v>
      </c>
      <c r="C970" s="1">
        <v>3.3143100511073249</v>
      </c>
      <c r="D970" s="1">
        <v>3.0385980479148187</v>
      </c>
      <c r="E970" s="1">
        <v>0</v>
      </c>
      <c r="F970" s="1">
        <v>3.3401135288552481</v>
      </c>
      <c r="G970" s="1">
        <v>3.3640128854118743</v>
      </c>
    </row>
    <row r="971" spans="1:7" ht="12.75" customHeight="1">
      <c r="A971" t="s">
        <v>4</v>
      </c>
      <c r="B971" t="s">
        <v>49</v>
      </c>
      <c r="C971" s="2">
        <v>11846.116055988297</v>
      </c>
      <c r="D971" s="2">
        <v>10165.23117070003</v>
      </c>
      <c r="E971" s="2">
        <v>0</v>
      </c>
      <c r="F971" s="2">
        <v>11221.901001281536</v>
      </c>
      <c r="G971" s="2">
        <v>12464.2345465569</v>
      </c>
    </row>
    <row r="972" spans="1:7" ht="12.75" customHeight="1">
      <c r="A972" t="s">
        <v>4</v>
      </c>
      <c r="B972" t="s">
        <v>50</v>
      </c>
      <c r="C972" s="2">
        <v>41209.21363605449</v>
      </c>
      <c r="D972" s="2">
        <v>32407.220415645639</v>
      </c>
      <c r="E972" s="2">
        <v>0</v>
      </c>
      <c r="F972" s="2">
        <v>39412.171378260507</v>
      </c>
      <c r="G972" s="2">
        <v>41929.845621413238</v>
      </c>
    </row>
    <row r="973" spans="1:7" ht="12.75" customHeight="1">
      <c r="A973" t="s">
        <v>4</v>
      </c>
      <c r="B973" t="s">
        <v>51</v>
      </c>
      <c r="C973" s="1">
        <v>21.32054794520548</v>
      </c>
      <c r="D973" s="1">
        <v>18.71311475409836</v>
      </c>
      <c r="E973" s="1">
        <v>0</v>
      </c>
      <c r="F973" s="1">
        <v>19.345205479452044</v>
      </c>
      <c r="G973" s="1">
        <v>20.027397260273975</v>
      </c>
    </row>
    <row r="974" spans="1:7" ht="12.75" customHeight="1">
      <c r="A974" t="s">
        <v>4</v>
      </c>
      <c r="B974" t="s">
        <v>355</v>
      </c>
      <c r="C974" s="2">
        <v>2348.0000000000005</v>
      </c>
      <c r="D974" s="2">
        <v>2253.9999999999995</v>
      </c>
      <c r="E974" s="2">
        <v>0</v>
      </c>
      <c r="F974" s="2">
        <v>2114.0000000000005</v>
      </c>
      <c r="G974" s="2">
        <v>2172.9999999999995</v>
      </c>
    </row>
    <row r="975" spans="1:7" ht="12.75" customHeight="1">
      <c r="A975" t="s">
        <v>4</v>
      </c>
      <c r="B975" t="s">
        <v>353</v>
      </c>
      <c r="C975" s="2">
        <v>7782</v>
      </c>
      <c r="D975" s="2">
        <v>6849</v>
      </c>
      <c r="E975" s="2">
        <v>0</v>
      </c>
      <c r="F975" s="2">
        <v>7060.9999999999964</v>
      </c>
      <c r="G975" s="2">
        <v>7310.0000000000009</v>
      </c>
    </row>
    <row r="976" spans="1:7" ht="12.75" customHeight="1">
      <c r="A976" t="s">
        <v>4</v>
      </c>
      <c r="B976" t="s">
        <v>52</v>
      </c>
      <c r="C976" s="1">
        <v>10.960270951768377</v>
      </c>
      <c r="D976" s="1">
        <v>11.838410620022779</v>
      </c>
      <c r="E976" s="1">
        <v>0</v>
      </c>
      <c r="F976" s="1">
        <v>12.084137043247255</v>
      </c>
      <c r="G976" s="1">
        <v>15.02284435155501</v>
      </c>
    </row>
    <row r="977" spans="1:7" ht="12.75" customHeight="1">
      <c r="A977" t="s">
        <v>4</v>
      </c>
      <c r="B977" t="s">
        <v>53</v>
      </c>
      <c r="C977" s="1">
        <v>11.37127257042463</v>
      </c>
      <c r="D977" s="1">
        <v>12.319605284562211</v>
      </c>
      <c r="E977" s="1">
        <v>0</v>
      </c>
      <c r="F977" s="1">
        <v>12.657903272994504</v>
      </c>
      <c r="G977" s="1">
        <v>14.932022640849818</v>
      </c>
    </row>
    <row r="978" spans="1:7" ht="12.75" customHeight="1">
      <c r="A978" t="s">
        <v>4</v>
      </c>
      <c r="B978" t="s">
        <v>54</v>
      </c>
      <c r="C978" s="1">
        <v>10.54829444595593</v>
      </c>
      <c r="D978" s="1">
        <v>11.35907497019914</v>
      </c>
      <c r="E978" s="1">
        <v>0</v>
      </c>
      <c r="F978" s="1">
        <v>11.52188897749056</v>
      </c>
      <c r="G978" s="1">
        <v>15.120169631635363</v>
      </c>
    </row>
    <row r="979" spans="1:7" ht="12.75" customHeight="1">
      <c r="A979" t="s">
        <v>4</v>
      </c>
      <c r="B979" t="s">
        <v>55</v>
      </c>
      <c r="C979" s="3">
        <v>0.19994275925153315</v>
      </c>
      <c r="D979" s="3">
        <v>0.19465065077457366</v>
      </c>
      <c r="E979" s="3">
        <v>0.21576466464332072</v>
      </c>
      <c r="F979" s="3">
        <v>0.16677881353918225</v>
      </c>
      <c r="G979" s="3">
        <v>0.1702492645488192</v>
      </c>
    </row>
    <row r="980" spans="1:7" ht="12.75" customHeight="1">
      <c r="A980" t="s">
        <v>4</v>
      </c>
      <c r="B980" t="s">
        <v>56</v>
      </c>
      <c r="C980" s="2">
        <v>582307.32499999995</v>
      </c>
      <c r="D980" s="2">
        <v>886272.23750000005</v>
      </c>
      <c r="E980" s="2">
        <v>0</v>
      </c>
      <c r="F980" s="2">
        <v>593253.23750000005</v>
      </c>
      <c r="G980" s="2">
        <v>745641.17500000005</v>
      </c>
    </row>
    <row r="981" spans="1:7" ht="12.75" customHeight="1">
      <c r="A981" t="s">
        <v>4</v>
      </c>
      <c r="B981" t="s">
        <v>57</v>
      </c>
      <c r="C981" s="2">
        <v>852641.2</v>
      </c>
      <c r="D981" s="2">
        <v>886899.15</v>
      </c>
      <c r="E981" s="2">
        <v>0</v>
      </c>
      <c r="F981" s="2">
        <v>862229.21250000002</v>
      </c>
      <c r="G981" s="2">
        <v>869622.2</v>
      </c>
    </row>
    <row r="982" spans="1:7" ht="12.75" customHeight="1">
      <c r="A982" t="s">
        <v>4</v>
      </c>
      <c r="B982" t="s">
        <v>58</v>
      </c>
      <c r="C982" s="3">
        <v>0.17956567933926351</v>
      </c>
      <c r="D982" s="3">
        <v>0.15026437237013654</v>
      </c>
      <c r="E982" s="3">
        <v>0.18497498102255813</v>
      </c>
      <c r="F982" s="3">
        <v>0.14744382232881303</v>
      </c>
      <c r="G982" s="3">
        <v>0.14235871177548615</v>
      </c>
    </row>
    <row r="983" spans="1:7" ht="12.75" customHeight="1">
      <c r="A983" t="s">
        <v>4</v>
      </c>
      <c r="B983" t="s">
        <v>59</v>
      </c>
      <c r="C983" s="1">
        <v>-1.061495137294048</v>
      </c>
      <c r="D983" s="1">
        <v>2.3245729752547959</v>
      </c>
      <c r="E983" s="1">
        <v>2.0848440742535477</v>
      </c>
      <c r="F983" s="1">
        <v>5.5668376475340455</v>
      </c>
      <c r="G983" s="1">
        <v>3.622703356547667</v>
      </c>
    </row>
    <row r="984" spans="1:7" ht="12.75" customHeight="1">
      <c r="A984" t="s">
        <v>4</v>
      </c>
      <c r="B984" t="s">
        <v>60</v>
      </c>
      <c r="C984" s="1">
        <v>4.3602447521581711</v>
      </c>
      <c r="D984" s="1">
        <v>4.1324860573637583</v>
      </c>
      <c r="E984" s="1">
        <v>4.0759068484971408</v>
      </c>
      <c r="F984" s="1">
        <v>4.2743023711831851</v>
      </c>
      <c r="G984" s="1">
        <v>3.5273092776538957</v>
      </c>
    </row>
    <row r="985" spans="1:7" ht="12.75" customHeight="1">
      <c r="A985" t="s">
        <v>4</v>
      </c>
      <c r="B985" t="s">
        <v>61</v>
      </c>
      <c r="C985" s="3">
        <v>1.0308966258650907</v>
      </c>
      <c r="D985" s="3">
        <v>1.1767278667939982</v>
      </c>
      <c r="E985" s="3">
        <v>1.2520537720745155</v>
      </c>
      <c r="F985" s="3">
        <v>0.7336570967067475</v>
      </c>
      <c r="G985" s="3">
        <v>0.875140826790471</v>
      </c>
    </row>
    <row r="986" spans="1:7" ht="12.75" customHeight="1">
      <c r="A986" t="s">
        <v>4</v>
      </c>
      <c r="B986" t="s">
        <v>62</v>
      </c>
      <c r="C986" s="1">
        <v>4.4949616029458275</v>
      </c>
      <c r="D986" s="1">
        <v>4.8628115028375953</v>
      </c>
      <c r="E986" s="1">
        <v>5.1032545442851953</v>
      </c>
      <c r="F986" s="1">
        <v>3.1358722680890225</v>
      </c>
      <c r="G986" s="1">
        <v>3.0868923575917293</v>
      </c>
    </row>
    <row r="987" spans="1:7" ht="12.75" customHeight="1">
      <c r="A987" t="s">
        <v>4</v>
      </c>
      <c r="B987" t="s">
        <v>63</v>
      </c>
      <c r="C987" s="3">
        <v>6.5471344873756721E-2</v>
      </c>
      <c r="D987" s="3">
        <v>8.6948426419829986E-2</v>
      </c>
      <c r="E987" s="3">
        <v>8.3119203072385975E-2</v>
      </c>
      <c r="F987" s="3">
        <v>4.7484195615531806E-2</v>
      </c>
      <c r="G987" s="3">
        <v>4.8885946264787983E-2</v>
      </c>
    </row>
    <row r="988" spans="1:7" ht="12.75" customHeight="1">
      <c r="A988" t="s">
        <v>4</v>
      </c>
      <c r="B988" t="s">
        <v>64</v>
      </c>
      <c r="C988" s="3">
        <v>0.57473481956541239</v>
      </c>
      <c r="D988" s="3">
        <v>0.59757733289049586</v>
      </c>
      <c r="E988" s="3">
        <v>0.61902473346240439</v>
      </c>
      <c r="F988" s="3">
        <v>0.61734733313863877</v>
      </c>
      <c r="G988" s="3">
        <v>0.61991734101661822</v>
      </c>
    </row>
    <row r="989" spans="1:7" ht="12.75" customHeight="1">
      <c r="A989" t="s">
        <v>4</v>
      </c>
      <c r="B989" t="s">
        <v>65</v>
      </c>
      <c r="C989" s="3">
        <v>3.2713815259989322E-2</v>
      </c>
      <c r="D989" s="3">
        <v>4.2236896177156404E-2</v>
      </c>
      <c r="E989" s="3">
        <v>3.1859884910635156E-2</v>
      </c>
      <c r="F989" s="3">
        <v>2.9491629743384085E-2</v>
      </c>
      <c r="G989" s="3">
        <v>3.151612899788267E-2</v>
      </c>
    </row>
    <row r="990" spans="1:7" ht="12.75" customHeight="1">
      <c r="A990" t="s">
        <v>4</v>
      </c>
      <c r="B990" t="s">
        <v>66</v>
      </c>
      <c r="C990" s="3">
        <v>5.1652988267319967E-3</v>
      </c>
      <c r="D990" s="3">
        <v>6.8257587001997926E-3</v>
      </c>
      <c r="E990" s="3">
        <v>5.799095337433632E-3</v>
      </c>
      <c r="F990" s="3">
        <v>8.353666095606201E-3</v>
      </c>
      <c r="G990" s="3">
        <v>6.3685266046949922E-3</v>
      </c>
    </row>
    <row r="991" spans="1:7" ht="12.75" customHeight="1">
      <c r="A991" t="s">
        <v>4</v>
      </c>
      <c r="B991" t="s">
        <v>67</v>
      </c>
      <c r="C991" s="3">
        <v>-8.0353881817980213E-2</v>
      </c>
      <c r="D991" s="3">
        <v>-9.2868702072000896E-3</v>
      </c>
      <c r="E991" s="3">
        <v>-1.5938229216206763E-2</v>
      </c>
      <c r="F991" s="3">
        <v>4.7281935990290722E-2</v>
      </c>
      <c r="G991" s="3">
        <v>2.0162244344745322E-2</v>
      </c>
    </row>
    <row r="992" spans="1:7" ht="12.75" customHeight="1">
      <c r="A992" t="s">
        <v>4</v>
      </c>
      <c r="B992" t="s">
        <v>68</v>
      </c>
      <c r="C992" s="3">
        <v>-7.635453122598021E-2</v>
      </c>
      <c r="D992" s="3">
        <v>-1.1489108352478563E-2</v>
      </c>
      <c r="E992" s="3">
        <v>-1.6691469612642128E-3</v>
      </c>
      <c r="F992" s="3">
        <v>0.11558273159803321</v>
      </c>
      <c r="G992" s="3">
        <v>3.2464378405962134E-2</v>
      </c>
    </row>
    <row r="993" spans="1:7" ht="12.75" customHeight="1">
      <c r="A993" t="s">
        <v>4</v>
      </c>
      <c r="B993" t="s">
        <v>69</v>
      </c>
      <c r="C993" s="3">
        <v>0.80179157549169267</v>
      </c>
      <c r="D993" s="3">
        <v>0.77574460710175897</v>
      </c>
      <c r="E993" s="3">
        <v>0.7987497777634387</v>
      </c>
      <c r="F993" s="3">
        <v>0.80945886523245392</v>
      </c>
      <c r="G993" s="3">
        <v>0.82429366146661887</v>
      </c>
    </row>
    <row r="994" spans="1:7" ht="12.75" customHeight="1">
      <c r="A994" t="s">
        <v>4</v>
      </c>
      <c r="B994" t="s">
        <v>70</v>
      </c>
      <c r="C994" s="3">
        <v>0.19820842450830703</v>
      </c>
      <c r="D994" s="3">
        <v>0.22173622637297852</v>
      </c>
      <c r="E994" s="3">
        <v>0.19944257562523462</v>
      </c>
      <c r="F994" s="3">
        <v>0.18838162979325718</v>
      </c>
      <c r="G994" s="3">
        <v>0.17433882456907596</v>
      </c>
    </row>
    <row r="995" spans="1:7" ht="12.75" customHeight="1">
      <c r="A995" t="s">
        <v>4</v>
      </c>
      <c r="B995" t="s">
        <v>71</v>
      </c>
      <c r="C995" s="3">
        <v>0</v>
      </c>
      <c r="D995" s="3">
        <v>2.5191665252625854E-3</v>
      </c>
      <c r="E995" s="3">
        <v>1.8076466113267798E-3</v>
      </c>
      <c r="F995" s="3">
        <v>2.1595049742887951E-3</v>
      </c>
      <c r="G995" s="3">
        <v>1.3675139643056816E-3</v>
      </c>
    </row>
    <row r="996" spans="1:7" ht="12.75" customHeight="1">
      <c r="A996" t="s">
        <v>4</v>
      </c>
      <c r="B996" t="s">
        <v>364</v>
      </c>
      <c r="C996" s="3">
        <v>0.4252651804345875</v>
      </c>
      <c r="D996" s="3">
        <v>0.40242266710950431</v>
      </c>
      <c r="E996" s="3">
        <v>0.38097526653759539</v>
      </c>
      <c r="F996" s="3">
        <v>0.38265266686136101</v>
      </c>
      <c r="G996" s="3">
        <v>0.38008265898338184</v>
      </c>
    </row>
    <row r="997" spans="1:7" ht="12.75" customHeight="1">
      <c r="A997" t="s">
        <v>4</v>
      </c>
      <c r="B997" t="s">
        <v>72</v>
      </c>
      <c r="C997" s="3">
        <v>0.38573884411240594</v>
      </c>
      <c r="D997" s="3">
        <v>0.35985647821123407</v>
      </c>
      <c r="E997" s="3">
        <v>0.28593840574532869</v>
      </c>
      <c r="F997" s="3">
        <v>0.31790807855832992</v>
      </c>
      <c r="G997" s="3">
        <v>0.28698299748083839</v>
      </c>
    </row>
    <row r="998" spans="1:7" ht="12.75" customHeight="1">
      <c r="A998" t="s">
        <v>4</v>
      </c>
      <c r="B998" t="s">
        <v>73</v>
      </c>
      <c r="C998" s="3">
        <v>0.17554229540163216</v>
      </c>
      <c r="D998" s="3">
        <v>0.12332464958976277</v>
      </c>
      <c r="E998" s="3">
        <v>0.15898800090872592</v>
      </c>
      <c r="F998" s="3">
        <v>9.5608701175044539E-2</v>
      </c>
      <c r="G998" s="3">
        <v>7.283953054785447E-2</v>
      </c>
    </row>
    <row r="999" spans="1:7" ht="12.75" customHeight="1">
      <c r="A999" t="s">
        <v>4</v>
      </c>
      <c r="B999" t="s">
        <v>74</v>
      </c>
      <c r="C999" s="3">
        <v>0.5650590718408055</v>
      </c>
      <c r="D999" s="3">
        <v>0.55445863257155004</v>
      </c>
      <c r="E999" s="3">
        <v>0.5588089589734786</v>
      </c>
      <c r="F999" s="3">
        <v>0.54671780873750908</v>
      </c>
      <c r="G999" s="3">
        <v>0.56493038787525296</v>
      </c>
    </row>
    <row r="1000" spans="1:7" ht="12.75" customHeight="1">
      <c r="A1000" t="s">
        <v>4</v>
      </c>
      <c r="B1000" t="s">
        <v>75</v>
      </c>
      <c r="C1000" s="1">
        <v>17.61975853163419</v>
      </c>
      <c r="D1000" s="1">
        <v>16.740606651131429</v>
      </c>
      <c r="E1000" s="1">
        <v>0</v>
      </c>
      <c r="F1000" s="1">
        <v>18.605797992641069</v>
      </c>
      <c r="G1000" s="1">
        <v>20.921921185995632</v>
      </c>
    </row>
    <row r="1001" spans="1:7" ht="12.75" customHeight="1">
      <c r="A1001" t="s">
        <v>4</v>
      </c>
      <c r="B1001" t="s">
        <v>76</v>
      </c>
      <c r="C1001" s="1">
        <v>5.6754466765513181</v>
      </c>
      <c r="D1001" s="1">
        <v>5.97349917383319</v>
      </c>
      <c r="E1001" s="1">
        <v>0</v>
      </c>
      <c r="F1001" s="1">
        <v>5.374668694110933</v>
      </c>
      <c r="G1001" s="1">
        <v>4.779675781731572</v>
      </c>
    </row>
    <row r="1002" spans="1:7" ht="12.75" customHeight="1">
      <c r="A1002" t="s">
        <v>4</v>
      </c>
      <c r="B1002" t="s">
        <v>77</v>
      </c>
      <c r="C1002" s="1">
        <v>5.9549013035594323</v>
      </c>
      <c r="D1002" s="1">
        <v>6.8390715759441809</v>
      </c>
      <c r="E1002" s="1">
        <v>0</v>
      </c>
      <c r="F1002" s="1">
        <v>5.5857389304216607</v>
      </c>
      <c r="G1002" s="1">
        <v>5.1860136086203639</v>
      </c>
    </row>
    <row r="1003" spans="1:7" ht="12.75" customHeight="1">
      <c r="A1003" t="s">
        <v>4</v>
      </c>
      <c r="B1003" t="s">
        <v>78</v>
      </c>
      <c r="C1003" s="3">
        <v>-5.131986103785529E-2</v>
      </c>
      <c r="D1003" s="3">
        <v>-7.3208138348757482E-3</v>
      </c>
      <c r="E1003" s="3">
        <v>-1.2287114077751816E-3</v>
      </c>
      <c r="F1003" s="3">
        <v>8.9648319361600837E-2</v>
      </c>
      <c r="G1003" s="3">
        <v>2.0523062424934607E-2</v>
      </c>
    </row>
    <row r="1004" spans="1:7" ht="12.75" customHeight="1">
      <c r="A1004" t="s">
        <v>4</v>
      </c>
      <c r="B1004" t="s">
        <v>79</v>
      </c>
      <c r="C1004" s="3">
        <v>0.25417747603071128</v>
      </c>
      <c r="D1004" s="3">
        <v>0.26024383134629653</v>
      </c>
      <c r="E1004" s="3">
        <v>0</v>
      </c>
      <c r="F1004" s="3">
        <v>0</v>
      </c>
      <c r="G1004" s="3">
        <v>0.26372825989718968</v>
      </c>
    </row>
    <row r="1005" spans="1:7" ht="12.75" customHeight="1">
      <c r="A1005" t="s">
        <v>4</v>
      </c>
      <c r="B1005" t="s">
        <v>80</v>
      </c>
      <c r="C1005" s="2">
        <v>10107.048118904422</v>
      </c>
      <c r="D1005" s="2">
        <v>11883.481838385107</v>
      </c>
      <c r="E1005" s="2">
        <v>0</v>
      </c>
      <c r="F1005" s="2">
        <v>11015.247979454067</v>
      </c>
      <c r="G1005" s="2">
        <v>9560.4569662817848</v>
      </c>
    </row>
    <row r="1006" spans="1:7" ht="12.75" customHeight="1">
      <c r="A1006" t="s">
        <v>4</v>
      </c>
      <c r="B1006" t="s">
        <v>81</v>
      </c>
      <c r="C1006" s="2">
        <v>64095.524452641606</v>
      </c>
      <c r="D1006" s="2">
        <v>67377.527090675518</v>
      </c>
      <c r="E1006" s="2">
        <v>0</v>
      </c>
      <c r="F1006" s="2">
        <v>0</v>
      </c>
      <c r="G1006" s="2">
        <v>68629.124632815772</v>
      </c>
    </row>
    <row r="1007" spans="1:7" ht="12.75" customHeight="1">
      <c r="A1007" t="s">
        <v>4</v>
      </c>
      <c r="B1007" t="s">
        <v>82</v>
      </c>
      <c r="C1007" s="2">
        <v>82380.666944312237</v>
      </c>
      <c r="D1007" s="2">
        <v>87253.89315239944</v>
      </c>
      <c r="E1007" s="2">
        <v>85248.172778925626</v>
      </c>
      <c r="F1007" s="2">
        <v>85565.537022913399</v>
      </c>
      <c r="G1007" s="2">
        <v>86541.816198069646</v>
      </c>
    </row>
    <row r="1008" spans="1:7" ht="12.75" customHeight="1">
      <c r="A1008" t="s">
        <v>4</v>
      </c>
      <c r="B1008" t="s">
        <v>83</v>
      </c>
      <c r="C1008" s="3">
        <v>0.28527955185359344</v>
      </c>
      <c r="D1008" s="3">
        <v>0.2949999342506982</v>
      </c>
      <c r="E1008" s="3">
        <v>0.28467446533974672</v>
      </c>
      <c r="F1008" s="3">
        <v>0.2591594656428392</v>
      </c>
      <c r="G1008" s="3">
        <v>0.26100714035173239</v>
      </c>
    </row>
    <row r="1009" spans="1:7" ht="12.75" customHeight="1">
      <c r="A1009" t="s">
        <v>4</v>
      </c>
      <c r="B1009" t="s">
        <v>84</v>
      </c>
      <c r="C1009" s="3">
        <v>0.6692825443400553</v>
      </c>
      <c r="D1009" s="3">
        <v>0.61665905680645383</v>
      </c>
      <c r="E1009" s="3">
        <v>0.60955807752463909</v>
      </c>
      <c r="F1009" s="3">
        <v>0.54325749332173534</v>
      </c>
      <c r="G1009" s="3">
        <v>0.56791148217831477</v>
      </c>
    </row>
    <row r="1010" spans="1:7" ht="12.75" customHeight="1">
      <c r="A1010" t="s">
        <v>4</v>
      </c>
      <c r="B1010" t="s">
        <v>85</v>
      </c>
      <c r="C1010" s="3">
        <v>5.4017445108345066E-2</v>
      </c>
      <c r="D1010" s="3">
        <v>5.3693047437572403E-2</v>
      </c>
      <c r="E1010" s="3">
        <v>5.934564776032674E-2</v>
      </c>
      <c r="F1010" s="3">
        <v>5.5167643660053368E-2</v>
      </c>
      <c r="G1010" s="3">
        <v>5.0197023796946086E-2</v>
      </c>
    </row>
    <row r="1011" spans="1:7" ht="12.75" customHeight="1">
      <c r="A1011" t="s">
        <v>4</v>
      </c>
      <c r="B1011" t="s">
        <v>86</v>
      </c>
      <c r="C1011" s="2">
        <v>545.95691697032191</v>
      </c>
      <c r="D1011" s="2">
        <v>638.06035407194167</v>
      </c>
      <c r="E1011" s="2">
        <v>0</v>
      </c>
      <c r="F1011" s="2">
        <v>607.68527535764485</v>
      </c>
      <c r="G1011" s="2">
        <v>479.90648584612575</v>
      </c>
    </row>
    <row r="1012" spans="1:7" ht="12.75" customHeight="1">
      <c r="A1012" t="s">
        <v>4</v>
      </c>
      <c r="B1012" t="s">
        <v>87</v>
      </c>
      <c r="C1012" s="3">
        <v>0.57920339169242829</v>
      </c>
      <c r="D1012" s="3">
        <v>0.60253613294320274</v>
      </c>
      <c r="E1012" s="3">
        <v>0.62208921996674926</v>
      </c>
      <c r="F1012" s="3">
        <v>0.62152623137116092</v>
      </c>
      <c r="G1012" s="3">
        <v>0.62417811788445443</v>
      </c>
    </row>
    <row r="1013" spans="1:7" ht="12.75" customHeight="1">
      <c r="A1013" t="s">
        <v>4</v>
      </c>
      <c r="B1013" t="s">
        <v>88</v>
      </c>
      <c r="C1013" s="1">
        <v>7.0568293807891438</v>
      </c>
      <c r="D1013" s="1">
        <v>2.9373780257838873</v>
      </c>
      <c r="E1013" s="1">
        <v>3.2824568398268399</v>
      </c>
      <c r="F1013" s="1">
        <v>6.8082512628726555</v>
      </c>
      <c r="G1013" s="1">
        <v>4.1285430453731253</v>
      </c>
    </row>
    <row r="1014" spans="1:7" ht="12.75" customHeight="1">
      <c r="A1014" t="s">
        <v>4</v>
      </c>
      <c r="B1014" t="s">
        <v>89</v>
      </c>
      <c r="C1014" s="1">
        <v>39.757526988759096</v>
      </c>
      <c r="D1014" s="1">
        <v>115.97651732642733</v>
      </c>
      <c r="E1014" s="1">
        <v>74.501422984689682</v>
      </c>
      <c r="F1014" s="1">
        <v>46.237672450416184</v>
      </c>
      <c r="G1014" s="1">
        <v>89.425657692934763</v>
      </c>
    </row>
    <row r="1015" spans="1:7" ht="12.75" customHeight="1">
      <c r="A1015" t="s">
        <v>4</v>
      </c>
      <c r="B1015" t="s">
        <v>90</v>
      </c>
      <c r="C1015" s="1">
        <v>41.522151031599428</v>
      </c>
      <c r="D1015" s="1">
        <v>46.55306026779084</v>
      </c>
      <c r="E1015" s="1">
        <v>39.146463382478565</v>
      </c>
      <c r="F1015" s="1">
        <v>35.029603167772557</v>
      </c>
      <c r="G1015" s="1">
        <v>39.059172195314162</v>
      </c>
    </row>
    <row r="1016" spans="1:7" ht="12.75" customHeight="1">
      <c r="A1016" t="s">
        <v>4</v>
      </c>
      <c r="B1016" t="s">
        <v>91</v>
      </c>
      <c r="C1016" s="1">
        <v>255.23077106627426</v>
      </c>
      <c r="D1016" s="1">
        <v>289.79743201203559</v>
      </c>
      <c r="E1016" s="1">
        <v>209.47429643472501</v>
      </c>
      <c r="F1016" s="1">
        <v>297.87078985358761</v>
      </c>
      <c r="G1016" s="1">
        <v>321.94847086473305</v>
      </c>
    </row>
    <row r="1017" spans="1:7" ht="12.75" customHeight="1">
      <c r="A1017" t="s">
        <v>4</v>
      </c>
      <c r="B1017" t="s">
        <v>92</v>
      </c>
      <c r="C1017" s="3">
        <v>-2.1995925309289982E-2</v>
      </c>
      <c r="D1017" s="3">
        <v>4.4904817592954109E-2</v>
      </c>
      <c r="E1017" s="3">
        <v>4.4353283081108336E-2</v>
      </c>
      <c r="F1017" s="3">
        <v>9.9841146654074259E-2</v>
      </c>
      <c r="G1017" s="3">
        <v>6.9347183482518421E-2</v>
      </c>
    </row>
    <row r="1018" spans="1:7" ht="12.75" customHeight="1">
      <c r="A1018" t="s">
        <v>4</v>
      </c>
      <c r="B1018" t="s">
        <v>93</v>
      </c>
      <c r="C1018" s="1">
        <v>2.6831943327832266</v>
      </c>
      <c r="D1018" s="1">
        <v>3.2436614200180318</v>
      </c>
      <c r="E1018" s="1">
        <v>2.1690925604528664</v>
      </c>
      <c r="F1018" s="1">
        <v>3.6094712451909339</v>
      </c>
      <c r="G1018" s="1">
        <v>3.6237447078820861</v>
      </c>
    </row>
    <row r="1019" spans="1:7" ht="12.75" customHeight="1">
      <c r="A1019" t="s">
        <v>4</v>
      </c>
      <c r="B1019" t="s">
        <v>94</v>
      </c>
      <c r="C1019" s="4">
        <v>9.7370229922004017E-2</v>
      </c>
      <c r="D1019" s="4">
        <v>0.19347635318475867</v>
      </c>
      <c r="E1019" s="4">
        <v>0.25994394620186867</v>
      </c>
      <c r="F1019" s="4">
        <v>0.71194447373933489</v>
      </c>
      <c r="G1019" s="4">
        <v>0.30488191343762877</v>
      </c>
    </row>
    <row r="1020" spans="1:7" ht="12.75" customHeight="1">
      <c r="A1020" t="s">
        <v>4</v>
      </c>
      <c r="B1020" t="s">
        <v>95</v>
      </c>
      <c r="C1020" s="2">
        <v>15535.364920104048</v>
      </c>
      <c r="D1020" s="2">
        <v>16002.471028037386</v>
      </c>
      <c r="E1020" s="2">
        <v>0</v>
      </c>
      <c r="F1020" s="2">
        <v>18225.641257367388</v>
      </c>
      <c r="G1020" s="2">
        <v>16789.396004700353</v>
      </c>
    </row>
    <row r="1021" spans="1:7" ht="12.75" customHeight="1">
      <c r="A1021" t="s">
        <v>4</v>
      </c>
      <c r="B1021" t="s">
        <v>96</v>
      </c>
      <c r="C1021" s="2">
        <v>746.51288536921265</v>
      </c>
      <c r="D1021" s="2">
        <v>577.99247400637546</v>
      </c>
      <c r="E1021" s="2">
        <v>0</v>
      </c>
      <c r="F1021" s="2">
        <v>749.01151088329027</v>
      </c>
      <c r="G1021" s="2">
        <v>0</v>
      </c>
    </row>
    <row r="1022" spans="1:7" ht="12.75" customHeight="1">
      <c r="A1022" t="s">
        <v>4</v>
      </c>
      <c r="B1022" t="s">
        <v>97</v>
      </c>
      <c r="C1022" s="2">
        <v>17804.798551959113</v>
      </c>
      <c r="D1022" s="2">
        <v>18991.397515527959</v>
      </c>
      <c r="E1022" s="2">
        <v>0</v>
      </c>
      <c r="F1022" s="2">
        <v>21941.464995269627</v>
      </c>
      <c r="G1022" s="2">
        <v>19725.415554532909</v>
      </c>
    </row>
    <row r="1023" spans="1:7" ht="12.75" customHeight="1">
      <c r="A1023" t="s">
        <v>4</v>
      </c>
      <c r="B1023" t="s">
        <v>98</v>
      </c>
      <c r="C1023" s="2">
        <v>7571.7608688003756</v>
      </c>
      <c r="D1023" s="2">
        <v>7642.5688403355707</v>
      </c>
      <c r="E1023" s="2">
        <v>0</v>
      </c>
      <c r="F1023" s="2">
        <v>8395.9600952851288</v>
      </c>
      <c r="G1023" s="2">
        <v>7497.2883935190275</v>
      </c>
    </row>
    <row r="1024" spans="1:7" ht="12.75" customHeight="1">
      <c r="A1024" t="s">
        <v>4</v>
      </c>
      <c r="B1024" t="s">
        <v>105</v>
      </c>
      <c r="C1024" s="3">
        <v>0.34808838006064069</v>
      </c>
      <c r="D1024" s="3">
        <v>0.33978220038248153</v>
      </c>
      <c r="E1024" s="3">
        <v>0.33856420749714938</v>
      </c>
      <c r="F1024" s="3">
        <v>0.31826094242895331</v>
      </c>
      <c r="G1024" s="3">
        <v>0.33170171343862442</v>
      </c>
    </row>
    <row r="1025" spans="1:7" ht="12.75" customHeight="1">
      <c r="A1025" t="s">
        <v>4</v>
      </c>
      <c r="B1025" t="s">
        <v>106</v>
      </c>
      <c r="C1025" s="3">
        <v>0.21011463665142199</v>
      </c>
      <c r="D1025" s="3">
        <v>0.21077535266078073</v>
      </c>
      <c r="E1025" s="3">
        <v>0.22138403340751189</v>
      </c>
      <c r="F1025" s="3">
        <v>0.21152940196782991</v>
      </c>
      <c r="G1025" s="3">
        <v>0.19694102964324658</v>
      </c>
    </row>
    <row r="1026" spans="1:7" ht="12.75" customHeight="1">
      <c r="A1026" t="s">
        <v>4</v>
      </c>
      <c r="B1026" t="s">
        <v>107</v>
      </c>
      <c r="C1026" s="3">
        <v>0.44179698328793721</v>
      </c>
      <c r="D1026" s="3">
        <v>0.44944244695673774</v>
      </c>
      <c r="E1026" s="3">
        <v>0.44005175909533856</v>
      </c>
      <c r="F1026" s="3">
        <v>0.47020965560321704</v>
      </c>
      <c r="G1026" s="3">
        <v>0.4713572569181293</v>
      </c>
    </row>
    <row r="1027" spans="1:7" ht="12.75" customHeight="1">
      <c r="A1027" t="s">
        <v>4</v>
      </c>
      <c r="B1027" t="s">
        <v>99</v>
      </c>
      <c r="C1027" s="3">
        <v>0</v>
      </c>
      <c r="D1027" s="3">
        <v>0</v>
      </c>
      <c r="E1027" s="3">
        <v>0</v>
      </c>
      <c r="F1027" s="3">
        <v>0</v>
      </c>
      <c r="G1027" s="3">
        <v>0</v>
      </c>
    </row>
    <row r="1028" spans="1:7" ht="12.75" customHeight="1">
      <c r="A1028" t="s">
        <v>4</v>
      </c>
      <c r="B1028" t="s">
        <v>108</v>
      </c>
      <c r="C1028" s="3">
        <v>0.34103363688943295</v>
      </c>
      <c r="D1028" s="3">
        <v>0.33185877262883157</v>
      </c>
      <c r="E1028" s="3">
        <v>0.28016082438043316</v>
      </c>
      <c r="F1028" s="3">
        <v>0.29813074962808078</v>
      </c>
      <c r="G1028" s="3">
        <v>0.29498461101797546</v>
      </c>
    </row>
    <row r="1029" spans="1:7" ht="12.75" customHeight="1">
      <c r="A1029" t="s">
        <v>4</v>
      </c>
      <c r="B1029" t="s">
        <v>109</v>
      </c>
      <c r="C1029" s="3">
        <v>0.16133261641401694</v>
      </c>
      <c r="D1029" s="3">
        <v>0.17522283910320477</v>
      </c>
      <c r="E1029" s="3">
        <v>0.17894874123715943</v>
      </c>
      <c r="F1029" s="3">
        <v>0.16081882838359471</v>
      </c>
      <c r="G1029" s="3">
        <v>0.13286997613963727</v>
      </c>
    </row>
    <row r="1030" spans="1:7" ht="12.75" customHeight="1">
      <c r="A1030" t="s">
        <v>4</v>
      </c>
      <c r="B1030" t="s">
        <v>110</v>
      </c>
      <c r="C1030" s="3">
        <v>0.49763374669655008</v>
      </c>
      <c r="D1030" s="3">
        <v>0.49291838826796341</v>
      </c>
      <c r="E1030" s="3">
        <v>0.54089043438240747</v>
      </c>
      <c r="F1030" s="3">
        <v>0.54105042198832454</v>
      </c>
      <c r="G1030" s="3">
        <v>0.57214541284238762</v>
      </c>
    </row>
    <row r="1031" spans="1:7" ht="12.75" customHeight="1">
      <c r="A1031" t="s">
        <v>4</v>
      </c>
      <c r="B1031" t="s">
        <v>100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</row>
    <row r="1032" spans="1:7" ht="12.75" customHeight="1">
      <c r="A1032" t="s">
        <v>4</v>
      </c>
      <c r="B1032" t="s">
        <v>101</v>
      </c>
      <c r="C1032" s="2">
        <v>-1089452.9999999995</v>
      </c>
      <c r="D1032" s="2">
        <v>-1317726</v>
      </c>
      <c r="E1032" s="2">
        <v>-1419266.0000000002</v>
      </c>
      <c r="F1032" s="2">
        <v>-2056881</v>
      </c>
      <c r="G1032" s="2">
        <v>-1565780.0000000002</v>
      </c>
    </row>
    <row r="1033" spans="1:7" ht="12.75" customHeight="1">
      <c r="A1033" t="s">
        <v>13</v>
      </c>
      <c r="B1033" t="s">
        <v>46</v>
      </c>
      <c r="C1033" s="1">
        <v>16.657534246575342</v>
      </c>
      <c r="D1033" s="1">
        <v>15.844262295081966</v>
      </c>
      <c r="E1033" s="1">
        <v>0</v>
      </c>
      <c r="F1033" s="1">
        <v>16.273972602739725</v>
      </c>
      <c r="G1033" s="1">
        <v>16.203339728144318</v>
      </c>
    </row>
    <row r="1034" spans="1:7" ht="12.75" customHeight="1">
      <c r="A1034" t="s">
        <v>4</v>
      </c>
      <c r="B1034" t="s">
        <v>47</v>
      </c>
      <c r="C1034" s="1">
        <v>3.1259640102827775</v>
      </c>
      <c r="D1034" s="1">
        <v>3.2252502780867629</v>
      </c>
      <c r="E1034" s="1">
        <v>0</v>
      </c>
      <c r="F1034" s="1">
        <v>3.3333333333333335</v>
      </c>
      <c r="G1034" s="1">
        <v>3.1228712348631844</v>
      </c>
    </row>
    <row r="1035" spans="1:7" ht="12.75" customHeight="1">
      <c r="A1035" t="s">
        <v>4</v>
      </c>
      <c r="B1035" t="s">
        <v>48</v>
      </c>
      <c r="C1035" s="1">
        <v>3.2057142857142855</v>
      </c>
      <c r="D1035" s="1">
        <v>2.9630404463040452</v>
      </c>
      <c r="E1035" s="1">
        <v>0</v>
      </c>
      <c r="F1035" s="1">
        <v>2.9187158469945356</v>
      </c>
      <c r="G1035" s="1">
        <v>3.0349774621569869</v>
      </c>
    </row>
    <row r="1036" spans="1:7" ht="12.75" customHeight="1">
      <c r="A1036" t="s">
        <v>4</v>
      </c>
      <c r="B1036" t="s">
        <v>49</v>
      </c>
      <c r="C1036" s="2">
        <v>7005.0784008230376</v>
      </c>
      <c r="D1036" s="2">
        <v>6605.643137974972</v>
      </c>
      <c r="E1036" s="2">
        <v>0</v>
      </c>
      <c r="F1036" s="2">
        <v>0</v>
      </c>
      <c r="G1036" s="2">
        <v>0</v>
      </c>
    </row>
    <row r="1037" spans="1:7" ht="12.75" customHeight="1">
      <c r="A1037" t="s">
        <v>4</v>
      </c>
      <c r="B1037" t="s">
        <v>50</v>
      </c>
      <c r="C1037" s="2">
        <v>22456.279902066995</v>
      </c>
      <c r="D1037" s="2">
        <v>19572.787791670613</v>
      </c>
      <c r="E1037" s="2">
        <v>0</v>
      </c>
      <c r="F1037" s="2">
        <v>0</v>
      </c>
      <c r="G1037" s="2">
        <v>0</v>
      </c>
    </row>
    <row r="1038" spans="1:7" ht="12.75" customHeight="1">
      <c r="A1038" t="s">
        <v>4</v>
      </c>
      <c r="B1038" t="s">
        <v>51</v>
      </c>
      <c r="C1038" s="1">
        <v>13.832876712328767</v>
      </c>
      <c r="D1038" s="1">
        <v>11.609289617486338</v>
      </c>
      <c r="E1038" s="1">
        <v>0</v>
      </c>
      <c r="F1038" s="1">
        <v>11.706849315068494</v>
      </c>
      <c r="G1038" s="1">
        <v>12.646952602637464</v>
      </c>
    </row>
    <row r="1039" spans="1:7" ht="12.75" customHeight="1">
      <c r="A1039" t="s">
        <v>4</v>
      </c>
      <c r="B1039" t="s">
        <v>355</v>
      </c>
      <c r="C1039" s="2">
        <v>1575</v>
      </c>
      <c r="D1039" s="2">
        <v>1433.9999999999998</v>
      </c>
      <c r="E1039" s="2">
        <v>0</v>
      </c>
      <c r="F1039" s="2">
        <v>1464</v>
      </c>
      <c r="G1039" s="2">
        <v>1520.9792354378612</v>
      </c>
    </row>
    <row r="1040" spans="1:7" ht="12.75" customHeight="1">
      <c r="A1040" t="s">
        <v>4</v>
      </c>
      <c r="B1040" t="s">
        <v>353</v>
      </c>
      <c r="C1040" s="2">
        <v>5049</v>
      </c>
      <c r="D1040" s="2">
        <v>4249</v>
      </c>
      <c r="E1040" s="2">
        <v>0</v>
      </c>
      <c r="F1040" s="2">
        <v>4273</v>
      </c>
      <c r="G1040" s="2">
        <v>4616.1376999626746</v>
      </c>
    </row>
    <row r="1041" spans="1:7" ht="12.75" customHeight="1">
      <c r="A1041" t="s">
        <v>4</v>
      </c>
      <c r="B1041" t="s">
        <v>52</v>
      </c>
      <c r="C1041" s="1">
        <v>13.225662807725147</v>
      </c>
      <c r="D1041" s="1">
        <v>13.727454031999123</v>
      </c>
      <c r="E1041" s="1">
        <v>0</v>
      </c>
      <c r="F1041" s="1">
        <v>15.207605242709391</v>
      </c>
      <c r="G1041" s="1">
        <v>14.899376719803026</v>
      </c>
    </row>
    <row r="1042" spans="1:7" ht="12.75" customHeight="1">
      <c r="A1042" t="s">
        <v>4</v>
      </c>
      <c r="B1042" t="s">
        <v>53</v>
      </c>
      <c r="C1042" s="1">
        <v>7.2216158678306863</v>
      </c>
      <c r="D1042" s="1">
        <v>7.4579151934727363</v>
      </c>
      <c r="E1042" s="1">
        <v>0</v>
      </c>
      <c r="F1042" s="1">
        <v>17.616674035209975</v>
      </c>
      <c r="G1042" s="1">
        <v>17.72108089658526</v>
      </c>
    </row>
    <row r="1043" spans="1:7" ht="12.75" customHeight="1">
      <c r="A1043" t="s">
        <v>4</v>
      </c>
      <c r="B1043" t="s">
        <v>54</v>
      </c>
      <c r="C1043" s="1">
        <v>0</v>
      </c>
      <c r="D1043" s="1">
        <v>0</v>
      </c>
      <c r="E1043" s="1">
        <v>0</v>
      </c>
      <c r="F1043" s="1">
        <v>13.109200821884359</v>
      </c>
      <c r="G1043" s="1">
        <v>12.534130434435671</v>
      </c>
    </row>
    <row r="1044" spans="1:7" ht="12.75" customHeight="1">
      <c r="A1044" t="s">
        <v>4</v>
      </c>
      <c r="B1044" t="s">
        <v>55</v>
      </c>
      <c r="C1044" s="3">
        <v>0.20265316924782609</v>
      </c>
      <c r="D1044" s="3">
        <v>0.17487681134194843</v>
      </c>
      <c r="E1044" s="3">
        <v>0.16788241338181045</v>
      </c>
      <c r="F1044" s="3">
        <v>0.14047478184897583</v>
      </c>
      <c r="G1044" s="3">
        <v>0.14224290430971095</v>
      </c>
    </row>
    <row r="1045" spans="1:7" ht="12.75" customHeight="1">
      <c r="A1045" t="s">
        <v>4</v>
      </c>
      <c r="B1045" t="s">
        <v>56</v>
      </c>
      <c r="C1045" s="2">
        <v>1252133.7944</v>
      </c>
      <c r="D1045" s="2">
        <v>1456141.3684000003</v>
      </c>
      <c r="E1045" s="2">
        <v>0</v>
      </c>
      <c r="F1045" s="2">
        <v>1287965.6332000003</v>
      </c>
      <c r="G1045" s="2">
        <v>924048.75500000012</v>
      </c>
    </row>
    <row r="1046" spans="1:7" ht="12.75" customHeight="1">
      <c r="A1046" t="s">
        <v>4</v>
      </c>
      <c r="B1046" t="s">
        <v>57</v>
      </c>
      <c r="C1046" s="2">
        <v>721966.4</v>
      </c>
      <c r="D1046" s="2">
        <v>669295.57600000035</v>
      </c>
      <c r="E1046" s="2">
        <v>0</v>
      </c>
      <c r="F1046" s="2">
        <v>622507.40000000026</v>
      </c>
      <c r="G1046" s="2">
        <v>546068.93033333321</v>
      </c>
    </row>
    <row r="1047" spans="1:7" ht="12.75" customHeight="1">
      <c r="A1047" t="s">
        <v>4</v>
      </c>
      <c r="B1047" t="s">
        <v>58</v>
      </c>
      <c r="C1047" s="3">
        <v>0.14215213064626619</v>
      </c>
      <c r="D1047" s="3">
        <v>0.117216729911669</v>
      </c>
      <c r="E1047" s="3">
        <v>0.12230677846255131</v>
      </c>
      <c r="F1047" s="3">
        <v>0.10311441365603942</v>
      </c>
      <c r="G1047" s="3">
        <v>0.10717468144569028</v>
      </c>
    </row>
    <row r="1048" spans="1:7" ht="12.75" customHeight="1">
      <c r="A1048" t="s">
        <v>4</v>
      </c>
      <c r="B1048" t="s">
        <v>59</v>
      </c>
      <c r="C1048" s="1">
        <v>9.0104768176773486</v>
      </c>
      <c r="D1048" s="1">
        <v>8.2508121952319318</v>
      </c>
      <c r="E1048" s="1">
        <v>27.289137728294669</v>
      </c>
      <c r="F1048" s="1">
        <v>13.15203301380269</v>
      </c>
      <c r="G1048" s="1">
        <v>10.255731603677436</v>
      </c>
    </row>
    <row r="1049" spans="1:7" ht="12.75" customHeight="1">
      <c r="A1049" t="s">
        <v>4</v>
      </c>
      <c r="B1049" t="s">
        <v>60</v>
      </c>
      <c r="C1049" s="1">
        <v>5.1211422968763989</v>
      </c>
      <c r="D1049" s="1">
        <v>5.1579114545685831</v>
      </c>
      <c r="E1049" s="1">
        <v>17.755729566458704</v>
      </c>
      <c r="F1049" s="1">
        <v>4.8411389978727231</v>
      </c>
      <c r="G1049" s="1">
        <v>4.9681465219557293</v>
      </c>
    </row>
    <row r="1050" spans="1:7" ht="12.75" customHeight="1">
      <c r="A1050" t="s">
        <v>4</v>
      </c>
      <c r="B1050" t="s">
        <v>61</v>
      </c>
      <c r="C1050" s="3">
        <v>0.77180815158848171</v>
      </c>
      <c r="D1050" s="3">
        <v>0.46224857128316876</v>
      </c>
      <c r="E1050" s="3">
        <v>0.82130993050590084</v>
      </c>
      <c r="F1050" s="3">
        <v>0.60435312951517139</v>
      </c>
      <c r="G1050" s="3">
        <v>1.5679351591496196</v>
      </c>
    </row>
    <row r="1051" spans="1:7" ht="12.75" customHeight="1">
      <c r="A1051" t="s">
        <v>4</v>
      </c>
      <c r="B1051" t="s">
        <v>62</v>
      </c>
      <c r="C1051" s="1">
        <v>3.9525393701737648</v>
      </c>
      <c r="D1051" s="1">
        <v>2.3842372006794186</v>
      </c>
      <c r="E1051" s="1">
        <v>14.582957016309766</v>
      </c>
      <c r="F1051" s="1">
        <v>2.9257575037823202</v>
      </c>
      <c r="G1051" s="1">
        <v>7.7897316075812846</v>
      </c>
    </row>
    <row r="1052" spans="1:7" ht="12.75" customHeight="1">
      <c r="A1052" t="s">
        <v>4</v>
      </c>
      <c r="B1052" t="s">
        <v>63</v>
      </c>
      <c r="C1052" s="3">
        <v>3.1977188937448379E-2</v>
      </c>
      <c r="D1052" s="3">
        <v>2.2875127383249327E-2</v>
      </c>
      <c r="E1052" s="3">
        <v>3.7054557802101089E-2</v>
      </c>
      <c r="F1052" s="3">
        <v>2.4307296423363343E-2</v>
      </c>
      <c r="G1052" s="3">
        <v>6.6879395337203232E-2</v>
      </c>
    </row>
    <row r="1053" spans="1:7" ht="12.75" customHeight="1">
      <c r="A1053" t="s">
        <v>4</v>
      </c>
      <c r="B1053" t="s">
        <v>64</v>
      </c>
      <c r="C1053" s="3">
        <v>0.58934187634225121</v>
      </c>
      <c r="D1053" s="3">
        <v>0.6153819717323874</v>
      </c>
      <c r="E1053" s="3">
        <v>0.5980895067844435</v>
      </c>
      <c r="F1053" s="3">
        <v>0.59604964455790443</v>
      </c>
      <c r="G1053" s="3">
        <v>0.60201257044919021</v>
      </c>
    </row>
    <row r="1054" spans="1:7" ht="12.75" customHeight="1">
      <c r="A1054" t="s">
        <v>4</v>
      </c>
      <c r="B1054" t="s">
        <v>65</v>
      </c>
      <c r="C1054" s="3">
        <v>2.6055935311145795E-2</v>
      </c>
      <c r="D1054" s="3">
        <v>2.9516009501929532E-2</v>
      </c>
      <c r="E1054" s="3">
        <v>2.9507595563727691E-2</v>
      </c>
      <c r="F1054" s="3">
        <v>2.1897617133601995E-2</v>
      </c>
      <c r="G1054" s="3">
        <v>3.1908263734568426E-2</v>
      </c>
    </row>
    <row r="1055" spans="1:7" ht="12.75" customHeight="1">
      <c r="A1055" t="s">
        <v>4</v>
      </c>
      <c r="B1055" t="s">
        <v>66</v>
      </c>
      <c r="C1055" s="3">
        <v>8.8672252361407054E-3</v>
      </c>
      <c r="D1055" s="3">
        <v>5.6850961870268347E-3</v>
      </c>
      <c r="E1055" s="3">
        <v>8.9000000185310707E-3</v>
      </c>
      <c r="F1055" s="3">
        <v>5.7661562154902929E-3</v>
      </c>
      <c r="G1055" s="3">
        <v>6.6837403395078009E-3</v>
      </c>
    </row>
    <row r="1056" spans="1:7" ht="12.75" customHeight="1">
      <c r="A1056" t="s">
        <v>4</v>
      </c>
      <c r="B1056" t="s">
        <v>67</v>
      </c>
      <c r="C1056" s="3">
        <v>5.150566223229569E-2</v>
      </c>
      <c r="D1056" s="3">
        <v>4.0888598369001772E-2</v>
      </c>
      <c r="E1056" s="3">
        <v>4.5233030758307299E-2</v>
      </c>
      <c r="F1056" s="3">
        <v>7.7257865216474042E-2</v>
      </c>
      <c r="G1056" s="3">
        <v>5.1416873542381794E-2</v>
      </c>
    </row>
    <row r="1057" spans="1:7" ht="12.75" customHeight="1">
      <c r="A1057" t="s">
        <v>4</v>
      </c>
      <c r="B1057" t="s">
        <v>68</v>
      </c>
      <c r="C1057" s="3">
        <v>5.8697958272285577E-2</v>
      </c>
      <c r="D1057" s="3">
        <v>4.3199984261005492E-2</v>
      </c>
      <c r="E1057" s="3">
        <v>5.1506863735122907E-2</v>
      </c>
      <c r="F1057" s="3">
        <v>0.10740145314604906</v>
      </c>
      <c r="G1057" s="3">
        <v>5.8711999955509027E-2</v>
      </c>
    </row>
    <row r="1058" spans="1:7" ht="12.75" customHeight="1">
      <c r="A1058" t="s">
        <v>4</v>
      </c>
      <c r="B1058" t="s">
        <v>69</v>
      </c>
      <c r="C1058" s="3">
        <v>0.61133582780837081</v>
      </c>
      <c r="D1058" s="3">
        <v>0.62468240477177794</v>
      </c>
      <c r="E1058" s="3">
        <v>1</v>
      </c>
      <c r="F1058" s="3">
        <v>0.66824561299794338</v>
      </c>
      <c r="G1058" s="3">
        <v>0.6310826556562279</v>
      </c>
    </row>
    <row r="1059" spans="1:7" ht="12.75" customHeight="1">
      <c r="A1059" t="s">
        <v>4</v>
      </c>
      <c r="B1059" t="s">
        <v>70</v>
      </c>
      <c r="C1059" s="3">
        <v>0.2248368840261589</v>
      </c>
      <c r="D1059" s="3">
        <v>0.21814355970109933</v>
      </c>
      <c r="E1059" s="3">
        <v>0</v>
      </c>
      <c r="F1059" s="3">
        <v>0.1775443293998063</v>
      </c>
      <c r="G1059" s="3">
        <v>0.20685115240281016</v>
      </c>
    </row>
    <row r="1060" spans="1:7" ht="12.75" customHeight="1">
      <c r="A1060" t="s">
        <v>4</v>
      </c>
      <c r="B1060" t="s">
        <v>71</v>
      </c>
      <c r="C1060" s="3">
        <v>4.1270472218376975E-3</v>
      </c>
      <c r="D1060" s="3">
        <v>1.1407299431120652E-2</v>
      </c>
      <c r="E1060" s="3">
        <v>0</v>
      </c>
      <c r="F1060" s="3">
        <v>1.1832946594923009E-2</v>
      </c>
      <c r="G1060" s="3">
        <v>7.3017330987855643E-3</v>
      </c>
    </row>
    <row r="1061" spans="1:7" ht="12.75" customHeight="1">
      <c r="A1061" t="s">
        <v>4</v>
      </c>
      <c r="B1061" t="s">
        <v>364</v>
      </c>
      <c r="C1061" s="3">
        <v>0.41065812323767226</v>
      </c>
      <c r="D1061" s="3">
        <v>0.38461802763365666</v>
      </c>
      <c r="E1061" s="3">
        <v>0.40191049211635071</v>
      </c>
      <c r="F1061" s="3">
        <v>0.4039503543613211</v>
      </c>
      <c r="G1061" s="3">
        <v>0.3979874290271963</v>
      </c>
    </row>
    <row r="1062" spans="1:7" ht="12.75" customHeight="1">
      <c r="A1062" t="s">
        <v>4</v>
      </c>
      <c r="B1062" t="s">
        <v>72</v>
      </c>
      <c r="C1062" s="3">
        <v>0.31129722685736011</v>
      </c>
      <c r="D1062" s="3">
        <v>0.29450074883181937</v>
      </c>
      <c r="E1062" s="3">
        <v>0.29778268712949468</v>
      </c>
      <c r="F1062" s="3">
        <v>0.31875001408520404</v>
      </c>
      <c r="G1062" s="3">
        <v>0.28839027990862864</v>
      </c>
    </row>
    <row r="1063" spans="1:7" ht="12.75" customHeight="1">
      <c r="A1063" t="s">
        <v>4</v>
      </c>
      <c r="B1063" t="s">
        <v>73</v>
      </c>
      <c r="C1063" s="3">
        <v>0.15443742407133534</v>
      </c>
      <c r="D1063" s="3">
        <v>0.1004335916975346</v>
      </c>
      <c r="E1063" s="3">
        <v>0.11617250176250848</v>
      </c>
      <c r="F1063" s="3">
        <v>0.12418163623741031</v>
      </c>
      <c r="G1063" s="3">
        <v>0.11356138187656077</v>
      </c>
    </row>
    <row r="1064" spans="1:7" ht="12.75" customHeight="1">
      <c r="A1064" t="s">
        <v>4</v>
      </c>
      <c r="B1064" t="s">
        <v>74</v>
      </c>
      <c r="C1064" s="3">
        <v>0.60024192215068628</v>
      </c>
      <c r="D1064" s="3">
        <v>0.58027445310582837</v>
      </c>
      <c r="E1064" s="3">
        <v>0.6060550090339113</v>
      </c>
      <c r="F1064" s="3">
        <v>0.60141315373178794</v>
      </c>
      <c r="G1064" s="3">
        <v>0.61637788375821567</v>
      </c>
    </row>
    <row r="1065" spans="1:7" ht="12.75" customHeight="1">
      <c r="A1065" t="s">
        <v>4</v>
      </c>
      <c r="B1065" t="s">
        <v>75</v>
      </c>
      <c r="C1065" s="1">
        <v>16.376976068558605</v>
      </c>
      <c r="D1065" s="1">
        <v>15.808548825394913</v>
      </c>
      <c r="E1065" s="1">
        <v>0</v>
      </c>
      <c r="F1065" s="1">
        <v>0</v>
      </c>
      <c r="G1065" s="1">
        <v>0</v>
      </c>
    </row>
    <row r="1066" spans="1:7" ht="12.75" customHeight="1">
      <c r="A1066" t="s">
        <v>4</v>
      </c>
      <c r="B1066" t="s">
        <v>76</v>
      </c>
      <c r="C1066" s="1">
        <v>6.1061333656086454</v>
      </c>
      <c r="D1066" s="1">
        <v>6.3256913145221541</v>
      </c>
      <c r="E1066" s="1">
        <v>0</v>
      </c>
      <c r="F1066" s="1">
        <v>0</v>
      </c>
      <c r="G1066" s="1">
        <v>0</v>
      </c>
    </row>
    <row r="1067" spans="1:7" ht="12.75" customHeight="1">
      <c r="A1067" t="s">
        <v>4</v>
      </c>
      <c r="B1067" t="s">
        <v>77</v>
      </c>
      <c r="C1067" s="1">
        <v>6.9523933819652797</v>
      </c>
      <c r="D1067" s="1">
        <v>7.7922572156602499</v>
      </c>
      <c r="E1067" s="1">
        <v>0</v>
      </c>
      <c r="F1067" s="1">
        <v>0</v>
      </c>
      <c r="G1067" s="1">
        <v>0</v>
      </c>
    </row>
    <row r="1068" spans="1:7" ht="12.75" customHeight="1">
      <c r="A1068" t="s">
        <v>4</v>
      </c>
      <c r="B1068" t="s">
        <v>78</v>
      </c>
      <c r="C1068" s="3">
        <v>7.6068994726397152E-2</v>
      </c>
      <c r="D1068" s="3">
        <v>4.7766336338491693E-2</v>
      </c>
      <c r="E1068" s="3">
        <v>6.8763773063697589E-2</v>
      </c>
      <c r="F1068" s="3">
        <v>0.12633936690344261</v>
      </c>
      <c r="G1068" s="3">
        <v>7.577872646815402E-2</v>
      </c>
    </row>
    <row r="1069" spans="1:7" ht="12.75" customHeight="1">
      <c r="A1069" t="s">
        <v>4</v>
      </c>
      <c r="B1069" t="s">
        <v>79</v>
      </c>
      <c r="C1069" s="3">
        <v>0.37508190758223503</v>
      </c>
      <c r="D1069" s="3">
        <v>0.37979928257098283</v>
      </c>
      <c r="E1069" s="3">
        <v>0</v>
      </c>
      <c r="F1069" s="3">
        <v>0</v>
      </c>
      <c r="G1069" s="3">
        <v>0</v>
      </c>
    </row>
    <row r="1070" spans="1:7" ht="12.75" customHeight="1">
      <c r="A1070" t="s">
        <v>4</v>
      </c>
      <c r="B1070" t="s">
        <v>80</v>
      </c>
      <c r="C1070" s="2">
        <v>12369.479574963707</v>
      </c>
      <c r="D1070" s="2">
        <v>13044.984968173207</v>
      </c>
      <c r="E1070" s="2">
        <v>0</v>
      </c>
      <c r="F1070" s="2">
        <v>0</v>
      </c>
      <c r="G1070" s="2">
        <v>0</v>
      </c>
    </row>
    <row r="1071" spans="1:7" ht="12.75" customHeight="1">
      <c r="A1071" t="s">
        <v>4</v>
      </c>
      <c r="B1071" t="s">
        <v>81</v>
      </c>
      <c r="C1071" s="2">
        <v>65419.929865762402</v>
      </c>
      <c r="D1071" s="2">
        <v>67747.494187512551</v>
      </c>
      <c r="E1071" s="2">
        <v>0</v>
      </c>
      <c r="F1071" s="2">
        <v>0</v>
      </c>
      <c r="G1071" s="2">
        <v>0</v>
      </c>
    </row>
    <row r="1072" spans="1:7" ht="12.75" customHeight="1">
      <c r="A1072" t="s">
        <v>4</v>
      </c>
      <c r="B1072" t="s">
        <v>82</v>
      </c>
      <c r="C1072" s="2">
        <v>84424.911494713699</v>
      </c>
      <c r="D1072" s="2">
        <v>86325.014004004173</v>
      </c>
      <c r="E1072" s="2">
        <v>130661.02395902375</v>
      </c>
      <c r="F1072" s="2">
        <v>93248.328024715534</v>
      </c>
      <c r="G1072" s="2">
        <v>92377.598639731033</v>
      </c>
    </row>
    <row r="1073" spans="1:7" ht="12.75" customHeight="1">
      <c r="A1073" t="s">
        <v>4</v>
      </c>
      <c r="B1073" t="s">
        <v>83</v>
      </c>
      <c r="C1073" s="3">
        <v>0.29050752068900582</v>
      </c>
      <c r="D1073" s="3">
        <v>0.27421707679803564</v>
      </c>
      <c r="E1073" s="3">
        <v>0</v>
      </c>
      <c r="F1073" s="3">
        <v>0.21646334614067372</v>
      </c>
      <c r="G1073" s="3">
        <v>0.27409085127906246</v>
      </c>
    </row>
    <row r="1074" spans="1:7" ht="12.75" customHeight="1">
      <c r="A1074" t="s">
        <v>4</v>
      </c>
      <c r="B1074" t="s">
        <v>84</v>
      </c>
      <c r="C1074" s="3">
        <v>0.5793895256354592</v>
      </c>
      <c r="D1074" s="3">
        <v>0.59190216319853772</v>
      </c>
      <c r="E1074" s="3">
        <v>0.59222197330474258</v>
      </c>
      <c r="F1074" s="3">
        <v>0.5691131163742148</v>
      </c>
      <c r="G1074" s="3">
        <v>0.58358474898498325</v>
      </c>
    </row>
    <row r="1075" spans="1:7" ht="12.75" customHeight="1">
      <c r="A1075" t="s">
        <v>4</v>
      </c>
      <c r="B1075" t="s">
        <v>85</v>
      </c>
      <c r="C1075" s="3">
        <v>3.6847501427197671E-2</v>
      </c>
      <c r="D1075" s="3">
        <v>3.7853043623386276E-2</v>
      </c>
      <c r="E1075" s="3">
        <v>3.660868369438345E-2</v>
      </c>
      <c r="F1075" s="3">
        <v>3.4316062537125526E-2</v>
      </c>
      <c r="G1075" s="3">
        <v>3.572640715308037E-2</v>
      </c>
    </row>
    <row r="1076" spans="1:7" ht="12.75" customHeight="1">
      <c r="A1076" t="s">
        <v>4</v>
      </c>
      <c r="B1076" t="s">
        <v>86</v>
      </c>
      <c r="C1076" s="2">
        <v>455.78441629216763</v>
      </c>
      <c r="D1076" s="2">
        <v>493.79238506667861</v>
      </c>
      <c r="E1076" s="2">
        <v>0</v>
      </c>
      <c r="F1076" s="2">
        <v>0</v>
      </c>
      <c r="G1076" s="2">
        <v>0</v>
      </c>
    </row>
    <row r="1077" spans="1:7" ht="12.75" customHeight="1">
      <c r="A1077" t="s">
        <v>4</v>
      </c>
      <c r="B1077" t="s">
        <v>87</v>
      </c>
      <c r="C1077" s="3">
        <v>0.59231458690655414</v>
      </c>
      <c r="D1077" s="3">
        <v>0.61836935760260037</v>
      </c>
      <c r="E1077" s="3">
        <v>0.60089143269217304</v>
      </c>
      <c r="F1077" s="3">
        <v>0.59845196661562594</v>
      </c>
      <c r="G1077" s="3">
        <v>0.60450811454926412</v>
      </c>
    </row>
    <row r="1078" spans="1:7" ht="12.75" customHeight="1">
      <c r="A1078" t="s">
        <v>4</v>
      </c>
      <c r="B1078" t="s">
        <v>88</v>
      </c>
      <c r="C1078" s="1">
        <v>3.9323371051471327</v>
      </c>
      <c r="D1078" s="1">
        <v>2.7043862995187844</v>
      </c>
      <c r="E1078" s="1">
        <v>3.8168501630310749</v>
      </c>
      <c r="F1078" s="1">
        <v>3.7429136011034743</v>
      </c>
      <c r="G1078" s="1">
        <v>3.9486444518676969</v>
      </c>
    </row>
    <row r="1079" spans="1:7" ht="12.75" customHeight="1">
      <c r="A1079" t="s">
        <v>4</v>
      </c>
      <c r="B1079" t="s">
        <v>89</v>
      </c>
      <c r="C1079" s="1">
        <v>51.35788966199172</v>
      </c>
      <c r="D1079" s="1">
        <v>92.036391282896261</v>
      </c>
      <c r="E1079" s="1">
        <v>54.136464011155944</v>
      </c>
      <c r="F1079" s="1">
        <v>69.132321252553297</v>
      </c>
      <c r="G1079" s="1">
        <v>54.564206877072799</v>
      </c>
    </row>
    <row r="1080" spans="1:7" ht="12.75" customHeight="1">
      <c r="A1080" t="s">
        <v>4</v>
      </c>
      <c r="B1080" t="s">
        <v>90</v>
      </c>
      <c r="C1080" s="1">
        <v>60.679871741128544</v>
      </c>
      <c r="D1080" s="1">
        <v>81.272568146709716</v>
      </c>
      <c r="E1080" s="1">
        <v>62.812951510049714</v>
      </c>
      <c r="F1080" s="1">
        <v>67.240937335723771</v>
      </c>
      <c r="G1080" s="1">
        <v>53.807344022194791</v>
      </c>
    </row>
    <row r="1081" spans="1:7" ht="12.75" customHeight="1">
      <c r="A1081" t="s">
        <v>4</v>
      </c>
      <c r="B1081" t="s">
        <v>91</v>
      </c>
      <c r="C1081" s="1">
        <v>128.47763329714806</v>
      </c>
      <c r="D1081" s="1">
        <v>166.52340063398549</v>
      </c>
      <c r="E1081" s="1">
        <v>138.25048875222362</v>
      </c>
      <c r="F1081" s="1">
        <v>173.85491220746508</v>
      </c>
      <c r="G1081" s="1">
        <v>147.56043065742784</v>
      </c>
    </row>
    <row r="1082" spans="1:7" ht="12.75" customHeight="1">
      <c r="A1082" t="s">
        <v>4</v>
      </c>
      <c r="B1082" t="s">
        <v>92</v>
      </c>
      <c r="C1082" s="3">
        <v>8.645530869688009E-2</v>
      </c>
      <c r="D1082" s="3">
        <v>7.7193884094627116E-2</v>
      </c>
      <c r="E1082" s="3">
        <v>8.0185792737121578E-2</v>
      </c>
      <c r="F1082" s="3">
        <v>0.10892274201934626</v>
      </c>
      <c r="G1082" s="3">
        <v>8.5306340536748571E-2</v>
      </c>
    </row>
    <row r="1083" spans="1:7" ht="12.75" customHeight="1">
      <c r="A1083" t="s">
        <v>4</v>
      </c>
      <c r="B1083" t="s">
        <v>93</v>
      </c>
      <c r="C1083" s="1">
        <v>2.9207589611606717</v>
      </c>
      <c r="D1083" s="1">
        <v>3.9764181929641209</v>
      </c>
      <c r="E1083" s="1">
        <v>3.790006482613657</v>
      </c>
      <c r="F1083" s="1">
        <v>4.6989689855932433</v>
      </c>
      <c r="G1083" s="1">
        <v>4.4319742760901182</v>
      </c>
    </row>
    <row r="1084" spans="1:7" ht="12.75" customHeight="1">
      <c r="A1084" t="s">
        <v>4</v>
      </c>
      <c r="B1084" t="s">
        <v>94</v>
      </c>
      <c r="C1084" s="4">
        <v>0.57818101860051596</v>
      </c>
      <c r="D1084" s="4">
        <v>0.37441304975170786</v>
      </c>
      <c r="E1084" s="4">
        <v>0.59349966082716754</v>
      </c>
      <c r="F1084" s="4">
        <v>0.68699383921587831</v>
      </c>
      <c r="G1084" s="4">
        <v>0.67497352363640017</v>
      </c>
    </row>
    <row r="1085" spans="1:7" ht="12.75" customHeight="1">
      <c r="A1085" t="s">
        <v>4</v>
      </c>
      <c r="B1085" t="s">
        <v>95</v>
      </c>
      <c r="C1085" s="2">
        <v>19461.137902313625</v>
      </c>
      <c r="D1085" s="2">
        <v>18843.361512791987</v>
      </c>
      <c r="E1085" s="2">
        <v>0</v>
      </c>
      <c r="F1085" s="2">
        <v>17515.300746352412</v>
      </c>
      <c r="G1085" s="2">
        <v>20157.804210340593</v>
      </c>
    </row>
    <row r="1086" spans="1:7" ht="12.75" customHeight="1">
      <c r="A1086" t="s">
        <v>4</v>
      </c>
      <c r="B1086" t="s">
        <v>96</v>
      </c>
      <c r="C1086" s="2">
        <v>1670.4551502953966</v>
      </c>
      <c r="D1086" s="2">
        <v>1704.062896285237</v>
      </c>
      <c r="E1086" s="2">
        <v>0</v>
      </c>
      <c r="F1086" s="2">
        <v>0</v>
      </c>
      <c r="G1086" s="2">
        <v>0</v>
      </c>
    </row>
    <row r="1087" spans="1:7" ht="12.75" customHeight="1">
      <c r="A1087" t="s">
        <v>4</v>
      </c>
      <c r="B1087" t="s">
        <v>97</v>
      </c>
      <c r="C1087" s="2">
        <v>24032.960774603176</v>
      </c>
      <c r="D1087" s="2">
        <v>23512.05365411437</v>
      </c>
      <c r="E1087" s="2">
        <v>0</v>
      </c>
      <c r="F1087" s="2">
        <v>0</v>
      </c>
      <c r="G1087" s="2">
        <v>0</v>
      </c>
    </row>
    <row r="1088" spans="1:7" ht="12.75" customHeight="1">
      <c r="A1088" t="s">
        <v>4</v>
      </c>
      <c r="B1088" t="s">
        <v>98</v>
      </c>
      <c r="C1088" s="2">
        <v>9869.330577638817</v>
      </c>
      <c r="D1088" s="2">
        <v>9043.1597169677862</v>
      </c>
      <c r="E1088" s="2">
        <v>0</v>
      </c>
      <c r="F1088" s="2">
        <v>0</v>
      </c>
      <c r="G1088" s="2">
        <v>0</v>
      </c>
    </row>
    <row r="1089" spans="1:7" ht="12.75" customHeight="1">
      <c r="A1089" t="s">
        <v>4</v>
      </c>
      <c r="B1089" t="s">
        <v>105</v>
      </c>
      <c r="C1089" s="3">
        <v>0.42337049859811127</v>
      </c>
      <c r="D1089" s="3">
        <v>0.43704901732516255</v>
      </c>
      <c r="E1089" s="3">
        <v>0.42034559095330298</v>
      </c>
      <c r="F1089" s="3">
        <v>0.44473804937713657</v>
      </c>
      <c r="G1089" s="3">
        <v>0.4394616768768892</v>
      </c>
    </row>
    <row r="1090" spans="1:7" ht="12.75" customHeight="1">
      <c r="A1090" t="s">
        <v>4</v>
      </c>
      <c r="B1090" t="s">
        <v>106</v>
      </c>
      <c r="C1090" s="3">
        <v>0.15752611211007966</v>
      </c>
      <c r="D1090" s="3">
        <v>0.15368990015077225</v>
      </c>
      <c r="E1090" s="3">
        <v>0.15792670538808157</v>
      </c>
      <c r="F1090" s="3">
        <v>0.15538384258338239</v>
      </c>
      <c r="G1090" s="3">
        <v>0.152636231384011</v>
      </c>
    </row>
    <row r="1091" spans="1:7" ht="12.75" customHeight="1">
      <c r="A1091" t="s">
        <v>4</v>
      </c>
      <c r="B1091" t="s">
        <v>107</v>
      </c>
      <c r="C1091" s="3">
        <v>0.41910338929180907</v>
      </c>
      <c r="D1091" s="3">
        <v>0.40926108252406534</v>
      </c>
      <c r="E1091" s="3">
        <v>0.42172770365861528</v>
      </c>
      <c r="F1091" s="3">
        <v>0.39987810803948109</v>
      </c>
      <c r="G1091" s="3">
        <v>0.40790209173909986</v>
      </c>
    </row>
    <row r="1092" spans="1:7" ht="12.75" customHeight="1">
      <c r="A1092" t="s">
        <v>4</v>
      </c>
      <c r="B1092" t="s">
        <v>99</v>
      </c>
      <c r="C1092" s="3">
        <v>0</v>
      </c>
      <c r="D1092" s="3">
        <v>0</v>
      </c>
      <c r="E1092" s="3">
        <v>0</v>
      </c>
      <c r="F1092" s="3">
        <v>0</v>
      </c>
      <c r="G1092" s="3">
        <v>0</v>
      </c>
    </row>
    <row r="1093" spans="1:7" ht="12.75" customHeight="1">
      <c r="A1093" t="s">
        <v>4</v>
      </c>
      <c r="B1093" t="s">
        <v>108</v>
      </c>
      <c r="C1093" s="3">
        <v>0.39680686422323563</v>
      </c>
      <c r="D1093" s="3">
        <v>0.41883225158762083</v>
      </c>
      <c r="E1093" s="3">
        <v>0.38696135116382391</v>
      </c>
      <c r="F1093" s="3">
        <v>0.42970034468654206</v>
      </c>
      <c r="G1093" s="3">
        <v>0.40174715158621016</v>
      </c>
    </row>
    <row r="1094" spans="1:7" ht="12.75" customHeight="1">
      <c r="A1094" t="s">
        <v>4</v>
      </c>
      <c r="B1094" t="s">
        <v>109</v>
      </c>
      <c r="C1094" s="3">
        <v>0.10242109047164422</v>
      </c>
      <c r="D1094" s="3">
        <v>0.10165948250316664</v>
      </c>
      <c r="E1094" s="3">
        <v>9.118350625882618E-2</v>
      </c>
      <c r="F1094" s="3">
        <v>0.1033433506854174</v>
      </c>
      <c r="G1094" s="3">
        <v>0.10092800571828596</v>
      </c>
    </row>
    <row r="1095" spans="1:7" ht="12.75" customHeight="1">
      <c r="A1095" t="s">
        <v>4</v>
      </c>
      <c r="B1095" t="s">
        <v>110</v>
      </c>
      <c r="C1095" s="3">
        <v>0.50077204530512009</v>
      </c>
      <c r="D1095" s="3">
        <v>0.47950826590921264</v>
      </c>
      <c r="E1095" s="3">
        <v>0.52185514257734988</v>
      </c>
      <c r="F1095" s="3">
        <v>0.46695630462804044</v>
      </c>
      <c r="G1095" s="3">
        <v>0.4973248426955037</v>
      </c>
    </row>
    <row r="1096" spans="1:7" ht="12.75" customHeight="1">
      <c r="A1096" t="s">
        <v>4</v>
      </c>
      <c r="B1096" t="s">
        <v>100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</row>
    <row r="1097" spans="1:7" ht="12.75" customHeight="1">
      <c r="A1097" t="s">
        <v>4</v>
      </c>
      <c r="B1097" t="s">
        <v>101</v>
      </c>
      <c r="C1097" s="2">
        <v>-1492821.97</v>
      </c>
      <c r="D1097" s="2">
        <v>-882965.00000000012</v>
      </c>
      <c r="E1097" s="2">
        <v>-1519777.724196</v>
      </c>
      <c r="F1097" s="2">
        <v>-1013689.38</v>
      </c>
      <c r="G1097" s="2">
        <v>-1233525.6143794081</v>
      </c>
    </row>
    <row r="1098" spans="1:7" ht="12.75" customHeight="1">
      <c r="A1098" t="s">
        <v>14</v>
      </c>
      <c r="B1098" t="s">
        <v>46</v>
      </c>
      <c r="C1098" s="1">
        <v>89.999999999999986</v>
      </c>
      <c r="D1098" s="1">
        <v>81.073770491803273</v>
      </c>
      <c r="E1098" s="1">
        <v>0</v>
      </c>
      <c r="F1098" s="1">
        <v>83.832876712328783</v>
      </c>
      <c r="G1098" s="1">
        <v>88.758904109589039</v>
      </c>
    </row>
    <row r="1099" spans="1:7" ht="12.75" customHeight="1">
      <c r="A1099" t="s">
        <v>4</v>
      </c>
      <c r="B1099" t="s">
        <v>47</v>
      </c>
      <c r="C1099" s="1">
        <v>4.5701168614357259</v>
      </c>
      <c r="D1099" s="1">
        <v>4.7606289106369317</v>
      </c>
      <c r="E1099" s="1">
        <v>0</v>
      </c>
      <c r="F1099" s="1">
        <v>4.911556982343499</v>
      </c>
      <c r="G1099" s="1">
        <v>4.7882057345551301</v>
      </c>
    </row>
    <row r="1100" spans="1:7" ht="12.75" customHeight="1">
      <c r="A1100" t="s">
        <v>4</v>
      </c>
      <c r="B1100" t="s">
        <v>48</v>
      </c>
      <c r="C1100" s="1">
        <v>4.6576393917451133</v>
      </c>
      <c r="D1100" s="1">
        <v>4.8766823687752359</v>
      </c>
      <c r="E1100" s="1">
        <v>0</v>
      </c>
      <c r="F1100" s="1">
        <v>5.0413653943164647</v>
      </c>
      <c r="G1100" s="1">
        <v>4.8560501759216752</v>
      </c>
    </row>
    <row r="1101" spans="1:7" ht="12.75" customHeight="1">
      <c r="A1101" t="s">
        <v>4</v>
      </c>
      <c r="B1101" t="s">
        <v>49</v>
      </c>
      <c r="C1101" s="2">
        <v>19282.433763918671</v>
      </c>
      <c r="D1101" s="2">
        <v>17475.616103608434</v>
      </c>
      <c r="E1101" s="2">
        <v>0</v>
      </c>
      <c r="F1101" s="2">
        <v>0</v>
      </c>
      <c r="G1101" s="2">
        <v>19950.156186490229</v>
      </c>
    </row>
    <row r="1102" spans="1:7" ht="12.75" customHeight="1">
      <c r="A1102" t="s">
        <v>4</v>
      </c>
      <c r="B1102" t="s">
        <v>50</v>
      </c>
      <c r="C1102" s="2">
        <v>89810.623067543595</v>
      </c>
      <c r="D1102" s="2">
        <v>85223.028935951836</v>
      </c>
      <c r="E1102" s="2">
        <v>0</v>
      </c>
      <c r="F1102" s="2">
        <v>0</v>
      </c>
      <c r="G1102" s="2">
        <v>96878.959459070771</v>
      </c>
    </row>
    <row r="1103" spans="1:7" ht="12.75" customHeight="1">
      <c r="A1103" t="s">
        <v>4</v>
      </c>
      <c r="B1103" t="s">
        <v>51</v>
      </c>
      <c r="C1103" s="1">
        <v>88.112328767123259</v>
      </c>
      <c r="D1103" s="1">
        <v>79.199453551912555</v>
      </c>
      <c r="E1103" s="1">
        <v>0</v>
      </c>
      <c r="F1103" s="1">
        <v>82.139726027397288</v>
      </c>
      <c r="G1103" s="1">
        <v>86.9698630136986</v>
      </c>
    </row>
    <row r="1104" spans="1:7" ht="12.75" customHeight="1">
      <c r="A1104" t="s">
        <v>4</v>
      </c>
      <c r="B1104" t="s">
        <v>355</v>
      </c>
      <c r="C1104" s="2">
        <v>6904.9999999999964</v>
      </c>
      <c r="D1104" s="2">
        <v>5943.9999999999991</v>
      </c>
      <c r="E1104" s="2">
        <v>0</v>
      </c>
      <c r="F1104" s="2">
        <v>5946.9999999999991</v>
      </c>
      <c r="G1104" s="2">
        <v>6537</v>
      </c>
    </row>
    <row r="1105" spans="1:7" ht="12.75" customHeight="1">
      <c r="A1105" t="s">
        <v>4</v>
      </c>
      <c r="B1105" t="s">
        <v>353</v>
      </c>
      <c r="C1105" s="2">
        <v>32160.999999999989</v>
      </c>
      <c r="D1105" s="2">
        <v>28986.999999999996</v>
      </c>
      <c r="E1105" s="2">
        <v>0</v>
      </c>
      <c r="F1105" s="2">
        <v>29981.000000000011</v>
      </c>
      <c r="G1105" s="2">
        <v>31743.999999999989</v>
      </c>
    </row>
    <row r="1106" spans="1:7" ht="12.75" customHeight="1">
      <c r="A1106" t="s">
        <v>4</v>
      </c>
      <c r="B1106" t="s">
        <v>52</v>
      </c>
      <c r="C1106" s="1">
        <v>13.89075265507813</v>
      </c>
      <c r="D1106" s="1">
        <v>14.356260320164381</v>
      </c>
      <c r="E1106" s="1">
        <v>0</v>
      </c>
      <c r="F1106" s="1">
        <v>15.222104933532588</v>
      </c>
      <c r="G1106" s="1">
        <v>16.222451038989298</v>
      </c>
    </row>
    <row r="1107" spans="1:7" ht="12.75" customHeight="1">
      <c r="A1107" t="s">
        <v>4</v>
      </c>
      <c r="B1107" t="s">
        <v>53</v>
      </c>
      <c r="C1107" s="1">
        <v>13.773943533901665</v>
      </c>
      <c r="D1107" s="1">
        <v>14.131904559326404</v>
      </c>
      <c r="E1107" s="1">
        <v>0</v>
      </c>
      <c r="F1107" s="1">
        <v>14.465569382290711</v>
      </c>
      <c r="G1107" s="1">
        <v>12.619325721488609</v>
      </c>
    </row>
    <row r="1108" spans="1:7" ht="12.75" customHeight="1">
      <c r="A1108" t="s">
        <v>4</v>
      </c>
      <c r="B1108" t="s">
        <v>54</v>
      </c>
      <c r="C1108" s="1">
        <v>14.00637044346413</v>
      </c>
      <c r="D1108" s="1">
        <v>14.5857253914719</v>
      </c>
      <c r="E1108" s="1">
        <v>0</v>
      </c>
      <c r="F1108" s="1">
        <v>16.069877899290251</v>
      </c>
      <c r="G1108" s="1">
        <v>20.825267226009139</v>
      </c>
    </row>
    <row r="1109" spans="1:7" ht="12.75" customHeight="1">
      <c r="A1109" t="s">
        <v>4</v>
      </c>
      <c r="B1109" t="s">
        <v>55</v>
      </c>
      <c r="C1109" s="3">
        <v>0.14740966451139903</v>
      </c>
      <c r="D1109" s="3">
        <v>0.16228753677175153</v>
      </c>
      <c r="E1109" s="3">
        <v>0.18625560997610058</v>
      </c>
      <c r="F1109" s="3">
        <v>0.14870660188783141</v>
      </c>
      <c r="G1109" s="3">
        <v>0.13894766402094477</v>
      </c>
    </row>
    <row r="1110" spans="1:7" ht="12.75" customHeight="1">
      <c r="A1110" t="s">
        <v>4</v>
      </c>
      <c r="B1110" t="s">
        <v>56</v>
      </c>
      <c r="C1110" s="2">
        <v>658658.7583333333</v>
      </c>
      <c r="D1110" s="2">
        <v>1110860.0583333333</v>
      </c>
      <c r="E1110" s="2">
        <v>0</v>
      </c>
      <c r="F1110" s="2">
        <v>951773.96666666667</v>
      </c>
      <c r="G1110" s="2">
        <v>751232.33027522941</v>
      </c>
    </row>
    <row r="1111" spans="1:7" ht="12.75" customHeight="1">
      <c r="A1111" t="s">
        <v>4</v>
      </c>
      <c r="B1111" t="s">
        <v>57</v>
      </c>
      <c r="C1111" s="2">
        <v>735014.52500000002</v>
      </c>
      <c r="D1111" s="2">
        <v>831970.40833333333</v>
      </c>
      <c r="E1111" s="2">
        <v>0</v>
      </c>
      <c r="F1111" s="2">
        <v>830872.05</v>
      </c>
      <c r="G1111" s="2">
        <v>945961.30275229353</v>
      </c>
    </row>
    <row r="1112" spans="1:7" ht="12.75" customHeight="1">
      <c r="A1112" t="s">
        <v>4</v>
      </c>
      <c r="B1112" t="s">
        <v>58</v>
      </c>
      <c r="C1112" s="3">
        <v>0.12533286529019658</v>
      </c>
      <c r="D1112" s="3">
        <v>0.12080392811663708</v>
      </c>
      <c r="E1112" s="3">
        <v>0.16758328945509313</v>
      </c>
      <c r="F1112" s="3">
        <v>0.12149358426075374</v>
      </c>
      <c r="G1112" s="3">
        <v>0.12431998706890396</v>
      </c>
    </row>
    <row r="1113" spans="1:7" ht="12.75" customHeight="1">
      <c r="A1113" t="s">
        <v>4</v>
      </c>
      <c r="B1113" t="s">
        <v>59</v>
      </c>
      <c r="C1113" s="1">
        <v>4.4608172301846114</v>
      </c>
      <c r="D1113" s="1">
        <v>4.3256694200731198</v>
      </c>
      <c r="E1113" s="1">
        <v>4.6101255579925429</v>
      </c>
      <c r="F1113" s="1">
        <v>4.7388181168447776</v>
      </c>
      <c r="G1113" s="1">
        <v>2.9282548463494753</v>
      </c>
    </row>
    <row r="1114" spans="1:7" ht="12.75" customHeight="1">
      <c r="A1114" t="s">
        <v>4</v>
      </c>
      <c r="B1114" t="s">
        <v>60</v>
      </c>
      <c r="C1114" s="1">
        <v>4.7352605693476368</v>
      </c>
      <c r="D1114" s="1">
        <v>4.4874565405280924</v>
      </c>
      <c r="E1114" s="1">
        <v>4.3587228190234439</v>
      </c>
      <c r="F1114" s="1">
        <v>4.3263225114150821</v>
      </c>
      <c r="G1114" s="1">
        <v>4.1095604290078072</v>
      </c>
    </row>
    <row r="1115" spans="1:7" ht="12.75" customHeight="1">
      <c r="A1115" t="s">
        <v>4</v>
      </c>
      <c r="B1115" t="s">
        <v>61</v>
      </c>
      <c r="C1115" s="3">
        <v>0.78859786440009094</v>
      </c>
      <c r="D1115" s="3">
        <v>0.81903326264442777</v>
      </c>
      <c r="E1115" s="3">
        <v>0.67083050651460852</v>
      </c>
      <c r="F1115" s="3">
        <v>0.80230545837379252</v>
      </c>
      <c r="G1115" s="3">
        <v>0.64790960032434841</v>
      </c>
    </row>
    <row r="1116" spans="1:7" ht="12.75" customHeight="1">
      <c r="A1116" t="s">
        <v>4</v>
      </c>
      <c r="B1116" t="s">
        <v>62</v>
      </c>
      <c r="C1116" s="1">
        <v>3.7342163723655051</v>
      </c>
      <c r="D1116" s="1">
        <v>3.6753761713638005</v>
      </c>
      <c r="E1116" s="1">
        <v>2.9239642364422789</v>
      </c>
      <c r="F1116" s="1">
        <v>3.4710321655937348</v>
      </c>
      <c r="G1116" s="1">
        <v>2.6626236550672062</v>
      </c>
    </row>
    <row r="1117" spans="1:7" ht="12.75" customHeight="1">
      <c r="A1117" t="s">
        <v>4</v>
      </c>
      <c r="B1117" t="s">
        <v>63</v>
      </c>
      <c r="C1117" s="3">
        <v>3.7419381333528776E-2</v>
      </c>
      <c r="D1117" s="3">
        <v>4.2933883931493555E-2</v>
      </c>
      <c r="E1117" s="3">
        <v>3.4229115040235888E-2</v>
      </c>
      <c r="F1117" s="3">
        <v>3.6783490675554448E-2</v>
      </c>
      <c r="G1117" s="3">
        <v>3.0328228303692764E-2</v>
      </c>
    </row>
    <row r="1118" spans="1:7" ht="12.75" customHeight="1">
      <c r="A1118" t="s">
        <v>4</v>
      </c>
      <c r="B1118" t="s">
        <v>64</v>
      </c>
      <c r="C1118" s="3">
        <v>0.54642722321470016</v>
      </c>
      <c r="D1118" s="3">
        <v>0.55467341089523081</v>
      </c>
      <c r="E1118" s="3">
        <v>0.57065262809200101</v>
      </c>
      <c r="F1118" s="3">
        <v>0.56798968886404999</v>
      </c>
      <c r="G1118" s="3">
        <v>0.57555676631916775</v>
      </c>
    </row>
    <row r="1119" spans="1:7" ht="12.75" customHeight="1">
      <c r="A1119" t="s">
        <v>4</v>
      </c>
      <c r="B1119" t="s">
        <v>65</v>
      </c>
      <c r="C1119" s="3">
        <v>1.3209101057428221E-2</v>
      </c>
      <c r="D1119" s="3">
        <v>1.7012882169002399E-2</v>
      </c>
      <c r="E1119" s="3">
        <v>1.4636079158172338E-2</v>
      </c>
      <c r="F1119" s="3">
        <v>1.6673617342198768E-2</v>
      </c>
      <c r="G1119" s="3">
        <v>9.1585545275421846E-3</v>
      </c>
    </row>
    <row r="1120" spans="1:7" ht="12.75" customHeight="1">
      <c r="A1120" t="s">
        <v>4</v>
      </c>
      <c r="B1120" t="s">
        <v>66</v>
      </c>
      <c r="C1120" s="3">
        <v>1.2221521264605807E-2</v>
      </c>
      <c r="D1120" s="3">
        <v>1.0254921488261397E-2</v>
      </c>
      <c r="E1120" s="3">
        <v>1.179249277805423E-2</v>
      </c>
      <c r="F1120" s="3">
        <v>0</v>
      </c>
      <c r="G1120" s="3">
        <v>6.2772577320714179E-3</v>
      </c>
    </row>
    <row r="1121" spans="1:7" ht="12.75" customHeight="1">
      <c r="A1121" t="s">
        <v>4</v>
      </c>
      <c r="B1121" t="s">
        <v>67</v>
      </c>
      <c r="C1121" s="3">
        <v>4.2593465596278655E-3</v>
      </c>
      <c r="D1121" s="3">
        <v>1.9350874437740152E-3</v>
      </c>
      <c r="E1121" s="3">
        <v>6.3349333396461593E-3</v>
      </c>
      <c r="F1121" s="3">
        <v>2.2386162203827893E-2</v>
      </c>
      <c r="G1121" s="3">
        <v>4.1690154012909001E-4</v>
      </c>
    </row>
    <row r="1122" spans="1:7" ht="12.75" customHeight="1">
      <c r="A1122" t="s">
        <v>4</v>
      </c>
      <c r="B1122" t="s">
        <v>68</v>
      </c>
      <c r="C1122" s="3">
        <v>2.1267856692045048E-2</v>
      </c>
      <c r="D1122" s="3">
        <v>5.1961848412534879E-2</v>
      </c>
      <c r="E1122" s="3">
        <v>3.6413854437317268E-2</v>
      </c>
      <c r="F1122" s="3">
        <v>0.10465228297212488</v>
      </c>
      <c r="G1122" s="3">
        <v>2.1834092593110418E-2</v>
      </c>
    </row>
    <row r="1123" spans="1:7" ht="12.75" customHeight="1">
      <c r="A1123" t="s">
        <v>4</v>
      </c>
      <c r="B1123" t="s">
        <v>69</v>
      </c>
      <c r="C1123" s="3">
        <v>0.64190205009698253</v>
      </c>
      <c r="D1123" s="3">
        <v>0.65986893209579811</v>
      </c>
      <c r="E1123" s="3">
        <v>0.64131632936527594</v>
      </c>
      <c r="F1123" s="3">
        <v>0.67264818506103241</v>
      </c>
      <c r="G1123" s="3">
        <v>0.67233338452123992</v>
      </c>
    </row>
    <row r="1124" spans="1:7" ht="12.75" customHeight="1">
      <c r="A1124" t="s">
        <v>4</v>
      </c>
      <c r="B1124" t="s">
        <v>70</v>
      </c>
      <c r="C1124" s="3">
        <v>0.3580979499030173</v>
      </c>
      <c r="D1124" s="3">
        <v>0.34013106790420222</v>
      </c>
      <c r="E1124" s="3">
        <v>0.35868367063472417</v>
      </c>
      <c r="F1124" s="3">
        <v>0.32735181493896753</v>
      </c>
      <c r="G1124" s="3">
        <v>0.32766661547876003</v>
      </c>
    </row>
    <row r="1125" spans="1:7" ht="12.75" customHeight="1">
      <c r="A1125" t="s">
        <v>4</v>
      </c>
      <c r="B1125" t="s">
        <v>71</v>
      </c>
      <c r="C1125" s="3">
        <v>0</v>
      </c>
      <c r="D1125" s="3">
        <v>0</v>
      </c>
      <c r="E1125" s="3">
        <v>0</v>
      </c>
      <c r="F1125" s="3">
        <v>0</v>
      </c>
      <c r="G1125" s="3">
        <v>0</v>
      </c>
    </row>
    <row r="1126" spans="1:7" ht="12.75" customHeight="1">
      <c r="A1126" t="s">
        <v>4</v>
      </c>
      <c r="B1126" t="s">
        <v>364</v>
      </c>
      <c r="C1126" s="3">
        <v>0.45357277678529978</v>
      </c>
      <c r="D1126" s="3">
        <v>0.44532659077316306</v>
      </c>
      <c r="E1126" s="3">
        <v>0.42934737190799904</v>
      </c>
      <c r="F1126" s="3">
        <v>0.43201031195031875</v>
      </c>
      <c r="G1126" s="3">
        <v>0.42444323368083231</v>
      </c>
    </row>
    <row r="1127" spans="1:7" ht="12.75" customHeight="1">
      <c r="A1127" t="s">
        <v>4</v>
      </c>
      <c r="B1127" t="s">
        <v>72</v>
      </c>
      <c r="C1127" s="3">
        <v>0.34295556545839978</v>
      </c>
      <c r="D1127" s="3">
        <v>0.34622719154884291</v>
      </c>
      <c r="E1127" s="3">
        <v>0.31177711805893599</v>
      </c>
      <c r="F1127" s="3">
        <v>0.3303647632436032</v>
      </c>
      <c r="G1127" s="3">
        <v>0.32029844926444073</v>
      </c>
    </row>
    <row r="1128" spans="1:7" ht="12.75" customHeight="1">
      <c r="A1128" t="s">
        <v>4</v>
      </c>
      <c r="B1128" t="s">
        <v>73</v>
      </c>
      <c r="C1128" s="3">
        <v>0.2291846799754621</v>
      </c>
      <c r="D1128" s="3">
        <v>0.25184123850873941</v>
      </c>
      <c r="E1128" s="3">
        <v>0.2465990418679454</v>
      </c>
      <c r="F1128" s="3">
        <v>0.27205151131062827</v>
      </c>
      <c r="G1128" s="3">
        <v>0.28625178816376368</v>
      </c>
    </row>
    <row r="1129" spans="1:7" ht="12.75" customHeight="1">
      <c r="A1129" t="s">
        <v>4</v>
      </c>
      <c r="B1129" t="s">
        <v>74</v>
      </c>
      <c r="C1129" s="3">
        <v>0.74449656419467602</v>
      </c>
      <c r="D1129" s="3">
        <v>0.69315028204177231</v>
      </c>
      <c r="E1129" s="3">
        <v>0.70395237285647017</v>
      </c>
      <c r="F1129" s="3">
        <v>0.68696463957263243</v>
      </c>
      <c r="G1129" s="3">
        <v>0.68458981982301836</v>
      </c>
    </row>
    <row r="1130" spans="1:7" ht="12.75" customHeight="1">
      <c r="A1130" t="s">
        <v>4</v>
      </c>
      <c r="B1130" t="s">
        <v>75</v>
      </c>
      <c r="C1130" s="1">
        <v>14.889680285955945</v>
      </c>
      <c r="D1130" s="1">
        <v>13.744743050091573</v>
      </c>
      <c r="E1130" s="1">
        <v>0</v>
      </c>
      <c r="F1130" s="1">
        <v>0</v>
      </c>
      <c r="G1130" s="1">
        <v>15.491416647117012</v>
      </c>
    </row>
    <row r="1131" spans="1:7" ht="12.75" customHeight="1">
      <c r="A1131" t="s">
        <v>4</v>
      </c>
      <c r="B1131" t="s">
        <v>76</v>
      </c>
      <c r="C1131" s="1">
        <v>6.7160609280724941</v>
      </c>
      <c r="D1131" s="1">
        <v>7.2755088716870375</v>
      </c>
      <c r="E1131" s="1">
        <v>0</v>
      </c>
      <c r="F1131" s="1">
        <v>0</v>
      </c>
      <c r="G1131" s="1">
        <v>6.4551875582411782</v>
      </c>
    </row>
    <row r="1132" spans="1:7" ht="12.75" customHeight="1">
      <c r="A1132" t="s">
        <v>4</v>
      </c>
      <c r="B1132" t="s">
        <v>77</v>
      </c>
      <c r="C1132" s="1">
        <v>5.2631001083748341</v>
      </c>
      <c r="D1132" s="1">
        <v>5.4454248551617379</v>
      </c>
      <c r="E1132" s="1">
        <v>0</v>
      </c>
      <c r="F1132" s="1">
        <v>0</v>
      </c>
      <c r="G1132" s="1">
        <v>4.8519751102259479</v>
      </c>
    </row>
    <row r="1133" spans="1:7" ht="12.75" customHeight="1">
      <c r="A1133" t="s">
        <v>4</v>
      </c>
      <c r="B1133" t="s">
        <v>78</v>
      </c>
      <c r="C1133" s="3">
        <v>2.0724406298034688E-2</v>
      </c>
      <c r="D1133" s="3">
        <v>4.3545089137240409E-2</v>
      </c>
      <c r="E1133" s="3">
        <v>3.325714062896501E-2</v>
      </c>
      <c r="F1133" s="3">
        <v>9.4850955671490322E-2</v>
      </c>
      <c r="G1133" s="3">
        <v>1.821190765232937E-2</v>
      </c>
    </row>
    <row r="1134" spans="1:7" ht="12.75" customHeight="1">
      <c r="A1134" t="s">
        <v>4</v>
      </c>
      <c r="B1134" t="s">
        <v>79</v>
      </c>
      <c r="C1134" s="3">
        <v>0.28257904629065744</v>
      </c>
      <c r="D1134" s="3">
        <v>0.29456360630832656</v>
      </c>
      <c r="E1134" s="3">
        <v>0</v>
      </c>
      <c r="F1134" s="3">
        <v>0</v>
      </c>
      <c r="G1134" s="3">
        <v>0.26715992932450938</v>
      </c>
    </row>
    <row r="1135" spans="1:7" ht="12.75" customHeight="1">
      <c r="A1135" t="s">
        <v>4</v>
      </c>
      <c r="B1135" t="s">
        <v>80</v>
      </c>
      <c r="C1135" s="2">
        <v>14210.683638532208</v>
      </c>
      <c r="D1135" s="2">
        <v>16099.546590057325</v>
      </c>
      <c r="E1135" s="2">
        <v>0</v>
      </c>
      <c r="F1135" s="2">
        <v>0</v>
      </c>
      <c r="G1135" s="2">
        <v>14585.637239123402</v>
      </c>
    </row>
    <row r="1136" spans="1:7" ht="12.75" customHeight="1">
      <c r="A1136" t="s">
        <v>4</v>
      </c>
      <c r="B1136" t="s">
        <v>81</v>
      </c>
      <c r="C1136" s="2">
        <v>69381.071334805616</v>
      </c>
      <c r="D1136" s="2">
        <v>73888.083098691248</v>
      </c>
      <c r="E1136" s="2">
        <v>0</v>
      </c>
      <c r="F1136" s="2">
        <v>0</v>
      </c>
      <c r="G1136" s="2">
        <v>74279.581773850397</v>
      </c>
    </row>
    <row r="1137" spans="1:7" ht="12.75" customHeight="1">
      <c r="A1137" t="s">
        <v>4</v>
      </c>
      <c r="B1137" t="s">
        <v>82</v>
      </c>
      <c r="C1137" s="2">
        <v>89613.897082670519</v>
      </c>
      <c r="D1137" s="2">
        <v>97434.849139558282</v>
      </c>
      <c r="E1137" s="2">
        <v>0</v>
      </c>
      <c r="F1137" s="2">
        <v>97171.837410566426</v>
      </c>
      <c r="G1137" s="2">
        <v>98068.599649019263</v>
      </c>
    </row>
    <row r="1138" spans="1:7" ht="12.75" customHeight="1">
      <c r="A1138" t="s">
        <v>4</v>
      </c>
      <c r="B1138" t="s">
        <v>83</v>
      </c>
      <c r="C1138" s="3">
        <v>0.29161881416084329</v>
      </c>
      <c r="D1138" s="3">
        <v>0.3164959782269946</v>
      </c>
      <c r="E1138" s="3">
        <v>0.29602242457101791</v>
      </c>
      <c r="F1138" s="3">
        <v>0.27380635471353976</v>
      </c>
      <c r="G1138" s="3">
        <v>0.32026320399061958</v>
      </c>
    </row>
    <row r="1139" spans="1:7" ht="12.75" customHeight="1">
      <c r="A1139" t="s">
        <v>4</v>
      </c>
      <c r="B1139" t="s">
        <v>84</v>
      </c>
      <c r="C1139" s="3">
        <v>0.55037117986207895</v>
      </c>
      <c r="D1139" s="3">
        <v>0.56592694680805866</v>
      </c>
      <c r="E1139" s="3">
        <v>0.56037497277785209</v>
      </c>
      <c r="F1139" s="3">
        <v>0.54089537721629999</v>
      </c>
      <c r="G1139" s="3">
        <v>0.55752812545584585</v>
      </c>
    </row>
    <row r="1140" spans="1:7" ht="12.75" customHeight="1">
      <c r="A1140" t="s">
        <v>4</v>
      </c>
      <c r="B1140" t="s">
        <v>85</v>
      </c>
      <c r="C1140" s="3">
        <v>4.93925721264604E-2</v>
      </c>
      <c r="D1140" s="3">
        <v>4.9386193843706641E-2</v>
      </c>
      <c r="E1140" s="3">
        <v>5.2867055787820395E-2</v>
      </c>
      <c r="F1140" s="3">
        <v>4.5386540607002757E-2</v>
      </c>
      <c r="G1140" s="3">
        <v>4.9054974140468284E-2</v>
      </c>
    </row>
    <row r="1141" spans="1:7" ht="12.75" customHeight="1">
      <c r="A1141" t="s">
        <v>4</v>
      </c>
      <c r="B1141" t="s">
        <v>86</v>
      </c>
      <c r="C1141" s="2">
        <v>701.90221658251278</v>
      </c>
      <c r="D1141" s="2">
        <v>795.09532869235727</v>
      </c>
      <c r="E1141" s="2">
        <v>0</v>
      </c>
      <c r="F1141" s="2">
        <v>0</v>
      </c>
      <c r="G1141" s="2">
        <v>715.49805758744969</v>
      </c>
    </row>
    <row r="1142" spans="1:7" ht="12.75" customHeight="1">
      <c r="A1142" t="s">
        <v>4</v>
      </c>
      <c r="B1142" t="s">
        <v>87</v>
      </c>
      <c r="C1142" s="3">
        <v>0.55184787210739727</v>
      </c>
      <c r="D1142" s="3">
        <v>0.56068430951085135</v>
      </c>
      <c r="E1142" s="3">
        <v>0.57648072517611393</v>
      </c>
      <c r="F1142" s="3">
        <v>0.57323572864137995</v>
      </c>
      <c r="G1142" s="3">
        <v>0.58092611544593309</v>
      </c>
    </row>
    <row r="1143" spans="1:7" ht="12.75" customHeight="1">
      <c r="A1143" t="s">
        <v>4</v>
      </c>
      <c r="B1143" t="s">
        <v>88</v>
      </c>
      <c r="C1143" s="1">
        <v>4.9435024367080622</v>
      </c>
      <c r="D1143" s="1">
        <v>3.9164415427994017</v>
      </c>
      <c r="E1143" s="1">
        <v>7.5610986479201499</v>
      </c>
      <c r="F1143" s="1">
        <v>4.1106693402959138</v>
      </c>
      <c r="G1143" s="1">
        <v>7.5443253392195349</v>
      </c>
    </row>
    <row r="1144" spans="1:7" ht="12.75" customHeight="1">
      <c r="A1144" t="s">
        <v>4</v>
      </c>
      <c r="B1144" t="s">
        <v>89</v>
      </c>
      <c r="C1144" s="1">
        <v>52.353785614638163</v>
      </c>
      <c r="D1144" s="1">
        <v>83.952609843707265</v>
      </c>
      <c r="E1144" s="1">
        <v>37.125184331442505</v>
      </c>
      <c r="F1144" s="1">
        <v>78.131137684828317</v>
      </c>
      <c r="G1144" s="1">
        <v>40.351790741771829</v>
      </c>
    </row>
    <row r="1145" spans="1:7" ht="12.75" customHeight="1">
      <c r="A1145" t="s">
        <v>4</v>
      </c>
      <c r="B1145" t="s">
        <v>90</v>
      </c>
      <c r="C1145" s="1">
        <v>40.522251514612762</v>
      </c>
      <c r="D1145" s="1">
        <v>34.599988252548187</v>
      </c>
      <c r="E1145" s="1">
        <v>46.988951841777386</v>
      </c>
      <c r="F1145" s="1">
        <v>27.863004419377031</v>
      </c>
      <c r="G1145" s="1">
        <v>33.374200513273706</v>
      </c>
    </row>
    <row r="1146" spans="1:7" ht="12.75" customHeight="1">
      <c r="A1146" t="s">
        <v>4</v>
      </c>
      <c r="B1146" t="s">
        <v>91</v>
      </c>
      <c r="C1146" s="1">
        <v>201.77926215611578</v>
      </c>
      <c r="D1146" s="1">
        <v>274.52908863645314</v>
      </c>
      <c r="E1146" s="1">
        <v>217.71776239881311</v>
      </c>
      <c r="F1146" s="1">
        <v>274.29169508450946</v>
      </c>
      <c r="G1146" s="1">
        <v>254.98292803558289</v>
      </c>
    </row>
    <row r="1147" spans="1:7" ht="12.75" customHeight="1">
      <c r="A1147" t="s">
        <v>4</v>
      </c>
      <c r="B1147" t="s">
        <v>92</v>
      </c>
      <c r="C1147" s="3">
        <v>5.3441538603930236E-2</v>
      </c>
      <c r="D1147" s="3">
        <v>5.1225714683877953E-2</v>
      </c>
      <c r="E1147" s="3">
        <v>5.8867079853187357E-2</v>
      </c>
      <c r="F1147" s="3">
        <v>6.6756672350931634E-2</v>
      </c>
      <c r="G1147" s="3">
        <v>4.9451424586327231E-2</v>
      </c>
    </row>
    <row r="1148" spans="1:7" ht="12.75" customHeight="1">
      <c r="A1148" t="s">
        <v>4</v>
      </c>
      <c r="B1148" t="s">
        <v>93</v>
      </c>
      <c r="C1148" s="1">
        <v>4.0193418690877918</v>
      </c>
      <c r="D1148" s="1">
        <v>4.7250679466988208</v>
      </c>
      <c r="E1148" s="1">
        <v>2.983656547113513</v>
      </c>
      <c r="F1148" s="1">
        <v>4.8110669063107485</v>
      </c>
      <c r="G1148" s="1">
        <v>4.3844004414865561</v>
      </c>
    </row>
    <row r="1149" spans="1:7" ht="12.75" customHeight="1">
      <c r="A1149" t="s">
        <v>4</v>
      </c>
      <c r="B1149" t="s">
        <v>94</v>
      </c>
      <c r="C1149" s="4">
        <v>0.34865612631618614</v>
      </c>
      <c r="D1149" s="4">
        <v>0.35556564837729271</v>
      </c>
      <c r="E1149" s="4">
        <v>0.40725362443176055</v>
      </c>
      <c r="F1149" s="4">
        <v>0.49736219790356245</v>
      </c>
      <c r="G1149" s="4">
        <v>0.33377777594324487</v>
      </c>
    </row>
    <row r="1150" spans="1:7" ht="12.75" customHeight="1">
      <c r="A1150" t="s">
        <v>4</v>
      </c>
      <c r="B1150" t="s">
        <v>95</v>
      </c>
      <c r="C1150" s="2">
        <v>28248.818725653866</v>
      </c>
      <c r="D1150" s="2">
        <v>29436.970961013958</v>
      </c>
      <c r="E1150" s="2">
        <v>0</v>
      </c>
      <c r="F1150" s="2">
        <v>33514.745219903685</v>
      </c>
      <c r="G1150" s="2">
        <v>30986.366981968655</v>
      </c>
    </row>
    <row r="1151" spans="1:7" ht="12.75" customHeight="1">
      <c r="A1151" t="s">
        <v>4</v>
      </c>
      <c r="B1151" t="s">
        <v>96</v>
      </c>
      <c r="C1151" s="2">
        <v>1489.0102355150284</v>
      </c>
      <c r="D1151" s="2">
        <v>1479.364924340342</v>
      </c>
      <c r="E1151" s="2">
        <v>0</v>
      </c>
      <c r="F1151" s="2">
        <v>0</v>
      </c>
      <c r="G1151" s="2">
        <v>1437.8124995822116</v>
      </c>
    </row>
    <row r="1152" spans="1:7" ht="12.75" customHeight="1">
      <c r="A1152" t="s">
        <v>4</v>
      </c>
      <c r="B1152" t="s">
        <v>97</v>
      </c>
      <c r="C1152" s="2">
        <v>29406.590731354099</v>
      </c>
      <c r="D1152" s="2">
        <v>30868.210127860042</v>
      </c>
      <c r="E1152" s="2">
        <v>0</v>
      </c>
      <c r="F1152" s="2">
        <v>0</v>
      </c>
      <c r="G1152" s="2">
        <v>32071.860792412423</v>
      </c>
    </row>
    <row r="1153" spans="1:7" ht="12.75" customHeight="1">
      <c r="A1153" t="s">
        <v>4</v>
      </c>
      <c r="B1153" t="s">
        <v>98</v>
      </c>
      <c r="C1153" s="2">
        <v>13338.029013809139</v>
      </c>
      <c r="D1153" s="2">
        <v>13746.434728009202</v>
      </c>
      <c r="E1153" s="2">
        <v>0</v>
      </c>
      <c r="F1153" s="2">
        <v>0</v>
      </c>
      <c r="G1153" s="2">
        <v>13612.684304893028</v>
      </c>
    </row>
    <row r="1154" spans="1:7" ht="12.75" customHeight="1">
      <c r="A1154" t="s">
        <v>4</v>
      </c>
      <c r="B1154" t="s">
        <v>105</v>
      </c>
      <c r="C1154" s="3">
        <v>0.53601182305073247</v>
      </c>
      <c r="D1154" s="3">
        <v>0.51793261205456431</v>
      </c>
      <c r="E1154" s="3">
        <v>0.5125539864708879</v>
      </c>
      <c r="F1154" s="3">
        <v>0.52407626542069508</v>
      </c>
      <c r="G1154" s="3">
        <v>0.53966642483069061</v>
      </c>
    </row>
    <row r="1155" spans="1:7" ht="12.75" customHeight="1">
      <c r="A1155" t="s">
        <v>4</v>
      </c>
      <c r="B1155" t="s">
        <v>106</v>
      </c>
      <c r="C1155" s="3">
        <v>0.15740703062327291</v>
      </c>
      <c r="D1155" s="3">
        <v>0.1680269421127972</v>
      </c>
      <c r="E1155" s="3">
        <v>0.17365590760913133</v>
      </c>
      <c r="F1155" s="3">
        <v>0.17669924565924308</v>
      </c>
      <c r="G1155" s="3">
        <v>0.1730191652447769</v>
      </c>
    </row>
    <row r="1156" spans="1:7" ht="12.75" customHeight="1">
      <c r="A1156" t="s">
        <v>4</v>
      </c>
      <c r="B1156" t="s">
        <v>107</v>
      </c>
      <c r="C1156" s="3">
        <v>0.30658114632599442</v>
      </c>
      <c r="D1156" s="3">
        <v>0.31404044583263879</v>
      </c>
      <c r="E1156" s="3">
        <v>0.31379010591998086</v>
      </c>
      <c r="F1156" s="3">
        <v>0.29922448892006182</v>
      </c>
      <c r="G1156" s="3">
        <v>0.28731440992453228</v>
      </c>
    </row>
    <row r="1157" spans="1:7" ht="12.75" customHeight="1">
      <c r="A1157" t="s">
        <v>4</v>
      </c>
      <c r="B1157" t="s">
        <v>99</v>
      </c>
      <c r="C1157" s="3">
        <v>0</v>
      </c>
      <c r="D1157" s="3">
        <v>0</v>
      </c>
      <c r="E1157" s="3">
        <v>0</v>
      </c>
      <c r="F1157" s="3">
        <v>0</v>
      </c>
      <c r="G1157" s="3">
        <v>0</v>
      </c>
    </row>
    <row r="1158" spans="1:7" ht="12.75" customHeight="1">
      <c r="A1158" t="s">
        <v>4</v>
      </c>
      <c r="B1158" t="s">
        <v>108</v>
      </c>
      <c r="C1158" s="3">
        <v>0.41146552185443036</v>
      </c>
      <c r="D1158" s="3">
        <v>0.40986684384122585</v>
      </c>
      <c r="E1158" s="3">
        <v>0.37855605344313092</v>
      </c>
      <c r="F1158" s="3">
        <v>0.39644856696495157</v>
      </c>
      <c r="G1158" s="3">
        <v>0.41434304604432592</v>
      </c>
    </row>
    <row r="1159" spans="1:7" ht="12.75" customHeight="1">
      <c r="A1159" t="s">
        <v>4</v>
      </c>
      <c r="B1159" t="s">
        <v>109</v>
      </c>
      <c r="C1159" s="3">
        <v>7.7642166106470747E-2</v>
      </c>
      <c r="D1159" s="3">
        <v>9.2600780628794399E-2</v>
      </c>
      <c r="E1159" s="3">
        <v>9.8170298491554647E-2</v>
      </c>
      <c r="F1159" s="3">
        <v>0.12243244159236896</v>
      </c>
      <c r="G1159" s="3">
        <v>0.11417218923338987</v>
      </c>
    </row>
    <row r="1160" spans="1:7" ht="12.75" customHeight="1">
      <c r="A1160" t="s">
        <v>4</v>
      </c>
      <c r="B1160" t="s">
        <v>110</v>
      </c>
      <c r="C1160" s="3">
        <v>0.51089231203909857</v>
      </c>
      <c r="D1160" s="3">
        <v>0.49753237552997975</v>
      </c>
      <c r="E1160" s="3">
        <v>0.52327364806531451</v>
      </c>
      <c r="F1160" s="3">
        <v>0.48111899144267939</v>
      </c>
      <c r="G1160" s="3">
        <v>0.47148476472228418</v>
      </c>
    </row>
    <row r="1161" spans="1:7" ht="12.75" customHeight="1">
      <c r="A1161" t="s">
        <v>4</v>
      </c>
      <c r="B1161" t="s">
        <v>100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</row>
    <row r="1162" spans="1:7" ht="12.75" customHeight="1">
      <c r="A1162" t="s">
        <v>4</v>
      </c>
      <c r="B1162" t="s">
        <v>101</v>
      </c>
      <c r="C1162" s="2">
        <v>-6929976.9999999991</v>
      </c>
      <c r="D1162" s="2">
        <v>-5531925.4900000012</v>
      </c>
      <c r="E1162" s="2">
        <v>-6819470.0000000009</v>
      </c>
      <c r="F1162" s="2">
        <v>-5119560.5200000005</v>
      </c>
      <c r="G1162" s="2">
        <v>-4016431.9999999995</v>
      </c>
    </row>
    <row r="1163" spans="1:7" ht="12.75" customHeight="1">
      <c r="A1163" t="s">
        <v>15</v>
      </c>
      <c r="B1163" t="s">
        <v>46</v>
      </c>
      <c r="C1163" s="1">
        <v>34.27671232876714</v>
      </c>
      <c r="D1163" s="1">
        <v>30.122950819672131</v>
      </c>
      <c r="E1163" s="1">
        <v>0</v>
      </c>
      <c r="F1163" s="1">
        <v>33.178082191780817</v>
      </c>
      <c r="G1163" s="1">
        <v>32.698630136986303</v>
      </c>
    </row>
    <row r="1164" spans="1:7" ht="12.75" customHeight="1">
      <c r="A1164" t="s">
        <v>4</v>
      </c>
      <c r="B1164" t="s">
        <v>47</v>
      </c>
      <c r="C1164" s="1">
        <v>3.2854516806722693</v>
      </c>
      <c r="D1164" s="1">
        <v>3.2397884219806041</v>
      </c>
      <c r="E1164" s="1">
        <v>0</v>
      </c>
      <c r="F1164" s="1">
        <v>3.5743801652892544</v>
      </c>
      <c r="G1164" s="1">
        <v>3.4061073059360734</v>
      </c>
    </row>
    <row r="1165" spans="1:7" ht="12.75" customHeight="1">
      <c r="A1165" t="s">
        <v>4</v>
      </c>
      <c r="B1165" t="s">
        <v>48</v>
      </c>
      <c r="C1165" s="1">
        <v>3.4128197588944427</v>
      </c>
      <c r="D1165" s="1">
        <v>3.4</v>
      </c>
      <c r="E1165" s="1">
        <v>0</v>
      </c>
      <c r="F1165" s="1">
        <v>4.0447561790247155</v>
      </c>
      <c r="G1165" s="1">
        <v>3.5690149824673258</v>
      </c>
    </row>
    <row r="1166" spans="1:7" ht="12.75" customHeight="1">
      <c r="A1166" t="s">
        <v>4</v>
      </c>
      <c r="B1166" t="s">
        <v>49</v>
      </c>
      <c r="C1166" s="2">
        <v>18306.242730333328</v>
      </c>
      <c r="D1166" s="2">
        <v>16494.978642596732</v>
      </c>
      <c r="E1166" s="2">
        <v>0</v>
      </c>
      <c r="F1166" s="2">
        <v>0</v>
      </c>
      <c r="G1166" s="2">
        <v>0</v>
      </c>
    </row>
    <row r="1167" spans="1:7" ht="12.75" customHeight="1">
      <c r="A1167" t="s">
        <v>4</v>
      </c>
      <c r="B1167" t="s">
        <v>50</v>
      </c>
      <c r="C1167" s="2">
        <v>62475.906901199334</v>
      </c>
      <c r="D1167" s="2">
        <v>56082.927384828887</v>
      </c>
      <c r="E1167" s="2">
        <v>0</v>
      </c>
      <c r="F1167" s="2">
        <v>0</v>
      </c>
      <c r="G1167" s="2">
        <v>0</v>
      </c>
    </row>
    <row r="1168" spans="1:7" ht="12.75" customHeight="1">
      <c r="A1168" t="s">
        <v>4</v>
      </c>
      <c r="B1168" t="s">
        <v>51</v>
      </c>
      <c r="C1168" s="1">
        <v>31.799999999999994</v>
      </c>
      <c r="D1168" s="1">
        <v>27.590163934426229</v>
      </c>
      <c r="E1168" s="1">
        <v>0</v>
      </c>
      <c r="F1168" s="1">
        <v>33.178082191780817</v>
      </c>
      <c r="G1168" s="1">
        <v>30.673972602739727</v>
      </c>
    </row>
    <row r="1169" spans="1:7" ht="12.75" customHeight="1">
      <c r="A1169" t="s">
        <v>4</v>
      </c>
      <c r="B1169" t="s">
        <v>355</v>
      </c>
      <c r="C1169" s="2">
        <v>3400.9999999999995</v>
      </c>
      <c r="D1169" s="2">
        <v>2970</v>
      </c>
      <c r="E1169" s="2">
        <v>0</v>
      </c>
      <c r="F1169" s="2">
        <v>2994</v>
      </c>
      <c r="G1169" s="2">
        <v>3136.9999999999995</v>
      </c>
    </row>
    <row r="1170" spans="1:7" ht="12.75" customHeight="1">
      <c r="A1170" t="s">
        <v>4</v>
      </c>
      <c r="B1170" t="s">
        <v>353</v>
      </c>
      <c r="C1170" s="2">
        <v>11606.999999999998</v>
      </c>
      <c r="D1170" s="2">
        <v>10098</v>
      </c>
      <c r="E1170" s="2">
        <v>0</v>
      </c>
      <c r="F1170" s="2">
        <v>12109.999999999998</v>
      </c>
      <c r="G1170" s="2">
        <v>11196</v>
      </c>
    </row>
    <row r="1171" spans="1:7" ht="12.75" customHeight="1">
      <c r="A1171" t="s">
        <v>4</v>
      </c>
      <c r="B1171" t="s">
        <v>52</v>
      </c>
      <c r="C1171" s="1">
        <v>18.338610334576781</v>
      </c>
      <c r="D1171" s="1">
        <v>19.423940012673842</v>
      </c>
      <c r="E1171" s="1">
        <v>0</v>
      </c>
      <c r="F1171" s="1">
        <v>19.042764960175315</v>
      </c>
      <c r="G1171" s="1">
        <v>22.061622472833662</v>
      </c>
    </row>
    <row r="1172" spans="1:7" ht="12.75" customHeight="1">
      <c r="A1172" t="s">
        <v>4</v>
      </c>
      <c r="B1172" t="s">
        <v>53</v>
      </c>
      <c r="C1172" s="1">
        <v>23.586574391665714</v>
      </c>
      <c r="D1172" s="1">
        <v>24.347204076981821</v>
      </c>
      <c r="E1172" s="1">
        <v>0</v>
      </c>
      <c r="F1172" s="1">
        <v>25.316307095582012</v>
      </c>
      <c r="G1172" s="1">
        <v>21.820791025485537</v>
      </c>
    </row>
    <row r="1173" spans="1:7" ht="12.75" customHeight="1">
      <c r="A1173" t="s">
        <v>4</v>
      </c>
      <c r="B1173" t="s">
        <v>54</v>
      </c>
      <c r="C1173" s="1">
        <v>15.25715592864508</v>
      </c>
      <c r="D1173" s="1">
        <v>16.431107979706379</v>
      </c>
      <c r="E1173" s="1">
        <v>0</v>
      </c>
      <c r="F1173" s="1">
        <v>15.387974527987984</v>
      </c>
      <c r="G1173" s="1">
        <v>22.277352039120675</v>
      </c>
    </row>
    <row r="1174" spans="1:7" ht="12.75" customHeight="1">
      <c r="A1174" t="s">
        <v>4</v>
      </c>
      <c r="B1174" t="s">
        <v>55</v>
      </c>
      <c r="C1174" s="3">
        <v>0.20555666091192049</v>
      </c>
      <c r="D1174" s="3">
        <v>0.34148266799942084</v>
      </c>
      <c r="E1174" s="3">
        <v>0.24657349150844876</v>
      </c>
      <c r="F1174" s="3">
        <v>0.2295071409170229</v>
      </c>
      <c r="G1174" s="3">
        <v>0.14369359632199247</v>
      </c>
    </row>
    <row r="1175" spans="1:7" ht="12.75" customHeight="1">
      <c r="A1175" t="s">
        <v>4</v>
      </c>
      <c r="B1175" t="s">
        <v>56</v>
      </c>
      <c r="C1175" s="2">
        <v>579262.66279069765</v>
      </c>
      <c r="D1175" s="2">
        <v>778979.09302325582</v>
      </c>
      <c r="E1175" s="2">
        <v>0</v>
      </c>
      <c r="F1175" s="2">
        <v>707241.53488372092</v>
      </c>
      <c r="G1175" s="2">
        <v>520166.83720930235</v>
      </c>
    </row>
    <row r="1176" spans="1:7" ht="12.75" customHeight="1">
      <c r="A1176" t="s">
        <v>4</v>
      </c>
      <c r="B1176" t="s">
        <v>57</v>
      </c>
      <c r="C1176" s="2">
        <v>438459.22093023255</v>
      </c>
      <c r="D1176" s="2">
        <v>421233.10465116281</v>
      </c>
      <c r="E1176" s="2">
        <v>0</v>
      </c>
      <c r="F1176" s="2">
        <v>444547.15232558135</v>
      </c>
      <c r="G1176" s="2">
        <v>507236.48837209301</v>
      </c>
    </row>
    <row r="1177" spans="1:7" ht="12.75" customHeight="1">
      <c r="A1177" t="s">
        <v>4</v>
      </c>
      <c r="B1177" t="s">
        <v>58</v>
      </c>
      <c r="C1177" s="3">
        <v>0.10829043251578412</v>
      </c>
      <c r="D1177" s="3">
        <v>0.16019573098947013</v>
      </c>
      <c r="E1177" s="3">
        <v>0.1054038229339907</v>
      </c>
      <c r="F1177" s="3">
        <v>0.11514995405776156</v>
      </c>
      <c r="G1177" s="3">
        <v>8.865297220780663E-2</v>
      </c>
    </row>
    <row r="1178" spans="1:7" ht="12.75" customHeight="1">
      <c r="A1178" t="s">
        <v>4</v>
      </c>
      <c r="B1178" t="s">
        <v>59</v>
      </c>
      <c r="C1178" s="1">
        <v>13.423589843715723</v>
      </c>
      <c r="D1178" s="1">
        <v>11.757279888614747</v>
      </c>
      <c r="E1178" s="1">
        <v>6.5693063063063084</v>
      </c>
      <c r="F1178" s="1">
        <v>10.920955762471245</v>
      </c>
      <c r="G1178" s="1">
        <v>9.2658364729750122</v>
      </c>
    </row>
    <row r="1179" spans="1:7" ht="12.75" customHeight="1">
      <c r="A1179" t="s">
        <v>4</v>
      </c>
      <c r="B1179" t="s">
        <v>60</v>
      </c>
      <c r="C1179" s="1">
        <v>4.0896813369768248</v>
      </c>
      <c r="D1179" s="1">
        <v>3.9428568152348054</v>
      </c>
      <c r="E1179" s="1">
        <v>3.9904875825327113</v>
      </c>
      <c r="F1179" s="1">
        <v>3.9677043358790383</v>
      </c>
      <c r="G1179" s="1">
        <v>3.3972023349042444</v>
      </c>
    </row>
    <row r="1180" spans="1:7" ht="12.75" customHeight="1">
      <c r="A1180" t="s">
        <v>4</v>
      </c>
      <c r="B1180" t="s">
        <v>61</v>
      </c>
      <c r="C1180" s="3">
        <v>0.69169169413107978</v>
      </c>
      <c r="D1180" s="3">
        <v>0.63297361501546734</v>
      </c>
      <c r="E1180" s="3">
        <v>1.1023622047244086</v>
      </c>
      <c r="F1180" s="3">
        <v>1.413146344778434</v>
      </c>
      <c r="G1180" s="3">
        <v>1.0165285853767958</v>
      </c>
    </row>
    <row r="1181" spans="1:7" ht="12.75" customHeight="1">
      <c r="A1181" t="s">
        <v>4</v>
      </c>
      <c r="B1181" t="s">
        <v>62</v>
      </c>
      <c r="C1181" s="1">
        <v>2.8287986124297593</v>
      </c>
      <c r="D1181" s="1">
        <v>2.4957243318275473</v>
      </c>
      <c r="E1181" s="1">
        <v>4.3989626894061349</v>
      </c>
      <c r="F1181" s="1">
        <v>5.6069468794090067</v>
      </c>
      <c r="G1181" s="1">
        <v>3.4533532837389593</v>
      </c>
    </row>
    <row r="1182" spans="1:7" ht="12.75" customHeight="1">
      <c r="A1182" t="s">
        <v>4</v>
      </c>
      <c r="B1182" t="s">
        <v>63</v>
      </c>
      <c r="C1182" s="3">
        <v>3.0372578034113022E-2</v>
      </c>
      <c r="D1182" s="3">
        <v>3.0329426296820339E-2</v>
      </c>
      <c r="E1182" s="3">
        <v>5.3829951858797395E-2</v>
      </c>
      <c r="F1182" s="3">
        <v>6.0215637364305241E-2</v>
      </c>
      <c r="G1182" s="3">
        <v>4.4249602301168117E-2</v>
      </c>
    </row>
    <row r="1183" spans="1:7" ht="12.75" customHeight="1">
      <c r="A1183" t="s">
        <v>4</v>
      </c>
      <c r="B1183" t="s">
        <v>64</v>
      </c>
      <c r="C1183" s="3">
        <v>0.6122022990016317</v>
      </c>
      <c r="D1183" s="3">
        <v>0.63476379913479253</v>
      </c>
      <c r="E1183" s="3">
        <v>0.66495354769048609</v>
      </c>
      <c r="F1183" s="3">
        <v>0.63943114863438966</v>
      </c>
      <c r="G1183" s="3">
        <v>0.66926791695025589</v>
      </c>
    </row>
    <row r="1184" spans="1:7" ht="12.75" customHeight="1">
      <c r="A1184" t="s">
        <v>4</v>
      </c>
      <c r="B1184" t="s">
        <v>65</v>
      </c>
      <c r="C1184" s="3">
        <v>1.6902867202645416E-2</v>
      </c>
      <c r="D1184" s="3">
        <v>1.8235038215544726E-2</v>
      </c>
      <c r="E1184" s="3">
        <v>1.7391408169771926E-2</v>
      </c>
      <c r="F1184" s="3">
        <v>1.3106906408877328E-2</v>
      </c>
      <c r="G1184" s="3">
        <v>1.804954120993197E-2</v>
      </c>
    </row>
    <row r="1185" spans="1:7" ht="12.75" customHeight="1">
      <c r="A1185" t="s">
        <v>4</v>
      </c>
      <c r="B1185" t="s">
        <v>66</v>
      </c>
      <c r="C1185" s="3">
        <v>5.9368068518800832E-3</v>
      </c>
      <c r="D1185" s="3">
        <v>7.8472648365704306E-3</v>
      </c>
      <c r="E1185" s="3">
        <v>6.4412622851007127E-3</v>
      </c>
      <c r="F1185" s="3">
        <v>5.5897012924244378E-3</v>
      </c>
      <c r="G1185" s="3">
        <v>6.0978179763283673E-3</v>
      </c>
    </row>
    <row r="1186" spans="1:7" ht="12.75" customHeight="1">
      <c r="A1186" t="s">
        <v>4</v>
      </c>
      <c r="B1186" t="s">
        <v>67</v>
      </c>
      <c r="C1186" s="3">
        <v>3.2580571284114616E-2</v>
      </c>
      <c r="D1186" s="3">
        <v>2.7556570992442218E-2</v>
      </c>
      <c r="E1186" s="3">
        <v>1.0992913159330933E-3</v>
      </c>
      <c r="F1186" s="3">
        <v>4.4972354241675526E-2</v>
      </c>
      <c r="G1186" s="3">
        <v>1.9678666217232688E-2</v>
      </c>
    </row>
    <row r="1187" spans="1:7" ht="12.75" customHeight="1">
      <c r="A1187" t="s">
        <v>4</v>
      </c>
      <c r="B1187" t="s">
        <v>68</v>
      </c>
      <c r="C1187" s="3">
        <v>3.4908310028888667E-2</v>
      </c>
      <c r="D1187" s="3">
        <v>4.5884694217991684E-2</v>
      </c>
      <c r="E1187" s="3">
        <v>3.6672430502764932E-3</v>
      </c>
      <c r="F1187" s="3">
        <v>4.4246679666014463E-2</v>
      </c>
      <c r="G1187" s="3">
        <v>-0.33744138999840012</v>
      </c>
    </row>
    <row r="1188" spans="1:7" ht="12.75" customHeight="1">
      <c r="A1188" t="s">
        <v>4</v>
      </c>
      <c r="B1188" t="s">
        <v>69</v>
      </c>
      <c r="C1188" s="3">
        <v>0.81421638235111093</v>
      </c>
      <c r="D1188" s="3">
        <v>0.81994520488009237</v>
      </c>
      <c r="E1188" s="3">
        <v>0</v>
      </c>
      <c r="F1188" s="3">
        <v>0.81807078001947708</v>
      </c>
      <c r="G1188" s="3">
        <v>0.81333282534444362</v>
      </c>
    </row>
    <row r="1189" spans="1:7" ht="12.75" customHeight="1">
      <c r="A1189" t="s">
        <v>4</v>
      </c>
      <c r="B1189" t="s">
        <v>70</v>
      </c>
      <c r="C1189" s="3">
        <v>0.18578361764888887</v>
      </c>
      <c r="D1189" s="3">
        <v>0.18005479511990718</v>
      </c>
      <c r="E1189" s="3">
        <v>1</v>
      </c>
      <c r="F1189" s="3">
        <v>0.18192921998052278</v>
      </c>
      <c r="G1189" s="3">
        <v>0.18666717465555618</v>
      </c>
    </row>
    <row r="1190" spans="1:7" ht="12.75" customHeight="1">
      <c r="A1190" t="s">
        <v>4</v>
      </c>
      <c r="B1190" t="s">
        <v>71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</row>
    <row r="1191" spans="1:7" ht="12.75" customHeight="1">
      <c r="A1191" t="s">
        <v>4</v>
      </c>
      <c r="B1191" t="s">
        <v>364</v>
      </c>
      <c r="C1191" s="3">
        <v>0.3877977009983683</v>
      </c>
      <c r="D1191" s="3">
        <v>0.36523620086520725</v>
      </c>
      <c r="E1191" s="3">
        <v>0.33504645230951358</v>
      </c>
      <c r="F1191" s="3">
        <v>0.36056885136561062</v>
      </c>
      <c r="G1191" s="3">
        <v>0.33073208304974411</v>
      </c>
    </row>
    <row r="1192" spans="1:7" ht="12.75" customHeight="1">
      <c r="A1192" t="s">
        <v>4</v>
      </c>
      <c r="B1192" t="s">
        <v>72</v>
      </c>
      <c r="C1192" s="3">
        <v>0.26400860029652046</v>
      </c>
      <c r="D1192" s="3">
        <v>0.23363775460532546</v>
      </c>
      <c r="E1192" s="3">
        <v>0.20304343571343786</v>
      </c>
      <c r="F1192" s="3">
        <v>0.22780262916506919</v>
      </c>
      <c r="G1192" s="3">
        <v>0.18888892094716558</v>
      </c>
    </row>
    <row r="1193" spans="1:7" ht="12.75" customHeight="1">
      <c r="A1193" t="s">
        <v>4</v>
      </c>
      <c r="B1193" t="s">
        <v>73</v>
      </c>
      <c r="C1193" s="3">
        <v>0.18056430021822087</v>
      </c>
      <c r="D1193" s="3">
        <v>0.14996783241923181</v>
      </c>
      <c r="E1193" s="3">
        <v>0.16282352831946315</v>
      </c>
      <c r="F1193" s="3">
        <v>0.15501722557503511</v>
      </c>
      <c r="G1193" s="3">
        <v>0.12729595258723794</v>
      </c>
    </row>
    <row r="1194" spans="1:7" ht="12.75" customHeight="1">
      <c r="A1194" t="s">
        <v>4</v>
      </c>
      <c r="B1194" t="s">
        <v>74</v>
      </c>
      <c r="C1194" s="3">
        <v>0.69802420815594535</v>
      </c>
      <c r="D1194" s="3">
        <v>0.6679511483418088</v>
      </c>
      <c r="E1194" s="3">
        <v>0.63500906713125127</v>
      </c>
      <c r="F1194" s="3">
        <v>0.67089252376096331</v>
      </c>
      <c r="G1194" s="3">
        <v>0.64641034580481849</v>
      </c>
    </row>
    <row r="1195" spans="1:7" ht="12.75" customHeight="1">
      <c r="A1195" t="s">
        <v>4</v>
      </c>
      <c r="B1195" t="s">
        <v>75</v>
      </c>
      <c r="C1195" s="1">
        <v>23.453605537690198</v>
      </c>
      <c r="D1195" s="1">
        <v>22.102343082670146</v>
      </c>
      <c r="E1195" s="1">
        <v>0</v>
      </c>
      <c r="F1195" s="1">
        <v>0</v>
      </c>
      <c r="G1195" s="1">
        <v>0</v>
      </c>
    </row>
    <row r="1196" spans="1:7" ht="12.75" customHeight="1">
      <c r="A1196" t="s">
        <v>4</v>
      </c>
      <c r="B1196" t="s">
        <v>76</v>
      </c>
      <c r="C1196" s="1">
        <v>4.2637367563506983</v>
      </c>
      <c r="D1196" s="1">
        <v>4.5244071918514068</v>
      </c>
      <c r="E1196" s="1">
        <v>0</v>
      </c>
      <c r="F1196" s="1">
        <v>0</v>
      </c>
      <c r="G1196" s="1">
        <v>0</v>
      </c>
    </row>
    <row r="1197" spans="1:7" ht="12.75" customHeight="1">
      <c r="A1197" t="s">
        <v>4</v>
      </c>
      <c r="B1197" t="s">
        <v>77</v>
      </c>
      <c r="C1197" s="1">
        <v>4.5600530529398515</v>
      </c>
      <c r="D1197" s="1">
        <v>4.8570841912522456</v>
      </c>
      <c r="E1197" s="1">
        <v>0</v>
      </c>
      <c r="F1197" s="1">
        <v>0</v>
      </c>
      <c r="G1197" s="1">
        <v>0</v>
      </c>
    </row>
    <row r="1198" spans="1:7" ht="12.75" customHeight="1">
      <c r="A1198" t="s">
        <v>4</v>
      </c>
      <c r="B1198" t="s">
        <v>78</v>
      </c>
      <c r="C1198" s="3">
        <v>6.9991359218264923E-2</v>
      </c>
      <c r="D1198" s="3">
        <v>8.3446195821583996E-2</v>
      </c>
      <c r="E1198" s="3">
        <v>7.9108282926701589E-3</v>
      </c>
      <c r="F1198" s="3">
        <v>8.4553683222954854E-2</v>
      </c>
      <c r="G1198" s="3">
        <v>-0.48089057695945187</v>
      </c>
    </row>
    <row r="1199" spans="1:7" ht="12.75" customHeight="1">
      <c r="A1199" t="s">
        <v>4</v>
      </c>
      <c r="B1199" t="s">
        <v>79</v>
      </c>
      <c r="C1199" s="3">
        <v>0.26237163729511992</v>
      </c>
      <c r="D1199" s="3">
        <v>0.26694964211022748</v>
      </c>
      <c r="E1199" s="3">
        <v>0</v>
      </c>
      <c r="F1199" s="3">
        <v>0</v>
      </c>
      <c r="G1199" s="3">
        <v>0</v>
      </c>
    </row>
    <row r="1200" spans="1:7" ht="12.75" customHeight="1">
      <c r="A1200" t="s">
        <v>4</v>
      </c>
      <c r="B1200" t="s">
        <v>80</v>
      </c>
      <c r="C1200" s="2">
        <v>9055.8233845171708</v>
      </c>
      <c r="D1200" s="2">
        <v>10197.301957434989</v>
      </c>
      <c r="E1200" s="2">
        <v>0</v>
      </c>
      <c r="F1200" s="2">
        <v>0</v>
      </c>
      <c r="G1200" s="2">
        <v>0</v>
      </c>
    </row>
    <row r="1201" spans="1:7" ht="12.75" customHeight="1">
      <c r="A1201" t="s">
        <v>4</v>
      </c>
      <c r="B1201" t="s">
        <v>81</v>
      </c>
      <c r="C1201" s="2">
        <v>63351.801980705422</v>
      </c>
      <c r="D1201" s="2">
        <v>68319.281790164809</v>
      </c>
      <c r="E1201" s="2">
        <v>0</v>
      </c>
      <c r="F1201" s="2">
        <v>0</v>
      </c>
      <c r="G1201" s="2">
        <v>0</v>
      </c>
    </row>
    <row r="1202" spans="1:7" ht="12.75" customHeight="1">
      <c r="A1202" t="s">
        <v>4</v>
      </c>
      <c r="B1202" t="s">
        <v>82</v>
      </c>
      <c r="C1202" s="2">
        <v>82719.204899235134</v>
      </c>
      <c r="D1202" s="2">
        <v>88946.450489079449</v>
      </c>
      <c r="E1202" s="2">
        <v>0</v>
      </c>
      <c r="F1202" s="2">
        <v>88301.061061061046</v>
      </c>
      <c r="G1202" s="2">
        <v>89445.226301232105</v>
      </c>
    </row>
    <row r="1203" spans="1:7" ht="12.75" customHeight="1">
      <c r="A1203" t="s">
        <v>4</v>
      </c>
      <c r="B1203" t="s">
        <v>83</v>
      </c>
      <c r="C1203" s="3">
        <v>0.30571194998412682</v>
      </c>
      <c r="D1203" s="3">
        <v>0.30192309050128391</v>
      </c>
      <c r="E1203" s="3">
        <v>0.30753644717763762</v>
      </c>
      <c r="F1203" s="3">
        <v>0.26436899528397312</v>
      </c>
      <c r="G1203" s="3">
        <v>0.31248246626979348</v>
      </c>
    </row>
    <row r="1204" spans="1:7" ht="12.75" customHeight="1">
      <c r="A1204" t="s">
        <v>4</v>
      </c>
      <c r="B1204" t="s">
        <v>84</v>
      </c>
      <c r="C1204" s="3">
        <v>0.55964507590095758</v>
      </c>
      <c r="D1204" s="3">
        <v>0.57063187772680057</v>
      </c>
      <c r="E1204" s="3">
        <v>0.57683540554490687</v>
      </c>
      <c r="F1204" s="3">
        <v>0.55587831401658072</v>
      </c>
      <c r="G1204" s="3">
        <v>0.5737149270052877</v>
      </c>
    </row>
    <row r="1205" spans="1:7" ht="12.75" customHeight="1">
      <c r="A1205" t="s">
        <v>4</v>
      </c>
      <c r="B1205" t="s">
        <v>85</v>
      </c>
      <c r="C1205" s="3">
        <v>4.0143221329335892E-2</v>
      </c>
      <c r="D1205" s="3">
        <v>3.9738121286070974E-2</v>
      </c>
      <c r="E1205" s="3">
        <v>4.0710455474768446E-2</v>
      </c>
      <c r="F1205" s="3">
        <v>3.7391347001738955E-2</v>
      </c>
      <c r="G1205" s="3">
        <v>3.6525957959272923E-2</v>
      </c>
    </row>
    <row r="1206" spans="1:7" ht="12.75" customHeight="1">
      <c r="A1206" t="s">
        <v>4</v>
      </c>
      <c r="B1206" t="s">
        <v>86</v>
      </c>
      <c r="C1206" s="2">
        <v>363.52992244404845</v>
      </c>
      <c r="D1206" s="2">
        <v>405.22162197524057</v>
      </c>
      <c r="E1206" s="2">
        <v>0</v>
      </c>
      <c r="F1206" s="2">
        <v>0</v>
      </c>
      <c r="G1206" s="2">
        <v>0</v>
      </c>
    </row>
    <row r="1207" spans="1:7" ht="12.75" customHeight="1">
      <c r="A1207" t="s">
        <v>4</v>
      </c>
      <c r="B1207" t="s">
        <v>87</v>
      </c>
      <c r="C1207" s="3">
        <v>0.61490328082645185</v>
      </c>
      <c r="D1207" s="3">
        <v>0.63718220635821043</v>
      </c>
      <c r="E1207" s="3">
        <v>0.66711523531336625</v>
      </c>
      <c r="F1207" s="3">
        <v>0.64131662813643153</v>
      </c>
      <c r="G1207" s="3">
        <v>0.671061963294453</v>
      </c>
    </row>
    <row r="1208" spans="1:7" ht="12.75" customHeight="1">
      <c r="A1208" t="s">
        <v>4</v>
      </c>
      <c r="B1208" t="s">
        <v>88</v>
      </c>
      <c r="C1208" s="1">
        <v>1.5312870253841981</v>
      </c>
      <c r="D1208" s="1">
        <v>1.3403989635228843</v>
      </c>
      <c r="E1208" s="1">
        <v>1.1385259304268496</v>
      </c>
      <c r="F1208" s="1">
        <v>1.0317735399187271</v>
      </c>
      <c r="G1208" s="1">
        <v>1.2628359062044614</v>
      </c>
    </row>
    <row r="1209" spans="1:7" ht="12.75" customHeight="1">
      <c r="A1209" t="s">
        <v>4</v>
      </c>
      <c r="B1209" t="s">
        <v>89</v>
      </c>
      <c r="C1209" s="1">
        <v>55.727583241004766</v>
      </c>
      <c r="D1209" s="1">
        <v>82.624740631255875</v>
      </c>
      <c r="E1209" s="1">
        <v>70.889075698378122</v>
      </c>
      <c r="F1209" s="1">
        <v>97.360293571498332</v>
      </c>
      <c r="G1209" s="1">
        <v>64.696333022053736</v>
      </c>
    </row>
    <row r="1210" spans="1:7" ht="12.75" customHeight="1">
      <c r="A1210" t="s">
        <v>4</v>
      </c>
      <c r="B1210" t="s">
        <v>90</v>
      </c>
      <c r="C1210" s="1">
        <v>35.635130238322468</v>
      </c>
      <c r="D1210" s="1">
        <v>34.501167900515959</v>
      </c>
      <c r="E1210" s="1">
        <v>38.063420226871997</v>
      </c>
      <c r="F1210" s="1">
        <v>36.148879006818696</v>
      </c>
      <c r="G1210" s="1">
        <v>34.060031326210954</v>
      </c>
    </row>
    <row r="1211" spans="1:7" ht="12.75" customHeight="1">
      <c r="A1211" t="s">
        <v>4</v>
      </c>
      <c r="B1211" t="s">
        <v>91</v>
      </c>
      <c r="C1211" s="1">
        <v>40.704160468541403</v>
      </c>
      <c r="D1211" s="1">
        <v>69.861699056022275</v>
      </c>
      <c r="E1211" s="1">
        <v>37.499360020934425</v>
      </c>
      <c r="F1211" s="1">
        <v>52.542387800242381</v>
      </c>
      <c r="G1211" s="1">
        <v>42.937166555125557</v>
      </c>
    </row>
    <row r="1212" spans="1:7" ht="12.75" customHeight="1">
      <c r="A1212" t="s">
        <v>4</v>
      </c>
      <c r="B1212" t="s">
        <v>92</v>
      </c>
      <c r="C1212" s="3">
        <v>7.1415903529356103E-2</v>
      </c>
      <c r="D1212" s="3">
        <v>6.6199645918187278E-2</v>
      </c>
      <c r="E1212" s="3">
        <v>4.176499414053042E-2</v>
      </c>
      <c r="F1212" s="3">
        <v>8.0682124340478847E-2</v>
      </c>
      <c r="G1212" s="3">
        <v>5.5485842041560422E-2</v>
      </c>
    </row>
    <row r="1213" spans="1:7" ht="12.75" customHeight="1">
      <c r="A1213" t="s">
        <v>4</v>
      </c>
      <c r="B1213" t="s">
        <v>93</v>
      </c>
      <c r="C1213" s="1">
        <v>1.9187039243679227</v>
      </c>
      <c r="D1213" s="1">
        <v>1.9981562447357155</v>
      </c>
      <c r="E1213" s="1">
        <v>2.018615302035959</v>
      </c>
      <c r="F1213" s="1">
        <v>2.8539638076067209</v>
      </c>
      <c r="G1213" s="1">
        <v>2.4465381381599971</v>
      </c>
    </row>
    <row r="1214" spans="1:7" ht="12.75" customHeight="1">
      <c r="A1214" t="s">
        <v>4</v>
      </c>
      <c r="B1214" t="s">
        <v>94</v>
      </c>
      <c r="C1214" s="4">
        <v>0.54271222361393068</v>
      </c>
      <c r="D1214" s="4">
        <v>0.39283536391853763</v>
      </c>
      <c r="E1214" s="4">
        <v>0.33360969200570056</v>
      </c>
      <c r="F1214" s="4">
        <v>0.35796898539760386</v>
      </c>
      <c r="G1214" s="4">
        <v>-0.81987407799160461</v>
      </c>
    </row>
    <row r="1215" spans="1:7" ht="12.75" customHeight="1">
      <c r="A1215" t="s">
        <v>4</v>
      </c>
      <c r="B1215" t="s">
        <v>95</v>
      </c>
      <c r="C1215" s="2">
        <v>17635.224789915956</v>
      </c>
      <c r="D1215" s="2">
        <v>18400.645606817507</v>
      </c>
      <c r="E1215" s="2">
        <v>0</v>
      </c>
      <c r="F1215" s="2">
        <v>21641.87219598583</v>
      </c>
      <c r="G1215" s="2">
        <v>21840.843607305935</v>
      </c>
    </row>
    <row r="1216" spans="1:7" ht="12.75" customHeight="1">
      <c r="A1216" t="s">
        <v>4</v>
      </c>
      <c r="B1216" t="s">
        <v>96</v>
      </c>
      <c r="C1216" s="2">
        <v>1016.6378926206489</v>
      </c>
      <c r="D1216" s="2">
        <v>1083.4587098097927</v>
      </c>
      <c r="E1216" s="2">
        <v>0</v>
      </c>
      <c r="F1216" s="2">
        <v>1040.6199106162178</v>
      </c>
      <c r="G1216" s="2">
        <v>1091.6830491605772</v>
      </c>
    </row>
    <row r="1217" spans="1:7" ht="12.75" customHeight="1">
      <c r="A1217" t="s">
        <v>4</v>
      </c>
      <c r="B1217" t="s">
        <v>97</v>
      </c>
      <c r="C1217" s="2">
        <v>19745.644222287567</v>
      </c>
      <c r="D1217" s="2">
        <v>21083.29865319865</v>
      </c>
      <c r="E1217" s="2">
        <v>0</v>
      </c>
      <c r="F1217" s="2">
        <v>0</v>
      </c>
      <c r="G1217" s="2">
        <v>0</v>
      </c>
    </row>
    <row r="1218" spans="1:7" ht="12.75" customHeight="1">
      <c r="A1218" t="s">
        <v>4</v>
      </c>
      <c r="B1218" t="s">
        <v>98</v>
      </c>
      <c r="C1218" s="2">
        <v>7657.3154341348327</v>
      </c>
      <c r="D1218" s="2">
        <v>7700.3839018008193</v>
      </c>
      <c r="E1218" s="2">
        <v>0</v>
      </c>
      <c r="F1218" s="2">
        <v>0</v>
      </c>
      <c r="G1218" s="2">
        <v>0</v>
      </c>
    </row>
    <row r="1219" spans="1:7" ht="12.75" customHeight="1">
      <c r="A1219" t="s">
        <v>4</v>
      </c>
      <c r="B1219" t="s">
        <v>105</v>
      </c>
      <c r="C1219" s="3">
        <v>0.51821949624852004</v>
      </c>
      <c r="D1219" s="3">
        <v>0.50727407472580599</v>
      </c>
      <c r="E1219" s="3">
        <v>0.51741205756840547</v>
      </c>
      <c r="F1219" s="3">
        <v>0.51366361515965486</v>
      </c>
      <c r="G1219" s="3">
        <v>0.50976390175663977</v>
      </c>
    </row>
    <row r="1220" spans="1:7" ht="12.75" customHeight="1">
      <c r="A1220" t="s">
        <v>4</v>
      </c>
      <c r="B1220" t="s">
        <v>106</v>
      </c>
      <c r="C1220" s="3">
        <v>0.17008494370946056</v>
      </c>
      <c r="D1220" s="3">
        <v>0.16374548589514393</v>
      </c>
      <c r="E1220" s="3">
        <v>0.16650250766199098</v>
      </c>
      <c r="F1220" s="3">
        <v>0.16401249506632301</v>
      </c>
      <c r="G1220" s="3">
        <v>0.16228485190790479</v>
      </c>
    </row>
    <row r="1221" spans="1:7" ht="12.75" customHeight="1">
      <c r="A1221" t="s">
        <v>4</v>
      </c>
      <c r="B1221" t="s">
        <v>107</v>
      </c>
      <c r="C1221" s="3">
        <v>0.31169556004201926</v>
      </c>
      <c r="D1221" s="3">
        <v>0.32898043937905008</v>
      </c>
      <c r="E1221" s="3">
        <v>0.31608543476960343</v>
      </c>
      <c r="F1221" s="3">
        <v>0.32232388977402204</v>
      </c>
      <c r="G1221" s="3">
        <v>0.32795124633545514</v>
      </c>
    </row>
    <row r="1222" spans="1:7" ht="12.75" customHeight="1">
      <c r="A1222" t="s">
        <v>4</v>
      </c>
      <c r="B1222" t="s">
        <v>99</v>
      </c>
      <c r="C1222" s="3">
        <v>0</v>
      </c>
      <c r="D1222" s="3">
        <v>0</v>
      </c>
      <c r="E1222" s="3">
        <v>0</v>
      </c>
      <c r="F1222" s="3">
        <v>0</v>
      </c>
      <c r="G1222" s="3">
        <v>0</v>
      </c>
    </row>
    <row r="1223" spans="1:7" ht="12.75" customHeight="1">
      <c r="A1223" t="s">
        <v>4</v>
      </c>
      <c r="B1223" t="s">
        <v>108</v>
      </c>
      <c r="C1223" s="3">
        <v>0.40182847500786173</v>
      </c>
      <c r="D1223" s="3">
        <v>0.38271327362901031</v>
      </c>
      <c r="E1223" s="3">
        <v>0.38902256965480347</v>
      </c>
      <c r="F1223" s="3">
        <v>0.38293582563118911</v>
      </c>
      <c r="G1223" s="3">
        <v>0.37587433182826746</v>
      </c>
    </row>
    <row r="1224" spans="1:7" ht="12.75" customHeight="1">
      <c r="A1224" t="s">
        <v>4</v>
      </c>
      <c r="B1224" t="s">
        <v>109</v>
      </c>
      <c r="C1224" s="3">
        <v>0.11562770035511306</v>
      </c>
      <c r="D1224" s="3">
        <v>0.1185524578543026</v>
      </c>
      <c r="E1224" s="3">
        <v>0.10810343556547515</v>
      </c>
      <c r="F1224" s="3">
        <v>0.12068701423580321</v>
      </c>
      <c r="G1224" s="3">
        <v>0.10329989536122382</v>
      </c>
    </row>
    <row r="1225" spans="1:7" ht="12.75" customHeight="1">
      <c r="A1225" t="s">
        <v>4</v>
      </c>
      <c r="B1225" t="s">
        <v>110</v>
      </c>
      <c r="C1225" s="3">
        <v>0.48254382463702544</v>
      </c>
      <c r="D1225" s="3">
        <v>0.49873426851668712</v>
      </c>
      <c r="E1225" s="3">
        <v>0.50287399477972128</v>
      </c>
      <c r="F1225" s="3">
        <v>0.49637716013300787</v>
      </c>
      <c r="G1225" s="3">
        <v>0.52082577281050857</v>
      </c>
    </row>
    <row r="1226" spans="1:7" ht="12.75" customHeight="1">
      <c r="A1226" t="s">
        <v>4</v>
      </c>
      <c r="B1226" t="s">
        <v>100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</row>
    <row r="1227" spans="1:7" ht="12.75" customHeight="1">
      <c r="A1227" t="s">
        <v>4</v>
      </c>
      <c r="B1227" t="s">
        <v>101</v>
      </c>
      <c r="C1227" s="2">
        <v>-2145969</v>
      </c>
      <c r="D1227" s="2">
        <v>-2729032</v>
      </c>
      <c r="E1227" s="2">
        <v>-2500000</v>
      </c>
      <c r="F1227" s="2">
        <v>-2252809</v>
      </c>
      <c r="G1227" s="2">
        <v>-2500000</v>
      </c>
    </row>
    <row r="1228" spans="1:7" ht="12.75" customHeight="1">
      <c r="A1228" t="s">
        <v>16</v>
      </c>
      <c r="B1228" t="s">
        <v>46</v>
      </c>
      <c r="C1228" s="1">
        <v>0</v>
      </c>
      <c r="D1228" s="1">
        <v>0</v>
      </c>
      <c r="E1228" s="1">
        <v>0</v>
      </c>
      <c r="F1228" s="1">
        <v>0</v>
      </c>
      <c r="G1228" s="1">
        <v>18.487671232876711</v>
      </c>
    </row>
    <row r="1229" spans="1:7" ht="12.75" customHeight="1">
      <c r="A1229" t="s">
        <v>4</v>
      </c>
      <c r="B1229" t="s">
        <v>47</v>
      </c>
      <c r="C1229" s="1">
        <v>0</v>
      </c>
      <c r="D1229" s="1">
        <v>0</v>
      </c>
      <c r="E1229" s="1">
        <v>0</v>
      </c>
      <c r="F1229" s="1">
        <v>0</v>
      </c>
      <c r="G1229" s="1">
        <v>5.8474870017331018</v>
      </c>
    </row>
    <row r="1230" spans="1:7" ht="12.75" customHeight="1">
      <c r="A1230" t="s">
        <v>4</v>
      </c>
      <c r="B1230" t="s">
        <v>48</v>
      </c>
      <c r="C1230" s="1">
        <v>0</v>
      </c>
      <c r="D1230" s="1">
        <v>0</v>
      </c>
      <c r="E1230" s="1">
        <v>0</v>
      </c>
      <c r="F1230" s="1">
        <v>0</v>
      </c>
      <c r="G1230" s="1">
        <v>5.8474870017331018</v>
      </c>
    </row>
    <row r="1231" spans="1:7" ht="12.75" customHeight="1">
      <c r="A1231" t="s">
        <v>4</v>
      </c>
      <c r="B1231" t="s">
        <v>49</v>
      </c>
      <c r="C1231" s="2">
        <v>0</v>
      </c>
      <c r="D1231" s="2">
        <v>0</v>
      </c>
      <c r="E1231" s="2">
        <v>0</v>
      </c>
      <c r="F1231" s="2">
        <v>0</v>
      </c>
      <c r="G1231" s="2">
        <v>0</v>
      </c>
    </row>
    <row r="1232" spans="1:7" ht="12.75" customHeight="1">
      <c r="A1232" t="s">
        <v>4</v>
      </c>
      <c r="B1232" t="s">
        <v>50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</row>
    <row r="1233" spans="1:7" ht="12.75" customHeight="1">
      <c r="A1233" t="s">
        <v>4</v>
      </c>
      <c r="B1233" t="s">
        <v>51</v>
      </c>
      <c r="C1233" s="1">
        <v>0</v>
      </c>
      <c r="D1233" s="1">
        <v>0</v>
      </c>
      <c r="E1233" s="1">
        <v>0</v>
      </c>
      <c r="F1233" s="1">
        <v>0</v>
      </c>
      <c r="G1233" s="1">
        <v>18.487671232876711</v>
      </c>
    </row>
    <row r="1234" spans="1:7" ht="12.75" customHeight="1">
      <c r="A1234" t="s">
        <v>4</v>
      </c>
      <c r="B1234" t="s">
        <v>355</v>
      </c>
      <c r="C1234" s="2">
        <v>0</v>
      </c>
      <c r="D1234" s="2">
        <v>0</v>
      </c>
      <c r="E1234" s="2">
        <v>0</v>
      </c>
      <c r="F1234" s="2">
        <v>0</v>
      </c>
      <c r="G1234" s="2">
        <v>1154</v>
      </c>
    </row>
    <row r="1235" spans="1:7" ht="12.75" customHeight="1">
      <c r="A1235" t="s">
        <v>4</v>
      </c>
      <c r="B1235" t="s">
        <v>353</v>
      </c>
      <c r="C1235" s="2">
        <v>0</v>
      </c>
      <c r="D1235" s="2">
        <v>0</v>
      </c>
      <c r="E1235" s="2">
        <v>0</v>
      </c>
      <c r="F1235" s="2">
        <v>0</v>
      </c>
      <c r="G1235" s="2">
        <v>6747.9999999999991</v>
      </c>
    </row>
    <row r="1236" spans="1:7" ht="12.75" customHeight="1">
      <c r="A1236" t="s">
        <v>4</v>
      </c>
      <c r="B1236" t="s">
        <v>52</v>
      </c>
      <c r="C1236" s="1">
        <v>17.165819151255509</v>
      </c>
      <c r="D1236" s="1">
        <v>18.996876922993909</v>
      </c>
      <c r="E1236" s="1">
        <v>0</v>
      </c>
      <c r="F1236" s="1">
        <v>20.928741872112518</v>
      </c>
      <c r="G1236" s="1">
        <v>26.128163265306121</v>
      </c>
    </row>
    <row r="1237" spans="1:7" ht="12.75" customHeight="1">
      <c r="A1237" t="s">
        <v>4</v>
      </c>
      <c r="B1237" t="s">
        <v>53</v>
      </c>
      <c r="C1237" s="1">
        <v>32.22242290947441</v>
      </c>
      <c r="D1237" s="1">
        <v>20.005628752121648</v>
      </c>
      <c r="E1237" s="1">
        <v>0</v>
      </c>
      <c r="F1237" s="1">
        <v>21.146467953546509</v>
      </c>
      <c r="G1237" s="1">
        <v>25.869654774656009</v>
      </c>
    </row>
    <row r="1238" spans="1:7" ht="12.75" customHeight="1">
      <c r="A1238" t="s">
        <v>4</v>
      </c>
      <c r="B1238" t="s">
        <v>54</v>
      </c>
      <c r="C1238" s="1">
        <v>11.755625199393036</v>
      </c>
      <c r="D1238" s="1">
        <v>18.101211039985547</v>
      </c>
      <c r="E1238" s="1">
        <v>0</v>
      </c>
      <c r="F1238" s="1">
        <v>20.72089160376709</v>
      </c>
      <c r="G1238" s="1">
        <v>26.3819461295802</v>
      </c>
    </row>
    <row r="1239" spans="1:7" ht="12.75" customHeight="1">
      <c r="A1239" t="s">
        <v>4</v>
      </c>
      <c r="B1239" t="s">
        <v>55</v>
      </c>
      <c r="C1239" s="3">
        <v>-1.6916626409730249</v>
      </c>
      <c r="D1239" s="3">
        <v>-0.99414817539220579</v>
      </c>
      <c r="E1239" s="3">
        <v>-0.9853748399798643</v>
      </c>
      <c r="F1239" s="3">
        <v>0.6684979138566236</v>
      </c>
      <c r="G1239" s="3">
        <v>0.79819619773144834</v>
      </c>
    </row>
    <row r="1240" spans="1:7" ht="12.75" customHeight="1">
      <c r="A1240" t="s">
        <v>4</v>
      </c>
      <c r="B1240" t="s">
        <v>56</v>
      </c>
      <c r="C1240" s="2">
        <v>0</v>
      </c>
      <c r="D1240" s="2">
        <v>0</v>
      </c>
      <c r="E1240" s="2">
        <v>0</v>
      </c>
      <c r="F1240" s="2">
        <v>0</v>
      </c>
      <c r="G1240" s="2">
        <v>565478.62857142859</v>
      </c>
    </row>
    <row r="1241" spans="1:7" ht="12.75" customHeight="1">
      <c r="A1241" t="s">
        <v>4</v>
      </c>
      <c r="B1241" t="s">
        <v>57</v>
      </c>
      <c r="C1241" s="2">
        <v>0</v>
      </c>
      <c r="D1241" s="2">
        <v>0</v>
      </c>
      <c r="E1241" s="2">
        <v>0</v>
      </c>
      <c r="F1241" s="2">
        <v>0</v>
      </c>
      <c r="G1241" s="2">
        <v>316371.42857142858</v>
      </c>
    </row>
    <row r="1242" spans="1:7" ht="12.75" customHeight="1">
      <c r="A1242" t="s">
        <v>4</v>
      </c>
      <c r="B1242" t="s">
        <v>58</v>
      </c>
      <c r="C1242" s="3">
        <v>0.18070775704207859</v>
      </c>
      <c r="D1242" s="3">
        <v>0.22237554337228271</v>
      </c>
      <c r="E1242" s="3">
        <v>0.20438512050293151</v>
      </c>
      <c r="F1242" s="3">
        <v>0.39615721805570475</v>
      </c>
      <c r="G1242" s="3">
        <v>0.53042831517696987</v>
      </c>
    </row>
    <row r="1243" spans="1:7" ht="12.75" customHeight="1">
      <c r="A1243" t="s">
        <v>4</v>
      </c>
      <c r="B1243" t="s">
        <v>59</v>
      </c>
      <c r="C1243" s="1">
        <v>-0.74123765820582599</v>
      </c>
      <c r="D1243" s="1">
        <v>-0.47437010068185709</v>
      </c>
      <c r="E1243" s="1">
        <v>17.064094055425656</v>
      </c>
      <c r="F1243" s="1">
        <v>1.8987740076979338</v>
      </c>
      <c r="G1243" s="1">
        <v>2.5643818181818068</v>
      </c>
    </row>
    <row r="1244" spans="1:7" ht="12.75" customHeight="1">
      <c r="A1244" t="s">
        <v>4</v>
      </c>
      <c r="B1244" t="s">
        <v>60</v>
      </c>
      <c r="C1244" s="1">
        <v>4.1805610994869307</v>
      </c>
      <c r="D1244" s="1">
        <v>3.9379090929259499</v>
      </c>
      <c r="E1244" s="1">
        <v>4.7103568540234537</v>
      </c>
      <c r="F1244" s="1">
        <v>3.6863660112261427</v>
      </c>
      <c r="G1244" s="1">
        <v>2.843546889507893</v>
      </c>
    </row>
    <row r="1245" spans="1:7" ht="12.75" customHeight="1">
      <c r="A1245" t="s">
        <v>4</v>
      </c>
      <c r="B1245" t="s">
        <v>61</v>
      </c>
      <c r="C1245" s="3">
        <v>0.81270025261173606</v>
      </c>
      <c r="D1245" s="3">
        <v>0</v>
      </c>
      <c r="E1245" s="3">
        <v>0.52445120007897861</v>
      </c>
      <c r="F1245" s="3">
        <v>0</v>
      </c>
      <c r="G1245" s="3">
        <v>0</v>
      </c>
    </row>
    <row r="1246" spans="1:7" ht="12.75" customHeight="1">
      <c r="A1246" t="s">
        <v>4</v>
      </c>
      <c r="B1246" t="s">
        <v>62</v>
      </c>
      <c r="C1246" s="1">
        <v>3.3975430616118256</v>
      </c>
      <c r="D1246" s="1">
        <v>0</v>
      </c>
      <c r="E1246" s="1">
        <v>2.4703523048928426</v>
      </c>
      <c r="F1246" s="1">
        <v>0</v>
      </c>
      <c r="G1246" s="1">
        <v>0</v>
      </c>
    </row>
    <row r="1247" spans="1:7" ht="12.75" customHeight="1">
      <c r="A1247" t="s">
        <v>4</v>
      </c>
      <c r="B1247" t="s">
        <v>63</v>
      </c>
      <c r="C1247" s="3">
        <v>2.9291734124136576E-2</v>
      </c>
      <c r="D1247" s="3">
        <v>0</v>
      </c>
      <c r="E1247" s="3">
        <v>1.9317450821941605E-2</v>
      </c>
      <c r="F1247" s="3">
        <v>0</v>
      </c>
      <c r="G1247" s="3">
        <v>0</v>
      </c>
    </row>
    <row r="1248" spans="1:7" ht="12.75" customHeight="1">
      <c r="A1248" t="s">
        <v>4</v>
      </c>
      <c r="B1248" t="s">
        <v>64</v>
      </c>
      <c r="C1248" s="3">
        <v>0.56998777346385787</v>
      </c>
      <c r="D1248" s="3">
        <v>0.57274910201038165</v>
      </c>
      <c r="E1248" s="3">
        <v>0.54030081313110867</v>
      </c>
      <c r="F1248" s="3">
        <v>0.51734337804143204</v>
      </c>
      <c r="G1248" s="3">
        <v>0.54447074562986086</v>
      </c>
    </row>
    <row r="1249" spans="1:7" ht="12.75" customHeight="1">
      <c r="A1249" t="s">
        <v>4</v>
      </c>
      <c r="B1249" t="s">
        <v>65</v>
      </c>
      <c r="C1249" s="3">
        <v>4.8209301327933635E-2</v>
      </c>
      <c r="D1249" s="3">
        <v>4.3201332117391245E-2</v>
      </c>
      <c r="E1249" s="3">
        <v>4.5517435733697889E-2</v>
      </c>
      <c r="F1249" s="3">
        <v>3.3051147920094379E-2</v>
      </c>
      <c r="G1249" s="3">
        <v>3.0002175615844211E-2</v>
      </c>
    </row>
    <row r="1250" spans="1:7" ht="12.75" customHeight="1">
      <c r="A1250" t="s">
        <v>4</v>
      </c>
      <c r="B1250" t="s">
        <v>66</v>
      </c>
      <c r="C1250" s="3">
        <v>1.4206643050763208E-2</v>
      </c>
      <c r="D1250" s="3">
        <v>9.859215771034319E-3</v>
      </c>
      <c r="E1250" s="3">
        <v>1.0322818142253408E-2</v>
      </c>
      <c r="F1250" s="3">
        <v>7.0810108757405005E-3</v>
      </c>
      <c r="G1250" s="3">
        <v>7.4963792488228183E-3</v>
      </c>
    </row>
    <row r="1251" spans="1:7" ht="12.75" customHeight="1">
      <c r="A1251" t="s">
        <v>4</v>
      </c>
      <c r="B1251" t="s">
        <v>67</v>
      </c>
      <c r="C1251" s="3">
        <v>-0.18389883334518664</v>
      </c>
      <c r="D1251" s="3">
        <v>-0.1123972244539693</v>
      </c>
      <c r="E1251" s="3">
        <v>1.32477162446455E-2</v>
      </c>
      <c r="F1251" s="3">
        <v>1.1717010306855374E-2</v>
      </c>
      <c r="G1251" s="3">
        <v>3.5736583089529712E-2</v>
      </c>
    </row>
    <row r="1252" spans="1:7" ht="12.75" customHeight="1">
      <c r="A1252" t="s">
        <v>4</v>
      </c>
      <c r="B1252" t="s">
        <v>68</v>
      </c>
      <c r="C1252" s="3">
        <v>-0.38945580822908615</v>
      </c>
      <c r="D1252" s="3">
        <v>-0.11666996557434753</v>
      </c>
      <c r="E1252" s="3">
        <v>3.5627749897167893E-3</v>
      </c>
      <c r="F1252" s="3">
        <v>0.25105388009033908</v>
      </c>
      <c r="G1252" s="3">
        <v>2.3947556672166595E-2</v>
      </c>
    </row>
    <row r="1253" spans="1:7" ht="12.75" customHeight="1">
      <c r="A1253" t="s">
        <v>4</v>
      </c>
      <c r="B1253" t="s">
        <v>69</v>
      </c>
      <c r="C1253" s="3">
        <v>0.81236460729910553</v>
      </c>
      <c r="D1253" s="3">
        <v>0.78254209674805764</v>
      </c>
      <c r="E1253" s="3">
        <v>0.79370567558309557</v>
      </c>
      <c r="F1253" s="3">
        <v>1</v>
      </c>
      <c r="G1253" s="3">
        <v>0.81357660916444041</v>
      </c>
    </row>
    <row r="1254" spans="1:7" ht="12.75" customHeight="1">
      <c r="A1254" t="s">
        <v>4</v>
      </c>
      <c r="B1254" t="s">
        <v>70</v>
      </c>
      <c r="C1254" s="3">
        <v>0.18763539270089435</v>
      </c>
      <c r="D1254" s="3">
        <v>0.21745790325194223</v>
      </c>
      <c r="E1254" s="3">
        <v>0.20629432441690446</v>
      </c>
      <c r="F1254" s="3">
        <v>0</v>
      </c>
      <c r="G1254" s="3">
        <v>0.18642339083555973</v>
      </c>
    </row>
    <row r="1255" spans="1:7" ht="12.75" customHeight="1">
      <c r="A1255" t="s">
        <v>4</v>
      </c>
      <c r="B1255" t="s">
        <v>71</v>
      </c>
      <c r="C1255" s="3">
        <v>0</v>
      </c>
      <c r="D1255" s="3">
        <v>0</v>
      </c>
      <c r="E1255" s="3">
        <v>0</v>
      </c>
      <c r="F1255" s="3">
        <v>0</v>
      </c>
      <c r="G1255" s="3">
        <v>0</v>
      </c>
    </row>
    <row r="1256" spans="1:7" ht="12.75" customHeight="1">
      <c r="A1256" t="s">
        <v>4</v>
      </c>
      <c r="B1256" t="s">
        <v>364</v>
      </c>
      <c r="C1256" s="3">
        <v>0.43001221102102627</v>
      </c>
      <c r="D1256" s="3">
        <v>0.42725090872723565</v>
      </c>
      <c r="E1256" s="3">
        <v>0.45969921412361664</v>
      </c>
      <c r="F1256" s="3">
        <v>0.48265663643523921</v>
      </c>
      <c r="G1256" s="3">
        <v>0.4555292407649415</v>
      </c>
    </row>
    <row r="1257" spans="1:7" ht="12.75" customHeight="1">
      <c r="A1257" t="s">
        <v>4</v>
      </c>
      <c r="B1257" t="s">
        <v>72</v>
      </c>
      <c r="C1257" s="3">
        <v>0.33922271569752854</v>
      </c>
      <c r="D1257" s="3">
        <v>0.34812611047662367</v>
      </c>
      <c r="E1257" s="3">
        <v>0.34354290176457297</v>
      </c>
      <c r="F1257" s="3">
        <v>0.40830785589864887</v>
      </c>
      <c r="G1257" s="3">
        <v>0.44617500535981836</v>
      </c>
    </row>
    <row r="1258" spans="1:7" ht="12.75" customHeight="1">
      <c r="A1258" t="s">
        <v>4</v>
      </c>
      <c r="B1258" t="s">
        <v>73</v>
      </c>
      <c r="C1258" s="3">
        <v>0.29372106053274588</v>
      </c>
      <c r="D1258" s="3">
        <v>0.31092116180647383</v>
      </c>
      <c r="E1258" s="3">
        <v>0.32487343050675177</v>
      </c>
      <c r="F1258" s="3">
        <v>0.42542184884524342</v>
      </c>
      <c r="G1258" s="3">
        <v>0.28089849149456469</v>
      </c>
    </row>
    <row r="1259" spans="1:7" ht="12.75" customHeight="1">
      <c r="A1259" t="s">
        <v>4</v>
      </c>
      <c r="B1259" t="s">
        <v>74</v>
      </c>
      <c r="C1259" s="3">
        <v>0.58163158496303502</v>
      </c>
      <c r="D1259" s="3">
        <v>0.55363181836785025</v>
      </c>
      <c r="E1259" s="3">
        <v>0.63852399165760998</v>
      </c>
      <c r="F1259" s="3">
        <v>0.56471264342149996</v>
      </c>
      <c r="G1259" s="3">
        <v>0.52761447922398719</v>
      </c>
    </row>
    <row r="1260" spans="1:7" ht="12.75" customHeight="1">
      <c r="A1260" t="s">
        <v>4</v>
      </c>
      <c r="B1260" t="s">
        <v>75</v>
      </c>
      <c r="C1260" s="1">
        <v>0</v>
      </c>
      <c r="D1260" s="1">
        <v>0</v>
      </c>
      <c r="E1260" s="1">
        <v>0</v>
      </c>
      <c r="F1260" s="1">
        <v>0</v>
      </c>
      <c r="G1260" s="1">
        <v>0</v>
      </c>
    </row>
    <row r="1261" spans="1:7" ht="12.75" customHeight="1">
      <c r="A1261" t="s">
        <v>4</v>
      </c>
      <c r="B1261" t="s">
        <v>76</v>
      </c>
      <c r="C1261" s="1">
        <v>0</v>
      </c>
      <c r="D1261" s="1">
        <v>0</v>
      </c>
      <c r="E1261" s="1">
        <v>0</v>
      </c>
      <c r="F1261" s="1">
        <v>0</v>
      </c>
      <c r="G1261" s="1">
        <v>0</v>
      </c>
    </row>
    <row r="1262" spans="1:7" ht="12.75" customHeight="1">
      <c r="A1262" t="s">
        <v>4</v>
      </c>
      <c r="B1262" t="s">
        <v>77</v>
      </c>
      <c r="C1262" s="1">
        <v>0</v>
      </c>
      <c r="D1262" s="1">
        <v>0</v>
      </c>
      <c r="E1262" s="1">
        <v>0</v>
      </c>
      <c r="F1262" s="1">
        <v>0</v>
      </c>
      <c r="G1262" s="1">
        <v>0</v>
      </c>
    </row>
    <row r="1263" spans="1:7" ht="12.75" customHeight="1">
      <c r="A1263" t="s">
        <v>4</v>
      </c>
      <c r="B1263" t="s">
        <v>78</v>
      </c>
      <c r="C1263" s="3">
        <v>-0.68401486051060434</v>
      </c>
      <c r="D1263" s="3">
        <v>-0.19633067348524941</v>
      </c>
      <c r="E1263" s="3">
        <v>7.4034775913539626E-3</v>
      </c>
      <c r="F1263" s="3">
        <v>0.62865807713841204</v>
      </c>
      <c r="G1263" s="3">
        <v>5.9085138032112051E-2</v>
      </c>
    </row>
    <row r="1264" spans="1:7" ht="12.75" customHeight="1">
      <c r="A1264" t="s">
        <v>4</v>
      </c>
      <c r="B1264" t="s">
        <v>79</v>
      </c>
      <c r="C1264" s="3">
        <v>0.23071773321693995</v>
      </c>
      <c r="D1264" s="3">
        <v>0.24237753168766335</v>
      </c>
      <c r="E1264" s="3">
        <v>0</v>
      </c>
      <c r="F1264" s="3">
        <v>0</v>
      </c>
      <c r="G1264" s="3">
        <v>0</v>
      </c>
    </row>
    <row r="1265" spans="1:7" ht="12.75" customHeight="1">
      <c r="A1265" t="s">
        <v>4</v>
      </c>
      <c r="B1265" t="s">
        <v>80</v>
      </c>
      <c r="C1265" s="2">
        <v>0</v>
      </c>
      <c r="D1265" s="2">
        <v>0</v>
      </c>
      <c r="E1265" s="2">
        <v>0</v>
      </c>
      <c r="F1265" s="2">
        <v>0</v>
      </c>
      <c r="G1265" s="2">
        <v>0</v>
      </c>
    </row>
    <row r="1266" spans="1:7" ht="12.75" customHeight="1">
      <c r="A1266" t="s">
        <v>4</v>
      </c>
      <c r="B1266" t="s">
        <v>81</v>
      </c>
      <c r="C1266" s="2">
        <v>56543.971786833856</v>
      </c>
      <c r="D1266" s="2">
        <v>62976.133292146085</v>
      </c>
      <c r="E1266" s="2">
        <v>0</v>
      </c>
      <c r="F1266" s="2">
        <v>0</v>
      </c>
      <c r="G1266" s="2">
        <v>0</v>
      </c>
    </row>
    <row r="1267" spans="1:7" ht="12.75" customHeight="1">
      <c r="A1267" t="s">
        <v>4</v>
      </c>
      <c r="B1267" t="s">
        <v>82</v>
      </c>
      <c r="C1267" s="2">
        <v>76898.902821316631</v>
      </c>
      <c r="D1267" s="2">
        <v>79602.154606533324</v>
      </c>
      <c r="E1267" s="2">
        <v>0</v>
      </c>
      <c r="F1267" s="2">
        <v>83298.125942684768</v>
      </c>
      <c r="G1267" s="2">
        <v>84851.452024556798</v>
      </c>
    </row>
    <row r="1268" spans="1:7" ht="12.75" customHeight="1">
      <c r="A1268" t="s">
        <v>4</v>
      </c>
      <c r="B1268" t="s">
        <v>83</v>
      </c>
      <c r="C1268" s="3">
        <v>0.35998410425109828</v>
      </c>
      <c r="D1268" s="3">
        <v>0.26400511503713864</v>
      </c>
      <c r="E1268" s="3">
        <v>0.27622889315593868</v>
      </c>
      <c r="F1268" s="3">
        <v>0.25397001007005904</v>
      </c>
      <c r="G1268" s="3">
        <v>0.28346911965628124</v>
      </c>
    </row>
    <row r="1269" spans="1:7" ht="12.75" customHeight="1">
      <c r="A1269" t="s">
        <v>4</v>
      </c>
      <c r="B1269" t="s">
        <v>84</v>
      </c>
      <c r="C1269" s="3">
        <v>0.64535159644566631</v>
      </c>
      <c r="D1269" s="3">
        <v>0.63512344879111193</v>
      </c>
      <c r="E1269" s="3">
        <v>0.55213025408493543</v>
      </c>
      <c r="F1269" s="3">
        <v>0.57449797611547737</v>
      </c>
      <c r="G1269" s="3">
        <v>0.51762968666846654</v>
      </c>
    </row>
    <row r="1270" spans="1:7" ht="12.75" customHeight="1">
      <c r="A1270" t="s">
        <v>4</v>
      </c>
      <c r="B1270" t="s">
        <v>85</v>
      </c>
      <c r="C1270" s="3">
        <v>3.907718631545308E-2</v>
      </c>
      <c r="D1270" s="3">
        <v>3.8670346815753556E-2</v>
      </c>
      <c r="E1270" s="3">
        <v>3.9153707760590163E-2</v>
      </c>
      <c r="F1270" s="3">
        <v>3.1850777828593316E-2</v>
      </c>
      <c r="G1270" s="3">
        <v>2.4435028974766682E-2</v>
      </c>
    </row>
    <row r="1271" spans="1:7" ht="12.75" customHeight="1">
      <c r="A1271" t="s">
        <v>4</v>
      </c>
      <c r="B1271" t="s">
        <v>86</v>
      </c>
      <c r="C1271" s="2">
        <v>0</v>
      </c>
      <c r="D1271" s="2">
        <v>0</v>
      </c>
      <c r="E1271" s="2">
        <v>0</v>
      </c>
      <c r="F1271" s="2">
        <v>0</v>
      </c>
      <c r="G1271" s="2">
        <v>0</v>
      </c>
    </row>
    <row r="1272" spans="1:7" ht="12.75" customHeight="1">
      <c r="A1272" t="s">
        <v>4</v>
      </c>
      <c r="B1272" t="s">
        <v>87</v>
      </c>
      <c r="C1272" s="3">
        <v>0.57923402552770353</v>
      </c>
      <c r="D1272" s="3">
        <v>0.58223370378936212</v>
      </c>
      <c r="E1272" s="3">
        <v>0.54946679536348075</v>
      </c>
      <c r="F1272" s="3">
        <v>0.52505550790349464</v>
      </c>
      <c r="G1272" s="3">
        <v>0.55133314487435436</v>
      </c>
    </row>
    <row r="1273" spans="1:7" ht="12.75" customHeight="1">
      <c r="A1273" t="s">
        <v>4</v>
      </c>
      <c r="B1273" t="s">
        <v>88</v>
      </c>
      <c r="C1273" s="1">
        <v>0.40454347533765256</v>
      </c>
      <c r="D1273" s="1">
        <v>0.47000870997791877</v>
      </c>
      <c r="E1273" s="1">
        <v>0.46465695074794905</v>
      </c>
      <c r="F1273" s="1">
        <v>1.5666613805257568</v>
      </c>
      <c r="G1273" s="1">
        <v>1.4693721202351395</v>
      </c>
    </row>
    <row r="1274" spans="1:7" ht="12.75" customHeight="1">
      <c r="A1274" t="s">
        <v>4</v>
      </c>
      <c r="B1274" t="s">
        <v>89</v>
      </c>
      <c r="C1274" s="1">
        <v>176.76091816800994</v>
      </c>
      <c r="D1274" s="1">
        <v>249.0663497735527</v>
      </c>
      <c r="E1274" s="1">
        <v>224.10296609492673</v>
      </c>
      <c r="F1274" s="1">
        <v>83.624570991777276</v>
      </c>
      <c r="G1274" s="1">
        <v>54.389961569097736</v>
      </c>
    </row>
    <row r="1275" spans="1:7" ht="12.75" customHeight="1">
      <c r="A1275" t="s">
        <v>4</v>
      </c>
      <c r="B1275" t="s">
        <v>90</v>
      </c>
      <c r="C1275" s="1">
        <v>44.797096937080575</v>
      </c>
      <c r="D1275" s="1">
        <v>46.16772914862775</v>
      </c>
      <c r="E1275" s="1">
        <v>55.266708579453365</v>
      </c>
      <c r="F1275" s="1">
        <v>54.097445411166902</v>
      </c>
      <c r="G1275" s="1">
        <v>39.269764426211474</v>
      </c>
    </row>
    <row r="1276" spans="1:7" ht="12.75" customHeight="1">
      <c r="A1276" t="s">
        <v>4</v>
      </c>
      <c r="B1276" t="s">
        <v>91</v>
      </c>
      <c r="C1276" s="1">
        <v>16.575267647482722</v>
      </c>
      <c r="D1276" s="1">
        <v>47.684854316991022</v>
      </c>
      <c r="E1276" s="1">
        <v>31.906672099874712</v>
      </c>
      <c r="F1276" s="1">
        <v>42.236803574373923</v>
      </c>
      <c r="G1276" s="1">
        <v>20.346001311174362</v>
      </c>
    </row>
    <row r="1277" spans="1:7" ht="12.75" customHeight="1">
      <c r="A1277" t="s">
        <v>4</v>
      </c>
      <c r="B1277" t="s">
        <v>92</v>
      </c>
      <c r="C1277" s="3">
        <v>-0.13763539805590927</v>
      </c>
      <c r="D1277" s="3">
        <v>-6.9380437987452651E-2</v>
      </c>
      <c r="E1277" s="3">
        <v>5.1882726794897589E-2</v>
      </c>
      <c r="F1277" s="3">
        <v>4.3194592243349705E-2</v>
      </c>
      <c r="G1277" s="3">
        <v>5.9298387621044578E-2</v>
      </c>
    </row>
    <row r="1278" spans="1:7" ht="12.75" customHeight="1">
      <c r="A1278" t="s">
        <v>4</v>
      </c>
      <c r="B1278" t="s">
        <v>93</v>
      </c>
      <c r="C1278" s="1">
        <v>0.76565386213365583</v>
      </c>
      <c r="D1278" s="1">
        <v>1.1695487351051954</v>
      </c>
      <c r="E1278" s="1">
        <v>0.93626306464165665</v>
      </c>
      <c r="F1278" s="1">
        <v>0.54597721568909385</v>
      </c>
      <c r="G1278" s="1">
        <v>0.254841997961264</v>
      </c>
    </row>
    <row r="1279" spans="1:7" ht="12.75" customHeight="1">
      <c r="A1279" t="s">
        <v>4</v>
      </c>
      <c r="B1279" t="s">
        <v>94</v>
      </c>
      <c r="C1279" s="4">
        <v>-0.30212994548621058</v>
      </c>
      <c r="D1279" s="4">
        <v>4.3502591119578202E-3</v>
      </c>
      <c r="E1279" s="4">
        <v>0.20036822084343117</v>
      </c>
      <c r="F1279" s="4">
        <v>0.99876670944062063</v>
      </c>
      <c r="G1279" s="4">
        <v>0.31212542477290467</v>
      </c>
    </row>
    <row r="1280" spans="1:7" ht="12.75" customHeight="1">
      <c r="A1280" t="s">
        <v>4</v>
      </c>
      <c r="B1280" t="s">
        <v>95</v>
      </c>
      <c r="C1280" s="2">
        <v>0</v>
      </c>
      <c r="D1280" s="2">
        <v>0</v>
      </c>
      <c r="E1280" s="2">
        <v>0</v>
      </c>
      <c r="F1280" s="2">
        <v>0</v>
      </c>
      <c r="G1280" s="2">
        <v>19394.811091854415</v>
      </c>
    </row>
    <row r="1281" spans="1:7" ht="12.75" customHeight="1">
      <c r="A1281" t="s">
        <v>4</v>
      </c>
      <c r="B1281" t="s">
        <v>96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</row>
    <row r="1282" spans="1:7" ht="12.75" customHeight="1">
      <c r="A1282" t="s">
        <v>4</v>
      </c>
      <c r="B1282" t="s">
        <v>97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</row>
    <row r="1283" spans="1:7" ht="12.75" customHeight="1">
      <c r="A1283" t="s">
        <v>4</v>
      </c>
      <c r="B1283" t="s">
        <v>98</v>
      </c>
      <c r="C1283" s="2">
        <v>0</v>
      </c>
      <c r="D1283" s="2">
        <v>0</v>
      </c>
      <c r="E1283" s="2">
        <v>0</v>
      </c>
      <c r="F1283" s="2">
        <v>0</v>
      </c>
      <c r="G1283" s="2">
        <v>0</v>
      </c>
    </row>
    <row r="1284" spans="1:7" ht="12.75" customHeight="1">
      <c r="A1284" t="s">
        <v>4</v>
      </c>
      <c r="B1284" t="s">
        <v>105</v>
      </c>
      <c r="C1284" s="3">
        <v>0.42978813527834375</v>
      </c>
      <c r="D1284" s="3">
        <v>0.45340313801067034</v>
      </c>
      <c r="E1284" s="3">
        <v>0.44735796551832058</v>
      </c>
      <c r="F1284" s="3">
        <v>0.41000615553402425</v>
      </c>
      <c r="G1284" s="3">
        <v>0.37129624819452833</v>
      </c>
    </row>
    <row r="1285" spans="1:7" ht="12.75" customHeight="1">
      <c r="A1285" t="s">
        <v>4</v>
      </c>
      <c r="B1285" t="s">
        <v>106</v>
      </c>
      <c r="C1285" s="3">
        <v>0.19687072817620802</v>
      </c>
      <c r="D1285" s="3">
        <v>0.17588263294665429</v>
      </c>
      <c r="E1285" s="3">
        <v>0.17863397589528482</v>
      </c>
      <c r="F1285" s="3">
        <v>0.18408413681348423</v>
      </c>
      <c r="G1285" s="3">
        <v>0.19743127896137688</v>
      </c>
    </row>
    <row r="1286" spans="1:7" ht="12.75" customHeight="1">
      <c r="A1286" t="s">
        <v>4</v>
      </c>
      <c r="B1286" t="s">
        <v>107</v>
      </c>
      <c r="C1286" s="3">
        <v>0.37334113654544787</v>
      </c>
      <c r="D1286" s="3">
        <v>0.37071422904267559</v>
      </c>
      <c r="E1286" s="3">
        <v>0.37400805858639463</v>
      </c>
      <c r="F1286" s="3">
        <v>0.40590970765249146</v>
      </c>
      <c r="G1286" s="3">
        <v>0.43127247284409459</v>
      </c>
    </row>
    <row r="1287" spans="1:7" ht="12.75" customHeight="1">
      <c r="A1287" t="s">
        <v>4</v>
      </c>
      <c r="B1287" t="s">
        <v>99</v>
      </c>
      <c r="C1287" s="3">
        <v>0</v>
      </c>
      <c r="D1287" s="3">
        <v>0</v>
      </c>
      <c r="E1287" s="3">
        <v>0</v>
      </c>
      <c r="F1287" s="3">
        <v>0</v>
      </c>
      <c r="G1287" s="3">
        <v>0</v>
      </c>
    </row>
    <row r="1288" spans="1:7" ht="12.75" customHeight="1">
      <c r="A1288" t="s">
        <v>4</v>
      </c>
      <c r="B1288" t="s">
        <v>108</v>
      </c>
      <c r="C1288" s="3">
        <v>0.34649640719296293</v>
      </c>
      <c r="D1288" s="3">
        <v>0.37782241493690694</v>
      </c>
      <c r="E1288" s="3">
        <v>0.34112170206333808</v>
      </c>
      <c r="F1288" s="3">
        <v>0.35248063101514848</v>
      </c>
      <c r="G1288" s="3">
        <v>0.3692341068561471</v>
      </c>
    </row>
    <row r="1289" spans="1:7" ht="12.75" customHeight="1">
      <c r="A1289" t="s">
        <v>4</v>
      </c>
      <c r="B1289" t="s">
        <v>109</v>
      </c>
      <c r="C1289" s="3">
        <v>0.13742812531429413</v>
      </c>
      <c r="D1289" s="3">
        <v>0.13090005841395785</v>
      </c>
      <c r="E1289" s="3">
        <v>0.12881055593001584</v>
      </c>
      <c r="F1289" s="3">
        <v>0.16488961369060465</v>
      </c>
      <c r="G1289" s="3">
        <v>0.1236065196270465</v>
      </c>
    </row>
    <row r="1290" spans="1:7" ht="12.75" customHeight="1">
      <c r="A1290" t="s">
        <v>4</v>
      </c>
      <c r="B1290" t="s">
        <v>110</v>
      </c>
      <c r="C1290" s="3">
        <v>0.51607546749274291</v>
      </c>
      <c r="D1290" s="3">
        <v>0.4912775266491351</v>
      </c>
      <c r="E1290" s="3">
        <v>0.53006774200664619</v>
      </c>
      <c r="F1290" s="3">
        <v>0.48262975529424684</v>
      </c>
      <c r="G1290" s="3">
        <v>0.50715937351680629</v>
      </c>
    </row>
    <row r="1291" spans="1:7" ht="12.75" customHeight="1">
      <c r="A1291" t="s">
        <v>4</v>
      </c>
      <c r="B1291" t="s">
        <v>100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</row>
    <row r="1292" spans="1:7" ht="12.75" customHeight="1">
      <c r="A1292" t="s">
        <v>4</v>
      </c>
      <c r="B1292" t="s">
        <v>101</v>
      </c>
      <c r="C1292" s="2">
        <v>-1565753.0000000002</v>
      </c>
      <c r="D1292" s="2">
        <v>-918533.00000000023</v>
      </c>
      <c r="E1292" s="2">
        <v>-1136260</v>
      </c>
      <c r="F1292" s="2">
        <v>-742182</v>
      </c>
      <c r="G1292" s="2">
        <v>-900000</v>
      </c>
    </row>
    <row r="1293" spans="1:7" ht="12.75" customHeight="1">
      <c r="A1293" t="s">
        <v>102</v>
      </c>
      <c r="B1293" t="s">
        <v>46</v>
      </c>
      <c r="C1293" s="1">
        <v>835.80958904311979</v>
      </c>
      <c r="D1293" s="1">
        <v>784</v>
      </c>
      <c r="E1293" s="1">
        <v>30.049315068493151</v>
      </c>
      <c r="F1293" s="1">
        <v>797.98356164383563</v>
      </c>
      <c r="G1293" s="1">
        <v>855.24370472508372</v>
      </c>
    </row>
    <row r="1294" spans="1:7" ht="12.75" customHeight="1">
      <c r="A1294" t="s">
        <v>4</v>
      </c>
      <c r="B1294" t="s">
        <v>47</v>
      </c>
      <c r="C1294" s="1">
        <v>5.5964942855705964</v>
      </c>
      <c r="D1294" s="1">
        <v>5.6381820682608605</v>
      </c>
      <c r="E1294" s="1">
        <v>2.5776733254994117</v>
      </c>
      <c r="F1294" s="1">
        <v>5.7093795942369887</v>
      </c>
      <c r="G1294" s="1">
        <v>5.6629258881345175</v>
      </c>
    </row>
    <row r="1295" spans="1:7" ht="12.75" customHeight="1">
      <c r="A1295" t="s">
        <v>4</v>
      </c>
      <c r="B1295" t="s">
        <v>48</v>
      </c>
      <c r="C1295" s="1">
        <v>4.6821198371795969</v>
      </c>
      <c r="D1295" s="1">
        <v>4.7412691941839924</v>
      </c>
      <c r="E1295" s="1">
        <v>2.4883468834688354</v>
      </c>
      <c r="F1295" s="1">
        <v>4.9628509524239419</v>
      </c>
      <c r="G1295" s="1">
        <v>4.7586343719979691</v>
      </c>
    </row>
    <row r="1296" spans="1:7" ht="12.75" customHeight="1">
      <c r="A1296" t="s">
        <v>4</v>
      </c>
      <c r="B1296" t="s">
        <v>49</v>
      </c>
      <c r="C1296" s="2">
        <v>173654.70424574174</v>
      </c>
      <c r="D1296" s="2">
        <v>151077.68828874445</v>
      </c>
      <c r="E1296" s="2">
        <v>195040.61299518618</v>
      </c>
      <c r="F1296" s="2">
        <v>2324060.9079603613</v>
      </c>
      <c r="G1296" s="2">
        <v>768919.52082667954</v>
      </c>
    </row>
    <row r="1297" spans="1:7" ht="12.75" customHeight="1">
      <c r="A1297" t="s">
        <v>4</v>
      </c>
      <c r="B1297" t="s">
        <v>50</v>
      </c>
      <c r="C1297" s="2">
        <v>816401.15169016982</v>
      </c>
      <c r="D1297" s="2">
        <v>719089.69065928913</v>
      </c>
      <c r="E1297" s="2">
        <v>485328.70149642276</v>
      </c>
      <c r="F1297" s="2">
        <v>11901718.797415277</v>
      </c>
      <c r="G1297" s="2">
        <v>3670782.5529087074</v>
      </c>
    </row>
    <row r="1298" spans="1:7" ht="12.75" customHeight="1">
      <c r="A1298" t="s">
        <v>4</v>
      </c>
      <c r="B1298" t="s">
        <v>51</v>
      </c>
      <c r="C1298" s="1">
        <v>605.00684931709179</v>
      </c>
      <c r="D1298" s="1">
        <v>571.98360655737702</v>
      </c>
      <c r="E1298" s="1">
        <v>25.156164383561649</v>
      </c>
      <c r="F1298" s="1">
        <v>602.44931506849321</v>
      </c>
      <c r="G1298" s="1">
        <v>626.13113275031662</v>
      </c>
    </row>
    <row r="1299" spans="1:7" ht="12.75" customHeight="1">
      <c r="A1299" t="s">
        <v>4</v>
      </c>
      <c r="B1299" t="s">
        <v>355</v>
      </c>
      <c r="C1299" s="2">
        <v>47164</v>
      </c>
      <c r="D1299" s="2">
        <v>44154</v>
      </c>
      <c r="E1299" s="2">
        <v>3690</v>
      </c>
      <c r="F1299" s="2">
        <v>44308</v>
      </c>
      <c r="G1299" s="2">
        <v>48025.934667031637</v>
      </c>
    </row>
    <row r="1300" spans="1:7" ht="12.75" customHeight="1">
      <c r="A1300" t="s">
        <v>4</v>
      </c>
      <c r="B1300" t="s">
        <v>353</v>
      </c>
      <c r="C1300" s="2">
        <v>220827.50000073854</v>
      </c>
      <c r="D1300" s="2">
        <v>209346</v>
      </c>
      <c r="E1300" s="2">
        <v>9182</v>
      </c>
      <c r="F1300" s="2">
        <v>219894.00000000009</v>
      </c>
      <c r="G1300" s="2">
        <v>228537.86345386558</v>
      </c>
    </row>
    <row r="1301" spans="1:7" ht="12.75" customHeight="1">
      <c r="A1301" t="s">
        <v>4</v>
      </c>
      <c r="B1301" t="s">
        <v>52</v>
      </c>
      <c r="C1301" s="1">
        <v>13.601136156350668</v>
      </c>
      <c r="D1301" s="1">
        <v>13.000755274645057</v>
      </c>
      <c r="E1301" s="1">
        <v>108.07883813752167</v>
      </c>
      <c r="F1301" s="1">
        <v>13.877952587169386</v>
      </c>
      <c r="G1301" s="1">
        <v>14.299077763649024</v>
      </c>
    </row>
    <row r="1302" spans="1:7" ht="12.75" customHeight="1">
      <c r="A1302" t="s">
        <v>4</v>
      </c>
      <c r="B1302" t="s">
        <v>53</v>
      </c>
      <c r="C1302" s="1">
        <v>14.390265735995936</v>
      </c>
      <c r="D1302" s="1">
        <v>14.658610205733318</v>
      </c>
      <c r="E1302" s="1">
        <v>118.35268126152907</v>
      </c>
      <c r="F1302" s="1">
        <v>15.954248531754438</v>
      </c>
      <c r="G1302" s="1">
        <v>15.813367316375723</v>
      </c>
    </row>
    <row r="1303" spans="1:7" ht="12.75" customHeight="1">
      <c r="A1303" t="s">
        <v>4</v>
      </c>
      <c r="B1303" t="s">
        <v>54</v>
      </c>
      <c r="C1303" s="1">
        <v>12.777947853595936</v>
      </c>
      <c r="D1303" s="1">
        <v>11.417864690250834</v>
      </c>
      <c r="E1303" s="1">
        <v>98.688487832279137</v>
      </c>
      <c r="F1303" s="1">
        <v>11.990806725621953</v>
      </c>
      <c r="G1303" s="1">
        <v>12.890691011360063</v>
      </c>
    </row>
    <row r="1304" spans="1:7" ht="12.75" customHeight="1">
      <c r="A1304" t="s">
        <v>4</v>
      </c>
      <c r="B1304" t="s">
        <v>55</v>
      </c>
      <c r="C1304" s="3">
        <v>0.2586810163757301</v>
      </c>
      <c r="D1304" s="3">
        <v>0.27044369949389019</v>
      </c>
      <c r="E1304" s="3">
        <v>0.24346333013882779</v>
      </c>
      <c r="F1304" s="3">
        <v>0.23043669066233233</v>
      </c>
      <c r="G1304" s="3">
        <v>0.21545075933849356</v>
      </c>
    </row>
    <row r="1305" spans="1:7" ht="12.75" customHeight="1">
      <c r="A1305" t="s">
        <v>4</v>
      </c>
      <c r="B1305" t="s">
        <v>56</v>
      </c>
      <c r="C1305" s="2">
        <v>919156.91300892131</v>
      </c>
      <c r="D1305" s="2">
        <v>1181831.9387859921</v>
      </c>
      <c r="E1305" s="2">
        <v>15749673.753246753</v>
      </c>
      <c r="F1305" s="2">
        <v>1036737.2868356373</v>
      </c>
      <c r="G1305" s="2">
        <v>876884.15726746805</v>
      </c>
    </row>
    <row r="1306" spans="1:7" ht="12.75" customHeight="1">
      <c r="A1306" t="s">
        <v>4</v>
      </c>
      <c r="B1306" t="s">
        <v>57</v>
      </c>
      <c r="C1306" s="2">
        <v>885822.31648823968</v>
      </c>
      <c r="D1306" s="2">
        <v>849806.76004669245</v>
      </c>
      <c r="E1306" s="2">
        <v>14711915.178701298</v>
      </c>
      <c r="F1306" s="2">
        <v>829324.98488479061</v>
      </c>
      <c r="G1306" s="2">
        <v>825020.75152516959</v>
      </c>
    </row>
    <row r="1307" spans="1:7" ht="12.75" customHeight="1">
      <c r="A1307" t="s">
        <v>4</v>
      </c>
      <c r="B1307" t="s">
        <v>58</v>
      </c>
      <c r="C1307" s="3">
        <v>0.21393743927705958</v>
      </c>
      <c r="D1307" s="3">
        <v>0.20243697235851918</v>
      </c>
      <c r="E1307" s="3">
        <v>0.19715530627804467</v>
      </c>
      <c r="F1307" s="3">
        <v>0.18370967155172799</v>
      </c>
      <c r="G1307" s="3">
        <v>0.17948435603057494</v>
      </c>
    </row>
    <row r="1308" spans="1:7" ht="12.75" customHeight="1">
      <c r="A1308" t="s">
        <v>4</v>
      </c>
      <c r="B1308" t="s">
        <v>59</v>
      </c>
      <c r="C1308" s="1">
        <v>2.5022190007977607</v>
      </c>
      <c r="D1308" s="1">
        <v>2.3101149170490012</v>
      </c>
      <c r="E1308" s="1">
        <v>6.0124888565995631</v>
      </c>
      <c r="F1308" s="1">
        <v>3.8665434380509915</v>
      </c>
      <c r="G1308" s="1">
        <v>3.6527515250391049</v>
      </c>
    </row>
    <row r="1309" spans="1:7" ht="12.75" customHeight="1">
      <c r="A1309" t="s">
        <v>4</v>
      </c>
      <c r="B1309" t="s">
        <v>60</v>
      </c>
      <c r="C1309" s="1">
        <v>4.2258737693580253</v>
      </c>
      <c r="D1309" s="1">
        <v>4.5478933701260864</v>
      </c>
      <c r="E1309" s="1">
        <v>6.6096004341625605</v>
      </c>
      <c r="F1309" s="1">
        <v>4.3624759268423281</v>
      </c>
      <c r="G1309" s="1">
        <v>4.3523869721889641</v>
      </c>
    </row>
    <row r="1310" spans="1:7" ht="12.75" customHeight="1">
      <c r="A1310" t="s">
        <v>4</v>
      </c>
      <c r="B1310" t="s">
        <v>61</v>
      </c>
      <c r="C1310" s="3">
        <v>0.79502774567239431</v>
      </c>
      <c r="D1310" s="3">
        <v>0.45486244494886097</v>
      </c>
      <c r="E1310" s="3">
        <v>0.70950448383899856</v>
      </c>
      <c r="F1310" s="3">
        <v>0.79269378959791403</v>
      </c>
      <c r="G1310" s="3">
        <v>0.92764383623638702</v>
      </c>
    </row>
    <row r="1311" spans="1:7" ht="12.75" customHeight="1">
      <c r="A1311" t="s">
        <v>4</v>
      </c>
      <c r="B1311" t="s">
        <v>62</v>
      </c>
      <c r="C1311" s="1">
        <v>3.3596868963488147</v>
      </c>
      <c r="D1311" s="1">
        <v>2.0686658977022669</v>
      </c>
      <c r="E1311" s="1">
        <v>4.6895411444225283</v>
      </c>
      <c r="F1311" s="1">
        <v>3.4581075744783183</v>
      </c>
      <c r="G1311" s="1">
        <v>4.0374649476666438</v>
      </c>
    </row>
    <row r="1312" spans="1:7" ht="12.75" customHeight="1">
      <c r="A1312" t="s">
        <v>4</v>
      </c>
      <c r="B1312" t="s">
        <v>63</v>
      </c>
      <c r="C1312" s="3">
        <v>3.7724763915009063E-2</v>
      </c>
      <c r="D1312" s="3">
        <v>2.6606634714591276E-2</v>
      </c>
      <c r="E1312" s="3">
        <v>3.6232602774971312E-2</v>
      </c>
      <c r="F1312" s="3">
        <v>4.0016409968832843E-2</v>
      </c>
      <c r="G1312" s="3">
        <v>4.5812425943129037E-2</v>
      </c>
    </row>
    <row r="1313" spans="1:7" ht="12.75" customHeight="1">
      <c r="A1313" t="s">
        <v>4</v>
      </c>
      <c r="B1313" t="s">
        <v>64</v>
      </c>
      <c r="C1313" s="3">
        <v>0.58663568837694835</v>
      </c>
      <c r="D1313" s="3">
        <v>0.60468894397121209</v>
      </c>
      <c r="E1313" s="3">
        <v>0.61438728891139527</v>
      </c>
      <c r="F1313" s="3">
        <v>0.60947283628157178</v>
      </c>
      <c r="G1313" s="3">
        <v>0.60749774468515227</v>
      </c>
    </row>
    <row r="1314" spans="1:7" ht="12.75" customHeight="1">
      <c r="A1314" t="s">
        <v>4</v>
      </c>
      <c r="B1314" t="s">
        <v>65</v>
      </c>
      <c r="C1314" s="3">
        <v>1.5149979879826938E-2</v>
      </c>
      <c r="D1314" s="3">
        <v>1.5281984184971979E-2</v>
      </c>
      <c r="E1314" s="3">
        <v>1.4954320831485301E-2</v>
      </c>
      <c r="F1314" s="3">
        <v>1.2320592467146134E-2</v>
      </c>
      <c r="G1314" s="3">
        <v>1.3942893879445088E-2</v>
      </c>
    </row>
    <row r="1315" spans="1:7" ht="12.75" customHeight="1">
      <c r="A1315" t="s">
        <v>4</v>
      </c>
      <c r="B1315" t="s">
        <v>66</v>
      </c>
      <c r="C1315" s="3">
        <v>8.0116851087625139E-3</v>
      </c>
      <c r="D1315" s="3">
        <v>7.8122947446954902E-3</v>
      </c>
      <c r="E1315" s="3">
        <v>8.5667450660024801E-3</v>
      </c>
      <c r="F1315" s="3">
        <v>4.2851968409814405E-3</v>
      </c>
      <c r="G1315" s="3">
        <v>7.6321719629453008E-3</v>
      </c>
    </row>
    <row r="1316" spans="1:7" ht="12.75" customHeight="1">
      <c r="A1316" t="s">
        <v>4</v>
      </c>
      <c r="B1316" t="s">
        <v>67</v>
      </c>
      <c r="C1316" s="3">
        <v>7.2158078068283293E-3</v>
      </c>
      <c r="D1316" s="3">
        <v>5.9029858127924756E-4</v>
      </c>
      <c r="E1316" s="3">
        <v>1.6971806937843784E-2</v>
      </c>
      <c r="F1316" s="3">
        <v>2.7580951843989333E-2</v>
      </c>
      <c r="G1316" s="3">
        <v>2.2924783673530194E-2</v>
      </c>
    </row>
    <row r="1317" spans="1:7" ht="12.75" customHeight="1">
      <c r="A1317" t="s">
        <v>4</v>
      </c>
      <c r="B1317" t="s">
        <v>68</v>
      </c>
      <c r="C1317" s="3">
        <v>1.8924122700651431E-2</v>
      </c>
      <c r="D1317" s="3">
        <v>1.4791477597319464E-2</v>
      </c>
      <c r="E1317" s="3">
        <v>2.818813039690608E-2</v>
      </c>
      <c r="F1317" s="3">
        <v>8.5915737143155854E-2</v>
      </c>
      <c r="G1317" s="3">
        <v>2.0675408055930447E-2</v>
      </c>
    </row>
    <row r="1318" spans="1:7" ht="12.75" customHeight="1">
      <c r="A1318" t="s">
        <v>4</v>
      </c>
      <c r="B1318" t="s">
        <v>69</v>
      </c>
      <c r="C1318" s="3">
        <v>0.57977608318273732</v>
      </c>
      <c r="D1318" s="3">
        <v>0.57105713024303706</v>
      </c>
      <c r="E1318" s="3">
        <v>0.84443506936004242</v>
      </c>
      <c r="F1318" s="3">
        <v>0.6083431408725648</v>
      </c>
      <c r="G1318" s="3">
        <v>0.57624831106927543</v>
      </c>
    </row>
    <row r="1319" spans="1:7" ht="12.75" customHeight="1">
      <c r="A1319" t="s">
        <v>4</v>
      </c>
      <c r="B1319" t="s">
        <v>70</v>
      </c>
      <c r="C1319" s="3">
        <v>0.2740967178709679</v>
      </c>
      <c r="D1319" s="3">
        <v>0.29442102145200721</v>
      </c>
      <c r="E1319" s="3">
        <v>0.1377683553332599</v>
      </c>
      <c r="F1319" s="3">
        <v>0.26007041955102872</v>
      </c>
      <c r="G1319" s="3">
        <v>0.27125768213389728</v>
      </c>
    </row>
    <row r="1320" spans="1:7" ht="12.75" customHeight="1">
      <c r="A1320" t="s">
        <v>4</v>
      </c>
      <c r="B1320" t="s">
        <v>71</v>
      </c>
      <c r="C1320" s="3">
        <v>1.5639081692489957E-2</v>
      </c>
      <c r="D1320" s="3">
        <v>1.4698921008762696E-2</v>
      </c>
      <c r="E1320" s="3">
        <v>5.8938607557391786E-3</v>
      </c>
      <c r="F1320" s="3">
        <v>1.188621188024268E-2</v>
      </c>
      <c r="G1320" s="3">
        <v>1.4622509103326567E-2</v>
      </c>
    </row>
    <row r="1321" spans="1:7" ht="12.75" customHeight="1">
      <c r="A1321" t="s">
        <v>4</v>
      </c>
      <c r="B1321" t="s">
        <v>364</v>
      </c>
      <c r="C1321" s="3">
        <v>0.41336431135482032</v>
      </c>
      <c r="D1321" s="3">
        <v>0.39531105650378617</v>
      </c>
      <c r="E1321" s="3">
        <v>0.38561271224457516</v>
      </c>
      <c r="F1321" s="3">
        <v>0.39052716574238994</v>
      </c>
      <c r="G1321" s="3">
        <v>0.39250225487973461</v>
      </c>
    </row>
    <row r="1322" spans="1:7" ht="12.75" customHeight="1">
      <c r="A1322" t="s">
        <v>4</v>
      </c>
      <c r="B1322" t="s">
        <v>72</v>
      </c>
      <c r="C1322" s="3">
        <v>0.27258880481837794</v>
      </c>
      <c r="D1322" s="3">
        <v>0.25933287269993688</v>
      </c>
      <c r="E1322" s="3">
        <v>0.23379172442192378</v>
      </c>
      <c r="F1322" s="3">
        <v>0.25836053260908365</v>
      </c>
      <c r="G1322" s="3">
        <v>0.25071981806046917</v>
      </c>
    </row>
    <row r="1323" spans="1:7" ht="12.75" customHeight="1">
      <c r="A1323" t="s">
        <v>4</v>
      </c>
      <c r="B1323" t="s">
        <v>73</v>
      </c>
      <c r="C1323" s="3">
        <v>0.21205311773955474</v>
      </c>
      <c r="D1323" s="3">
        <v>0.18091555353054514</v>
      </c>
      <c r="E1323" s="3">
        <v>0.1926956153067908</v>
      </c>
      <c r="F1323" s="3">
        <v>0.18089693805506618</v>
      </c>
      <c r="G1323" s="3">
        <v>0.19943026941874112</v>
      </c>
    </row>
    <row r="1324" spans="1:7" ht="12.75" customHeight="1">
      <c r="A1324" t="s">
        <v>4</v>
      </c>
      <c r="B1324" t="s">
        <v>74</v>
      </c>
      <c r="C1324" s="3">
        <v>0.6633221669340692</v>
      </c>
      <c r="D1324" s="3">
        <v>0.6433484486462594</v>
      </c>
      <c r="E1324" s="3">
        <v>0.63270463038550973</v>
      </c>
      <c r="F1324" s="3">
        <v>0.642356700911907</v>
      </c>
      <c r="G1324" s="3">
        <v>0.63980447175566746</v>
      </c>
    </row>
    <row r="1325" spans="1:7" ht="12.75" customHeight="1">
      <c r="A1325" t="s">
        <v>4</v>
      </c>
      <c r="B1325" t="s">
        <v>75</v>
      </c>
      <c r="C1325" s="1">
        <v>12.756052589730974</v>
      </c>
      <c r="D1325" s="1">
        <v>11.296076442355057</v>
      </c>
      <c r="E1325" s="1">
        <v>18.788756332876257</v>
      </c>
      <c r="F1325" s="1">
        <v>169.98554973249711</v>
      </c>
      <c r="G1325" s="1">
        <v>53.850384753530371</v>
      </c>
    </row>
    <row r="1326" spans="1:7" ht="12.75" customHeight="1">
      <c r="A1326" t="s">
        <v>4</v>
      </c>
      <c r="B1326" t="s">
        <v>76</v>
      </c>
      <c r="C1326" s="1">
        <v>7.8394157829439468</v>
      </c>
      <c r="D1326" s="1">
        <v>8.8526313105536634</v>
      </c>
      <c r="E1326" s="1">
        <v>5.3223320494620312</v>
      </c>
      <c r="F1326" s="1">
        <v>0.58828529929378115</v>
      </c>
      <c r="G1326" s="1">
        <v>1.856996945475754</v>
      </c>
    </row>
    <row r="1327" spans="1:7" ht="12.75" customHeight="1">
      <c r="A1327" t="s">
        <v>4</v>
      </c>
      <c r="B1327" t="s">
        <v>77</v>
      </c>
      <c r="C1327" s="1">
        <v>6.0863862164608813</v>
      </c>
      <c r="D1327" s="1">
        <v>6.788635802056203</v>
      </c>
      <c r="E1327" s="1">
        <v>7.8069951217794973</v>
      </c>
      <c r="F1327" s="1">
        <v>0.41929403213288469</v>
      </c>
      <c r="G1327" s="1">
        <v>1.4197970896738037</v>
      </c>
    </row>
    <row r="1328" spans="1:7" ht="12.75" customHeight="1">
      <c r="A1328" t="s">
        <v>4</v>
      </c>
      <c r="B1328" t="s">
        <v>78</v>
      </c>
      <c r="C1328" s="3">
        <v>1.8408407748348763E-2</v>
      </c>
      <c r="D1328" s="3">
        <v>1.2936458731260984E-2</v>
      </c>
      <c r="E1328" s="3">
        <v>2.7870850499292599E-2</v>
      </c>
      <c r="F1328" s="3">
        <v>8.3315164471400541E-2</v>
      </c>
      <c r="G1328" s="3">
        <v>1.9944473411766233E-2</v>
      </c>
    </row>
    <row r="1329" spans="1:7" ht="12.75" customHeight="1">
      <c r="A1329" t="s">
        <v>4</v>
      </c>
      <c r="B1329" t="s">
        <v>79</v>
      </c>
      <c r="C1329" s="3">
        <v>0.30534374250892604</v>
      </c>
      <c r="D1329" s="3">
        <v>0.33489683140655901</v>
      </c>
      <c r="E1329" s="3">
        <v>1.3298053316107953E-2</v>
      </c>
      <c r="F1329" s="3">
        <v>0</v>
      </c>
      <c r="G1329" s="3">
        <v>6.6043561718606536E-2</v>
      </c>
    </row>
    <row r="1330" spans="1:7" ht="12.75" customHeight="1">
      <c r="A1330" t="s">
        <v>4</v>
      </c>
      <c r="B1330" t="s">
        <v>80</v>
      </c>
      <c r="C1330" s="2">
        <v>16097.715359522419</v>
      </c>
      <c r="D1330" s="2">
        <v>19082.262367028699</v>
      </c>
      <c r="E1330" s="2">
        <v>15423.675970274207</v>
      </c>
      <c r="F1330" s="2">
        <v>1332.0987509561442</v>
      </c>
      <c r="G1330" s="2">
        <v>4142.5603237792993</v>
      </c>
    </row>
    <row r="1331" spans="1:7" ht="12.75" customHeight="1">
      <c r="A1331" t="s">
        <v>4</v>
      </c>
      <c r="B1331" t="s">
        <v>81</v>
      </c>
      <c r="C1331" s="2">
        <v>67848.876378762856</v>
      </c>
      <c r="D1331" s="2">
        <v>72632.882586864042</v>
      </c>
      <c r="E1331" s="2">
        <v>5311.6351868006413</v>
      </c>
      <c r="F1331" s="2">
        <v>0</v>
      </c>
      <c r="G1331" s="2">
        <v>18566.36021561336</v>
      </c>
    </row>
    <row r="1332" spans="1:7" ht="12.75" customHeight="1">
      <c r="A1332" t="s">
        <v>4</v>
      </c>
      <c r="B1332" t="s">
        <v>82</v>
      </c>
      <c r="C1332" s="2">
        <v>87362.446740783838</v>
      </c>
      <c r="D1332" s="2">
        <v>92623.470882095775</v>
      </c>
      <c r="E1332" s="2">
        <v>153078.5645424489</v>
      </c>
      <c r="F1332" s="2">
        <v>101039.09526674858</v>
      </c>
      <c r="G1332" s="2">
        <v>97863.11378605268</v>
      </c>
    </row>
    <row r="1333" spans="1:7" ht="12.75" customHeight="1">
      <c r="A1333" t="s">
        <v>4</v>
      </c>
      <c r="B1333" t="s">
        <v>83</v>
      </c>
      <c r="C1333" s="3">
        <v>0.28760058396410404</v>
      </c>
      <c r="D1333" s="3">
        <v>0.27502310085393067</v>
      </c>
      <c r="E1333" s="3">
        <v>7.8072380430183719E-2</v>
      </c>
      <c r="F1333" s="3">
        <v>0.22884633394273404</v>
      </c>
      <c r="G1333" s="3">
        <v>0.2941777009968804</v>
      </c>
    </row>
    <row r="1334" spans="1:7" ht="12.75" customHeight="1">
      <c r="A1334" t="s">
        <v>4</v>
      </c>
      <c r="B1334" t="s">
        <v>84</v>
      </c>
      <c r="C1334" s="3">
        <v>0.57612566135136645</v>
      </c>
      <c r="D1334" s="3">
        <v>0.58506553494909108</v>
      </c>
      <c r="E1334" s="3">
        <v>0.57422043426436675</v>
      </c>
      <c r="F1334" s="3">
        <v>0.57073800322321344</v>
      </c>
      <c r="G1334" s="3">
        <v>0.57113145804237975</v>
      </c>
    </row>
    <row r="1335" spans="1:7" ht="12.75" customHeight="1">
      <c r="A1335" t="s">
        <v>4</v>
      </c>
      <c r="B1335" t="s">
        <v>85</v>
      </c>
      <c r="C1335" s="3">
        <v>4.6944560599267361E-2</v>
      </c>
      <c r="D1335" s="3">
        <v>5.0977474924486232E-2</v>
      </c>
      <c r="E1335" s="3">
        <v>4.8721817772861567E-2</v>
      </c>
      <c r="F1335" s="3">
        <v>4.6100727585142477E-2</v>
      </c>
      <c r="G1335" s="3">
        <v>4.7464530321271722E-2</v>
      </c>
    </row>
    <row r="1336" spans="1:7" ht="12.75" customHeight="1">
      <c r="A1336" t="s">
        <v>4</v>
      </c>
      <c r="B1336" t="s">
        <v>86</v>
      </c>
      <c r="C1336" s="2">
        <v>755.70017420485715</v>
      </c>
      <c r="D1336" s="2">
        <v>972.7655513176727</v>
      </c>
      <c r="E1336" s="2">
        <v>751.46953001136376</v>
      </c>
      <c r="F1336" s="2">
        <v>61.410721634337762</v>
      </c>
      <c r="G1336" s="2">
        <v>196.62468009571978</v>
      </c>
    </row>
    <row r="1337" spans="1:7" ht="12.75" customHeight="1">
      <c r="A1337" t="s">
        <v>4</v>
      </c>
      <c r="B1337" t="s">
        <v>87</v>
      </c>
      <c r="C1337" s="3">
        <v>0.59601556409688128</v>
      </c>
      <c r="D1337" s="3">
        <v>0.61457852694386839</v>
      </c>
      <c r="E1337" s="3">
        <v>0.62283668586013474</v>
      </c>
      <c r="F1337" s="3">
        <v>0.6180077783690362</v>
      </c>
      <c r="G1337" s="3">
        <v>0.61541469681100691</v>
      </c>
    </row>
    <row r="1338" spans="1:7" ht="12.75" customHeight="1">
      <c r="A1338" t="s">
        <v>4</v>
      </c>
      <c r="B1338" t="s">
        <v>88</v>
      </c>
      <c r="C1338" s="1">
        <v>3.8200851471027817</v>
      </c>
      <c r="D1338" s="1">
        <v>2.8838967230063108</v>
      </c>
      <c r="E1338" s="1">
        <v>3.7729635235983046</v>
      </c>
      <c r="F1338" s="1">
        <v>3.2959990492388633</v>
      </c>
      <c r="G1338" s="1">
        <v>4.35874229092334</v>
      </c>
    </row>
    <row r="1339" spans="1:7" ht="12.75" customHeight="1">
      <c r="A1339" t="s">
        <v>4</v>
      </c>
      <c r="B1339" t="s">
        <v>89</v>
      </c>
      <c r="C1339" s="1">
        <v>56.097691181744871</v>
      </c>
      <c r="D1339" s="1">
        <v>90.552418975276439</v>
      </c>
      <c r="E1339" s="1">
        <v>58.454168834433737</v>
      </c>
      <c r="F1339" s="1">
        <v>78.125437324537714</v>
      </c>
      <c r="G1339" s="1">
        <v>53.743901460336488</v>
      </c>
    </row>
    <row r="1340" spans="1:7" ht="12.75" customHeight="1">
      <c r="A1340" t="s">
        <v>4</v>
      </c>
      <c r="B1340" t="s">
        <v>90</v>
      </c>
      <c r="C1340" s="1">
        <v>46.224892882958486</v>
      </c>
      <c r="D1340" s="1">
        <v>50.232112568572994</v>
      </c>
      <c r="E1340" s="1">
        <v>45.674859576688604</v>
      </c>
      <c r="F1340" s="1">
        <v>52.687535106558038</v>
      </c>
      <c r="G1340" s="1">
        <v>44.043632404850747</v>
      </c>
    </row>
    <row r="1341" spans="1:7" ht="12.75" customHeight="1">
      <c r="A1341" t="s">
        <v>4</v>
      </c>
      <c r="B1341" t="s">
        <v>91</v>
      </c>
      <c r="C1341" s="1">
        <v>154.73360326425407</v>
      </c>
      <c r="D1341" s="1">
        <v>197.72599084540511</v>
      </c>
      <c r="E1341" s="1">
        <v>165.22317070700646</v>
      </c>
      <c r="F1341" s="1">
        <v>196.20323574346608</v>
      </c>
      <c r="G1341" s="1">
        <v>176.1036698557954</v>
      </c>
    </row>
    <row r="1342" spans="1:7" ht="12.75" customHeight="1">
      <c r="A1342" t="s">
        <v>4</v>
      </c>
      <c r="B1342" t="s">
        <v>92</v>
      </c>
      <c r="C1342" s="3">
        <v>5.3821625479235365E-2</v>
      </c>
      <c r="D1342" s="3">
        <v>5.1537681574640351E-2</v>
      </c>
      <c r="E1342" s="3">
        <v>6.486672742580353E-2</v>
      </c>
      <c r="F1342" s="3">
        <v>7.2410177481633142E-2</v>
      </c>
      <c r="G1342" s="3">
        <v>6.9301199905021066E-2</v>
      </c>
    </row>
    <row r="1343" spans="1:7" ht="12.75" customHeight="1">
      <c r="A1343" t="s">
        <v>4</v>
      </c>
      <c r="B1343" t="s">
        <v>93</v>
      </c>
      <c r="C1343" s="1">
        <v>1.8207368429520174</v>
      </c>
      <c r="D1343" s="1">
        <v>2.2118896222203235</v>
      </c>
      <c r="E1343" s="1">
        <v>2.1200537819487897</v>
      </c>
      <c r="F1343" s="1">
        <v>2.5352860089839719</v>
      </c>
      <c r="G1343" s="1">
        <v>2.4674676102362234</v>
      </c>
    </row>
    <row r="1344" spans="1:7" ht="12.75" customHeight="1">
      <c r="A1344" t="s">
        <v>4</v>
      </c>
      <c r="B1344" t="s">
        <v>94</v>
      </c>
      <c r="C1344" s="4">
        <v>0.24021980154406389</v>
      </c>
      <c r="D1344" s="4">
        <v>0.18234607133410152</v>
      </c>
      <c r="E1344" s="4">
        <v>0.28131065330892219</v>
      </c>
      <c r="F1344" s="4">
        <v>0.38120699355336518</v>
      </c>
      <c r="G1344" s="4">
        <v>0.27527192612916307</v>
      </c>
    </row>
    <row r="1345" spans="1:7" ht="12.75" customHeight="1">
      <c r="A1345" t="s">
        <v>4</v>
      </c>
      <c r="B1345" t="s">
        <v>95</v>
      </c>
      <c r="C1345" s="2">
        <v>28262.586565463855</v>
      </c>
      <c r="D1345" s="2">
        <v>30845.779096732349</v>
      </c>
      <c r="E1345" s="2">
        <v>201599.55017626315</v>
      </c>
      <c r="F1345" s="2">
        <v>31360.831386846992</v>
      </c>
      <c r="G1345" s="2">
        <v>32656.612403314444</v>
      </c>
    </row>
    <row r="1346" spans="1:7" ht="12.75" customHeight="1">
      <c r="A1346" t="s">
        <v>4</v>
      </c>
      <c r="B1346" t="s">
        <v>96</v>
      </c>
      <c r="C1346" s="2">
        <v>2010.6177783851695</v>
      </c>
      <c r="D1346" s="2">
        <v>2235.4212381725702</v>
      </c>
      <c r="E1346" s="2">
        <v>52611.895398673769</v>
      </c>
      <c r="F1346" s="2">
        <v>3129.0746961217865</v>
      </c>
      <c r="G1346" s="2">
        <v>3082.1781661677733</v>
      </c>
    </row>
    <row r="1347" spans="1:7" ht="12.75" customHeight="1">
      <c r="A1347" t="s">
        <v>4</v>
      </c>
      <c r="B1347" t="s">
        <v>97</v>
      </c>
      <c r="C1347" s="2">
        <v>32367.239910736993</v>
      </c>
      <c r="D1347" s="2">
        <v>35292.680957557641</v>
      </c>
      <c r="E1347" s="2">
        <v>31923.801084010836</v>
      </c>
      <c r="F1347" s="2">
        <v>2646.95766001625</v>
      </c>
      <c r="G1347" s="2">
        <v>8630.7804912861502</v>
      </c>
    </row>
    <row r="1348" spans="1:7" ht="12.75" customHeight="1">
      <c r="A1348" t="s">
        <v>4</v>
      </c>
      <c r="B1348" t="s">
        <v>98</v>
      </c>
      <c r="C1348" s="2">
        <v>13379.461844839961</v>
      </c>
      <c r="D1348" s="2">
        <v>13951.586979419202</v>
      </c>
      <c r="E1348" s="2">
        <v>12310.223484258759</v>
      </c>
      <c r="F1348" s="2">
        <v>1033.7088674489137</v>
      </c>
      <c r="G1348" s="2">
        <v>3387.600807957203</v>
      </c>
    </row>
    <row r="1349" spans="1:7" ht="12.75" customHeight="1">
      <c r="A1349" t="s">
        <v>4</v>
      </c>
      <c r="B1349" t="s">
        <v>105</v>
      </c>
      <c r="C1349" s="3">
        <v>0.4627916218890854</v>
      </c>
      <c r="D1349" s="3">
        <v>0.4588852662544452</v>
      </c>
      <c r="E1349" s="3">
        <v>0.4539933190165904</v>
      </c>
      <c r="F1349" s="3">
        <v>0.46176989083894204</v>
      </c>
      <c r="G1349" s="3">
        <v>0.45870281251631512</v>
      </c>
    </row>
    <row r="1350" spans="1:7" ht="12.75" customHeight="1">
      <c r="A1350" t="s">
        <v>4</v>
      </c>
      <c r="B1350" t="s">
        <v>106</v>
      </c>
      <c r="C1350" s="3">
        <v>0.16214764469390205</v>
      </c>
      <c r="D1350" s="3">
        <v>0.16452422207629036</v>
      </c>
      <c r="E1350" s="3">
        <v>0.15822257131802417</v>
      </c>
      <c r="F1350" s="3">
        <v>0.16939700634486204</v>
      </c>
      <c r="G1350" s="3">
        <v>0.16400689102204993</v>
      </c>
    </row>
    <row r="1351" spans="1:7" ht="12.75" customHeight="1">
      <c r="A1351" t="s">
        <v>4</v>
      </c>
      <c r="B1351" t="s">
        <v>107</v>
      </c>
      <c r="C1351" s="3">
        <v>0.37506073341701279</v>
      </c>
      <c r="D1351" s="3">
        <v>0.37659051166926399</v>
      </c>
      <c r="E1351" s="3">
        <v>0.38778410966538529</v>
      </c>
      <c r="F1351" s="3">
        <v>0.36883310281619586</v>
      </c>
      <c r="G1351" s="3">
        <v>0.37729029646163487</v>
      </c>
    </row>
    <row r="1352" spans="1:7" ht="12.75" customHeight="1">
      <c r="A1352" t="s">
        <v>4</v>
      </c>
      <c r="B1352" t="s">
        <v>99</v>
      </c>
      <c r="C1352" s="3">
        <v>0</v>
      </c>
      <c r="D1352" s="3">
        <v>0</v>
      </c>
      <c r="E1352" s="3">
        <v>0</v>
      </c>
      <c r="F1352" s="3">
        <v>0</v>
      </c>
      <c r="G1352" s="3">
        <v>0</v>
      </c>
    </row>
    <row r="1353" spans="1:7" ht="12.75" customHeight="1">
      <c r="A1353" t="s">
        <v>4</v>
      </c>
      <c r="B1353" t="s">
        <v>108</v>
      </c>
      <c r="C1353" s="3">
        <v>0.34964054913107367</v>
      </c>
      <c r="D1353" s="3">
        <v>0.34574942913910689</v>
      </c>
      <c r="E1353" s="3">
        <v>0.33860151824328122</v>
      </c>
      <c r="F1353" s="3">
        <v>0.34348201571414544</v>
      </c>
      <c r="G1353" s="3">
        <v>0.33649325833813298</v>
      </c>
    </row>
    <row r="1354" spans="1:7" ht="12.75" customHeight="1">
      <c r="A1354" t="s">
        <v>4</v>
      </c>
      <c r="B1354" t="s">
        <v>109</v>
      </c>
      <c r="C1354" s="3">
        <v>0.10635245242075415</v>
      </c>
      <c r="D1354" s="3">
        <v>0.11699131005700249</v>
      </c>
      <c r="E1354" s="3">
        <v>0.10651549789292528</v>
      </c>
      <c r="F1354" s="3">
        <v>0.12021594980000601</v>
      </c>
      <c r="G1354" s="3">
        <v>0.11657622624823534</v>
      </c>
    </row>
    <row r="1355" spans="1:7" ht="12.75" customHeight="1">
      <c r="A1355" t="s">
        <v>4</v>
      </c>
      <c r="B1355" t="s">
        <v>110</v>
      </c>
      <c r="C1355" s="3">
        <v>0.54400699844817235</v>
      </c>
      <c r="D1355" s="3">
        <v>0.53725926080389075</v>
      </c>
      <c r="E1355" s="3">
        <v>0.5548829838637932</v>
      </c>
      <c r="F1355" s="3">
        <v>0.53630203448584857</v>
      </c>
      <c r="G1355" s="3">
        <v>0.5469305154136318</v>
      </c>
    </row>
    <row r="1356" spans="1:7" ht="12.75" customHeight="1">
      <c r="A1356" t="s">
        <v>4</v>
      </c>
      <c r="B1356" t="s">
        <v>100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</row>
    <row r="1357" spans="1:7" ht="12.75" customHeight="1">
      <c r="A1357" t="s">
        <v>4</v>
      </c>
      <c r="B1357" t="s">
        <v>101</v>
      </c>
      <c r="C1357" s="2">
        <v>-45031466.55671712</v>
      </c>
      <c r="D1357" s="2">
        <v>-41654999.18</v>
      </c>
      <c r="E1357" s="2">
        <v>-53330044.028949402</v>
      </c>
      <c r="F1357" s="2">
        <v>-33784499.210000001</v>
      </c>
      <c r="G1357" s="2">
        <v>-50649961.787757285</v>
      </c>
    </row>
  </sheetData>
  <mergeCells count="2">
    <mergeCell ref="A1:A2"/>
    <mergeCell ref="B1:B2"/>
  </mergeCell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B5"/>
  <sheetViews>
    <sheetView workbookViewId="0">
      <selection activeCell="B4" sqref="B4"/>
    </sheetView>
  </sheetViews>
  <sheetFormatPr defaultRowHeight="12.75"/>
  <sheetData>
    <row r="2" spans="1:2" ht="12.75" customHeight="1">
      <c r="A2" t="s">
        <v>17</v>
      </c>
    </row>
    <row r="3" spans="1:2" ht="12.75" customHeight="1">
      <c r="A3" t="s">
        <v>18</v>
      </c>
      <c r="B3" s="199" t="s">
        <v>394</v>
      </c>
    </row>
    <row r="4" spans="1:2" ht="12.75" customHeight="1"/>
    <row r="5" spans="1:2" ht="12.75" customHeight="1">
      <c r="A5" t="s">
        <v>19</v>
      </c>
      <c r="B5" t="s">
        <v>20</v>
      </c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AH26" sqref="AH26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Acute ALOS</v>
      </c>
    </row>
    <row r="3" spans="1:25" ht="15.75">
      <c r="A3" s="82" t="s">
        <v>104</v>
      </c>
    </row>
    <row r="4" spans="1:25" ht="15.75">
      <c r="A4" s="85" t="s">
        <v>48</v>
      </c>
      <c r="B4" s="324" t="str">
        <f>MID(A4,FIND("]",A4)+2,LEN(A4)-FIND("]",A4)+2)</f>
        <v>Acute ALOS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220</v>
      </c>
      <c r="D5" s="326"/>
      <c r="E5" s="323" t="s">
        <v>36</v>
      </c>
      <c r="F5" s="323"/>
      <c r="G5" s="323"/>
      <c r="H5" s="326"/>
      <c r="I5" s="323" t="s">
        <v>36</v>
      </c>
      <c r="J5" s="323"/>
      <c r="K5" s="323"/>
      <c r="L5" s="326"/>
      <c r="M5" s="323" t="s">
        <v>36</v>
      </c>
      <c r="N5" s="323"/>
      <c r="O5" s="323"/>
      <c r="P5" s="326"/>
      <c r="Q5" s="323" t="s">
        <v>36</v>
      </c>
      <c r="R5" s="323"/>
      <c r="S5" s="323"/>
      <c r="T5" s="326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26"/>
      <c r="E6" s="8" t="s">
        <v>37</v>
      </c>
      <c r="F6" s="8" t="s">
        <v>38</v>
      </c>
      <c r="G6" s="8" t="s">
        <v>39</v>
      </c>
      <c r="H6" s="326"/>
      <c r="I6" s="8" t="s">
        <v>37</v>
      </c>
      <c r="J6" s="8" t="s">
        <v>38</v>
      </c>
      <c r="K6" s="8" t="s">
        <v>39</v>
      </c>
      <c r="L6" s="326"/>
      <c r="M6" s="8" t="s">
        <v>37</v>
      </c>
      <c r="N6" s="8" t="s">
        <v>38</v>
      </c>
      <c r="O6" s="8" t="s">
        <v>39</v>
      </c>
      <c r="P6" s="326"/>
      <c r="Q6" s="8" t="s">
        <v>37</v>
      </c>
      <c r="R6" s="8" t="s">
        <v>38</v>
      </c>
      <c r="S6" s="8" t="s">
        <v>39</v>
      </c>
      <c r="T6" s="326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20">
        <f>SUMIFS('INTERIM REPORT'!C:C,'INTERIM REPORT'!$A:$A,'PAGE 7'!$A8,'INTERIM REPORT'!$B:$B,'PAGE 7'!$A$4)</f>
        <v>2.4727592267135323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7'!$A8,'INTERIM REPORT'!$B:$B,'PAGE 7'!$A$4)</f>
        <v>2.6213965406790525</v>
      </c>
      <c r="I8" s="200">
        <f>RANK(H8,H$8:H$15,1)</f>
        <v>4</v>
      </c>
      <c r="J8" s="200">
        <f>RANK(H8,H$8:H$17,1)</f>
        <v>4</v>
      </c>
      <c r="K8" s="200">
        <f>RANK(H8,H$8:H$25,1)</f>
        <v>4</v>
      </c>
      <c r="L8" s="120">
        <f>SUMIFS('INTERIM REPORT'!E:E,'INTERIM REPORT'!$A:$A,'PAGE 7'!$A8,'INTERIM REPORT'!$B:$B,'PAGE 7'!$A$4)</f>
        <v>2.4369747899159662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7'!$A8,'INTERIM REPORT'!$B:$B,'PAGE 7'!$A$4)</f>
        <v>2.9361567635903922</v>
      </c>
      <c r="Q8" s="200">
        <f>RANK(P8,P$8:P$15,1)</f>
        <v>6</v>
      </c>
      <c r="R8" s="200">
        <f>RANK(P8,P$8:P$17,1)</f>
        <v>7</v>
      </c>
      <c r="S8" s="200">
        <f>RANK(P8,P$8:P$25,1)</f>
        <v>7</v>
      </c>
      <c r="T8" s="120">
        <f>SUMIFS('INTERIM REPORT'!G:G,'INTERIM REPORT'!$A:$A,'PAGE 7'!$A8,'INTERIM REPORT'!$B:$B,'PAGE 7'!$A$4)</f>
        <v>2.7743979721166037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95">
        <f t="shared" ref="X8:X17" si="0">IF(H8&gt;0,((L8/H8)-1),IF(AND(H8=0,L8&gt;0),100%,IF(AND(H8=0,L8&lt;0),-100%,IF(AND(H8=0,L8=0),0%,((L8/(H8))-1)*-1))))</f>
        <v>-7.0352481168420744E-2</v>
      </c>
      <c r="Y8" s="95">
        <f t="shared" ref="Y8:Y17" si="1">IF(L8&gt;0,((T8/L8)-1),IF(AND(L8=0,T8&gt;0),100%,IF(AND(L8=0,T8&lt;0),-100%,IF(AND(L8=0,T8=0),0%,((T8/(L8))-1)*-1))))</f>
        <v>0.13845985752370993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20">
        <f>SUMIFS('INTERIM REPORT'!C:C,'INTERIM REPORT'!$A:$A,'PAGE 7'!$A9,'INTERIM REPORT'!$B:$B,'PAGE 7'!$A$4)</f>
        <v>3.0166944908180291</v>
      </c>
      <c r="E9" s="200">
        <f t="shared" ref="E9:E15" si="3">RANK(D9,D$8:D$15,1)</f>
        <v>5</v>
      </c>
      <c r="F9" s="200">
        <f t="shared" ref="F9:F17" si="4">RANK(D9,D$8:D$17,1)</f>
        <v>5</v>
      </c>
      <c r="G9" s="200">
        <f t="shared" ref="G9:G17" si="5">RANK(D9,D$8:D$25,1)</f>
        <v>5</v>
      </c>
      <c r="H9" s="120">
        <f>SUMIFS('INTERIM REPORT'!D:D,'INTERIM REPORT'!$A:$A,'PAGE 7'!$A9,'INTERIM REPORT'!$B:$B,'PAGE 7'!$A$4)</f>
        <v>2.4924698795180724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7'!$A9,'INTERIM REPORT'!$B:$B,'PAGE 7'!$A$4)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7'!$A9,'INTERIM REPORT'!$B:$B,'PAGE 7'!$A$4)</f>
        <v>2.4841867469879513</v>
      </c>
      <c r="Q9" s="200">
        <f t="shared" ref="Q9:Q15" si="12">RANK(P9,P$8:P$15,1)</f>
        <v>2</v>
      </c>
      <c r="R9" s="200">
        <f t="shared" ref="R9:R17" si="13">RANK(P9,P$8:P$17,1)</f>
        <v>2</v>
      </c>
      <c r="S9" s="200">
        <f t="shared" ref="S9:S17" si="14">RANK(P9,P$8:P$25,1)</f>
        <v>2</v>
      </c>
      <c r="T9" s="120">
        <f>SUMIFS('INTERIM REPORT'!G:G,'INTERIM REPORT'!$A:$A,'PAGE 7'!$A9,'INTERIM REPORT'!$B:$B,'PAGE 7'!$A$4)</f>
        <v>2.5450310559006208</v>
      </c>
      <c r="U9" s="200">
        <f t="shared" ref="U9:U15" si="15">RANK(T9,T$8:T$15,1)</f>
        <v>2</v>
      </c>
      <c r="V9" s="200">
        <f t="shared" ref="V9:V17" si="16">RANK(T9,T$8:T$17,1)</f>
        <v>2</v>
      </c>
      <c r="W9" s="200">
        <f t="shared" ref="W9:W17" si="17">RANK(T9,T$8:T$25,1)</f>
        <v>2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20">
        <f>SUMIFS('INTERIM REPORT'!C:C,'INTERIM REPORT'!$A:$A,'PAGE 7'!$A10,'INTERIM REPORT'!$B:$B,'PAGE 7'!$A$4)</f>
        <v>2.8699186991869925</v>
      </c>
      <c r="E10" s="200">
        <f t="shared" si="3"/>
        <v>4</v>
      </c>
      <c r="F10" s="200">
        <f t="shared" si="4"/>
        <v>4</v>
      </c>
      <c r="G10" s="200">
        <f t="shared" si="5"/>
        <v>4</v>
      </c>
      <c r="H10" s="120">
        <f>SUMIFS('INTERIM REPORT'!D:D,'INTERIM REPORT'!$A:$A,'PAGE 7'!$A10,'INTERIM REPORT'!$B:$B,'PAGE 7'!$A$4)</f>
        <v>2.9677419354838719</v>
      </c>
      <c r="I10" s="200">
        <f t="shared" si="6"/>
        <v>6</v>
      </c>
      <c r="J10" s="200">
        <f t="shared" si="7"/>
        <v>6</v>
      </c>
      <c r="K10" s="200">
        <f t="shared" si="8"/>
        <v>6</v>
      </c>
      <c r="L10" s="120">
        <f>SUMIFS('INTERIM REPORT'!E:E,'INTERIM REPORT'!$A:$A,'PAGE 7'!$A10,'INTERIM REPORT'!$B:$B,'PAGE 7'!$A$4)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7'!$A10,'INTERIM REPORT'!$B:$B,'PAGE 7'!$A$4)</f>
        <v>2.838709677419355</v>
      </c>
      <c r="Q10" s="200">
        <f t="shared" si="12"/>
        <v>4</v>
      </c>
      <c r="R10" s="200">
        <f t="shared" si="13"/>
        <v>4</v>
      </c>
      <c r="S10" s="200">
        <f t="shared" si="14"/>
        <v>4</v>
      </c>
      <c r="T10" s="120">
        <f>SUMIFS('INTERIM REPORT'!G:G,'INTERIM REPORT'!$A:$A,'PAGE 7'!$A10,'INTERIM REPORT'!$B:$B,'PAGE 7'!$A$4)</f>
        <v>3.1318681318681323</v>
      </c>
      <c r="U10" s="200">
        <f t="shared" si="15"/>
        <v>5</v>
      </c>
      <c r="V10" s="200">
        <f t="shared" si="16"/>
        <v>6</v>
      </c>
      <c r="W10" s="200">
        <f t="shared" si="17"/>
        <v>6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20">
        <f>SUMIFS('INTERIM REPORT'!C:C,'INTERIM REPORT'!$A:$A,'PAGE 7'!$A11,'INTERIM REPORT'!$B:$B,'PAGE 7'!$A$4)</f>
        <v>3.6516587677725121</v>
      </c>
      <c r="E11" s="200">
        <f t="shared" si="3"/>
        <v>7</v>
      </c>
      <c r="F11" s="200">
        <f t="shared" si="4"/>
        <v>9</v>
      </c>
      <c r="G11" s="200">
        <f t="shared" si="5"/>
        <v>10</v>
      </c>
      <c r="H11" s="120">
        <f>SUMIFS('INTERIM REPORT'!D:D,'INTERIM REPORT'!$A:$A,'PAGE 7'!$A11,'INTERIM REPORT'!$B:$B,'PAGE 7'!$A$4)</f>
        <v>3.8392070484581504</v>
      </c>
      <c r="I11" s="200">
        <f t="shared" si="6"/>
        <v>8</v>
      </c>
      <c r="J11" s="200">
        <f t="shared" si="7"/>
        <v>10</v>
      </c>
      <c r="K11" s="200">
        <f t="shared" si="8"/>
        <v>11</v>
      </c>
      <c r="L11" s="120">
        <f>SUMIFS('INTERIM REPORT'!E:E,'INTERIM REPORT'!$A:$A,'PAGE 7'!$A11,'INTERIM REPORT'!$B:$B,'PAGE 7'!$A$4)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7'!$A11,'INTERIM REPORT'!$B:$B,'PAGE 7'!$A$4)</f>
        <v>3.9063180827886717</v>
      </c>
      <c r="Q11" s="200">
        <f t="shared" si="12"/>
        <v>8</v>
      </c>
      <c r="R11" s="200">
        <f t="shared" si="13"/>
        <v>10</v>
      </c>
      <c r="S11" s="200">
        <f t="shared" si="14"/>
        <v>10</v>
      </c>
      <c r="T11" s="120">
        <f>SUMIFS('INTERIM REPORT'!G:G,'INTERIM REPORT'!$A:$A,'PAGE 7'!$A11,'INTERIM REPORT'!$B:$B,'PAGE 7'!$A$4)</f>
        <v>3.7470725995316161</v>
      </c>
      <c r="U11" s="200">
        <f t="shared" si="15"/>
        <v>7</v>
      </c>
      <c r="V11" s="200">
        <f t="shared" si="16"/>
        <v>9</v>
      </c>
      <c r="W11" s="200">
        <f t="shared" si="17"/>
        <v>10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20">
        <f>SUMIFS('INTERIM REPORT'!C:C,'INTERIM REPORT'!$A:$A,'PAGE 7'!$A12,'INTERIM REPORT'!$B:$B,'PAGE 7'!$A$4)</f>
        <v>2.7475975127190502</v>
      </c>
      <c r="E12" s="200">
        <f t="shared" si="3"/>
        <v>3</v>
      </c>
      <c r="F12" s="200">
        <f t="shared" si="4"/>
        <v>3</v>
      </c>
      <c r="G12" s="200">
        <f t="shared" si="5"/>
        <v>3</v>
      </c>
      <c r="H12" s="120">
        <f>SUMIFS('INTERIM REPORT'!D:D,'INTERIM REPORT'!$A:$A,'PAGE 7'!$A12,'INTERIM REPORT'!$B:$B,'PAGE 7'!$A$4)</f>
        <v>2.1384615384615384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20">
        <f>SUMIFS('INTERIM REPORT'!E:E,'INTERIM REPORT'!$A:$A,'PAGE 7'!$A12,'INTERIM REPORT'!$B:$B,'PAGE 7'!$A$4)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7'!$A12,'INTERIM REPORT'!$B:$B,'PAGE 7'!$A$4)</f>
        <v>2.5206216377764497</v>
      </c>
      <c r="Q12" s="200">
        <f t="shared" si="12"/>
        <v>3</v>
      </c>
      <c r="R12" s="200">
        <f t="shared" si="13"/>
        <v>3</v>
      </c>
      <c r="S12" s="200">
        <f t="shared" si="14"/>
        <v>3</v>
      </c>
      <c r="T12" s="120">
        <f>SUMIFS('INTERIM REPORT'!G:G,'INTERIM REPORT'!$A:$A,'PAGE 7'!$A12,'INTERIM REPORT'!$B:$B,'PAGE 7'!$A$4)</f>
        <v>2.4897579143389201</v>
      </c>
      <c r="U12" s="200">
        <f t="shared" si="15"/>
        <v>1</v>
      </c>
      <c r="V12" s="200">
        <f t="shared" si="16"/>
        <v>1</v>
      </c>
      <c r="W12" s="200">
        <f t="shared" si="17"/>
        <v>1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20">
        <f>SUMIFS('INTERIM REPORT'!C:C,'INTERIM REPORT'!$A:$A,'PAGE 7'!$A13,'INTERIM REPORT'!$B:$B,'PAGE 7'!$A$4)</f>
        <v>3.7357237715803451</v>
      </c>
      <c r="E13" s="200">
        <f t="shared" si="3"/>
        <v>8</v>
      </c>
      <c r="F13" s="200">
        <f t="shared" si="4"/>
        <v>10</v>
      </c>
      <c r="G13" s="200">
        <f t="shared" si="5"/>
        <v>11</v>
      </c>
      <c r="H13" s="120">
        <f>SUMIFS('INTERIM REPORT'!D:D,'INTERIM REPORT'!$A:$A,'PAGE 7'!$A13,'INTERIM REPORT'!$B:$B,'PAGE 7'!$A$4)</f>
        <v>3.1017759562841536</v>
      </c>
      <c r="I13" s="200">
        <f t="shared" si="6"/>
        <v>7</v>
      </c>
      <c r="J13" s="200">
        <f t="shared" si="7"/>
        <v>9</v>
      </c>
      <c r="K13" s="200">
        <f t="shared" si="8"/>
        <v>9</v>
      </c>
      <c r="L13" s="120">
        <f>SUMIFS('INTERIM REPORT'!E:E,'INTERIM REPORT'!$A:$A,'PAGE 7'!$A13,'INTERIM REPORT'!$B:$B,'PAGE 7'!$A$4)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7'!$A13,'INTERIM REPORT'!$B:$B,'PAGE 7'!$A$4)</f>
        <v>3.2417730020147757</v>
      </c>
      <c r="Q13" s="200">
        <f t="shared" si="12"/>
        <v>7</v>
      </c>
      <c r="R13" s="200">
        <f t="shared" si="13"/>
        <v>8</v>
      </c>
      <c r="S13" s="200">
        <f t="shared" si="14"/>
        <v>8</v>
      </c>
      <c r="T13" s="120">
        <f>SUMIFS('INTERIM REPORT'!G:G,'INTERIM REPORT'!$A:$A,'PAGE 7'!$A13,'INTERIM REPORT'!$B:$B,'PAGE 7'!$A$4)</f>
        <v>3.2300341296928328</v>
      </c>
      <c r="U13" s="200">
        <f t="shared" si="15"/>
        <v>6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20">
        <f>SUMIFS('INTERIM REPORT'!C:C,'INTERIM REPORT'!$A:$A,'PAGE 7'!$A14,'INTERIM REPORT'!$B:$B,'PAGE 7'!$A$4)</f>
        <v>3.2057142857142855</v>
      </c>
      <c r="E14" s="200">
        <f t="shared" si="3"/>
        <v>6</v>
      </c>
      <c r="F14" s="200">
        <f t="shared" si="4"/>
        <v>7</v>
      </c>
      <c r="G14" s="200">
        <f t="shared" si="5"/>
        <v>7</v>
      </c>
      <c r="H14" s="120">
        <f>SUMIFS('INTERIM REPORT'!D:D,'INTERIM REPORT'!$A:$A,'PAGE 7'!$A14,'INTERIM REPORT'!$B:$B,'PAGE 7'!$A$4)</f>
        <v>2.9630404463040452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20">
        <f>SUMIFS('INTERIM REPORT'!E:E,'INTERIM REPORT'!$A:$A,'PAGE 7'!$A14,'INTERIM REPORT'!$B:$B,'PAGE 7'!$A$4)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7'!$A14,'INTERIM REPORT'!$B:$B,'PAGE 7'!$A$4)</f>
        <v>2.9187158469945356</v>
      </c>
      <c r="Q14" s="200">
        <f t="shared" si="12"/>
        <v>5</v>
      </c>
      <c r="R14" s="200">
        <f t="shared" si="13"/>
        <v>5</v>
      </c>
      <c r="S14" s="200">
        <f t="shared" si="14"/>
        <v>5</v>
      </c>
      <c r="T14" s="120">
        <f>SUMIFS('INTERIM REPORT'!G:G,'INTERIM REPORT'!$A:$A,'PAGE 7'!$A14,'INTERIM REPORT'!$B:$B,'PAGE 7'!$A$4)</f>
        <v>3.0349774621569869</v>
      </c>
      <c r="U14" s="200">
        <f t="shared" si="15"/>
        <v>4</v>
      </c>
      <c r="V14" s="200">
        <f t="shared" si="16"/>
        <v>5</v>
      </c>
      <c r="W14" s="200">
        <f t="shared" si="17"/>
        <v>5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22">
        <f>SUMIFS('INTERIM REPORT'!C:C,'INTERIM REPORT'!$A:$A,'PAGE 7'!$A15,'INTERIM REPORT'!$B:$B,'PAGE 7'!$A$4)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7'!$A15,'INTERIM REPORT'!$B:$B,'PAGE 7'!$A$4)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7'!$A15,'INTERIM REPORT'!$B:$B,'PAGE 7'!$A$4)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7'!$A15,'INTERIM REPORT'!$B:$B,'PAGE 7'!$A$4)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7'!$A15,'INTERIM REPORT'!$B:$B,'PAGE 7'!$A$4)</f>
        <v>5.8474870017331018</v>
      </c>
      <c r="U15" s="201">
        <f t="shared" si="15"/>
        <v>8</v>
      </c>
      <c r="V15" s="201">
        <f t="shared" si="16"/>
        <v>10</v>
      </c>
      <c r="W15" s="201">
        <f t="shared" si="17"/>
        <v>13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7'!$A16,'INTERIM REPORT'!$B:$B,'PAGE 7'!$A$4)</f>
        <v>3.1348314606741576</v>
      </c>
      <c r="E16" s="202"/>
      <c r="F16" s="203">
        <f t="shared" si="4"/>
        <v>6</v>
      </c>
      <c r="G16" s="203">
        <f t="shared" si="5"/>
        <v>6</v>
      </c>
      <c r="H16" s="124">
        <f>SUMIFS('INTERIM REPORT'!D:D,'INTERIM REPORT'!$A:$A,'PAGE 7'!$A16,'INTERIM REPORT'!$B:$B,'PAGE 7'!$A$4)</f>
        <v>3.0536741214057503</v>
      </c>
      <c r="I16" s="202"/>
      <c r="J16" s="203">
        <f t="shared" si="7"/>
        <v>8</v>
      </c>
      <c r="K16" s="203">
        <f t="shared" si="8"/>
        <v>8</v>
      </c>
      <c r="L16" s="124">
        <f>SUMIFS('INTERIM REPORT'!E:E,'INTERIM REPORT'!$A:$A,'PAGE 7'!$A16,'INTERIM REPORT'!$B:$B,'PAGE 7'!$A$4)</f>
        <v>2.5364829396325455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7'!$A16,'INTERIM REPORT'!$B:$B,'PAGE 7'!$A$4)</f>
        <v>2.9267990074441692</v>
      </c>
      <c r="Q16" s="202"/>
      <c r="R16" s="203">
        <f t="shared" si="13"/>
        <v>6</v>
      </c>
      <c r="S16" s="203">
        <f t="shared" si="14"/>
        <v>6</v>
      </c>
      <c r="T16" s="124">
        <f>SUMIFS('INTERIM REPORT'!G:G,'INTERIM REPORT'!$A:$A,'PAGE 7'!$A16,'INTERIM REPORT'!$B:$B,'PAGE 7'!$A$4)</f>
        <v>3.0274406332453814</v>
      </c>
      <c r="U16" s="202"/>
      <c r="V16" s="203">
        <f t="shared" si="16"/>
        <v>4</v>
      </c>
      <c r="W16" s="203">
        <f t="shared" si="17"/>
        <v>4</v>
      </c>
      <c r="X16" s="99">
        <f t="shared" si="0"/>
        <v>-0.16936685488074199</v>
      </c>
      <c r="Y16" s="99">
        <f t="shared" si="1"/>
        <v>0.19355844501913344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7'!$A17,'INTERIM REPORT'!$B:$B,'PAGE 7'!$A$4)</f>
        <v>3.3143100511073249</v>
      </c>
      <c r="E17" s="204"/>
      <c r="F17" s="200">
        <f t="shared" si="4"/>
        <v>8</v>
      </c>
      <c r="G17" s="200">
        <f t="shared" si="5"/>
        <v>8</v>
      </c>
      <c r="H17" s="120">
        <f>SUMIFS('INTERIM REPORT'!D:D,'INTERIM REPORT'!$A:$A,'PAGE 7'!$A17,'INTERIM REPORT'!$B:$B,'PAGE 7'!$A$4)</f>
        <v>3.0385980479148187</v>
      </c>
      <c r="I17" s="204"/>
      <c r="J17" s="200">
        <f t="shared" si="7"/>
        <v>7</v>
      </c>
      <c r="K17" s="200">
        <f t="shared" si="8"/>
        <v>7</v>
      </c>
      <c r="L17" s="120">
        <f>SUMIFS('INTERIM REPORT'!E:E,'INTERIM REPORT'!$A:$A,'PAGE 7'!$A17,'INTERIM REPORT'!$B:$B,'PAGE 7'!$A$4)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7'!$A17,'INTERIM REPORT'!$B:$B,'PAGE 7'!$A$4)</f>
        <v>3.3401135288552481</v>
      </c>
      <c r="Q17" s="204"/>
      <c r="R17" s="200">
        <f t="shared" si="13"/>
        <v>9</v>
      </c>
      <c r="S17" s="200">
        <f t="shared" si="14"/>
        <v>9</v>
      </c>
      <c r="T17" s="120">
        <f>SUMIFS('INTERIM REPORT'!G:G,'INTERIM REPORT'!$A:$A,'PAGE 7'!$A17,'INTERIM REPORT'!$B:$B,'PAGE 7'!$A$4)</f>
        <v>3.3640128854118743</v>
      </c>
      <c r="U17" s="204"/>
      <c r="V17" s="200">
        <f t="shared" si="16"/>
        <v>8</v>
      </c>
      <c r="W17" s="20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7'!$A20,'INTERIM REPORT'!$B:$B,'PAGE 7'!$A$4)</f>
        <v>5.122333590336674</v>
      </c>
      <c r="E20" s="202"/>
      <c r="F20" s="203">
        <f>RANK(D20,D$20:D$22,1)</f>
        <v>3</v>
      </c>
      <c r="G20" s="203">
        <f t="shared" ref="G20:G22" si="19">RANK(D20,D$8:D$25,1)</f>
        <v>13</v>
      </c>
      <c r="H20" s="124">
        <f>SUMIFS('INTERIM REPORT'!D:D,'INTERIM REPORT'!$A:$A,'PAGE 7'!$A20,'INTERIM REPORT'!$B:$B,'PAGE 7'!$A$4)</f>
        <v>5.0191333708497465</v>
      </c>
      <c r="I20" s="202"/>
      <c r="J20" s="203">
        <f>RANK(H20,H$20:H$22,1)</f>
        <v>3</v>
      </c>
      <c r="K20" s="203">
        <f t="shared" ref="K20:K22" si="20">RANK(H20,H$8:H$25,1)</f>
        <v>13</v>
      </c>
      <c r="L20" s="124">
        <f>SUMIFS('INTERIM REPORT'!E:E,'INTERIM REPORT'!$A:$A,'PAGE 7'!$A20,'INTERIM REPORT'!$B:$B,'PAGE 7'!$A$4)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7'!$A20,'INTERIM REPORT'!$B:$B,'PAGE 7'!$A$4)</f>
        <v>4.8770111808017456</v>
      </c>
      <c r="Q20" s="202"/>
      <c r="R20" s="203">
        <f>RANK(P20,P$20:P$22,1)</f>
        <v>2</v>
      </c>
      <c r="S20" s="203">
        <f t="shared" ref="S20:S22" si="22">RANK(P20,P$8:P$25,1)</f>
        <v>12</v>
      </c>
      <c r="T20" s="124">
        <f>SUMIFS('INTERIM REPORT'!G:G,'INTERIM REPORT'!$A:$A,'PAGE 7'!$A20,'INTERIM REPORT'!$B:$B,'PAGE 7'!$A$4)</f>
        <v>4.7511855667198262</v>
      </c>
      <c r="U20" s="202"/>
      <c r="V20" s="203">
        <f>RANK(T20,T$20:T$22,1)</f>
        <v>2</v>
      </c>
      <c r="W20" s="20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7'!$A21,'INTERIM REPORT'!$B:$B,'PAGE 7'!$A$4)</f>
        <v>4.6576393917451133</v>
      </c>
      <c r="E21" s="204"/>
      <c r="F21" s="200">
        <f t="shared" ref="F21:F22" si="24">RANK(D21,D$20:D$22,1)</f>
        <v>2</v>
      </c>
      <c r="G21" s="200">
        <f t="shared" si="19"/>
        <v>12</v>
      </c>
      <c r="H21" s="120">
        <f>SUMIFS('INTERIM REPORT'!D:D,'INTERIM REPORT'!$A:$A,'PAGE 7'!$A21,'INTERIM REPORT'!$B:$B,'PAGE 7'!$A$4)</f>
        <v>4.8766823687752359</v>
      </c>
      <c r="I21" s="204"/>
      <c r="J21" s="200">
        <f t="shared" ref="J21:J22" si="25">RANK(H21,H$20:H$22,1)</f>
        <v>2</v>
      </c>
      <c r="K21" s="200">
        <f t="shared" si="20"/>
        <v>12</v>
      </c>
      <c r="L21" s="120">
        <f>SUMIFS('INTERIM REPORT'!E:E,'INTERIM REPORT'!$A:$A,'PAGE 7'!$A21,'INTERIM REPORT'!$B:$B,'PAGE 7'!$A$4)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7'!$A21,'INTERIM REPORT'!$B:$B,'PAGE 7'!$A$4)</f>
        <v>5.0413653943164647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7'!$A21,'INTERIM REPORT'!$B:$B,'PAGE 7'!$A$4)</f>
        <v>4.8560501759216752</v>
      </c>
      <c r="U21" s="204"/>
      <c r="V21" s="200">
        <f t="shared" ref="V21:V22" si="28">RANK(T21,T$20:T$22,1)</f>
        <v>3</v>
      </c>
      <c r="W21" s="20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7'!$A22,'INTERIM REPORT'!$B:$B,'PAGE 7'!$A$4)</f>
        <v>3.4128197588944427</v>
      </c>
      <c r="E22" s="204"/>
      <c r="F22" s="200">
        <f t="shared" si="24"/>
        <v>1</v>
      </c>
      <c r="G22" s="200">
        <f t="shared" si="19"/>
        <v>9</v>
      </c>
      <c r="H22" s="120">
        <f>SUMIFS('INTERIM REPORT'!D:D,'INTERIM REPORT'!$A:$A,'PAGE 7'!$A22,'INTERIM REPORT'!$B:$B,'PAGE 7'!$A$4)</f>
        <v>3.4</v>
      </c>
      <c r="I22" s="204"/>
      <c r="J22" s="200">
        <f t="shared" si="25"/>
        <v>1</v>
      </c>
      <c r="K22" s="200">
        <f t="shared" si="20"/>
        <v>10</v>
      </c>
      <c r="L22" s="120">
        <f>SUMIFS('INTERIM REPORT'!E:E,'INTERIM REPORT'!$A:$A,'PAGE 7'!$A22,'INTERIM REPORT'!$B:$B,'PAGE 7'!$A$4)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7'!$A22,'INTERIM REPORT'!$B:$B,'PAGE 7'!$A$4)</f>
        <v>4.0447561790247155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7'!$A22,'INTERIM REPORT'!$B:$B,'PAGE 7'!$A$4)</f>
        <v>3.5690149824673258</v>
      </c>
      <c r="U22" s="204"/>
      <c r="V22" s="200">
        <f t="shared" si="28"/>
        <v>1</v>
      </c>
      <c r="W22" s="200">
        <f t="shared" si="23"/>
        <v>9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7'!$A25,'INTERIM REPORT'!$B:$B,'PAGE 7'!$A$4)</f>
        <v>5.7696090365031694</v>
      </c>
      <c r="E25" s="202"/>
      <c r="F25" s="202"/>
      <c r="G25" s="203">
        <f>RANK(D25,D$8:D$25,1)</f>
        <v>14</v>
      </c>
      <c r="H25" s="124">
        <f>SUMIFS('INTERIM REPORT'!D:D,'INTERIM REPORT'!$A:$A,'PAGE 7'!$A25,'INTERIM REPORT'!$B:$B,'PAGE 7'!$A$4)</f>
        <v>6.0003028467595394</v>
      </c>
      <c r="I25" s="202"/>
      <c r="J25" s="202"/>
      <c r="K25" s="203">
        <f>RANK(H25,H$8:H$25,1)</f>
        <v>14</v>
      </c>
      <c r="L25" s="124">
        <f>SUMIFS('INTERIM REPORT'!E:E,'INTERIM REPORT'!$A:$A,'PAGE 7'!$A25,'INTERIM REPORT'!$B:$B,'PAGE 7'!$A$4)</f>
        <v>0</v>
      </c>
      <c r="M25" s="202"/>
      <c r="N25" s="202"/>
      <c r="O25" s="203">
        <f>RANK(L25,L$8:L$25,1)</f>
        <v>1</v>
      </c>
      <c r="P25" s="124">
        <f>SUMIFS('INTERIM REPORT'!F:F,'INTERIM REPORT'!$A:$A,'PAGE 7'!$A25,'INTERIM REPORT'!$B:$B,'PAGE 7'!$A$4)</f>
        <v>6.2768782057729053</v>
      </c>
      <c r="Q25" s="202"/>
      <c r="R25" s="202"/>
      <c r="S25" s="203">
        <f>RANK(P25,P$8:P$25,1)</f>
        <v>14</v>
      </c>
      <c r="T25" s="124">
        <f>SUMIFS('INTERIM REPORT'!G:G,'INTERIM REPORT'!$A:$A,'PAGE 7'!$A25,'INTERIM REPORT'!$B:$B,'PAGE 7'!$A$4)</f>
        <v>5.8540654368024141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7'!$A28,'INTERIM REPORT'!$B:$B,'PAGE 7'!$A$4)</f>
        <v>4.6821198371795969</v>
      </c>
      <c r="E28" s="204"/>
      <c r="F28" s="200"/>
      <c r="G28" s="200"/>
      <c r="H28" s="124">
        <f>SUMIFS('INTERIM REPORT'!D:D,'INTERIM REPORT'!$A:$A,'PAGE 7'!$A28,'INTERIM REPORT'!$B:$B,'PAGE 7'!$A$4)</f>
        <v>4.7412691941839924</v>
      </c>
      <c r="I28" s="204"/>
      <c r="J28" s="200"/>
      <c r="K28" s="200"/>
      <c r="L28" s="124">
        <f>SUMIFS('INTERIM REPORT'!E:E,'INTERIM REPORT'!$A:$A,'PAGE 7'!$A28,'INTERIM REPORT'!$B:$B,'PAGE 7'!$A$4)</f>
        <v>2.4883468834688354</v>
      </c>
      <c r="M28" s="204"/>
      <c r="N28" s="200"/>
      <c r="O28" s="200"/>
      <c r="P28" s="124">
        <f>SUMIFS('INTERIM REPORT'!F:F,'INTERIM REPORT'!$A:$A,'PAGE 7'!$A28,'INTERIM REPORT'!$B:$B,'PAGE 7'!$A$4)</f>
        <v>4.9628509524239419</v>
      </c>
      <c r="Q28" s="204"/>
      <c r="R28" s="200"/>
      <c r="S28" s="200"/>
      <c r="T28" s="124">
        <f>SUMIFS('INTERIM REPORT'!G:G,'INTERIM REPORT'!$A:$A,'PAGE 7'!$A28,'INTERIM REPORT'!$B:$B,'PAGE 7'!$A$4)</f>
        <v>4.7586343719979691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-0.47517283209288474</v>
      </c>
      <c r="Y28" s="103">
        <f>IF(L28&gt;0,((T28/L28)-1),IF(AND(L28=0,T28&gt;0),100%,IF(AND(L28=0,T28&lt;0),-100%,IF(AND(L28=0,T28=0),0%,((T28/(L28))-1)*-1))))</f>
        <v>0.91236776657291463</v>
      </c>
    </row>
    <row r="29" spans="1:25" ht="28.35" customHeight="1">
      <c r="C29" s="94" t="s">
        <v>28</v>
      </c>
      <c r="D29" s="120">
        <f>MEDIAN(D25,D20:D22,D8:D17)</f>
        <v>3.260012168410805</v>
      </c>
      <c r="E29" s="208"/>
      <c r="F29" s="208"/>
      <c r="G29" s="208"/>
      <c r="H29" s="120">
        <f>MEDIAN(H25,H20:H22,H8:H17)</f>
        <v>3.0461360846602847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3.0889648828025837</v>
      </c>
      <c r="Q29" s="208"/>
      <c r="R29" s="208"/>
      <c r="S29" s="208"/>
      <c r="T29" s="120">
        <f>MEDIAN(T25,T20:T22,T8:T17)</f>
        <v>3.2970235075523533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2.943306595002511</v>
      </c>
      <c r="E30" s="208"/>
      <c r="F30" s="208"/>
      <c r="G30" s="208"/>
      <c r="H30" s="120">
        <f>MEDIAN(H8:H15)</f>
        <v>2.792218493491549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2.8787127622069453</v>
      </c>
      <c r="Q30" s="208"/>
      <c r="R30" s="208"/>
      <c r="S30" s="208"/>
      <c r="T30" s="120">
        <f>MEDIAN(T8:T15)</f>
        <v>3.0834227970125596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7'!$A33,'INTERIM REPORT'!$B:$B,'PAGE 7'!$A$5)=0,"",SUMIFS('INTERIM REPORT'!C:C,'INTERIM REPORT'!$A:$A,'PAGE 7'!$A33,'INTERIM REPORT'!$B:$B,'PAGE 7'!$A$5))</f>
        <v/>
      </c>
      <c r="E33" s="120"/>
      <c r="F33" s="120"/>
      <c r="G33" s="121"/>
      <c r="H33" s="124" t="str">
        <f>IF(SUMIFS('INTERIM REPORT'!D:D,'INTERIM REPORT'!$A:$A,'PAGE 7'!$A33,'INTERIM REPORT'!$B:$B,'PAGE 7'!$A$5)=0,"",SUMIFS('INTERIM REPORT'!D:D,'INTERIM REPORT'!$A:$A,'PAGE 7'!$A33,'INTERIM REPORT'!$B:$B,'PAGE 7'!$A$5))</f>
        <v/>
      </c>
      <c r="I33" s="120"/>
      <c r="J33" s="120"/>
      <c r="K33" s="121"/>
      <c r="L33" s="124" t="str">
        <f>IF(SUMIFS('INTERIM REPORT'!E:E,'INTERIM REPORT'!$A:$A,'PAGE 7'!$A33,'INTERIM REPORT'!$B:$B,'PAGE 7'!$A$5)=0,"",SUMIFS('INTERIM REPORT'!E:E,'INTERIM REPORT'!$A:$A,'PAGE 7'!$A33,'INTERIM REPORT'!$B:$B,'PAGE 7'!$A$5))</f>
        <v/>
      </c>
      <c r="M33" s="120"/>
      <c r="N33" s="120"/>
      <c r="O33" s="121"/>
      <c r="P33" s="124" t="str">
        <f>IF(SUMIFS('INTERIM REPORT'!F:F,'INTERIM REPORT'!$A:$A,'PAGE 7'!$A33,'INTERIM REPORT'!$B:$B,'PAGE 7'!$A$5)=0,"",SUMIFS('INTERIM REPORT'!F:F,'INTERIM REPORT'!$A:$A,'PAGE 7'!$A33,'INTERIM REPORT'!$B:$B,'PAGE 7'!$A$5))</f>
        <v/>
      </c>
      <c r="Q33" s="120"/>
      <c r="R33" s="120"/>
      <c r="S33" s="121"/>
      <c r="T33" s="124" t="str">
        <f>IF(SUMIFS('INTERIM REPORT'!G:G,'INTERIM REPORT'!$A:$A,'PAGE 7'!$A33,'INTERIM REPORT'!$B:$B,'PAGE 7'!$A$5)=0,"",SUMIFS('INTERIM REPORT'!G:G,'INTERIM REPORT'!$A:$A,'PAGE 7'!$A33,'INTERIM REPORT'!$B:$B,'PAGE 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7'!$A34,'INTERIM REPORT'!$B:$B,'PAGE 7'!$A$5)=0,"",SUMIFS('INTERIM REPORT'!C:C,'INTERIM REPORT'!$A:$A,'PAGE 7'!$A34,'INTERIM REPORT'!$B:$B,'PAGE 7'!$A$5))</f>
        <v/>
      </c>
      <c r="E34" s="124"/>
      <c r="F34" s="124"/>
      <c r="G34" s="125"/>
      <c r="H34" s="124" t="str">
        <f>IF(SUMIFS('INTERIM REPORT'!D:D,'INTERIM REPORT'!$A:$A,'PAGE 7'!$A34,'INTERIM REPORT'!$B:$B,'PAGE 7'!$A$5)=0,"",SUMIFS('INTERIM REPORT'!D:D,'INTERIM REPORT'!$A:$A,'PAGE 7'!$A34,'INTERIM REPORT'!$B:$B,'PAGE 7'!$A$5))</f>
        <v/>
      </c>
      <c r="I34" s="124"/>
      <c r="J34" s="124"/>
      <c r="K34" s="125"/>
      <c r="L34" s="124" t="str">
        <f>IF(SUMIFS('INTERIM REPORT'!E:E,'INTERIM REPORT'!$A:$A,'PAGE 7'!$A34,'INTERIM REPORT'!$B:$B,'PAGE 7'!$A$5)=0,"",SUMIFS('INTERIM REPORT'!E:E,'INTERIM REPORT'!$A:$A,'PAGE 7'!$A34,'INTERIM REPORT'!$B:$B,'PAGE 7'!$A$5))</f>
        <v/>
      </c>
      <c r="M34" s="124"/>
      <c r="N34" s="124"/>
      <c r="O34" s="125"/>
      <c r="P34" s="124" t="str">
        <f>IF(SUMIFS('INTERIM REPORT'!F:F,'INTERIM REPORT'!$A:$A,'PAGE 7'!$A34,'INTERIM REPORT'!$B:$B,'PAGE 7'!$A$5)=0,"",SUMIFS('INTERIM REPORT'!F:F,'INTERIM REPORT'!$A:$A,'PAGE 7'!$A34,'INTERIM REPORT'!$B:$B,'PAGE 7'!$A$5))</f>
        <v/>
      </c>
      <c r="Q34" s="124"/>
      <c r="R34" s="124"/>
      <c r="S34" s="125"/>
      <c r="T34" s="124" t="str">
        <f>IF(SUMIFS('INTERIM REPORT'!G:G,'INTERIM REPORT'!$A:$A,'PAGE 7'!$A34,'INTERIM REPORT'!$B:$B,'PAGE 7'!$A$5)=0,"",SUMIFS('INTERIM REPORT'!G:G,'INTERIM REPORT'!$A:$A,'PAGE 7'!$A34,'INTERIM REPORT'!$B:$B,'PAGE 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7'!$A35,'INTERIM REPORT'!$B:$B,'PAGE 7'!$A$5)=0,"",SUMIFS('INTERIM REPORT'!C:C,'INTERIM REPORT'!$A:$A,'PAGE 7'!$A35,'INTERIM REPORT'!$B:$B,'PAGE 7'!$A$5))</f>
        <v/>
      </c>
      <c r="E35" s="124"/>
      <c r="F35" s="124"/>
      <c r="G35" s="125"/>
      <c r="H35" s="124" t="str">
        <f>IF(SUMIFS('INTERIM REPORT'!D:D,'INTERIM REPORT'!$A:$A,'PAGE 7'!$A35,'INTERIM REPORT'!$B:$B,'PAGE 7'!$A$5)=0,"",SUMIFS('INTERIM REPORT'!D:D,'INTERIM REPORT'!$A:$A,'PAGE 7'!$A35,'INTERIM REPORT'!$B:$B,'PAGE 7'!$A$5))</f>
        <v/>
      </c>
      <c r="I35" s="124"/>
      <c r="J35" s="124"/>
      <c r="K35" s="125"/>
      <c r="L35" s="124" t="str">
        <f>IF(SUMIFS('INTERIM REPORT'!E:E,'INTERIM REPORT'!$A:$A,'PAGE 7'!$A35,'INTERIM REPORT'!$B:$B,'PAGE 7'!$A$5)=0,"",SUMIFS('INTERIM REPORT'!E:E,'INTERIM REPORT'!$A:$A,'PAGE 7'!$A35,'INTERIM REPORT'!$B:$B,'PAGE 7'!$A$5))</f>
        <v/>
      </c>
      <c r="M35" s="124"/>
      <c r="N35" s="124"/>
      <c r="O35" s="125"/>
      <c r="P35" s="124" t="str">
        <f>IF(SUMIFS('INTERIM REPORT'!F:F,'INTERIM REPORT'!$A:$A,'PAGE 7'!$A35,'INTERIM REPORT'!$B:$B,'PAGE 7'!$A$5)=0,"",SUMIFS('INTERIM REPORT'!F:F,'INTERIM REPORT'!$A:$A,'PAGE 7'!$A35,'INTERIM REPORT'!$B:$B,'PAGE 7'!$A$5))</f>
        <v/>
      </c>
      <c r="Q35" s="124"/>
      <c r="R35" s="124"/>
      <c r="S35" s="125"/>
      <c r="T35" s="124" t="str">
        <f>IF(SUMIFS('INTERIM REPORT'!G:G,'INTERIM REPORT'!$A:$A,'PAGE 7'!$A35,'INTERIM REPORT'!$B:$B,'PAGE 7'!$A$5)=0,"",SUMIFS('INTERIM REPORT'!G:G,'INTERIM REPORT'!$A:$A,'PAGE 7'!$A35,'INTERIM REPORT'!$B:$B,'PAGE 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7'!$A36,'INTERIM REPORT'!$B:$B,'PAGE 7'!$A$5)=0,"",SUMIFS('INTERIM REPORT'!C:C,'INTERIM REPORT'!$A:$A,'PAGE 7'!$A36,'INTERIM REPORT'!$B:$B,'PAGE 7'!$A$5))</f>
        <v/>
      </c>
      <c r="E36" s="124"/>
      <c r="F36" s="124"/>
      <c r="G36" s="125"/>
      <c r="H36" s="124" t="str">
        <f>IF(SUMIFS('INTERIM REPORT'!D:D,'INTERIM REPORT'!$A:$A,'PAGE 7'!$A36,'INTERIM REPORT'!$B:$B,'PAGE 7'!$A$5)=0,"",SUMIFS('INTERIM REPORT'!D:D,'INTERIM REPORT'!$A:$A,'PAGE 7'!$A36,'INTERIM REPORT'!$B:$B,'PAGE 7'!$A$5))</f>
        <v/>
      </c>
      <c r="I36" s="124"/>
      <c r="J36" s="124"/>
      <c r="K36" s="125"/>
      <c r="L36" s="124" t="str">
        <f>IF(SUMIFS('INTERIM REPORT'!E:E,'INTERIM REPORT'!$A:$A,'PAGE 7'!$A36,'INTERIM REPORT'!$B:$B,'PAGE 7'!$A$5)=0,"",SUMIFS('INTERIM REPORT'!E:E,'INTERIM REPORT'!$A:$A,'PAGE 7'!$A36,'INTERIM REPORT'!$B:$B,'PAGE 7'!$A$5))</f>
        <v/>
      </c>
      <c r="M36" s="124"/>
      <c r="N36" s="124"/>
      <c r="O36" s="125"/>
      <c r="P36" s="124" t="str">
        <f>IF(SUMIFS('INTERIM REPORT'!F:F,'INTERIM REPORT'!$A:$A,'PAGE 7'!$A36,'INTERIM REPORT'!$B:$B,'PAGE 7'!$A$5)=0,"",SUMIFS('INTERIM REPORT'!F:F,'INTERIM REPORT'!$A:$A,'PAGE 7'!$A36,'INTERIM REPORT'!$B:$B,'PAGE 7'!$A$5))</f>
        <v/>
      </c>
      <c r="Q36" s="124"/>
      <c r="R36" s="124"/>
      <c r="S36" s="125"/>
      <c r="T36" s="124" t="str">
        <f>IF(SUMIFS('INTERIM REPORT'!G:G,'INTERIM REPORT'!$A:$A,'PAGE 7'!$A36,'INTERIM REPORT'!$B:$B,'PAGE 7'!$A$5)=0,"",SUMIFS('INTERIM REPORT'!G:G,'INTERIM REPORT'!$A:$A,'PAGE 7'!$A36,'INTERIM REPORT'!$B:$B,'PAGE 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7'!$A37,'INTERIM REPORT'!$B:$B,'PAGE 7'!$A$5)=0,"",SUMIFS('INTERIM REPORT'!C:C,'INTERIM REPORT'!$A:$A,'PAGE 7'!$A37,'INTERIM REPORT'!$B:$B,'PAGE 7'!$A$5))</f>
        <v/>
      </c>
      <c r="E37" s="124"/>
      <c r="F37" s="124"/>
      <c r="G37" s="125"/>
      <c r="H37" s="124" t="str">
        <f>IF(SUMIFS('INTERIM REPORT'!D:D,'INTERIM REPORT'!$A:$A,'PAGE 7'!$A37,'INTERIM REPORT'!$B:$B,'PAGE 7'!$A$5)=0,"",SUMIFS('INTERIM REPORT'!D:D,'INTERIM REPORT'!$A:$A,'PAGE 7'!$A37,'INTERIM REPORT'!$B:$B,'PAGE 7'!$A$5))</f>
        <v/>
      </c>
      <c r="I37" s="124"/>
      <c r="J37" s="124"/>
      <c r="K37" s="125"/>
      <c r="L37" s="124" t="str">
        <f>IF(SUMIFS('INTERIM REPORT'!E:E,'INTERIM REPORT'!$A:$A,'PAGE 7'!$A37,'INTERIM REPORT'!$B:$B,'PAGE 7'!$A$5)=0,"",SUMIFS('INTERIM REPORT'!E:E,'INTERIM REPORT'!$A:$A,'PAGE 7'!$A37,'INTERIM REPORT'!$B:$B,'PAGE 7'!$A$5))</f>
        <v/>
      </c>
      <c r="M37" s="124"/>
      <c r="N37" s="124"/>
      <c r="O37" s="125"/>
      <c r="P37" s="124"/>
      <c r="Q37" s="124"/>
      <c r="R37" s="124"/>
      <c r="S37" s="125"/>
      <c r="T37" s="12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7'!$A38,'INTERIM REPORT'!$B:$B,'PAGE 7'!$A$5)=0,"",SUMIFS('INTERIM REPORT'!C:C,'INTERIM REPORT'!$A:$A,'PAGE 7'!$A38,'INTERIM REPORT'!$B:$B,'PAGE 7'!$A$5))</f>
        <v/>
      </c>
      <c r="E38" s="124"/>
      <c r="F38" s="124"/>
      <c r="G38" s="125"/>
      <c r="H38" s="124" t="str">
        <f>IF(SUMIFS('INTERIM REPORT'!D:D,'INTERIM REPORT'!$A:$A,'PAGE 7'!$A38,'INTERIM REPORT'!$B:$B,'PAGE 7'!$A$5)=0,"",SUMIFS('INTERIM REPORT'!D:D,'INTERIM REPORT'!$A:$A,'PAGE 7'!$A38,'INTERIM REPORT'!$B:$B,'PAGE 7'!$A$5))</f>
        <v/>
      </c>
      <c r="I38" s="124"/>
      <c r="J38" s="124"/>
      <c r="K38" s="125"/>
      <c r="L38" s="124" t="str">
        <f>IF(SUMIFS('INTERIM REPORT'!E:E,'INTERIM REPORT'!$A:$A,'PAGE 7'!$A38,'INTERIM REPORT'!$B:$B,'PAGE 7'!$A$5)=0,"",SUMIFS('INTERIM REPORT'!E:E,'INTERIM REPORT'!$A:$A,'PAGE 7'!$A38,'INTERIM REPORT'!$B:$B,'PAGE 7'!$A$5))</f>
        <v/>
      </c>
      <c r="M38" s="124"/>
      <c r="N38" s="124"/>
      <c r="O38" s="125"/>
      <c r="P38" s="124" t="str">
        <f>IF(SUMIFS('INTERIM REPORT'!F:F,'INTERIM REPORT'!$A:$A,'PAGE 7'!$A38,'INTERIM REPORT'!$B:$B,'PAGE 7'!$A$5)=0,"",SUMIFS('INTERIM REPORT'!F:F,'INTERIM REPORT'!$A:$A,'PAGE 7'!$A38,'INTERIM REPORT'!$B:$B,'PAGE 7'!$A$5))</f>
        <v/>
      </c>
      <c r="Q38" s="124"/>
      <c r="R38" s="124"/>
      <c r="S38" s="125"/>
      <c r="T38" s="124" t="str">
        <f>IF(SUMIFS('INTERIM REPORT'!G:G,'INTERIM REPORT'!$A:$A,'PAGE 7'!$A38,'INTERIM REPORT'!$B:$B,'PAGE 7'!$A$5)=0,"",SUMIFS('INTERIM REPORT'!G:G,'INTERIM REPORT'!$A:$A,'PAGE 7'!$A38,'INTERIM REPORT'!$B:$B,'PAGE 7'!$A$5))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7" priority="1" operator="notEqual">
      <formula>""" """</formula>
    </cfRule>
    <cfRule type="cellIs" dxfId="11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Adjusted Admissions</v>
      </c>
    </row>
    <row r="3" spans="1:25" ht="15.75">
      <c r="A3" s="82" t="s">
        <v>104</v>
      </c>
    </row>
    <row r="4" spans="1:25" ht="15.75">
      <c r="A4" s="85" t="s">
        <v>49</v>
      </c>
      <c r="B4" s="324" t="str">
        <f>MID(A4,FIND("]",A4)+2,LEN(A4)-FIND("]",A4)+2)</f>
        <v>Adjusted Admissions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221</v>
      </c>
      <c r="D5" s="330"/>
      <c r="E5" s="323" t="s">
        <v>36</v>
      </c>
      <c r="F5" s="323"/>
      <c r="G5" s="323"/>
      <c r="H5" s="330"/>
      <c r="I5" s="323" t="s">
        <v>36</v>
      </c>
      <c r="J5" s="323"/>
      <c r="K5" s="323"/>
      <c r="L5" s="330"/>
      <c r="M5" s="323" t="s">
        <v>36</v>
      </c>
      <c r="N5" s="323"/>
      <c r="O5" s="323"/>
      <c r="P5" s="330"/>
      <c r="Q5" s="323" t="s">
        <v>36</v>
      </c>
      <c r="R5" s="323"/>
      <c r="S5" s="323"/>
      <c r="T5" s="330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52">
        <f>SUMIFS('INTERIM REPORT'!C:C,'INTERIM REPORT'!$A:$A,'PAGE 8'!$A8,'INTERIM REPORT'!$B:$B,'PAGE 8'!$A$4)</f>
        <v>4702.0986321919072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52">
        <f>SUMIFS('INTERIM REPORT'!D:D,'INTERIM REPORT'!$A:$A,'PAGE 8'!$A8,'INTERIM REPORT'!$B:$B,'PAGE 8'!$A$4)</f>
        <v>4848.9149384418088</v>
      </c>
      <c r="I8" s="200">
        <f>RANK(H8,H$8:H$15,1)</f>
        <v>3</v>
      </c>
      <c r="J8" s="200">
        <f>RANK(H8,H$8:H$17,1)</f>
        <v>3</v>
      </c>
      <c r="K8" s="200">
        <f>RANK(H8,H$8:H$25,1)</f>
        <v>3</v>
      </c>
      <c r="L8" s="152">
        <f>SUMIFS('INTERIM REPORT'!E:E,'INTERIM REPORT'!$A:$A,'PAGE 8'!$A8,'INTERIM REPORT'!$B:$B,'PAGE 8'!$A$4)</f>
        <v>5279.8666634665069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8'!$A8,'INTERIM REPORT'!$B:$B,'PAGE 8'!$A$4)</f>
        <v>7277.9706862461644</v>
      </c>
      <c r="Q8" s="200">
        <f>RANK(P8,P$8:P$15,1)</f>
        <v>7</v>
      </c>
      <c r="R8" s="200">
        <f>RANK(P8,P$8:P$17,1)</f>
        <v>8</v>
      </c>
      <c r="S8" s="200">
        <f>RANK(P8,P$8:P$25,1)</f>
        <v>12</v>
      </c>
      <c r="T8" s="152">
        <f>SUMIFS('INTERIM REPORT'!G:G,'INTERIM REPORT'!$A:$A,'PAGE 8'!$A8,'INTERIM REPORT'!$B:$B,'PAGE 8'!$A$4)</f>
        <v>6752.5536709776961</v>
      </c>
      <c r="U8" s="200">
        <f>RANK(T8,T$8:T$15,1)</f>
        <v>6</v>
      </c>
      <c r="V8" s="200">
        <f>RANK(T8,T$8:T$17,1)</f>
        <v>6</v>
      </c>
      <c r="W8" s="200">
        <f>RANK(T8,T$8:T$25,1)</f>
        <v>9</v>
      </c>
      <c r="X8" s="95">
        <f t="shared" ref="X8:X17" si="0">IF(H8&gt;0,((L8/H8)-1),IF(AND(H8=0,L8&gt;0),100%,IF(AND(H8=0,L8&lt;0),-100%,IF(AND(H8=0,L8=0),0%,((L8/(H8))-1)*-1))))</f>
        <v>8.8875909455154112E-2</v>
      </c>
      <c r="Y8" s="95">
        <f t="shared" ref="Y8:Y17" si="1">IF(L8&gt;0,((T8/L8)-1),IF(AND(L8=0,T8&gt;0),100%,IF(AND(L8=0,T8&lt;0),-100%,IF(AND(L8=0,T8=0),0%,((T8/(L8))-1)*-1))))</f>
        <v>0.27892503757742504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52">
        <f>SUMIFS('INTERIM REPORT'!C:C,'INTERIM REPORT'!$A:$A,'PAGE 8'!$A9,'INTERIM REPORT'!$B:$B,'PAGE 8'!$A$4)</f>
        <v>5394.2435225448453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8'!$A9,'INTERIM REPORT'!$B:$B,'PAGE 8'!$A$4)</f>
        <v>5988.6547090198128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8'!$A9,'INTERIM REPORT'!$B:$B,'PAGE 8'!$A$4)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8'!$A9,'INTERIM REPORT'!$B:$B,'PAGE 8'!$A$4)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52">
        <f>SUMIFS('INTERIM REPORT'!G:G,'INTERIM REPORT'!$A:$A,'PAGE 8'!$A9,'INTERIM REPORT'!$B:$B,'PAGE 8'!$A$4)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52">
        <f>SUMIFS('INTERIM REPORT'!C:C,'INTERIM REPORT'!$A:$A,'PAGE 8'!$A10,'INTERIM REPORT'!$B:$B,'PAGE 8'!$A$4)</f>
        <v>2738.739480264815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8'!$A10,'INTERIM REPORT'!$B:$B,'PAGE 8'!$A$4)</f>
        <v>2262.8177179502936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8'!$A10,'INTERIM REPORT'!$B:$B,'PAGE 8'!$A$4)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8'!$A10,'INTERIM REPORT'!$B:$B,'PAGE 8'!$A$4)</f>
        <v>2351.9529097786658</v>
      </c>
      <c r="Q10" s="200">
        <f t="shared" si="12"/>
        <v>6</v>
      </c>
      <c r="R10" s="200">
        <f t="shared" si="13"/>
        <v>7</v>
      </c>
      <c r="S10" s="200">
        <f t="shared" si="14"/>
        <v>11</v>
      </c>
      <c r="T10" s="152">
        <f>SUMIFS('INTERIM REPORT'!G:G,'INTERIM REPORT'!$A:$A,'PAGE 8'!$A10,'INTERIM REPORT'!$B:$B,'PAGE 8'!$A$4)</f>
        <v>1991.6856701354391</v>
      </c>
      <c r="U10" s="200">
        <f t="shared" si="15"/>
        <v>4</v>
      </c>
      <c r="V10" s="200">
        <f t="shared" si="16"/>
        <v>4</v>
      </c>
      <c r="W10" s="20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52">
        <f>SUMIFS('INTERIM REPORT'!C:C,'INTERIM REPORT'!$A:$A,'PAGE 8'!$A11,'INTERIM REPORT'!$B:$B,'PAGE 8'!$A$4)</f>
        <v>7540.593420166957</v>
      </c>
      <c r="E11" s="200">
        <f t="shared" si="3"/>
        <v>7</v>
      </c>
      <c r="F11" s="200">
        <f t="shared" si="4"/>
        <v>7</v>
      </c>
      <c r="G11" s="200">
        <f t="shared" si="5"/>
        <v>7</v>
      </c>
      <c r="H11" s="152">
        <f>SUMIFS('INTERIM REPORT'!D:D,'INTERIM REPORT'!$A:$A,'PAGE 8'!$A11,'INTERIM REPORT'!$B:$B,'PAGE 8'!$A$4)</f>
        <v>6354.947818371933</v>
      </c>
      <c r="I11" s="200">
        <f t="shared" si="6"/>
        <v>6</v>
      </c>
      <c r="J11" s="200">
        <f t="shared" si="7"/>
        <v>6</v>
      </c>
      <c r="K11" s="200">
        <f t="shared" si="8"/>
        <v>6</v>
      </c>
      <c r="L11" s="152">
        <f>SUMIFS('INTERIM REPORT'!E:E,'INTERIM REPORT'!$A:$A,'PAGE 8'!$A11,'INTERIM REPORT'!$B:$B,'PAGE 8'!$A$4)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8'!$A11,'INTERIM REPORT'!$B:$B,'PAGE 8'!$A$4)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52">
        <f>SUMIFS('INTERIM REPORT'!G:G,'INTERIM REPORT'!$A:$A,'PAGE 8'!$A11,'INTERIM REPORT'!$B:$B,'PAGE 8'!$A$4)</f>
        <v>6575.2836103695827</v>
      </c>
      <c r="U11" s="200">
        <f t="shared" si="15"/>
        <v>5</v>
      </c>
      <c r="V11" s="200">
        <f t="shared" si="16"/>
        <v>5</v>
      </c>
      <c r="W11" s="20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52">
        <f>SUMIFS('INTERIM REPORT'!C:C,'INTERIM REPORT'!$A:$A,'PAGE 8'!$A12,'INTERIM REPORT'!$B:$B,'PAGE 8'!$A$4)</f>
        <v>11582.494258867713</v>
      </c>
      <c r="E12" s="200">
        <f t="shared" si="3"/>
        <v>8</v>
      </c>
      <c r="F12" s="200">
        <f t="shared" si="4"/>
        <v>9</v>
      </c>
      <c r="G12" s="200">
        <f t="shared" si="5"/>
        <v>9</v>
      </c>
      <c r="H12" s="152">
        <f>SUMIFS('INTERIM REPORT'!D:D,'INTERIM REPORT'!$A:$A,'PAGE 8'!$A12,'INTERIM REPORT'!$B:$B,'PAGE 8'!$A$4)</f>
        <v>11277.848468295046</v>
      </c>
      <c r="I12" s="200">
        <f t="shared" si="6"/>
        <v>8</v>
      </c>
      <c r="J12" s="200">
        <f t="shared" si="7"/>
        <v>10</v>
      </c>
      <c r="K12" s="200">
        <f t="shared" si="8"/>
        <v>10</v>
      </c>
      <c r="L12" s="152">
        <f>SUMIFS('INTERIM REPORT'!E:E,'INTERIM REPORT'!$A:$A,'PAGE 8'!$A12,'INTERIM REPORT'!$B:$B,'PAGE 8'!$A$4)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8'!$A12,'INTERIM REPORT'!$B:$B,'PAGE 8'!$A$4)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52">
        <f>SUMIFS('INTERIM REPORT'!G:G,'INTERIM REPORT'!$A:$A,'PAGE 8'!$A12,'INTERIM REPORT'!$B:$B,'PAGE 8'!$A$4)</f>
        <v>10069.891312891688</v>
      </c>
      <c r="U12" s="200">
        <f t="shared" si="15"/>
        <v>8</v>
      </c>
      <c r="V12" s="200">
        <f t="shared" si="16"/>
        <v>9</v>
      </c>
      <c r="W12" s="200">
        <f t="shared" si="17"/>
        <v>12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52">
        <f>SUMIFS('INTERIM REPORT'!C:C,'INTERIM REPORT'!$A:$A,'PAGE 8'!$A13,'INTERIM REPORT'!$B:$B,'PAGE 8'!$A$4)</f>
        <v>5785.1767531033183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8'!$A13,'INTERIM REPORT'!$B:$B,'PAGE 8'!$A$4)</f>
        <v>6142.141168938314</v>
      </c>
      <c r="I13" s="200">
        <f t="shared" si="6"/>
        <v>5</v>
      </c>
      <c r="J13" s="200">
        <f t="shared" si="7"/>
        <v>5</v>
      </c>
      <c r="K13" s="200">
        <f t="shared" si="8"/>
        <v>5</v>
      </c>
      <c r="L13" s="152">
        <f>SUMIFS('INTERIM REPORT'!E:E,'INTERIM REPORT'!$A:$A,'PAGE 8'!$A13,'INTERIM REPORT'!$B:$B,'PAGE 8'!$A$4)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8'!$A13,'INTERIM REPORT'!$B:$B,'PAGE 8'!$A$4)</f>
        <v>7638.5850471242265</v>
      </c>
      <c r="Q13" s="200">
        <f t="shared" si="12"/>
        <v>8</v>
      </c>
      <c r="R13" s="200">
        <f t="shared" si="13"/>
        <v>9</v>
      </c>
      <c r="S13" s="200">
        <f t="shared" si="14"/>
        <v>13</v>
      </c>
      <c r="T13" s="152">
        <f>SUMIFS('INTERIM REPORT'!G:G,'INTERIM REPORT'!$A:$A,'PAGE 8'!$A13,'INTERIM REPORT'!$B:$B,'PAGE 8'!$A$4)</f>
        <v>8094.9233176753778</v>
      </c>
      <c r="U13" s="200">
        <f t="shared" si="15"/>
        <v>7</v>
      </c>
      <c r="V13" s="200">
        <f t="shared" si="16"/>
        <v>7</v>
      </c>
      <c r="W13" s="200">
        <f t="shared" si="17"/>
        <v>10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52">
        <f>SUMIFS('INTERIM REPORT'!C:C,'INTERIM REPORT'!$A:$A,'PAGE 8'!$A14,'INTERIM REPORT'!$B:$B,'PAGE 8'!$A$4)</f>
        <v>7005.0784008230376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8'!$A14,'INTERIM REPORT'!$B:$B,'PAGE 8'!$A$4)</f>
        <v>6605.643137974972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52">
        <f>SUMIFS('INTERIM REPORT'!E:E,'INTERIM REPORT'!$A:$A,'PAGE 8'!$A14,'INTERIM REPORT'!$B:$B,'PAGE 8'!$A$4)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8'!$A14,'INTERIM REPORT'!$B:$B,'PAGE 8'!$A$4)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52">
        <f>SUMIFS('INTERIM REPORT'!G:G,'INTERIM REPORT'!$A:$A,'PAGE 8'!$A14,'INTERIM REPORT'!$B:$B,'PAGE 8'!$A$4)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53">
        <f>SUMIFS('INTERIM REPORT'!C:C,'INTERIM REPORT'!$A:$A,'PAGE 8'!$A15,'INTERIM REPORT'!$B:$B,'PAGE 8'!$A$4)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8'!$A15,'INTERIM REPORT'!$B:$B,'PAGE 8'!$A$4)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8'!$A15,'INTERIM REPORT'!$B:$B,'PAGE 8'!$A$4)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8'!$A15,'INTERIM REPORT'!$B:$B,'PAGE 8'!$A$4)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8'!$A15,'INTERIM REPORT'!$B:$B,'PAGE 8'!$A$4)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8'!$A16,'INTERIM REPORT'!$B:$B,'PAGE 8'!$A$4)</f>
        <v>8230.8336568294581</v>
      </c>
      <c r="E16" s="202"/>
      <c r="F16" s="203">
        <f t="shared" si="4"/>
        <v>8</v>
      </c>
      <c r="G16" s="203">
        <f t="shared" si="5"/>
        <v>8</v>
      </c>
      <c r="H16" s="154">
        <f>SUMIFS('INTERIM REPORT'!D:D,'INTERIM REPORT'!$A:$A,'PAGE 8'!$A16,'INTERIM REPORT'!$B:$B,'PAGE 8'!$A$4)</f>
        <v>7294.5736471724276</v>
      </c>
      <c r="I16" s="202"/>
      <c r="J16" s="203">
        <f t="shared" si="7"/>
        <v>8</v>
      </c>
      <c r="K16" s="203">
        <f t="shared" si="8"/>
        <v>8</v>
      </c>
      <c r="L16" s="154">
        <f>SUMIFS('INTERIM REPORT'!E:E,'INTERIM REPORT'!$A:$A,'PAGE 8'!$A16,'INTERIM REPORT'!$B:$B,'PAGE 8'!$A$4)</f>
        <v>8819.9531620215021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8'!$A16,'INTERIM REPORT'!$B:$B,'PAGE 8'!$A$4)</f>
        <v>0</v>
      </c>
      <c r="Q16" s="202"/>
      <c r="R16" s="203">
        <f t="shared" si="13"/>
        <v>1</v>
      </c>
      <c r="S16" s="203">
        <f t="shared" si="14"/>
        <v>1</v>
      </c>
      <c r="T16" s="154">
        <f>SUMIFS('INTERIM REPORT'!G:G,'INTERIM REPORT'!$A:$A,'PAGE 8'!$A16,'INTERIM REPORT'!$B:$B,'PAGE 8'!$A$4)</f>
        <v>8741.5974790731543</v>
      </c>
      <c r="U16" s="202"/>
      <c r="V16" s="203">
        <f t="shared" si="16"/>
        <v>8</v>
      </c>
      <c r="W16" s="203">
        <f t="shared" si="17"/>
        <v>11</v>
      </c>
      <c r="X16" s="99">
        <f t="shared" si="0"/>
        <v>0.20911153805957561</v>
      </c>
      <c r="Y16" s="99">
        <f t="shared" si="1"/>
        <v>-8.883911457233773E-3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8'!$A17,'INTERIM REPORT'!$B:$B,'PAGE 8'!$A$4)</f>
        <v>11846.116055988297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8'!$A17,'INTERIM REPORT'!$B:$B,'PAGE 8'!$A$4)</f>
        <v>10165.23117070003</v>
      </c>
      <c r="I17" s="204"/>
      <c r="J17" s="200">
        <f t="shared" si="7"/>
        <v>9</v>
      </c>
      <c r="K17" s="200">
        <f t="shared" si="8"/>
        <v>9</v>
      </c>
      <c r="L17" s="152">
        <f>SUMIFS('INTERIM REPORT'!E:E,'INTERIM REPORT'!$A:$A,'PAGE 8'!$A17,'INTERIM REPORT'!$B:$B,'PAGE 8'!$A$4)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8'!$A17,'INTERIM REPORT'!$B:$B,'PAGE 8'!$A$4)</f>
        <v>11221.901001281536</v>
      </c>
      <c r="Q17" s="204"/>
      <c r="R17" s="200">
        <f t="shared" si="13"/>
        <v>10</v>
      </c>
      <c r="S17" s="200">
        <f t="shared" si="14"/>
        <v>14</v>
      </c>
      <c r="T17" s="152">
        <f>SUMIFS('INTERIM REPORT'!G:G,'INTERIM REPORT'!$A:$A,'PAGE 8'!$A17,'INTERIM REPORT'!$B:$B,'PAGE 8'!$A$4)</f>
        <v>12464.2345465569</v>
      </c>
      <c r="U17" s="204"/>
      <c r="V17" s="200">
        <f t="shared" si="16"/>
        <v>10</v>
      </c>
      <c r="W17" s="20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8'!$A20,'INTERIM REPORT'!$B:$B,'PAGE 8'!$A$4)</f>
        <v>17629.354024839969</v>
      </c>
      <c r="E20" s="202"/>
      <c r="F20" s="203">
        <f>RANK(D20,D$20:D$22,1)</f>
        <v>1</v>
      </c>
      <c r="G20" s="203">
        <f t="shared" ref="G20:G22" si="19">RANK(D20,D$8:D$25,1)</f>
        <v>11</v>
      </c>
      <c r="H20" s="154">
        <f>SUMIFS('INTERIM REPORT'!D:D,'INTERIM REPORT'!$A:$A,'PAGE 8'!$A20,'INTERIM REPORT'!$B:$B,'PAGE 8'!$A$4)</f>
        <v>16165.763268069955</v>
      </c>
      <c r="I20" s="202"/>
      <c r="J20" s="203">
        <f>RANK(H20,H$20:H$22,1)</f>
        <v>1</v>
      </c>
      <c r="K20" s="203">
        <f t="shared" ref="K20:K22" si="20">RANK(H20,H$8:H$25,1)</f>
        <v>11</v>
      </c>
      <c r="L20" s="154">
        <f>SUMIFS('INTERIM REPORT'!E:E,'INTERIM REPORT'!$A:$A,'PAGE 8'!$A20,'INTERIM REPORT'!$B:$B,'PAGE 8'!$A$4)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8'!$A20,'INTERIM REPORT'!$B:$B,'PAGE 8'!$A$4)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54">
        <f>SUMIFS('INTERIM REPORT'!G:G,'INTERIM REPORT'!$A:$A,'PAGE 8'!$A20,'INTERIM REPORT'!$B:$B,'PAGE 8'!$A$4)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8'!$A21,'INTERIM REPORT'!$B:$B,'PAGE 8'!$A$4)</f>
        <v>19282.433763918671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8'!$A21,'INTERIM REPORT'!$B:$B,'PAGE 8'!$A$4)</f>
        <v>17475.616103608434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8'!$A21,'INTERIM REPORT'!$B:$B,'PAGE 8'!$A$4)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8'!$A21,'INTERIM REPORT'!$B:$B,'PAGE 8'!$A$4)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52">
        <f>SUMIFS('INTERIM REPORT'!G:G,'INTERIM REPORT'!$A:$A,'PAGE 8'!$A21,'INTERIM REPORT'!$B:$B,'PAGE 8'!$A$4)</f>
        <v>19950.156186490229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8'!$A22,'INTERIM REPORT'!$B:$B,'PAGE 8'!$A$4)</f>
        <v>18306.242730333328</v>
      </c>
      <c r="E22" s="204"/>
      <c r="F22" s="200">
        <f t="shared" si="24"/>
        <v>2</v>
      </c>
      <c r="G22" s="200">
        <f t="shared" si="19"/>
        <v>12</v>
      </c>
      <c r="H22" s="152">
        <f>SUMIFS('INTERIM REPORT'!D:D,'INTERIM REPORT'!$A:$A,'PAGE 8'!$A22,'INTERIM REPORT'!$B:$B,'PAGE 8'!$A$4)</f>
        <v>16494.978642596732</v>
      </c>
      <c r="I22" s="204"/>
      <c r="J22" s="200">
        <f t="shared" si="25"/>
        <v>2</v>
      </c>
      <c r="K22" s="200">
        <f t="shared" si="20"/>
        <v>12</v>
      </c>
      <c r="L22" s="152">
        <f>SUMIFS('INTERIM REPORT'!E:E,'INTERIM REPORT'!$A:$A,'PAGE 8'!$A22,'INTERIM REPORT'!$B:$B,'PAGE 8'!$A$4)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8'!$A22,'INTERIM REPORT'!$B:$B,'PAGE 8'!$A$4)</f>
        <v>0</v>
      </c>
      <c r="Q22" s="204"/>
      <c r="R22" s="200">
        <f t="shared" si="27"/>
        <v>1</v>
      </c>
      <c r="S22" s="200">
        <f t="shared" si="22"/>
        <v>1</v>
      </c>
      <c r="T22" s="152">
        <f>SUMIFS('INTERIM REPORT'!G:G,'INTERIM REPORT'!$A:$A,'PAGE 8'!$A22,'INTERIM REPORT'!$B:$B,'PAGE 8'!$A$4)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8'!$A25,'INTERIM REPORT'!$B:$B,'PAGE 8'!$A$4)</f>
        <v>67454.373237743974</v>
      </c>
      <c r="E25" s="202"/>
      <c r="F25" s="202"/>
      <c r="G25" s="203">
        <f>RANK(D25,D$8:D$25,1)</f>
        <v>14</v>
      </c>
      <c r="H25" s="154">
        <f>SUMIFS('INTERIM REPORT'!D:D,'INTERIM REPORT'!$A:$A,'PAGE 8'!$A25,'INTERIM REPORT'!$B:$B,'PAGE 8'!$A$4)</f>
        <v>56644.979320052138</v>
      </c>
      <c r="I25" s="202"/>
      <c r="J25" s="202"/>
      <c r="K25" s="203">
        <f>RANK(H25,H$8:H$25,1)</f>
        <v>14</v>
      </c>
      <c r="L25" s="154">
        <f>SUMIFS('INTERIM REPORT'!E:E,'INTERIM REPORT'!$A:$A,'PAGE 8'!$A25,'INTERIM REPORT'!$B:$B,'PAGE 8'!$A$4)</f>
        <v>0</v>
      </c>
      <c r="M25" s="202"/>
      <c r="N25" s="202"/>
      <c r="O25" s="203">
        <f>RANK(L25,L$8:L$25,1)</f>
        <v>1</v>
      </c>
      <c r="P25" s="154">
        <f>SUMIFS('INTERIM REPORT'!F:F,'INTERIM REPORT'!$A:$A,'PAGE 8'!$A25,'INTERIM REPORT'!$B:$B,'PAGE 8'!$A$4)</f>
        <v>0</v>
      </c>
      <c r="Q25" s="202"/>
      <c r="R25" s="202"/>
      <c r="S25" s="203">
        <f>RANK(P25,P$8:P$25,1)</f>
        <v>1</v>
      </c>
      <c r="T25" s="154">
        <f>SUMIFS('INTERIM REPORT'!G:G,'INTERIM REPORT'!$A:$A,'PAGE 8'!$A25,'INTERIM REPORT'!$B:$B,'PAGE 8'!$A$4)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54">
        <f>SUMIFS('INTERIM REPORT'!C:C,'INTERIM REPORT'!$A:$A,'PAGE 8'!$A28,'INTERIM REPORT'!$B:$B,'PAGE 8'!$A$4)</f>
        <v>173654.70424574174</v>
      </c>
      <c r="E28" s="204"/>
      <c r="F28" s="200"/>
      <c r="G28" s="200"/>
      <c r="H28" s="154">
        <f>SUMIFS('INTERIM REPORT'!D:D,'INTERIM REPORT'!$A:$A,'PAGE 8'!$A28,'INTERIM REPORT'!$B:$B,'PAGE 8'!$A$4)</f>
        <v>151077.68828874445</v>
      </c>
      <c r="I28" s="204"/>
      <c r="J28" s="200"/>
      <c r="K28" s="200"/>
      <c r="L28" s="154">
        <f>SUMIFS('INTERIM REPORT'!E:E,'INTERIM REPORT'!$A:$A,'PAGE 8'!$A28,'INTERIM REPORT'!$B:$B,'PAGE 8'!$A$4)</f>
        <v>195040.61299518618</v>
      </c>
      <c r="M28" s="204"/>
      <c r="N28" s="200"/>
      <c r="O28" s="200"/>
      <c r="P28" s="154">
        <f>SUMIFS('INTERIM REPORT'!F:F,'INTERIM REPORT'!$A:$A,'PAGE 8'!$A28,'INTERIM REPORT'!$B:$B,'PAGE 8'!$A$4)</f>
        <v>2324060.9079603613</v>
      </c>
      <c r="Q28" s="204"/>
      <c r="R28" s="200"/>
      <c r="S28" s="200"/>
      <c r="T28" s="154">
        <f>SUMIFS('INTERIM REPORT'!G:G,'INTERIM REPORT'!$A:$A,'PAGE 8'!$A28,'INTERIM REPORT'!$B:$B,'PAGE 8'!$A$4)</f>
        <v>768919.52082667954</v>
      </c>
      <c r="U28" s="204"/>
      <c r="V28" s="200"/>
      <c r="W28" s="200"/>
      <c r="X28" s="103">
        <f>IF(H28&gt;0,((L28/H28)-1),IF(AND(H28=0,L28&gt;0),100%,IF(AND(H28=0,L28&lt;0),-100%,IF(AND(H28=0,L28=0),0%,((L28/(H28))-1)*-1))))</f>
        <v>0.29099548189020741</v>
      </c>
      <c r="Y28" s="103">
        <f>IF(L28&gt;0,((T28/L28)-1),IF(AND(L28=0,T28&gt;0),100%,IF(AND(L28=0,T28&lt;0),-100%,IF(AND(L28=0,T28=0),0%,((T28/(L28))-1)*-1))))</f>
        <v>2.942355948428327</v>
      </c>
    </row>
    <row r="29" spans="1:25" ht="28.35" customHeight="1">
      <c r="C29" s="94" t="s">
        <v>28</v>
      </c>
      <c r="D29" s="152">
        <f>MEDIAN(D25,D20:D22,D8:D17)</f>
        <v>7885.7135384982075</v>
      </c>
      <c r="E29" s="208"/>
      <c r="F29" s="208"/>
      <c r="G29" s="208"/>
      <c r="H29" s="152">
        <f>MEDIAN(H25,H20:H22,H8:H17)</f>
        <v>6950.1083925737003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0</v>
      </c>
      <c r="Q29" s="208"/>
      <c r="R29" s="208"/>
      <c r="S29" s="208"/>
      <c r="T29" s="152">
        <f>MEDIAN(T25,T20:T22,T8:T17)</f>
        <v>4283.4846402525109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5589.7101378240823</v>
      </c>
      <c r="E30" s="208"/>
      <c r="F30" s="208"/>
      <c r="G30" s="208"/>
      <c r="H30" s="152">
        <f>MEDIAN(H8:H15)</f>
        <v>6065.3979389790638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0</v>
      </c>
      <c r="Q30" s="208"/>
      <c r="R30" s="208"/>
      <c r="S30" s="208"/>
      <c r="T30" s="152">
        <f>MEDIAN(T8:T15)</f>
        <v>4283.4846402525109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B31" s="168" t="s">
        <v>382</v>
      </c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8'!$A33,'INTERIM REPORT'!$B:$B,'PAGE 8'!$A$5)=0,"",SUMIFS('INTERIM REPORT'!C:C,'INTERIM REPORT'!$A:$A,'PAGE 8'!$A33,'INTERIM REPORT'!$B:$B,'PAGE 8'!$A$5))</f>
        <v/>
      </c>
      <c r="E33" s="120"/>
      <c r="F33" s="120"/>
      <c r="G33" s="121"/>
      <c r="H33" s="154" t="str">
        <f>IF(SUMIFS('INTERIM REPORT'!D:D,'INTERIM REPORT'!$A:$A,'PAGE 8'!$A33,'INTERIM REPORT'!$B:$B,'PAGE 8'!$A$5)=0,"",SUMIFS('INTERIM REPORT'!D:D,'INTERIM REPORT'!$A:$A,'PAGE 8'!$A33,'INTERIM REPORT'!$B:$B,'PAGE 8'!$A$5))</f>
        <v/>
      </c>
      <c r="I33" s="120"/>
      <c r="J33" s="120"/>
      <c r="K33" s="121"/>
      <c r="L33" s="154" t="str">
        <f>IF(SUMIFS('INTERIM REPORT'!E:E,'INTERIM REPORT'!$A:$A,'PAGE 8'!$A33,'INTERIM REPORT'!$B:$B,'PAGE 8'!$A$5)=0,"",SUMIFS('INTERIM REPORT'!E:E,'INTERIM REPORT'!$A:$A,'PAGE 8'!$A33,'INTERIM REPORT'!$B:$B,'PAGE 8'!$A$5))</f>
        <v/>
      </c>
      <c r="M33" s="120"/>
      <c r="N33" s="120"/>
      <c r="O33" s="121"/>
      <c r="P33" s="154" t="str">
        <f>IF(SUMIFS('INTERIM REPORT'!F:F,'INTERIM REPORT'!$A:$A,'PAGE 8'!$A33,'INTERIM REPORT'!$B:$B,'PAGE 8'!$A$5)=0,"",SUMIFS('INTERIM REPORT'!F:F,'INTERIM REPORT'!$A:$A,'PAGE 8'!$A33,'INTERIM REPORT'!$B:$B,'PAGE 8'!$A$5))</f>
        <v/>
      </c>
      <c r="Q33" s="120"/>
      <c r="R33" s="120"/>
      <c r="S33" s="121"/>
      <c r="T33" s="154" t="str">
        <f>IF(SUMIFS('INTERIM REPORT'!G:G,'INTERIM REPORT'!$A:$A,'PAGE 8'!$A33,'INTERIM REPORT'!$B:$B,'PAGE 8'!$A$5)=0,"",SUMIFS('INTERIM REPORT'!G:G,'INTERIM REPORT'!$A:$A,'PAGE 8'!$A33,'INTERIM REPORT'!$B:$B,'PAGE 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8'!$A34,'INTERIM REPORT'!$B:$B,'PAGE 8'!$A$5)=0,"",SUMIFS('INTERIM REPORT'!C:C,'INTERIM REPORT'!$A:$A,'PAGE 8'!$A34,'INTERIM REPORT'!$B:$B,'PAGE 8'!$A$5))</f>
        <v/>
      </c>
      <c r="E34" s="124"/>
      <c r="F34" s="124"/>
      <c r="G34" s="125"/>
      <c r="H34" s="154" t="str">
        <f>IF(SUMIFS('INTERIM REPORT'!D:D,'INTERIM REPORT'!$A:$A,'PAGE 8'!$A34,'INTERIM REPORT'!$B:$B,'PAGE 8'!$A$5)=0,"",SUMIFS('INTERIM REPORT'!D:D,'INTERIM REPORT'!$A:$A,'PAGE 8'!$A34,'INTERIM REPORT'!$B:$B,'PAGE 8'!$A$5))</f>
        <v/>
      </c>
      <c r="I34" s="124"/>
      <c r="J34" s="124"/>
      <c r="K34" s="125"/>
      <c r="L34" s="154" t="str">
        <f>IF(SUMIFS('INTERIM REPORT'!E:E,'INTERIM REPORT'!$A:$A,'PAGE 8'!$A34,'INTERIM REPORT'!$B:$B,'PAGE 8'!$A$5)=0,"",SUMIFS('INTERIM REPORT'!E:E,'INTERIM REPORT'!$A:$A,'PAGE 8'!$A34,'INTERIM REPORT'!$B:$B,'PAGE 8'!$A$5))</f>
        <v/>
      </c>
      <c r="M34" s="124"/>
      <c r="N34" s="124"/>
      <c r="O34" s="125"/>
      <c r="P34" s="154" t="str">
        <f>IF(SUMIFS('INTERIM REPORT'!F:F,'INTERIM REPORT'!$A:$A,'PAGE 8'!$A34,'INTERIM REPORT'!$B:$B,'PAGE 8'!$A$5)=0,"",SUMIFS('INTERIM REPORT'!F:F,'INTERIM REPORT'!$A:$A,'PAGE 8'!$A34,'INTERIM REPORT'!$B:$B,'PAGE 8'!$A$5))</f>
        <v/>
      </c>
      <c r="Q34" s="124"/>
      <c r="R34" s="124"/>
      <c r="S34" s="125"/>
      <c r="T34" s="154" t="str">
        <f>IF(SUMIFS('INTERIM REPORT'!G:G,'INTERIM REPORT'!$A:$A,'PAGE 8'!$A34,'INTERIM REPORT'!$B:$B,'PAGE 8'!$A$5)=0,"",SUMIFS('INTERIM REPORT'!G:G,'INTERIM REPORT'!$A:$A,'PAGE 8'!$A34,'INTERIM REPORT'!$B:$B,'PAGE 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8'!$A35,'INTERIM REPORT'!$B:$B,'PAGE 8'!$A$5)=0,"",SUMIFS('INTERIM REPORT'!C:C,'INTERIM REPORT'!$A:$A,'PAGE 8'!$A35,'INTERIM REPORT'!$B:$B,'PAGE 8'!$A$5))</f>
        <v/>
      </c>
      <c r="E35" s="124"/>
      <c r="F35" s="124"/>
      <c r="G35" s="125"/>
      <c r="H35" s="154" t="str">
        <f>IF(SUMIFS('INTERIM REPORT'!D:D,'INTERIM REPORT'!$A:$A,'PAGE 8'!$A35,'INTERIM REPORT'!$B:$B,'PAGE 8'!$A$5)=0,"",SUMIFS('INTERIM REPORT'!D:D,'INTERIM REPORT'!$A:$A,'PAGE 8'!$A35,'INTERIM REPORT'!$B:$B,'PAGE 8'!$A$5))</f>
        <v/>
      </c>
      <c r="I35" s="124"/>
      <c r="J35" s="124"/>
      <c r="K35" s="125"/>
      <c r="L35" s="154" t="str">
        <f>IF(SUMIFS('INTERIM REPORT'!E:E,'INTERIM REPORT'!$A:$A,'PAGE 8'!$A35,'INTERIM REPORT'!$B:$B,'PAGE 8'!$A$5)=0,"",SUMIFS('INTERIM REPORT'!E:E,'INTERIM REPORT'!$A:$A,'PAGE 8'!$A35,'INTERIM REPORT'!$B:$B,'PAGE 8'!$A$5))</f>
        <v/>
      </c>
      <c r="M35" s="124"/>
      <c r="N35" s="124"/>
      <c r="O35" s="125"/>
      <c r="P35" s="154" t="str">
        <f>IF(SUMIFS('INTERIM REPORT'!F:F,'INTERIM REPORT'!$A:$A,'PAGE 8'!$A35,'INTERIM REPORT'!$B:$B,'PAGE 8'!$A$5)=0,"",SUMIFS('INTERIM REPORT'!F:F,'INTERIM REPORT'!$A:$A,'PAGE 8'!$A35,'INTERIM REPORT'!$B:$B,'PAGE 8'!$A$5))</f>
        <v/>
      </c>
      <c r="Q35" s="124"/>
      <c r="R35" s="124"/>
      <c r="S35" s="125"/>
      <c r="T35" s="154" t="str">
        <f>IF(SUMIFS('INTERIM REPORT'!G:G,'INTERIM REPORT'!$A:$A,'PAGE 8'!$A35,'INTERIM REPORT'!$B:$B,'PAGE 8'!$A$5)=0,"",SUMIFS('INTERIM REPORT'!G:G,'INTERIM REPORT'!$A:$A,'PAGE 8'!$A35,'INTERIM REPORT'!$B:$B,'PAGE 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8'!$A36,'INTERIM REPORT'!$B:$B,'PAGE 8'!$A$5)=0,"",SUMIFS('INTERIM REPORT'!C:C,'INTERIM REPORT'!$A:$A,'PAGE 8'!$A36,'INTERIM REPORT'!$B:$B,'PAGE 8'!$A$5))</f>
        <v/>
      </c>
      <c r="E36" s="124"/>
      <c r="F36" s="124"/>
      <c r="G36" s="125"/>
      <c r="H36" s="154" t="str">
        <f>IF(SUMIFS('INTERIM REPORT'!D:D,'INTERIM REPORT'!$A:$A,'PAGE 8'!$A36,'INTERIM REPORT'!$B:$B,'PAGE 8'!$A$5)=0,"",SUMIFS('INTERIM REPORT'!D:D,'INTERIM REPORT'!$A:$A,'PAGE 8'!$A36,'INTERIM REPORT'!$B:$B,'PAGE 8'!$A$5))</f>
        <v/>
      </c>
      <c r="I36" s="124"/>
      <c r="J36" s="124"/>
      <c r="K36" s="125"/>
      <c r="L36" s="154" t="str">
        <f>IF(SUMIFS('INTERIM REPORT'!E:E,'INTERIM REPORT'!$A:$A,'PAGE 8'!$A36,'INTERIM REPORT'!$B:$B,'PAGE 8'!$A$5)=0,"",SUMIFS('INTERIM REPORT'!E:E,'INTERIM REPORT'!$A:$A,'PAGE 8'!$A36,'INTERIM REPORT'!$B:$B,'PAGE 8'!$A$5))</f>
        <v/>
      </c>
      <c r="M36" s="124"/>
      <c r="N36" s="124"/>
      <c r="O36" s="125"/>
      <c r="P36" s="154" t="str">
        <f>IF(SUMIFS('INTERIM REPORT'!F:F,'INTERIM REPORT'!$A:$A,'PAGE 8'!$A36,'INTERIM REPORT'!$B:$B,'PAGE 8'!$A$5)=0,"",SUMIFS('INTERIM REPORT'!F:F,'INTERIM REPORT'!$A:$A,'PAGE 8'!$A36,'INTERIM REPORT'!$B:$B,'PAGE 8'!$A$5))</f>
        <v/>
      </c>
      <c r="Q36" s="124"/>
      <c r="R36" s="124"/>
      <c r="S36" s="125"/>
      <c r="T36" s="154" t="str">
        <f>IF(SUMIFS('INTERIM REPORT'!G:G,'INTERIM REPORT'!$A:$A,'PAGE 8'!$A36,'INTERIM REPORT'!$B:$B,'PAGE 8'!$A$5)=0,"",SUMIFS('INTERIM REPORT'!G:G,'INTERIM REPORT'!$A:$A,'PAGE 8'!$A36,'INTERIM REPORT'!$B:$B,'PAGE 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54" t="str">
        <f>IF(SUMIFS('INTERIM REPORT'!C:C,'INTERIM REPORT'!$A:$A,'PAGE 8'!$A37,'INTERIM REPORT'!$B:$B,'PAGE 8'!$A$5)=0,"",SUMIFS('INTERIM REPORT'!C:C,'INTERIM REPORT'!$A:$A,'PAGE 8'!$A37,'INTERIM REPORT'!$B:$B,'PAGE 8'!$A$5))</f>
        <v/>
      </c>
      <c r="E37" s="124"/>
      <c r="F37" s="124"/>
      <c r="G37" s="125"/>
      <c r="H37" s="154" t="str">
        <f>IF(SUMIFS('INTERIM REPORT'!D:D,'INTERIM REPORT'!$A:$A,'PAGE 8'!$A37,'INTERIM REPORT'!$B:$B,'PAGE 8'!$A$5)=0,"",SUMIFS('INTERIM REPORT'!D:D,'INTERIM REPORT'!$A:$A,'PAGE 8'!$A37,'INTERIM REPORT'!$B:$B,'PAGE 8'!$A$5))</f>
        <v/>
      </c>
      <c r="I37" s="124"/>
      <c r="J37" s="124"/>
      <c r="K37" s="125"/>
      <c r="L37" s="154" t="str">
        <f>IF(SUMIFS('INTERIM REPORT'!E:E,'INTERIM REPORT'!$A:$A,'PAGE 8'!$A37,'INTERIM REPORT'!$B:$B,'PAGE 8'!$A$5)=0,"",SUMIFS('INTERIM REPORT'!E:E,'INTERIM REPORT'!$A:$A,'PAGE 8'!$A37,'INTERIM REPORT'!$B:$B,'PAGE 8'!$A$5))</f>
        <v/>
      </c>
      <c r="M37" s="124"/>
      <c r="N37" s="124"/>
      <c r="O37" s="125"/>
      <c r="P37" s="154" t="str">
        <f>IF(SUMIFS('INTERIM REPORT'!F:F,'INTERIM REPORT'!$A:$A,'PAGE 8'!$A37,'INTERIM REPORT'!$B:$B,'PAGE 8'!$A$5)=0,"",SUMIFS('INTERIM REPORT'!F:F,'INTERIM REPORT'!$A:$A,'PAGE 8'!$A37,'INTERIM REPORT'!$B:$B,'PAGE 8'!$A$5))</f>
        <v/>
      </c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8'!$A38,'INTERIM REPORT'!$B:$B,'PAGE 8'!$A$5)=0,"",SUMIFS('INTERIM REPORT'!C:C,'INTERIM REPORT'!$A:$A,'PAGE 8'!$A38,'INTERIM REPORT'!$B:$B,'PAGE 8'!$A$5))</f>
        <v/>
      </c>
      <c r="E38" s="124"/>
      <c r="F38" s="124"/>
      <c r="G38" s="125"/>
      <c r="H38" s="154" t="str">
        <f>IF(SUMIFS('INTERIM REPORT'!D:D,'INTERIM REPORT'!$A:$A,'PAGE 8'!$A38,'INTERIM REPORT'!$B:$B,'PAGE 8'!$A$5)=0,"",SUMIFS('INTERIM REPORT'!D:D,'INTERIM REPORT'!$A:$A,'PAGE 8'!$A38,'INTERIM REPORT'!$B:$B,'PAGE 8'!$A$5))</f>
        <v/>
      </c>
      <c r="I38" s="124"/>
      <c r="J38" s="124"/>
      <c r="K38" s="125"/>
      <c r="L38" s="154" t="str">
        <f>IF(SUMIFS('INTERIM REPORT'!E:E,'INTERIM REPORT'!$A:$A,'PAGE 8'!$A38,'INTERIM REPORT'!$B:$B,'PAGE 8'!$A$5)=0,"",SUMIFS('INTERIM REPORT'!E:E,'INTERIM REPORT'!$A:$A,'PAGE 8'!$A38,'INTERIM REPORT'!$B:$B,'PAGE 8'!$A$5))</f>
        <v/>
      </c>
      <c r="M38" s="124"/>
      <c r="N38" s="124"/>
      <c r="O38" s="125"/>
      <c r="P38" s="154" t="str">
        <f>IF(SUMIFS('INTERIM REPORT'!F:F,'INTERIM REPORT'!$A:$A,'PAGE 8'!$A38,'INTERIM REPORT'!$B:$B,'PAGE 8'!$A$5)=0,"",SUMIFS('INTERIM REPORT'!F:F,'INTERIM REPORT'!$A:$A,'PAGE 8'!$A38,'INTERIM REPORT'!$B:$B,'PAGE 8'!$A$5))</f>
        <v/>
      </c>
      <c r="Q38" s="124"/>
      <c r="R38" s="124"/>
      <c r="S38" s="125"/>
      <c r="T38" s="154" t="str">
        <f>IF(SUMIFS('INTERIM REPORT'!G:G,'INTERIM REPORT'!$A:$A,'PAGE 8'!$A38,'INTERIM REPORT'!$B:$B,'PAGE 8'!$A$5)=0,"",SUMIFS('INTERIM REPORT'!G:G,'INTERIM REPORT'!$A:$A,'PAGE 8'!$A38,'INTERIM REPORT'!$B:$B,'PAGE 8'!$A$5))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  <row r="43" spans="1:25">
      <c r="C43" s="168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5" priority="1" operator="notEqual">
      <formula>""" """</formula>
    </cfRule>
    <cfRule type="cellIs" dxfId="11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Adjusted Days</v>
      </c>
    </row>
    <row r="3" spans="1:25" ht="15.75">
      <c r="A3" s="82" t="s">
        <v>104</v>
      </c>
    </row>
    <row r="4" spans="1:25" ht="15.75">
      <c r="A4" s="85" t="s">
        <v>50</v>
      </c>
      <c r="B4" s="324" t="str">
        <f>MID(A4,FIND("]",A4)+2,LEN(A4)-FIND("]",A4)+2)</f>
        <v>Adjusted Days</v>
      </c>
      <c r="C4" s="325"/>
      <c r="D4" s="323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3"/>
      <c r="F4" s="323"/>
      <c r="G4" s="323"/>
      <c r="H4" s="323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3"/>
      <c r="J4" s="323"/>
      <c r="K4" s="323"/>
      <c r="L4" s="323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3"/>
      <c r="N4" s="323"/>
      <c r="O4" s="323"/>
      <c r="P4" s="323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3"/>
      <c r="R4" s="323"/>
      <c r="S4" s="323"/>
      <c r="T4" s="323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3"/>
      <c r="V4" s="323"/>
      <c r="W4" s="323"/>
      <c r="X4" s="321" t="s">
        <v>40</v>
      </c>
      <c r="Y4" s="321"/>
    </row>
    <row r="5" spans="1:25" ht="15" customHeight="1">
      <c r="A5" s="86" t="s">
        <v>222</v>
      </c>
      <c r="D5" s="330"/>
      <c r="E5" s="323" t="s">
        <v>36</v>
      </c>
      <c r="F5" s="323"/>
      <c r="G5" s="323"/>
      <c r="H5" s="330"/>
      <c r="I5" s="323" t="s">
        <v>36</v>
      </c>
      <c r="J5" s="323"/>
      <c r="K5" s="323"/>
      <c r="L5" s="330"/>
      <c r="M5" s="323" t="s">
        <v>36</v>
      </c>
      <c r="N5" s="323"/>
      <c r="O5" s="323"/>
      <c r="P5" s="330"/>
      <c r="Q5" s="323" t="s">
        <v>36</v>
      </c>
      <c r="R5" s="323"/>
      <c r="S5" s="323"/>
      <c r="T5" s="330"/>
      <c r="U5" s="323" t="s">
        <v>36</v>
      </c>
      <c r="V5" s="323"/>
      <c r="W5" s="323"/>
      <c r="X5" s="322" t="str">
        <f>RIGHT(H4,4)&amp;LEFT(H4,1)&amp;" - "&amp;RIGHT(L4,4)&amp;LEFT(L4,1)</f>
        <v>2020A - 2021B</v>
      </c>
      <c r="Y5" s="322" t="str">
        <f>RIGHT(L4,4)&amp;LEFT(L4,1)&amp;" - "&amp;RIGHT(T4,4)&amp;LEFT(T4,1)</f>
        <v>2021B - 2022B</v>
      </c>
    </row>
    <row r="6" spans="1:25" ht="15.75">
      <c r="A6" s="87" t="s">
        <v>103</v>
      </c>
      <c r="D6" s="330"/>
      <c r="E6" s="8" t="s">
        <v>37</v>
      </c>
      <c r="F6" s="8" t="s">
        <v>38</v>
      </c>
      <c r="G6" s="8" t="s">
        <v>39</v>
      </c>
      <c r="H6" s="330"/>
      <c r="I6" s="8" t="s">
        <v>37</v>
      </c>
      <c r="J6" s="8" t="s">
        <v>38</v>
      </c>
      <c r="K6" s="8" t="s">
        <v>39</v>
      </c>
      <c r="L6" s="330"/>
      <c r="M6" s="8" t="s">
        <v>37</v>
      </c>
      <c r="N6" s="8" t="s">
        <v>38</v>
      </c>
      <c r="O6" s="8" t="s">
        <v>39</v>
      </c>
      <c r="P6" s="330"/>
      <c r="Q6" s="8" t="s">
        <v>37</v>
      </c>
      <c r="R6" s="8" t="s">
        <v>38</v>
      </c>
      <c r="S6" s="8" t="s">
        <v>39</v>
      </c>
      <c r="T6" s="330"/>
      <c r="U6" s="8" t="s">
        <v>37</v>
      </c>
      <c r="V6" s="8" t="s">
        <v>38</v>
      </c>
      <c r="W6" s="8" t="s">
        <v>39</v>
      </c>
      <c r="X6" s="322"/>
      <c r="Y6" s="322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7" t="s">
        <v>23</v>
      </c>
      <c r="C8" s="94" t="str">
        <f>"  "&amp;UPPER(A8)</f>
        <v xml:space="preserve">  COPLEY HOSPITAL</v>
      </c>
      <c r="D8" s="152">
        <f>SUMIFS('INTERIM REPORT'!C:C,'INTERIM REPORT'!$A:$A,'PAGE 9'!$A8,'INTERIM REPORT'!$B:$B,'PAGE 9'!$A$4)</f>
        <v>11627.157777669619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52">
        <f>SUMIFS('INTERIM REPORT'!D:D,'INTERIM REPORT'!$A:$A,'PAGE 9'!$A8,'INTERIM REPORT'!$B:$B,'PAGE 9'!$A$4)</f>
        <v>12710.928845678338</v>
      </c>
      <c r="I8" s="200">
        <f>RANK(H8,H$8:H$15,1)</f>
        <v>3</v>
      </c>
      <c r="J8" s="200">
        <f>RANK(H8,H$8:H$17,1)</f>
        <v>3</v>
      </c>
      <c r="K8" s="200">
        <f>RANK(H8,H$8:H$25,1)</f>
        <v>3</v>
      </c>
      <c r="L8" s="152">
        <f>SUMIFS('INTERIM REPORT'!E:E,'INTERIM REPORT'!$A:$A,'PAGE 9'!$A8,'INTERIM REPORT'!$B:$B,'PAGE 9'!$A$4)</f>
        <v>12866.901952985605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9'!$A8,'INTERIM REPORT'!$B:$B,'PAGE 9'!$A$4)</f>
        <v>21369.262855634286</v>
      </c>
      <c r="Q8" s="200">
        <f>RANK(P8,P$8:P$15,1)</f>
        <v>7</v>
      </c>
      <c r="R8" s="200">
        <f>RANK(P8,P$8:P$17,1)</f>
        <v>8</v>
      </c>
      <c r="S8" s="200">
        <f>RANK(P8,P$8:P$25,1)</f>
        <v>12</v>
      </c>
      <c r="T8" s="152">
        <f>SUMIFS('INTERIM REPORT'!G:G,'INTERIM REPORT'!$A:$A,'PAGE 9'!$A8,'INTERIM REPORT'!$B:$B,'PAGE 9'!$A$4)</f>
        <v>18734.27121136905</v>
      </c>
      <c r="U8" s="200">
        <f>RANK(T8,T$8:T$15,1)</f>
        <v>5</v>
      </c>
      <c r="V8" s="200">
        <f>RANK(T8,T$8:T$17,1)</f>
        <v>5</v>
      </c>
      <c r="W8" s="200">
        <f>RANK(T8,T$8:T$25,1)</f>
        <v>8</v>
      </c>
      <c r="X8" s="95">
        <f t="shared" ref="X8:X17" si="0">IF(H8&gt;0,((L8/H8)-1),IF(AND(H8=0,L8&gt;0),100%,IF(AND(H8=0,L8&lt;0),-100%,IF(AND(H8=0,L8=0),0%,((L8/(H8))-1)*-1))))</f>
        <v>1.2270787540463512E-2</v>
      </c>
      <c r="Y8" s="95">
        <f t="shared" ref="Y8:Y17" si="1">IF(L8&gt;0,((T8/L8)-1),IF(AND(L8=0,T8&gt;0),100%,IF(AND(L8=0,T8&lt;0),-100%,IF(AND(L8=0,T8=0),0%,((T8/(L8))-1)*-1))))</f>
        <v>0.45600481606390075</v>
      </c>
    </row>
    <row r="9" spans="1:25" ht="28.35" customHeight="1">
      <c r="A9" s="74" t="s">
        <v>7</v>
      </c>
      <c r="B9" s="328"/>
      <c r="C9" s="94" t="str">
        <f t="shared" ref="C9:C17" si="2">"  "&amp;UPPER(A9)</f>
        <v xml:space="preserve">  GIFFORD MEDICAL CENTER</v>
      </c>
      <c r="D9" s="152">
        <f>SUMIFS('INTERIM REPORT'!C:C,'INTERIM REPORT'!$A:$A,'PAGE 9'!$A9,'INTERIM REPORT'!$B:$B,'PAGE 9'!$A$4)</f>
        <v>16272.784716591872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9'!$A9,'INTERIM REPORT'!$B:$B,'PAGE 9'!$A$4)</f>
        <v>14926.541481065949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9'!$A9,'INTERIM REPORT'!$B:$B,'PAGE 9'!$A$4)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9'!$A9,'INTERIM REPORT'!$B:$B,'PAGE 9'!$A$4)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52">
        <f>SUMIFS('INTERIM REPORT'!G:G,'INTERIM REPORT'!$A:$A,'PAGE 9'!$A9,'INTERIM REPORT'!$B:$B,'PAGE 9'!$A$4)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8"/>
      <c r="C10" s="94" t="str">
        <f t="shared" si="2"/>
        <v xml:space="preserve">  GRACE COTTAGE HOSPITAL</v>
      </c>
      <c r="D10" s="152">
        <f>SUMIFS('INTERIM REPORT'!C:C,'INTERIM REPORT'!$A:$A,'PAGE 9'!$A10,'INTERIM REPORT'!$B:$B,'PAGE 9'!$A$4)</f>
        <v>7859.9596466136572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9'!$A10,'INTERIM REPORT'!$B:$B,'PAGE 9'!$A$4)</f>
        <v>6715.4590339170027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9'!$A10,'INTERIM REPORT'!$B:$B,'PAGE 9'!$A$4)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9'!$A10,'INTERIM REPORT'!$B:$B,'PAGE 9'!$A$4)</f>
        <v>6676.5114858233092</v>
      </c>
      <c r="Q10" s="200">
        <f t="shared" si="12"/>
        <v>6</v>
      </c>
      <c r="R10" s="200">
        <f t="shared" si="13"/>
        <v>7</v>
      </c>
      <c r="S10" s="200">
        <f t="shared" si="14"/>
        <v>11</v>
      </c>
      <c r="T10" s="152">
        <f>SUMIFS('INTERIM REPORT'!G:G,'INTERIM REPORT'!$A:$A,'PAGE 9'!$A10,'INTERIM REPORT'!$B:$B,'PAGE 9'!$A$4)</f>
        <v>6237.6968789956063</v>
      </c>
      <c r="U10" s="200">
        <f t="shared" si="15"/>
        <v>4</v>
      </c>
      <c r="V10" s="200">
        <f t="shared" si="16"/>
        <v>4</v>
      </c>
      <c r="W10" s="20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8"/>
      <c r="C11" s="94" t="str">
        <f t="shared" si="2"/>
        <v xml:space="preserve">  MT. ASCUTNEY HOSPITAL &amp; HEALTH CTR</v>
      </c>
      <c r="D11" s="152">
        <f>SUMIFS('INTERIM REPORT'!C:C,'INTERIM REPORT'!$A:$A,'PAGE 9'!$A11,'INTERIM REPORT'!$B:$B,'PAGE 9'!$A$4)</f>
        <v>27535.674076960382</v>
      </c>
      <c r="E11" s="200">
        <f t="shared" si="3"/>
        <v>7</v>
      </c>
      <c r="F11" s="200">
        <f t="shared" si="4"/>
        <v>8</v>
      </c>
      <c r="G11" s="200">
        <f t="shared" si="5"/>
        <v>8</v>
      </c>
      <c r="H11" s="152">
        <f>SUMIFS('INTERIM REPORT'!D:D,'INTERIM REPORT'!$A:$A,'PAGE 9'!$A11,'INTERIM REPORT'!$B:$B,'PAGE 9'!$A$4)</f>
        <v>24397.96045687727</v>
      </c>
      <c r="I11" s="200">
        <f t="shared" si="6"/>
        <v>8</v>
      </c>
      <c r="J11" s="200">
        <f t="shared" si="7"/>
        <v>9</v>
      </c>
      <c r="K11" s="200">
        <f t="shared" si="8"/>
        <v>9</v>
      </c>
      <c r="L11" s="152">
        <f>SUMIFS('INTERIM REPORT'!E:E,'INTERIM REPORT'!$A:$A,'PAGE 9'!$A11,'INTERIM REPORT'!$B:$B,'PAGE 9'!$A$4)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9'!$A11,'INTERIM REPORT'!$B:$B,'PAGE 9'!$A$4)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52">
        <f>SUMIFS('INTERIM REPORT'!G:G,'INTERIM REPORT'!$A:$A,'PAGE 9'!$A11,'INTERIM REPORT'!$B:$B,'PAGE 9'!$A$4)</f>
        <v>24638.065050565179</v>
      </c>
      <c r="U11" s="200">
        <f t="shared" si="15"/>
        <v>6</v>
      </c>
      <c r="V11" s="200">
        <f t="shared" si="16"/>
        <v>6</v>
      </c>
      <c r="W11" s="20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8"/>
      <c r="C12" s="94" t="str">
        <f t="shared" si="2"/>
        <v xml:space="preserve">  NORTH COUNTRY HOSPITAL</v>
      </c>
      <c r="D12" s="152">
        <f>SUMIFS('INTERIM REPORT'!C:C,'INTERIM REPORT'!$A:$A,'PAGE 9'!$A12,'INTERIM REPORT'!$B:$B,'PAGE 9'!$A$4)</f>
        <v>31824.032416747606</v>
      </c>
      <c r="E12" s="200">
        <f t="shared" si="3"/>
        <v>8</v>
      </c>
      <c r="F12" s="200">
        <f t="shared" si="4"/>
        <v>9</v>
      </c>
      <c r="G12" s="200">
        <f t="shared" si="5"/>
        <v>9</v>
      </c>
      <c r="H12" s="152">
        <f>SUMIFS('INTERIM REPORT'!D:D,'INTERIM REPORT'!$A:$A,'PAGE 9'!$A12,'INTERIM REPORT'!$B:$B,'PAGE 9'!$A$4)</f>
        <v>24117.245186046326</v>
      </c>
      <c r="I12" s="200">
        <f t="shared" si="6"/>
        <v>7</v>
      </c>
      <c r="J12" s="200">
        <f t="shared" si="7"/>
        <v>8</v>
      </c>
      <c r="K12" s="200">
        <f t="shared" si="8"/>
        <v>8</v>
      </c>
      <c r="L12" s="152">
        <f>SUMIFS('INTERIM REPORT'!E:E,'INTERIM REPORT'!$A:$A,'PAGE 9'!$A12,'INTERIM REPORT'!$B:$B,'PAGE 9'!$A$4)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9'!$A12,'INTERIM REPORT'!$B:$B,'PAGE 9'!$A$4)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52">
        <f>SUMIFS('INTERIM REPORT'!G:G,'INTERIM REPORT'!$A:$A,'PAGE 9'!$A12,'INTERIM REPORT'!$B:$B,'PAGE 9'!$A$4)</f>
        <v>25071.59159280482</v>
      </c>
      <c r="U12" s="200">
        <f t="shared" si="15"/>
        <v>7</v>
      </c>
      <c r="V12" s="200">
        <f t="shared" si="16"/>
        <v>7</v>
      </c>
      <c r="W12" s="20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8"/>
      <c r="C13" s="94" t="str">
        <f t="shared" si="2"/>
        <v xml:space="preserve">  NORTHEASTERN VT REGIONAL HOSPITAL</v>
      </c>
      <c r="D13" s="152">
        <f>SUMIFS('INTERIM REPORT'!C:C,'INTERIM REPORT'!$A:$A,'PAGE 9'!$A13,'INTERIM REPORT'!$B:$B,'PAGE 9'!$A$4)</f>
        <v>22199.264665261428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9'!$A13,'INTERIM REPORT'!$B:$B,'PAGE 9'!$A$4)</f>
        <v>19640.880028547934</v>
      </c>
      <c r="I13" s="200">
        <f t="shared" si="6"/>
        <v>6</v>
      </c>
      <c r="J13" s="200">
        <f t="shared" si="7"/>
        <v>6</v>
      </c>
      <c r="K13" s="200">
        <f t="shared" si="8"/>
        <v>6</v>
      </c>
      <c r="L13" s="152">
        <f>SUMIFS('INTERIM REPORT'!E:E,'INTERIM REPORT'!$A:$A,'PAGE 9'!$A13,'INTERIM REPORT'!$B:$B,'PAGE 9'!$A$4)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9'!$A13,'INTERIM REPORT'!$B:$B,'PAGE 9'!$A$4)</f>
        <v>25679.286213983269</v>
      </c>
      <c r="Q13" s="200">
        <f t="shared" si="12"/>
        <v>8</v>
      </c>
      <c r="R13" s="200">
        <f t="shared" si="13"/>
        <v>9</v>
      </c>
      <c r="S13" s="200">
        <f t="shared" si="14"/>
        <v>13</v>
      </c>
      <c r="T13" s="152">
        <f>SUMIFS('INTERIM REPORT'!G:G,'INTERIM REPORT'!$A:$A,'PAGE 9'!$A13,'INTERIM REPORT'!$B:$B,'PAGE 9'!$A$4)</f>
        <v>27126.852223913411</v>
      </c>
      <c r="U13" s="200">
        <f t="shared" si="15"/>
        <v>8</v>
      </c>
      <c r="V13" s="200">
        <f t="shared" si="16"/>
        <v>9</v>
      </c>
      <c r="W13" s="20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8"/>
      <c r="C14" s="94" t="str">
        <f t="shared" si="2"/>
        <v xml:space="preserve">  PORTER MEDICAL CENTER</v>
      </c>
      <c r="D14" s="152">
        <f>SUMIFS('INTERIM REPORT'!C:C,'INTERIM REPORT'!$A:$A,'PAGE 9'!$A14,'INTERIM REPORT'!$B:$B,'PAGE 9'!$A$4)</f>
        <v>22456.279902066995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9'!$A14,'INTERIM REPORT'!$B:$B,'PAGE 9'!$A$4)</f>
        <v>19572.787791670613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52">
        <f>SUMIFS('INTERIM REPORT'!E:E,'INTERIM REPORT'!$A:$A,'PAGE 9'!$A14,'INTERIM REPORT'!$B:$B,'PAGE 9'!$A$4)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9'!$A14,'INTERIM REPORT'!$B:$B,'PAGE 9'!$A$4)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52">
        <f>SUMIFS('INTERIM REPORT'!G:G,'INTERIM REPORT'!$A:$A,'PAGE 9'!$A14,'INTERIM REPORT'!$B:$B,'PAGE 9'!$A$4)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9"/>
      <c r="C15" s="96" t="str">
        <f t="shared" si="2"/>
        <v xml:space="preserve">  SPRINGFIELD HOSPITAL</v>
      </c>
      <c r="D15" s="153">
        <f>SUMIFS('INTERIM REPORT'!C:C,'INTERIM REPORT'!$A:$A,'PAGE 9'!$A15,'INTERIM REPORT'!$B:$B,'PAGE 9'!$A$4)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9'!$A15,'INTERIM REPORT'!$B:$B,'PAGE 9'!$A$4)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9'!$A15,'INTERIM REPORT'!$B:$B,'PAGE 9'!$A$4)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9'!$A15,'INTERIM REPORT'!$B:$B,'PAGE 9'!$A$4)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9'!$A15,'INTERIM REPORT'!$B:$B,'PAGE 9'!$A$4)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9'!$A16,'INTERIM REPORT'!$B:$B,'PAGE 9'!$A$4)</f>
        <v>25802.276295004711</v>
      </c>
      <c r="E16" s="202"/>
      <c r="F16" s="203">
        <f t="shared" si="4"/>
        <v>7</v>
      </c>
      <c r="G16" s="203">
        <f t="shared" si="5"/>
        <v>7</v>
      </c>
      <c r="H16" s="154">
        <f>SUMIFS('INTERIM REPORT'!D:D,'INTERIM REPORT'!$A:$A,'PAGE 9'!$A16,'INTERIM REPORT'!$B:$B,'PAGE 9'!$A$4)</f>
        <v>22275.2507730588</v>
      </c>
      <c r="I16" s="202"/>
      <c r="J16" s="203">
        <f t="shared" si="7"/>
        <v>7</v>
      </c>
      <c r="K16" s="203">
        <f t="shared" si="8"/>
        <v>7</v>
      </c>
      <c r="L16" s="154">
        <f>SUMIFS('INTERIM REPORT'!E:E,'INTERIM REPORT'!$A:$A,'PAGE 9'!$A16,'INTERIM REPORT'!$B:$B,'PAGE 9'!$A$4)</f>
        <v>22371.660723825666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9'!$A16,'INTERIM REPORT'!$B:$B,'PAGE 9'!$A$4)</f>
        <v>0</v>
      </c>
      <c r="Q16" s="202"/>
      <c r="R16" s="203">
        <f t="shared" si="13"/>
        <v>1</v>
      </c>
      <c r="S16" s="203">
        <f t="shared" si="14"/>
        <v>1</v>
      </c>
      <c r="T16" s="154">
        <f>SUMIFS('INTERIM REPORT'!G:G,'INTERIM REPORT'!$A:$A,'PAGE 9'!$A16,'INTERIM REPORT'!$B:$B,'PAGE 9'!$A$4)</f>
        <v>26464.667407621459</v>
      </c>
      <c r="U16" s="202"/>
      <c r="V16" s="203">
        <f t="shared" si="16"/>
        <v>8</v>
      </c>
      <c r="W16" s="203">
        <f t="shared" si="17"/>
        <v>11</v>
      </c>
      <c r="X16" s="99">
        <f t="shared" si="0"/>
        <v>4.3281196584090686E-3</v>
      </c>
      <c r="Y16" s="99">
        <f t="shared" si="1"/>
        <v>0.18295497747454981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9'!$A17,'INTERIM REPORT'!$B:$B,'PAGE 9'!$A$4)</f>
        <v>41209.21363605449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9'!$A17,'INTERIM REPORT'!$B:$B,'PAGE 9'!$A$4)</f>
        <v>32407.220415645639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9'!$A17,'INTERIM REPORT'!$B:$B,'PAGE 9'!$A$4)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9'!$A17,'INTERIM REPORT'!$B:$B,'PAGE 9'!$A$4)</f>
        <v>39412.171378260507</v>
      </c>
      <c r="Q17" s="204"/>
      <c r="R17" s="200">
        <f t="shared" si="13"/>
        <v>10</v>
      </c>
      <c r="S17" s="200">
        <f t="shared" si="14"/>
        <v>14</v>
      </c>
      <c r="T17" s="152">
        <f>SUMIFS('INTERIM REPORT'!G:G,'INTERIM REPORT'!$A:$A,'PAGE 9'!$A17,'INTERIM REPORT'!$B:$B,'PAGE 9'!$A$4)</f>
        <v>41929.845621413238</v>
      </c>
      <c r="U17" s="204"/>
      <c r="V17" s="200">
        <f t="shared" si="16"/>
        <v>10</v>
      </c>
      <c r="W17" s="20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9'!$A20,'INTERIM REPORT'!$B:$B,'PAGE 9'!$A$4)</f>
        <v>93363.053461559524</v>
      </c>
      <c r="E20" s="202"/>
      <c r="F20" s="203">
        <f>RANK(D20,D$20:D$22,1)</f>
        <v>3</v>
      </c>
      <c r="G20" s="203">
        <f t="shared" ref="G20:G22" si="19">RANK(D20,D$8:D$25,1)</f>
        <v>13</v>
      </c>
      <c r="H20" s="154">
        <f>SUMIFS('INTERIM REPORT'!D:D,'INTERIM REPORT'!$A:$A,'PAGE 9'!$A20,'INTERIM REPORT'!$B:$B,'PAGE 9'!$A$4)</f>
        <v>83862.845811929044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9'!$A20,'INTERIM REPORT'!$B:$B,'PAGE 9'!$A$4)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9'!$A20,'INTERIM REPORT'!$B:$B,'PAGE 9'!$A$4)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54">
        <f>SUMIFS('INTERIM REPORT'!G:G,'INTERIM REPORT'!$A:$A,'PAGE 9'!$A20,'INTERIM REPORT'!$B:$B,'PAGE 9'!$A$4)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9'!$A21,'INTERIM REPORT'!$B:$B,'PAGE 9'!$A$4)</f>
        <v>89810.623067543595</v>
      </c>
      <c r="E21" s="204"/>
      <c r="F21" s="200">
        <f t="shared" ref="F21:F22" si="24">RANK(D21,D$20:D$22,1)</f>
        <v>2</v>
      </c>
      <c r="G21" s="200">
        <f t="shared" si="19"/>
        <v>12</v>
      </c>
      <c r="H21" s="152">
        <f>SUMIFS('INTERIM REPORT'!D:D,'INTERIM REPORT'!$A:$A,'PAGE 9'!$A21,'INTERIM REPORT'!$B:$B,'PAGE 9'!$A$4)</f>
        <v>85223.028935951836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9'!$A21,'INTERIM REPORT'!$B:$B,'PAGE 9'!$A$4)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9'!$A21,'INTERIM REPORT'!$B:$B,'PAGE 9'!$A$4)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52">
        <f>SUMIFS('INTERIM REPORT'!G:G,'INTERIM REPORT'!$A:$A,'PAGE 9'!$A21,'INTERIM REPORT'!$B:$B,'PAGE 9'!$A$4)</f>
        <v>96878.959459070771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9'!$A22,'INTERIM REPORT'!$B:$B,'PAGE 9'!$A$4)</f>
        <v>62475.906901199334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9'!$A22,'INTERIM REPORT'!$B:$B,'PAGE 9'!$A$4)</f>
        <v>56082.927384828887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9'!$A22,'INTERIM REPORT'!$B:$B,'PAGE 9'!$A$4)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9'!$A22,'INTERIM REPORT'!$B:$B,'PAGE 9'!$A$4)</f>
        <v>0</v>
      </c>
      <c r="Q22" s="204"/>
      <c r="R22" s="200">
        <f t="shared" si="27"/>
        <v>1</v>
      </c>
      <c r="S22" s="200">
        <f t="shared" si="22"/>
        <v>1</v>
      </c>
      <c r="T22" s="152">
        <f>SUMIFS('INTERIM REPORT'!G:G,'INTERIM REPORT'!$A:$A,'PAGE 9'!$A22,'INTERIM REPORT'!$B:$B,'PAGE 9'!$A$4)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9'!$A25,'INTERIM REPORT'!$B:$B,'PAGE 9'!$A$4)</f>
        <v>389185.36138414522</v>
      </c>
      <c r="E25" s="202"/>
      <c r="F25" s="202"/>
      <c r="G25" s="203">
        <f>RANK(D25,D$8:D$25,1)</f>
        <v>14</v>
      </c>
      <c r="H25" s="154">
        <f>SUMIFS('INTERIM REPORT'!D:D,'INTERIM REPORT'!$A:$A,'PAGE 9'!$A25,'INTERIM REPORT'!$B:$B,'PAGE 9'!$A$4)</f>
        <v>339887.03066874412</v>
      </c>
      <c r="I25" s="202"/>
      <c r="J25" s="202"/>
      <c r="K25" s="203">
        <f>RANK(H25,H$8:H$25,1)</f>
        <v>14</v>
      </c>
      <c r="L25" s="154">
        <f>SUMIFS('INTERIM REPORT'!E:E,'INTERIM REPORT'!$A:$A,'PAGE 9'!$A25,'INTERIM REPORT'!$B:$B,'PAGE 9'!$A$4)</f>
        <v>0</v>
      </c>
      <c r="M25" s="202"/>
      <c r="N25" s="202"/>
      <c r="O25" s="203">
        <f>RANK(L25,L$8:L$25,1)</f>
        <v>1</v>
      </c>
      <c r="P25" s="154">
        <f>SUMIFS('INTERIM REPORT'!F:F,'INTERIM REPORT'!$A:$A,'PAGE 9'!$A25,'INTERIM REPORT'!$B:$B,'PAGE 9'!$A$4)</f>
        <v>0</v>
      </c>
      <c r="Q25" s="202"/>
      <c r="R25" s="202"/>
      <c r="S25" s="203">
        <f>RANK(P25,P$8:P$25,1)</f>
        <v>1</v>
      </c>
      <c r="T25" s="154">
        <f>SUMIFS('INTERIM REPORT'!G:G,'INTERIM REPORT'!$A:$A,'PAGE 9'!$A25,'INTERIM REPORT'!$B:$B,'PAGE 9'!$A$4)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54">
        <f>SUMIFS('INTERIM REPORT'!C:C,'INTERIM REPORT'!$A:$A,'PAGE 9'!$A28,'INTERIM REPORT'!$B:$B,'PAGE 9'!$A$4)</f>
        <v>816401.15169016982</v>
      </c>
      <c r="E28" s="204"/>
      <c r="F28" s="200"/>
      <c r="G28" s="200"/>
      <c r="H28" s="154">
        <f>SUMIFS('INTERIM REPORT'!D:D,'INTERIM REPORT'!$A:$A,'PAGE 9'!$A28,'INTERIM REPORT'!$B:$B,'PAGE 9'!$A$4)</f>
        <v>719089.69065928913</v>
      </c>
      <c r="I28" s="204"/>
      <c r="J28" s="200"/>
      <c r="K28" s="200"/>
      <c r="L28" s="154">
        <f>SUMIFS('INTERIM REPORT'!E:E,'INTERIM REPORT'!$A:$A,'PAGE 9'!$A28,'INTERIM REPORT'!$B:$B,'PAGE 9'!$A$4)</f>
        <v>485328.70149642276</v>
      </c>
      <c r="M28" s="204"/>
      <c r="N28" s="200"/>
      <c r="O28" s="200"/>
      <c r="P28" s="154">
        <f>SUMIFS('INTERIM REPORT'!F:F,'INTERIM REPORT'!$A:$A,'PAGE 9'!$A28,'INTERIM REPORT'!$B:$B,'PAGE 9'!$A$4)</f>
        <v>11901718.797415277</v>
      </c>
      <c r="Q28" s="204"/>
      <c r="R28" s="200"/>
      <c r="S28" s="200"/>
      <c r="T28" s="154">
        <f>SUMIFS('INTERIM REPORT'!G:G,'INTERIM REPORT'!$A:$A,'PAGE 9'!$A28,'INTERIM REPORT'!$B:$B,'PAGE 9'!$A$4)</f>
        <v>3670782.5529087074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-0.32507904396257625</v>
      </c>
      <c r="Y28" s="103">
        <f>IF(L28&gt;0,((T28/L28)-1),IF(AND(L28=0,T28&gt;0),100%,IF(AND(L28=0,T28&lt;0),-100%,IF(AND(L28=0,T28=0),0%,((T28/(L28))-1)*-1))))</f>
        <v>6.5634977729331014</v>
      </c>
    </row>
    <row r="29" spans="1:25" ht="28.35" customHeight="1">
      <c r="C29" s="94" t="s">
        <v>28</v>
      </c>
      <c r="D29" s="152">
        <f>MEDIAN(D25,D20:D22,D8:D17)</f>
        <v>26668.975185982548</v>
      </c>
      <c r="E29" s="208"/>
      <c r="F29" s="208"/>
      <c r="G29" s="208"/>
      <c r="H29" s="152">
        <f>MEDIAN(H25,H20:H22,H8:H17)</f>
        <v>23196.247979552565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0</v>
      </c>
      <c r="Q29" s="208"/>
      <c r="R29" s="208"/>
      <c r="S29" s="208"/>
      <c r="T29" s="152">
        <f>MEDIAN(T25,T20:T22,T8:T17)</f>
        <v>12485.984045182329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19236.02469092665</v>
      </c>
      <c r="E30" s="208"/>
      <c r="F30" s="208"/>
      <c r="G30" s="208"/>
      <c r="H30" s="152">
        <f>MEDIAN(H8:H15)</f>
        <v>17249.664636368281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0</v>
      </c>
      <c r="Q30" s="208"/>
      <c r="R30" s="208"/>
      <c r="S30" s="208"/>
      <c r="T30" s="152">
        <f>MEDIAN(T8:T15)</f>
        <v>12485.984045182329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B31" s="168" t="s">
        <v>382</v>
      </c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9'!$A33,'INTERIM REPORT'!$B:$B,'PAGE 9'!$A$5)=0,"",SUMIFS('INTERIM REPORT'!C:C,'INTERIM REPORT'!$A:$A,'PAGE 9'!$A33,'INTERIM REPORT'!$B:$B,'PAGE 9'!$A$5))</f>
        <v/>
      </c>
      <c r="E33" s="120"/>
      <c r="F33" s="120"/>
      <c r="G33" s="121"/>
      <c r="H33" s="154" t="str">
        <f>IF(SUMIFS('INTERIM REPORT'!D:D,'INTERIM REPORT'!$A:$A,'PAGE 9'!$A33,'INTERIM REPORT'!$B:$B,'PAGE 9'!$A$5)=0,"",SUMIFS('INTERIM REPORT'!D:D,'INTERIM REPORT'!$A:$A,'PAGE 9'!$A33,'INTERIM REPORT'!$B:$B,'PAGE 9'!$A$5))</f>
        <v/>
      </c>
      <c r="I33" s="120"/>
      <c r="J33" s="120"/>
      <c r="K33" s="121"/>
      <c r="L33" s="154" t="str">
        <f>IF(SUMIFS('INTERIM REPORT'!E:E,'INTERIM REPORT'!$A:$A,'PAGE 9'!$A33,'INTERIM REPORT'!$B:$B,'PAGE 9'!$A$5)=0,"",SUMIFS('INTERIM REPORT'!E:E,'INTERIM REPORT'!$A:$A,'PAGE 9'!$A33,'INTERIM REPORT'!$B:$B,'PAGE 9'!$A$5))</f>
        <v/>
      </c>
      <c r="M33" s="120"/>
      <c r="N33" s="120"/>
      <c r="O33" s="121"/>
      <c r="P33" s="154" t="str">
        <f>IF(SUMIFS('INTERIM REPORT'!F:F,'INTERIM REPORT'!$A:$A,'PAGE 9'!$A33,'INTERIM REPORT'!$B:$B,'PAGE 9'!$A$5)=0,"",SUMIFS('INTERIM REPORT'!F:F,'INTERIM REPORT'!$A:$A,'PAGE 9'!$A33,'INTERIM REPORT'!$B:$B,'PAGE 9'!$A$5))</f>
        <v/>
      </c>
      <c r="Q33" s="120"/>
      <c r="R33" s="120"/>
      <c r="S33" s="121"/>
      <c r="T33" s="154" t="str">
        <f>IF(SUMIFS('INTERIM REPORT'!G:G,'INTERIM REPORT'!$A:$A,'PAGE 9'!$A33,'INTERIM REPORT'!$B:$B,'PAGE 9'!$A$5)=0,"",SUMIFS('INTERIM REPORT'!G:G,'INTERIM REPORT'!$A:$A,'PAGE 9'!$A33,'INTERIM REPORT'!$B:$B,'PAGE 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9'!$A34,'INTERIM REPORT'!$B:$B,'PAGE 9'!$A$5)=0,"",SUMIFS('INTERIM REPORT'!C:C,'INTERIM REPORT'!$A:$A,'PAGE 9'!$A34,'INTERIM REPORT'!$B:$B,'PAGE 9'!$A$5))</f>
        <v/>
      </c>
      <c r="E34" s="124"/>
      <c r="F34" s="124"/>
      <c r="G34" s="125"/>
      <c r="H34" s="154" t="str">
        <f>IF(SUMIFS('INTERIM REPORT'!D:D,'INTERIM REPORT'!$A:$A,'PAGE 9'!$A34,'INTERIM REPORT'!$B:$B,'PAGE 9'!$A$5)=0,"",SUMIFS('INTERIM REPORT'!D:D,'INTERIM REPORT'!$A:$A,'PAGE 9'!$A34,'INTERIM REPORT'!$B:$B,'PAGE 9'!$A$5))</f>
        <v/>
      </c>
      <c r="I34" s="124"/>
      <c r="J34" s="124"/>
      <c r="K34" s="125"/>
      <c r="L34" s="154" t="str">
        <f>IF(SUMIFS('INTERIM REPORT'!E:E,'INTERIM REPORT'!$A:$A,'PAGE 9'!$A34,'INTERIM REPORT'!$B:$B,'PAGE 9'!$A$5)=0,"",SUMIFS('INTERIM REPORT'!E:E,'INTERIM REPORT'!$A:$A,'PAGE 9'!$A34,'INTERIM REPORT'!$B:$B,'PAGE 9'!$A$5))</f>
        <v/>
      </c>
      <c r="M34" s="124"/>
      <c r="N34" s="124"/>
      <c r="O34" s="125"/>
      <c r="P34" s="154" t="str">
        <f>IF(SUMIFS('INTERIM REPORT'!F:F,'INTERIM REPORT'!$A:$A,'PAGE 9'!$A34,'INTERIM REPORT'!$B:$B,'PAGE 9'!$A$5)=0,"",SUMIFS('INTERIM REPORT'!F:F,'INTERIM REPORT'!$A:$A,'PAGE 9'!$A34,'INTERIM REPORT'!$B:$B,'PAGE 9'!$A$5))</f>
        <v/>
      </c>
      <c r="Q34" s="124"/>
      <c r="R34" s="124"/>
      <c r="S34" s="125"/>
      <c r="T34" s="154" t="str">
        <f>IF(SUMIFS('INTERIM REPORT'!G:G,'INTERIM REPORT'!$A:$A,'PAGE 9'!$A34,'INTERIM REPORT'!$B:$B,'PAGE 9'!$A$5)=0,"",SUMIFS('INTERIM REPORT'!G:G,'INTERIM REPORT'!$A:$A,'PAGE 9'!$A34,'INTERIM REPORT'!$B:$B,'PAGE 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9'!$A35,'INTERIM REPORT'!$B:$B,'PAGE 9'!$A$5)=0,"",SUMIFS('INTERIM REPORT'!C:C,'INTERIM REPORT'!$A:$A,'PAGE 9'!$A35,'INTERIM REPORT'!$B:$B,'PAGE 9'!$A$5))</f>
        <v/>
      </c>
      <c r="E35" s="124"/>
      <c r="F35" s="124"/>
      <c r="G35" s="125"/>
      <c r="H35" s="154" t="str">
        <f>IF(SUMIFS('INTERIM REPORT'!D:D,'INTERIM REPORT'!$A:$A,'PAGE 9'!$A35,'INTERIM REPORT'!$B:$B,'PAGE 9'!$A$5)=0,"",SUMIFS('INTERIM REPORT'!D:D,'INTERIM REPORT'!$A:$A,'PAGE 9'!$A35,'INTERIM REPORT'!$B:$B,'PAGE 9'!$A$5))</f>
        <v/>
      </c>
      <c r="I35" s="124"/>
      <c r="J35" s="124"/>
      <c r="K35" s="125"/>
      <c r="L35" s="154" t="str">
        <f>IF(SUMIFS('INTERIM REPORT'!E:E,'INTERIM REPORT'!$A:$A,'PAGE 9'!$A35,'INTERIM REPORT'!$B:$B,'PAGE 9'!$A$5)=0,"",SUMIFS('INTERIM REPORT'!E:E,'INTERIM REPORT'!$A:$A,'PAGE 9'!$A35,'INTERIM REPORT'!$B:$B,'PAGE 9'!$A$5))</f>
        <v/>
      </c>
      <c r="M35" s="124"/>
      <c r="N35" s="124"/>
      <c r="O35" s="125"/>
      <c r="P35" s="154" t="str">
        <f>IF(SUMIFS('INTERIM REPORT'!F:F,'INTERIM REPORT'!$A:$A,'PAGE 9'!$A35,'INTERIM REPORT'!$B:$B,'PAGE 9'!$A$5)=0,"",SUMIFS('INTERIM REPORT'!F:F,'INTERIM REPORT'!$A:$A,'PAGE 9'!$A35,'INTERIM REPORT'!$B:$B,'PAGE 9'!$A$5))</f>
        <v/>
      </c>
      <c r="Q35" s="124"/>
      <c r="R35" s="124"/>
      <c r="S35" s="125"/>
      <c r="T35" s="154" t="str">
        <f>IF(SUMIFS('INTERIM REPORT'!G:G,'INTERIM REPORT'!$A:$A,'PAGE 9'!$A35,'INTERIM REPORT'!$B:$B,'PAGE 9'!$A$5)=0,"",SUMIFS('INTERIM REPORT'!G:G,'INTERIM REPORT'!$A:$A,'PAGE 9'!$A35,'INTERIM REPORT'!$B:$B,'PAGE 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9'!$A36,'INTERIM REPORT'!$B:$B,'PAGE 9'!$A$5)=0,"",SUMIFS('INTERIM REPORT'!C:C,'INTERIM REPORT'!$A:$A,'PAGE 9'!$A36,'INTERIM REPORT'!$B:$B,'PAGE 9'!$A$5))</f>
        <v/>
      </c>
      <c r="E36" s="124"/>
      <c r="F36" s="124"/>
      <c r="G36" s="125"/>
      <c r="H36" s="154" t="str">
        <f>IF(SUMIFS('INTERIM REPORT'!D:D,'INTERIM REPORT'!$A:$A,'PAGE 9'!$A36,'INTERIM REPORT'!$B:$B,'PAGE 9'!$A$5)=0,"",SUMIFS('INTERIM REPORT'!D:D,'INTERIM REPORT'!$A:$A,'PAGE 9'!$A36,'INTERIM REPORT'!$B:$B,'PAGE 9'!$A$5))</f>
        <v/>
      </c>
      <c r="I36" s="124"/>
      <c r="J36" s="124"/>
      <c r="K36" s="125"/>
      <c r="L36" s="154" t="str">
        <f>IF(SUMIFS('INTERIM REPORT'!E:E,'INTERIM REPORT'!$A:$A,'PAGE 9'!$A36,'INTERIM REPORT'!$B:$B,'PAGE 9'!$A$5)=0,"",SUMIFS('INTERIM REPORT'!E:E,'INTERIM REPORT'!$A:$A,'PAGE 9'!$A36,'INTERIM REPORT'!$B:$B,'PAGE 9'!$A$5))</f>
        <v/>
      </c>
      <c r="M36" s="124"/>
      <c r="N36" s="124"/>
      <c r="O36" s="125"/>
      <c r="P36" s="154" t="str">
        <f>IF(SUMIFS('INTERIM REPORT'!F:F,'INTERIM REPORT'!$A:$A,'PAGE 9'!$A36,'INTERIM REPORT'!$B:$B,'PAGE 9'!$A$5)=0,"",SUMIFS('INTERIM REPORT'!F:F,'INTERIM REPORT'!$A:$A,'PAGE 9'!$A36,'INTERIM REPORT'!$B:$B,'PAGE 9'!$A$5))</f>
        <v/>
      </c>
      <c r="Q36" s="124"/>
      <c r="R36" s="124"/>
      <c r="S36" s="125"/>
      <c r="T36" s="154" t="str">
        <f>IF(SUMIFS('INTERIM REPORT'!G:G,'INTERIM REPORT'!$A:$A,'PAGE 9'!$A36,'INTERIM REPORT'!$B:$B,'PAGE 9'!$A$5)=0,"",SUMIFS('INTERIM REPORT'!G:G,'INTERIM REPORT'!$A:$A,'PAGE 9'!$A36,'INTERIM REPORT'!$B:$B,'PAGE 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54" t="str">
        <f>IF(SUMIFS('INTERIM REPORT'!C:C,'INTERIM REPORT'!$A:$A,'PAGE 9'!$A37,'INTERIM REPORT'!$B:$B,'PAGE 9'!$A$5)=0,"",SUMIFS('INTERIM REPORT'!C:C,'INTERIM REPORT'!$A:$A,'PAGE 9'!$A37,'INTERIM REPORT'!$B:$B,'PAGE 9'!$A$5))</f>
        <v/>
      </c>
      <c r="E37" s="124"/>
      <c r="F37" s="124"/>
      <c r="G37" s="125"/>
      <c r="H37" s="154" t="str">
        <f>IF(SUMIFS('INTERIM REPORT'!D:D,'INTERIM REPORT'!$A:$A,'PAGE 9'!$A37,'INTERIM REPORT'!$B:$B,'PAGE 9'!$A$5)=0,"",SUMIFS('INTERIM REPORT'!D:D,'INTERIM REPORT'!$A:$A,'PAGE 9'!$A37,'INTERIM REPORT'!$B:$B,'PAGE 9'!$A$5))</f>
        <v/>
      </c>
      <c r="I37" s="124"/>
      <c r="J37" s="124"/>
      <c r="K37" s="125"/>
      <c r="L37" s="154" t="str">
        <f>IF(SUMIFS('INTERIM REPORT'!E:E,'INTERIM REPORT'!$A:$A,'PAGE 9'!$A37,'INTERIM REPORT'!$B:$B,'PAGE 9'!$A$5)=0,"",SUMIFS('INTERIM REPORT'!E:E,'INTERIM REPORT'!$A:$A,'PAGE 9'!$A37,'INTERIM REPORT'!$B:$B,'PAGE 9'!$A$5))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9'!$A38,'INTERIM REPORT'!$B:$B,'PAGE 9'!$A$5)=0,"",SUMIFS('INTERIM REPORT'!C:C,'INTERIM REPORT'!$A:$A,'PAGE 9'!$A38,'INTERIM REPORT'!$B:$B,'PAGE 9'!$A$5))</f>
        <v/>
      </c>
      <c r="E38" s="124"/>
      <c r="F38" s="124"/>
      <c r="G38" s="125"/>
      <c r="H38" s="154" t="str">
        <f>IF(SUMIFS('INTERIM REPORT'!D:D,'INTERIM REPORT'!$A:$A,'PAGE 9'!$A38,'INTERIM REPORT'!$B:$B,'PAGE 9'!$A$5)=0,"",SUMIFS('INTERIM REPORT'!D:D,'INTERIM REPORT'!$A:$A,'PAGE 9'!$A38,'INTERIM REPORT'!$B:$B,'PAGE 9'!$A$5))</f>
        <v/>
      </c>
      <c r="I38" s="124"/>
      <c r="J38" s="124"/>
      <c r="K38" s="125"/>
      <c r="L38" s="154" t="str">
        <f>IF(SUMIFS('INTERIM REPORT'!E:E,'INTERIM REPORT'!$A:$A,'PAGE 9'!$A38,'INTERIM REPORT'!$B:$B,'PAGE 9'!$A$5)=0,"",SUMIFS('INTERIM REPORT'!E:E,'INTERIM REPORT'!$A:$A,'PAGE 9'!$A38,'INTERIM REPORT'!$B:$B,'PAGE 9'!$A$5))</f>
        <v/>
      </c>
      <c r="M38" s="124"/>
      <c r="N38" s="124"/>
      <c r="O38" s="125"/>
      <c r="P38" s="154" t="str">
        <f>IF(SUMIFS('INTERIM REPORT'!F:F,'INTERIM REPORT'!$A:$A,'PAGE 9'!$A38,'INTERIM REPORT'!$B:$B,'PAGE 9'!$A$5)=0,"",SUMIFS('INTERIM REPORT'!F:F,'INTERIM REPORT'!$A:$A,'PAGE 9'!$A38,'INTERIM REPORT'!$B:$B,'PAGE 9'!$A$5))</f>
        <v/>
      </c>
      <c r="Q38" s="124"/>
      <c r="R38" s="124"/>
      <c r="S38" s="125"/>
      <c r="T38" s="154" t="str">
        <f>IF(SUMIFS('INTERIM REPORT'!G:G,'INTERIM REPORT'!$A:$A,'PAGE 9'!$A38,'INTERIM REPORT'!$B:$B,'PAGE 9'!$A$5)=0,"",SUMIFS('INTERIM REPORT'!G:G,'INTERIM REPORT'!$A:$A,'PAGE 9'!$A38,'INTERIM REPORT'!$B:$B,'PAGE 9'!$A$5))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3" priority="1" operator="notEqual">
      <formula>""" """</formula>
    </cfRule>
    <cfRule type="cellIs" dxfId="11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63</vt:i4>
      </vt:variant>
    </vt:vector>
  </HeadingPairs>
  <TitlesOfParts>
    <vt:vector size="126" baseType="lpstr">
      <vt:lpstr>TITLE</vt:lpstr>
      <vt:lpstr>TOC</vt:lpstr>
      <vt:lpstr>GENERAL</vt:lpstr>
      <vt:lpstr>Hospital Summary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 16</vt:lpstr>
      <vt:lpstr>PAGE 17</vt:lpstr>
      <vt:lpstr>PAGE 18</vt:lpstr>
      <vt:lpstr>PAGE 19</vt:lpstr>
      <vt:lpstr>PAGE 20</vt:lpstr>
      <vt:lpstr>PAGE 21</vt:lpstr>
      <vt:lpstr>PAGE 22</vt:lpstr>
      <vt:lpstr>PAGE 23</vt:lpstr>
      <vt:lpstr>PAGE 24</vt:lpstr>
      <vt:lpstr>PAGE 25</vt:lpstr>
      <vt:lpstr>PAGE 26</vt:lpstr>
      <vt:lpstr>PAGE 27</vt:lpstr>
      <vt:lpstr>PAGE 28</vt:lpstr>
      <vt:lpstr>PAGE 29</vt:lpstr>
      <vt:lpstr>PAGE 30</vt:lpstr>
      <vt:lpstr>PAGE 31</vt:lpstr>
      <vt:lpstr>PAGE 32</vt:lpstr>
      <vt:lpstr>PAGE 33</vt:lpstr>
      <vt:lpstr>PAGE 34</vt:lpstr>
      <vt:lpstr>PAGE 35</vt:lpstr>
      <vt:lpstr>PAGE 36</vt:lpstr>
      <vt:lpstr>PAGE 37</vt:lpstr>
      <vt:lpstr>PAGE 38</vt:lpstr>
      <vt:lpstr>PAGE 39</vt:lpstr>
      <vt:lpstr>PAGE 40</vt:lpstr>
      <vt:lpstr>PAGE 41</vt:lpstr>
      <vt:lpstr>PAGE 42</vt:lpstr>
      <vt:lpstr>PAGE 43</vt:lpstr>
      <vt:lpstr>PAGE 44</vt:lpstr>
      <vt:lpstr>PAGE 45</vt:lpstr>
      <vt:lpstr>PAGE 46</vt:lpstr>
      <vt:lpstr>PAGE 47</vt:lpstr>
      <vt:lpstr>PAGE 48</vt:lpstr>
      <vt:lpstr>PAGE 49</vt:lpstr>
      <vt:lpstr>PAGE 50</vt:lpstr>
      <vt:lpstr>PAGE 51</vt:lpstr>
      <vt:lpstr>PAGE 52</vt:lpstr>
      <vt:lpstr>PAGE 53</vt:lpstr>
      <vt:lpstr>PAGE 54</vt:lpstr>
      <vt:lpstr>PAGE 55</vt:lpstr>
      <vt:lpstr>PAGE 56</vt:lpstr>
      <vt:lpstr>PAGE 57</vt:lpstr>
      <vt:lpstr>PAGE 58</vt:lpstr>
      <vt:lpstr>PAGE 59</vt:lpstr>
      <vt:lpstr>PAGE 60</vt:lpstr>
      <vt:lpstr>INTERIM REPORT</vt:lpstr>
      <vt:lpstr>Report Data</vt:lpstr>
      <vt:lpstr>Report Info</vt:lpstr>
      <vt:lpstr>GENERAL!Print_Area</vt:lpstr>
      <vt:lpstr>'Hospital Summary'!Print_Area</vt:lpstr>
      <vt:lpstr>'INTERIM REPORT'!Print_Area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16'!Print_Area</vt:lpstr>
      <vt:lpstr>'PAGE 17'!Print_Area</vt:lpstr>
      <vt:lpstr>'PAGE 18'!Print_Area</vt:lpstr>
      <vt:lpstr>'PAGE 19'!Print_Area</vt:lpstr>
      <vt:lpstr>'PAGE 20'!Print_Area</vt:lpstr>
      <vt:lpstr>'PAGE 21'!Print_Area</vt:lpstr>
      <vt:lpstr>'PAGE 22'!Print_Area</vt:lpstr>
      <vt:lpstr>'PAGE 23'!Print_Area</vt:lpstr>
      <vt:lpstr>'PAGE 24'!Print_Area</vt:lpstr>
      <vt:lpstr>'PAGE 25'!Print_Area</vt:lpstr>
      <vt:lpstr>'PAGE 26'!Print_Area</vt:lpstr>
      <vt:lpstr>'PAGE 27'!Print_Area</vt:lpstr>
      <vt:lpstr>'PAGE 28'!Print_Area</vt:lpstr>
      <vt:lpstr>'PAGE 29'!Print_Area</vt:lpstr>
      <vt:lpstr>'PAGE 30'!Print_Area</vt:lpstr>
      <vt:lpstr>'PAGE 31'!Print_Area</vt:lpstr>
      <vt:lpstr>'PAGE 32'!Print_Area</vt:lpstr>
      <vt:lpstr>'PAGE 33'!Print_Area</vt:lpstr>
      <vt:lpstr>'PAGE 34'!Print_Area</vt:lpstr>
      <vt:lpstr>'PAGE 35'!Print_Area</vt:lpstr>
      <vt:lpstr>'PAGE 36'!Print_Area</vt:lpstr>
      <vt:lpstr>'PAGE 37'!Print_Area</vt:lpstr>
      <vt:lpstr>'PAGE 38'!Print_Area</vt:lpstr>
      <vt:lpstr>'PAGE 39'!Print_Area</vt:lpstr>
      <vt:lpstr>'PAGE 40'!Print_Area</vt:lpstr>
      <vt:lpstr>'PAGE 41'!Print_Area</vt:lpstr>
      <vt:lpstr>'PAGE 42'!Print_Area</vt:lpstr>
      <vt:lpstr>'PAGE 43'!Print_Area</vt:lpstr>
      <vt:lpstr>'PAGE 44'!Print_Area</vt:lpstr>
      <vt:lpstr>'PAGE 45'!Print_Area</vt:lpstr>
      <vt:lpstr>'PAGE 46'!Print_Area</vt:lpstr>
      <vt:lpstr>'PAGE 47'!Print_Area</vt:lpstr>
      <vt:lpstr>'PAGE 48'!Print_Area</vt:lpstr>
      <vt:lpstr>'PAGE 49'!Print_Area</vt:lpstr>
      <vt:lpstr>'PAGE 5'!Print_Area</vt:lpstr>
      <vt:lpstr>'PAGE 50'!Print_Area</vt:lpstr>
      <vt:lpstr>'PAGE 51'!Print_Area</vt:lpstr>
      <vt:lpstr>'PAGE 52'!Print_Area</vt:lpstr>
      <vt:lpstr>'PAGE 53'!Print_Area</vt:lpstr>
      <vt:lpstr>'PAGE 54'!Print_Area</vt:lpstr>
      <vt:lpstr>'PAGE 55'!Print_Area</vt:lpstr>
      <vt:lpstr>'PAGE 56'!Print_Area</vt:lpstr>
      <vt:lpstr>'PAGE 57'!Print_Area</vt:lpstr>
      <vt:lpstr>'PAGE 58'!Print_Area</vt:lpstr>
      <vt:lpstr>'PAGE 59'!Print_Area</vt:lpstr>
      <vt:lpstr>'PAGE 6'!Print_Area</vt:lpstr>
      <vt:lpstr>'PAGE 60'!Print_Area</vt:lpstr>
      <vt:lpstr>'PAGE 7'!Print_Area</vt:lpstr>
      <vt:lpstr>'PAGE 8'!Print_Area</vt:lpstr>
      <vt:lpstr>'PAGE 9'!Print_Area</vt:lpstr>
      <vt:lpstr>'Report Data'!Print_Area</vt:lpstr>
      <vt:lpstr>'Report Info'!Print_Area</vt:lpstr>
      <vt:lpstr>TITLE!Print_Area</vt:lpstr>
      <vt:lpstr>TOC!Print_Area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2008-12-12T22:09:54Z</dcterms:created>
  <dcterms:modified xsi:type="dcterms:W3CDTF">2022-03-08T20:17:24Z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TemplateVersion">
    <vt:i4>6</vt:i4>
  </property>
</Properties>
</file>